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ed3235cb7cad86/Documents/Camila/Publicaciones/Chapman_Historical Occupancy/Datos historicos/Datos Historicos_Corregidos Juli Soto/"/>
    </mc:Choice>
  </mc:AlternateContent>
  <xr:revisionPtr revIDLastSave="57" documentId="13_ncr:1_{A7EB2D97-25D7-3B45-9C50-8E863D76BF40}" xr6:coauthVersionLast="47" xr6:coauthVersionMax="47" xr10:uidLastSave="{5B6576BE-6237-467C-A720-A631BF2ADC0B}"/>
  <bookViews>
    <workbookView xWindow="28680" yWindow="-120" windowWidth="29040" windowHeight="15720" xr2:uid="{0FC12755-070A-4C40-A4D1-1A9CB82CEE03}"/>
  </bookViews>
  <sheets>
    <sheet name="base de datos" sheetId="1" r:id="rId1"/>
    <sheet name="Hoja1" sheetId="6" r:id="rId2"/>
    <sheet name="Honda Solo Chapman" sheetId="4" r:id="rId3"/>
    <sheet name="sacc" sheetId="3" r:id="rId4"/>
    <sheet name="Pivot" sheetId="2" r:id="rId5"/>
    <sheet name="VISIT_ID" sheetId="5" r:id="rId6"/>
  </sheets>
  <externalReferences>
    <externalReference r:id="rId7"/>
  </externalReferences>
  <definedNames>
    <definedName name="_xlnm._FilterDatabase" localSheetId="0" hidden="1">'base de datos'!$B$1:$Z$271</definedName>
    <definedName name="_xlnm._FilterDatabase" localSheetId="2" hidden="1">'Honda Solo Chapman'!$A$1:$AH$265</definedName>
    <definedName name="_xlnm._FilterDatabase" localSheetId="3" hidden="1">sacc!$A$1:$BO$3450</definedName>
  </definedNames>
  <calcPr calcId="191029"/>
  <pivotCaches>
    <pivotCache cacheId="16" r:id="rId8"/>
    <pivotCache cacheId="17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" i="4"/>
  <c r="AH140" i="4"/>
  <c r="AH141" i="4"/>
  <c r="AH142" i="4"/>
  <c r="AH143" i="4"/>
  <c r="AH144" i="4"/>
  <c r="AH145" i="4"/>
  <c r="AH28" i="4"/>
  <c r="AH29" i="4"/>
  <c r="AH225" i="4"/>
  <c r="AH226" i="4"/>
  <c r="AH30" i="4"/>
  <c r="AH191" i="4"/>
  <c r="AH31" i="4"/>
  <c r="AH68" i="4"/>
  <c r="AH192" i="4"/>
  <c r="AH69" i="4"/>
  <c r="AH193" i="4"/>
  <c r="AH146" i="4"/>
  <c r="AH88" i="4"/>
  <c r="AH194" i="4"/>
  <c r="AH195" i="4"/>
  <c r="AH227" i="4"/>
  <c r="AH147" i="4"/>
  <c r="AH196" i="4"/>
  <c r="AH148" i="4"/>
  <c r="AH228" i="4"/>
  <c r="AH197" i="4"/>
  <c r="AH32" i="4"/>
  <c r="AH198" i="4"/>
  <c r="AH33" i="4"/>
  <c r="AH149" i="4"/>
  <c r="AH229" i="4"/>
  <c r="AH70" i="4"/>
  <c r="AH89" i="4"/>
  <c r="AH230" i="4"/>
  <c r="AH71" i="4"/>
  <c r="AH34" i="4"/>
  <c r="AH231" i="4"/>
  <c r="AH232" i="4"/>
  <c r="AH199" i="4"/>
  <c r="AH233" i="4"/>
  <c r="AH35" i="4"/>
  <c r="AH234" i="4"/>
  <c r="AH150" i="4"/>
  <c r="AH235" i="4"/>
  <c r="AH236" i="4"/>
  <c r="AH237" i="4"/>
  <c r="AH118" i="4"/>
  <c r="AH238" i="4"/>
  <c r="AH200" i="4"/>
  <c r="AH201" i="4"/>
  <c r="AH239" i="4"/>
  <c r="AH72" i="4"/>
  <c r="AH73" i="4"/>
  <c r="AH90" i="4"/>
  <c r="AH151" i="4"/>
  <c r="AH152" i="4"/>
  <c r="AH153" i="4"/>
  <c r="AH154" i="4"/>
  <c r="AH91" i="4"/>
  <c r="AH74" i="4"/>
  <c r="AH240" i="4"/>
  <c r="AH155" i="4"/>
  <c r="AH92" i="4"/>
  <c r="AH156" i="4"/>
  <c r="AH241" i="4"/>
  <c r="AH202" i="4"/>
  <c r="AH242" i="4"/>
  <c r="AH157" i="4"/>
  <c r="AH158" i="4"/>
  <c r="AH36" i="4"/>
  <c r="AH243" i="4"/>
  <c r="AH159" i="4"/>
  <c r="AH203" i="4"/>
  <c r="AH160" i="4"/>
  <c r="AH161" i="4"/>
  <c r="AH204" i="4"/>
  <c r="AH244" i="4"/>
  <c r="AH205" i="4"/>
  <c r="AH245" i="4"/>
  <c r="AH246" i="4"/>
  <c r="AH119" i="4"/>
  <c r="AH37" i="4"/>
  <c r="AH93" i="4"/>
  <c r="AH247" i="4"/>
  <c r="AH38" i="4"/>
  <c r="AH75" i="4"/>
  <c r="AH76" i="4"/>
  <c r="AH265" i="4"/>
  <c r="AH39" i="4"/>
  <c r="AH162" i="4"/>
  <c r="AH206" i="4"/>
  <c r="AH207" i="4"/>
  <c r="AH208" i="4"/>
  <c r="AH94" i="4"/>
  <c r="AH95" i="4"/>
  <c r="AH77" i="4"/>
  <c r="AH209" i="4"/>
  <c r="AH40" i="4"/>
  <c r="AH210" i="4"/>
  <c r="AH96" i="4"/>
  <c r="AH78" i="4"/>
  <c r="AH248" i="4"/>
  <c r="AH211" i="4"/>
  <c r="AH212" i="4"/>
  <c r="AH249" i="4"/>
  <c r="AH163" i="4"/>
  <c r="AH250" i="4"/>
  <c r="AH251" i="4"/>
  <c r="AH97" i="4"/>
  <c r="AH98" i="4"/>
  <c r="AH99" i="4"/>
  <c r="AH41" i="4"/>
  <c r="AH164" i="4"/>
  <c r="AH100" i="4"/>
  <c r="AH79" i="4"/>
  <c r="AH252" i="4"/>
  <c r="AH80" i="4"/>
  <c r="AH165" i="4"/>
  <c r="AH166" i="4"/>
  <c r="AH253" i="4"/>
  <c r="AH254" i="4"/>
  <c r="AH167" i="4"/>
  <c r="AH213" i="4"/>
  <c r="AH168" i="4"/>
  <c r="AH42" i="4"/>
  <c r="AH255" i="4"/>
  <c r="AH43" i="4"/>
  <c r="AH214" i="4"/>
  <c r="AH169" i="4"/>
  <c r="AH81" i="4"/>
  <c r="AH264" i="4"/>
  <c r="AH101" i="4"/>
  <c r="AH215" i="4"/>
  <c r="AH170" i="4"/>
  <c r="AH82" i="4"/>
  <c r="AH256" i="4"/>
  <c r="AH216" i="4"/>
  <c r="AH217" i="4"/>
  <c r="AH83" i="4"/>
  <c r="AH102" i="4"/>
  <c r="AH44" i="4"/>
  <c r="AH45" i="4"/>
  <c r="AH46" i="4"/>
  <c r="AH47" i="4"/>
  <c r="AH48" i="4"/>
  <c r="AH49" i="4"/>
  <c r="AH50" i="4"/>
  <c r="AH120" i="4"/>
  <c r="AH257" i="4"/>
  <c r="AH121" i="4"/>
  <c r="AH171" i="4"/>
  <c r="AH103" i="4"/>
  <c r="AH172" i="4"/>
  <c r="AH218" i="4"/>
  <c r="AH104" i="4"/>
  <c r="AH173" i="4"/>
  <c r="AH122" i="4"/>
  <c r="AH84" i="4"/>
  <c r="AH219" i="4"/>
  <c r="AH105" i="4"/>
  <c r="AH220" i="4"/>
  <c r="AH221" i="4"/>
  <c r="AH222" i="4"/>
  <c r="AH174" i="4"/>
  <c r="AH85" i="4"/>
  <c r="AH223" i="4"/>
  <c r="AH51" i="4"/>
  <c r="AH106" i="4"/>
  <c r="AH107" i="4"/>
  <c r="AH52" i="4"/>
  <c r="AH53" i="4"/>
  <c r="AH54" i="4"/>
  <c r="AH55" i="4"/>
  <c r="AH175" i="4"/>
  <c r="AH108" i="4"/>
  <c r="AH86" i="4"/>
  <c r="AH176" i="4"/>
  <c r="AH109" i="4"/>
  <c r="AH258" i="4"/>
  <c r="AH259" i="4"/>
  <c r="AH56" i="4"/>
  <c r="AH110" i="4"/>
  <c r="AH87" i="4"/>
  <c r="AH5" i="4"/>
  <c r="AH14" i="4"/>
  <c r="AH15" i="4"/>
  <c r="AH261" i="4"/>
  <c r="AH6" i="4"/>
  <c r="AH62" i="4"/>
  <c r="AH16" i="4"/>
  <c r="AH17" i="4"/>
  <c r="AH57" i="4"/>
  <c r="AH180" i="4"/>
  <c r="AH181" i="4"/>
  <c r="AH58" i="4"/>
  <c r="AH59" i="4"/>
  <c r="AH18" i="4"/>
  <c r="AH19" i="4"/>
  <c r="AH63" i="4"/>
  <c r="AH3" i="4"/>
  <c r="AH11" i="4"/>
  <c r="AH123" i="4"/>
  <c r="AH124" i="4"/>
  <c r="AH182" i="4"/>
  <c r="AH20" i="4"/>
  <c r="AH21" i="4"/>
  <c r="AH7" i="4"/>
  <c r="AH8" i="4"/>
  <c r="AH12" i="4"/>
  <c r="AH22" i="4"/>
  <c r="AH125" i="4"/>
  <c r="AH126" i="4"/>
  <c r="AH13" i="4"/>
  <c r="AH9" i="4"/>
  <c r="AH4" i="4"/>
  <c r="AH10" i="4"/>
  <c r="AH177" i="4"/>
  <c r="AH23" i="4"/>
  <c r="AH60" i="4"/>
  <c r="AH127" i="4"/>
  <c r="AH178" i="4"/>
  <c r="AH64" i="4"/>
  <c r="AH65" i="4"/>
  <c r="AH24" i="4"/>
  <c r="AH61" i="4"/>
  <c r="AH66" i="4"/>
  <c r="AH179" i="4"/>
  <c r="AH224" i="4"/>
  <c r="AH183" i="4"/>
  <c r="AH67" i="4"/>
  <c r="AH128" i="4"/>
  <c r="AH260" i="4"/>
  <c r="AH184" i="4"/>
  <c r="AH129" i="4"/>
  <c r="AH111" i="4"/>
  <c r="AH185" i="4"/>
  <c r="AH112" i="4"/>
  <c r="AH113" i="4"/>
  <c r="AH130" i="4"/>
  <c r="AH186" i="4"/>
  <c r="AH114" i="4"/>
  <c r="AH131" i="4"/>
  <c r="AH132" i="4"/>
  <c r="AH115" i="4"/>
  <c r="AH187" i="4"/>
  <c r="AH116" i="4"/>
  <c r="AH27" i="4"/>
  <c r="AH133" i="4"/>
  <c r="AH188" i="4"/>
  <c r="AH134" i="4"/>
  <c r="AH135" i="4"/>
  <c r="AH189" i="4"/>
  <c r="AH136" i="4"/>
  <c r="AH137" i="4"/>
  <c r="AH138" i="4"/>
  <c r="AH2" i="4"/>
  <c r="AH190" i="4"/>
  <c r="AH117" i="4"/>
  <c r="AH25" i="4"/>
  <c r="AH26" i="4"/>
  <c r="AH262" i="4"/>
  <c r="AH263" i="4"/>
  <c r="AH139" i="4"/>
  <c r="AG140" i="4"/>
  <c r="AG141" i="4"/>
  <c r="AG142" i="4"/>
  <c r="AG143" i="4"/>
  <c r="AG144" i="4"/>
  <c r="AG145" i="4"/>
  <c r="AG28" i="4"/>
  <c r="AG29" i="4"/>
  <c r="AG225" i="4"/>
  <c r="AG226" i="4"/>
  <c r="AG30" i="4"/>
  <c r="AG191" i="4"/>
  <c r="AG31" i="4"/>
  <c r="AG68" i="4"/>
  <c r="AG192" i="4"/>
  <c r="AG69" i="4"/>
  <c r="AG193" i="4"/>
  <c r="AG146" i="4"/>
  <c r="AG88" i="4"/>
  <c r="AG194" i="4"/>
  <c r="AG195" i="4"/>
  <c r="AG227" i="4"/>
  <c r="AG147" i="4"/>
  <c r="AG196" i="4"/>
  <c r="AG148" i="4"/>
  <c r="AG228" i="4"/>
  <c r="AG197" i="4"/>
  <c r="AG32" i="4"/>
  <c r="AG198" i="4"/>
  <c r="AG33" i="4"/>
  <c r="AG149" i="4"/>
  <c r="AG229" i="4"/>
  <c r="AG70" i="4"/>
  <c r="AG89" i="4"/>
  <c r="AG230" i="4"/>
  <c r="AG71" i="4"/>
  <c r="AG34" i="4"/>
  <c r="AG231" i="4"/>
  <c r="AG232" i="4"/>
  <c r="AG199" i="4"/>
  <c r="AG233" i="4"/>
  <c r="AG35" i="4"/>
  <c r="AG234" i="4"/>
  <c r="AG150" i="4"/>
  <c r="AG235" i="4"/>
  <c r="AG236" i="4"/>
  <c r="AG237" i="4"/>
  <c r="AG118" i="4"/>
  <c r="AG238" i="4"/>
  <c r="AG200" i="4"/>
  <c r="AG201" i="4"/>
  <c r="AG239" i="4"/>
  <c r="AG72" i="4"/>
  <c r="AG73" i="4"/>
  <c r="AG90" i="4"/>
  <c r="AG151" i="4"/>
  <c r="AG152" i="4"/>
  <c r="AG153" i="4"/>
  <c r="AG154" i="4"/>
  <c r="AG91" i="4"/>
  <c r="AG74" i="4"/>
  <c r="AG240" i="4"/>
  <c r="AG155" i="4"/>
  <c r="AG92" i="4"/>
  <c r="AG156" i="4"/>
  <c r="AG241" i="4"/>
  <c r="AG202" i="4"/>
  <c r="AG242" i="4"/>
  <c r="AG157" i="4"/>
  <c r="AG158" i="4"/>
  <c r="AG36" i="4"/>
  <c r="AG243" i="4"/>
  <c r="AG159" i="4"/>
  <c r="AG203" i="4"/>
  <c r="AG160" i="4"/>
  <c r="AG161" i="4"/>
  <c r="AG204" i="4"/>
  <c r="AG244" i="4"/>
  <c r="AG205" i="4"/>
  <c r="AG245" i="4"/>
  <c r="AG246" i="4"/>
  <c r="AG119" i="4"/>
  <c r="AG37" i="4"/>
  <c r="AG93" i="4"/>
  <c r="AG247" i="4"/>
  <c r="AG38" i="4"/>
  <c r="AG75" i="4"/>
  <c r="AG76" i="4"/>
  <c r="AG265" i="4"/>
  <c r="AG39" i="4"/>
  <c r="AG162" i="4"/>
  <c r="AG206" i="4"/>
  <c r="AG207" i="4"/>
  <c r="AG208" i="4"/>
  <c r="AG94" i="4"/>
  <c r="AG95" i="4"/>
  <c r="AG77" i="4"/>
  <c r="AG209" i="4"/>
  <c r="AG40" i="4"/>
  <c r="AG210" i="4"/>
  <c r="AG96" i="4"/>
  <c r="AG78" i="4"/>
  <c r="AG248" i="4"/>
  <c r="AG211" i="4"/>
  <c r="AG212" i="4"/>
  <c r="AG249" i="4"/>
  <c r="AG163" i="4"/>
  <c r="AG250" i="4"/>
  <c r="AG251" i="4"/>
  <c r="AG97" i="4"/>
  <c r="AG98" i="4"/>
  <c r="AG99" i="4"/>
  <c r="AG41" i="4"/>
  <c r="AG164" i="4"/>
  <c r="AG100" i="4"/>
  <c r="AG79" i="4"/>
  <c r="AG252" i="4"/>
  <c r="AG80" i="4"/>
  <c r="AG165" i="4"/>
  <c r="AG166" i="4"/>
  <c r="AG253" i="4"/>
  <c r="AG254" i="4"/>
  <c r="AG167" i="4"/>
  <c r="AG213" i="4"/>
  <c r="AG168" i="4"/>
  <c r="AG42" i="4"/>
  <c r="AG255" i="4"/>
  <c r="AG43" i="4"/>
  <c r="AG214" i="4"/>
  <c r="AG169" i="4"/>
  <c r="AG81" i="4"/>
  <c r="AG264" i="4"/>
  <c r="AG101" i="4"/>
  <c r="AG215" i="4"/>
  <c r="AG170" i="4"/>
  <c r="AG82" i="4"/>
  <c r="AG256" i="4"/>
  <c r="AG216" i="4"/>
  <c r="AG217" i="4"/>
  <c r="AG83" i="4"/>
  <c r="AG102" i="4"/>
  <c r="AG44" i="4"/>
  <c r="AG45" i="4"/>
  <c r="AG46" i="4"/>
  <c r="AG47" i="4"/>
  <c r="AG48" i="4"/>
  <c r="AG49" i="4"/>
  <c r="AG50" i="4"/>
  <c r="AG120" i="4"/>
  <c r="AG257" i="4"/>
  <c r="AG121" i="4"/>
  <c r="AG171" i="4"/>
  <c r="AG103" i="4"/>
  <c r="AG172" i="4"/>
  <c r="AG218" i="4"/>
  <c r="AG104" i="4"/>
  <c r="AG173" i="4"/>
  <c r="AG122" i="4"/>
  <c r="AG84" i="4"/>
  <c r="AG219" i="4"/>
  <c r="AG105" i="4"/>
  <c r="AG220" i="4"/>
  <c r="AG221" i="4"/>
  <c r="AG222" i="4"/>
  <c r="AG174" i="4"/>
  <c r="AG85" i="4"/>
  <c r="AG223" i="4"/>
  <c r="AG51" i="4"/>
  <c r="AG106" i="4"/>
  <c r="AG107" i="4"/>
  <c r="AG52" i="4"/>
  <c r="AG53" i="4"/>
  <c r="AG54" i="4"/>
  <c r="AG55" i="4"/>
  <c r="AG175" i="4"/>
  <c r="AG108" i="4"/>
  <c r="AG86" i="4"/>
  <c r="AG176" i="4"/>
  <c r="AG109" i="4"/>
  <c r="AG258" i="4"/>
  <c r="AG259" i="4"/>
  <c r="AG56" i="4"/>
  <c r="AG110" i="4"/>
  <c r="AG87" i="4"/>
  <c r="AG5" i="4"/>
  <c r="AG14" i="4"/>
  <c r="AG15" i="4"/>
  <c r="AG261" i="4"/>
  <c r="AG6" i="4"/>
  <c r="AG62" i="4"/>
  <c r="AG16" i="4"/>
  <c r="AG17" i="4"/>
  <c r="AG57" i="4"/>
  <c r="AG180" i="4"/>
  <c r="AG181" i="4"/>
  <c r="AG58" i="4"/>
  <c r="AG59" i="4"/>
  <c r="AG18" i="4"/>
  <c r="AG19" i="4"/>
  <c r="AG63" i="4"/>
  <c r="AG3" i="4"/>
  <c r="AG11" i="4"/>
  <c r="AG123" i="4"/>
  <c r="AG124" i="4"/>
  <c r="AG182" i="4"/>
  <c r="AG20" i="4"/>
  <c r="AG21" i="4"/>
  <c r="AG7" i="4"/>
  <c r="AG8" i="4"/>
  <c r="AG12" i="4"/>
  <c r="AG22" i="4"/>
  <c r="AG125" i="4"/>
  <c r="AG126" i="4"/>
  <c r="AG13" i="4"/>
  <c r="AG9" i="4"/>
  <c r="AG4" i="4"/>
  <c r="AG10" i="4"/>
  <c r="AG177" i="4"/>
  <c r="AG23" i="4"/>
  <c r="AG60" i="4"/>
  <c r="AG127" i="4"/>
  <c r="AG178" i="4"/>
  <c r="AG64" i="4"/>
  <c r="AG65" i="4"/>
  <c r="AG24" i="4"/>
  <c r="AG61" i="4"/>
  <c r="AG66" i="4"/>
  <c r="AG179" i="4"/>
  <c r="AG224" i="4"/>
  <c r="AG183" i="4"/>
  <c r="AG67" i="4"/>
  <c r="AG128" i="4"/>
  <c r="AG260" i="4"/>
  <c r="AG184" i="4"/>
  <c r="AG129" i="4"/>
  <c r="AG111" i="4"/>
  <c r="AG185" i="4"/>
  <c r="AG112" i="4"/>
  <c r="AG113" i="4"/>
  <c r="AG130" i="4"/>
  <c r="AG186" i="4"/>
  <c r="AG114" i="4"/>
  <c r="AG131" i="4"/>
  <c r="AG132" i="4"/>
  <c r="AG115" i="4"/>
  <c r="AG187" i="4"/>
  <c r="AG116" i="4"/>
  <c r="AG27" i="4"/>
  <c r="AG133" i="4"/>
  <c r="AG188" i="4"/>
  <c r="AG134" i="4"/>
  <c r="AG135" i="4"/>
  <c r="AG189" i="4"/>
  <c r="AG136" i="4"/>
  <c r="AG137" i="4"/>
  <c r="AG138" i="4"/>
  <c r="AG2" i="4"/>
  <c r="AG190" i="4"/>
  <c r="AG117" i="4"/>
  <c r="AG25" i="4"/>
  <c r="AG26" i="4"/>
  <c r="AG262" i="4"/>
  <c r="AG263" i="4"/>
  <c r="AG139" i="4"/>
  <c r="AF140" i="4"/>
  <c r="AF141" i="4"/>
  <c r="AF142" i="4"/>
  <c r="AF143" i="4"/>
  <c r="AF144" i="4"/>
  <c r="AF145" i="4"/>
  <c r="AF28" i="4"/>
  <c r="AF29" i="4"/>
  <c r="AF225" i="4"/>
  <c r="AF226" i="4"/>
  <c r="AF30" i="4"/>
  <c r="AF191" i="4"/>
  <c r="AF31" i="4"/>
  <c r="AF68" i="4"/>
  <c r="AF192" i="4"/>
  <c r="AF69" i="4"/>
  <c r="AF193" i="4"/>
  <c r="AF146" i="4"/>
  <c r="AF88" i="4"/>
  <c r="AF194" i="4"/>
  <c r="AF195" i="4"/>
  <c r="AF227" i="4"/>
  <c r="AF147" i="4"/>
  <c r="AF196" i="4"/>
  <c r="AF148" i="4"/>
  <c r="AF228" i="4"/>
  <c r="AF197" i="4"/>
  <c r="AF32" i="4"/>
  <c r="AF198" i="4"/>
  <c r="AF33" i="4"/>
  <c r="AF149" i="4"/>
  <c r="AF229" i="4"/>
  <c r="AF70" i="4"/>
  <c r="AF89" i="4"/>
  <c r="AF230" i="4"/>
  <c r="AF71" i="4"/>
  <c r="AF34" i="4"/>
  <c r="AF231" i="4"/>
  <c r="AF232" i="4"/>
  <c r="AF199" i="4"/>
  <c r="AF233" i="4"/>
  <c r="AF35" i="4"/>
  <c r="AF234" i="4"/>
  <c r="AF150" i="4"/>
  <c r="AF235" i="4"/>
  <c r="AF236" i="4"/>
  <c r="AF237" i="4"/>
  <c r="AF118" i="4"/>
  <c r="AF238" i="4"/>
  <c r="AF200" i="4"/>
  <c r="AF201" i="4"/>
  <c r="AF239" i="4"/>
  <c r="AF72" i="4"/>
  <c r="AF73" i="4"/>
  <c r="AF90" i="4"/>
  <c r="AF151" i="4"/>
  <c r="AF152" i="4"/>
  <c r="AF153" i="4"/>
  <c r="AF154" i="4"/>
  <c r="AF91" i="4"/>
  <c r="AF74" i="4"/>
  <c r="AF240" i="4"/>
  <c r="AF155" i="4"/>
  <c r="AF92" i="4"/>
  <c r="AF156" i="4"/>
  <c r="AF241" i="4"/>
  <c r="AF202" i="4"/>
  <c r="AF242" i="4"/>
  <c r="AF157" i="4"/>
  <c r="AF158" i="4"/>
  <c r="AF36" i="4"/>
  <c r="AF243" i="4"/>
  <c r="AF159" i="4"/>
  <c r="AF203" i="4"/>
  <c r="AF160" i="4"/>
  <c r="AF161" i="4"/>
  <c r="AF204" i="4"/>
  <c r="AF244" i="4"/>
  <c r="AF205" i="4"/>
  <c r="AF245" i="4"/>
  <c r="AF246" i="4"/>
  <c r="AF119" i="4"/>
  <c r="AF37" i="4"/>
  <c r="AF93" i="4"/>
  <c r="AF247" i="4"/>
  <c r="AF38" i="4"/>
  <c r="AF75" i="4"/>
  <c r="AF76" i="4"/>
  <c r="AF265" i="4"/>
  <c r="AF39" i="4"/>
  <c r="AF162" i="4"/>
  <c r="AF206" i="4"/>
  <c r="AF207" i="4"/>
  <c r="AF208" i="4"/>
  <c r="AF94" i="4"/>
  <c r="AF95" i="4"/>
  <c r="AF77" i="4"/>
  <c r="AF209" i="4"/>
  <c r="AF40" i="4"/>
  <c r="AF210" i="4"/>
  <c r="AF96" i="4"/>
  <c r="AF78" i="4"/>
  <c r="AF248" i="4"/>
  <c r="AF211" i="4"/>
  <c r="AF212" i="4"/>
  <c r="AF249" i="4"/>
  <c r="AF163" i="4"/>
  <c r="AF250" i="4"/>
  <c r="AF251" i="4"/>
  <c r="AF97" i="4"/>
  <c r="AF98" i="4"/>
  <c r="AF99" i="4"/>
  <c r="AF41" i="4"/>
  <c r="AF164" i="4"/>
  <c r="AF100" i="4"/>
  <c r="AF79" i="4"/>
  <c r="AF252" i="4"/>
  <c r="AF80" i="4"/>
  <c r="AF165" i="4"/>
  <c r="AF166" i="4"/>
  <c r="AF253" i="4"/>
  <c r="AF254" i="4"/>
  <c r="AF167" i="4"/>
  <c r="AF213" i="4"/>
  <c r="AF168" i="4"/>
  <c r="AF42" i="4"/>
  <c r="AF255" i="4"/>
  <c r="AF43" i="4"/>
  <c r="AF214" i="4"/>
  <c r="AF169" i="4"/>
  <c r="AF81" i="4"/>
  <c r="AF264" i="4"/>
  <c r="AF101" i="4"/>
  <c r="AF215" i="4"/>
  <c r="AF170" i="4"/>
  <c r="AF82" i="4"/>
  <c r="AF256" i="4"/>
  <c r="AF216" i="4"/>
  <c r="AF217" i="4"/>
  <c r="AF83" i="4"/>
  <c r="AF102" i="4"/>
  <c r="AF44" i="4"/>
  <c r="AF45" i="4"/>
  <c r="AF46" i="4"/>
  <c r="AF47" i="4"/>
  <c r="AF48" i="4"/>
  <c r="AF49" i="4"/>
  <c r="AF50" i="4"/>
  <c r="AF120" i="4"/>
  <c r="AF257" i="4"/>
  <c r="AF121" i="4"/>
  <c r="AF171" i="4"/>
  <c r="AF103" i="4"/>
  <c r="AF172" i="4"/>
  <c r="AF218" i="4"/>
  <c r="AF104" i="4"/>
  <c r="AF173" i="4"/>
  <c r="AF122" i="4"/>
  <c r="AF84" i="4"/>
  <c r="AF219" i="4"/>
  <c r="AF105" i="4"/>
  <c r="AF220" i="4"/>
  <c r="AF221" i="4"/>
  <c r="AF222" i="4"/>
  <c r="AF174" i="4"/>
  <c r="AF85" i="4"/>
  <c r="AF223" i="4"/>
  <c r="AF51" i="4"/>
  <c r="AF106" i="4"/>
  <c r="AF107" i="4"/>
  <c r="AF52" i="4"/>
  <c r="AF53" i="4"/>
  <c r="AF54" i="4"/>
  <c r="AF55" i="4"/>
  <c r="AF175" i="4"/>
  <c r="AF108" i="4"/>
  <c r="AF86" i="4"/>
  <c r="AF176" i="4"/>
  <c r="AF109" i="4"/>
  <c r="AF258" i="4"/>
  <c r="AF259" i="4"/>
  <c r="AF56" i="4"/>
  <c r="AF110" i="4"/>
  <c r="AF87" i="4"/>
  <c r="AF5" i="4"/>
  <c r="AF14" i="4"/>
  <c r="AF15" i="4"/>
  <c r="AF261" i="4"/>
  <c r="AF6" i="4"/>
  <c r="AF62" i="4"/>
  <c r="AF16" i="4"/>
  <c r="AF17" i="4"/>
  <c r="AF57" i="4"/>
  <c r="AF180" i="4"/>
  <c r="AF181" i="4"/>
  <c r="AF58" i="4"/>
  <c r="AF59" i="4"/>
  <c r="AF18" i="4"/>
  <c r="AF19" i="4"/>
  <c r="AF63" i="4"/>
  <c r="AF3" i="4"/>
  <c r="AF11" i="4"/>
  <c r="AF123" i="4"/>
  <c r="AF124" i="4"/>
  <c r="AF182" i="4"/>
  <c r="AF20" i="4"/>
  <c r="AF21" i="4"/>
  <c r="AF7" i="4"/>
  <c r="AF8" i="4"/>
  <c r="AF12" i="4"/>
  <c r="AF22" i="4"/>
  <c r="AF125" i="4"/>
  <c r="AF126" i="4"/>
  <c r="AF13" i="4"/>
  <c r="AF9" i="4"/>
  <c r="AF4" i="4"/>
  <c r="AF10" i="4"/>
  <c r="AF177" i="4"/>
  <c r="AF23" i="4"/>
  <c r="AF60" i="4"/>
  <c r="AF127" i="4"/>
  <c r="AF178" i="4"/>
  <c r="AF64" i="4"/>
  <c r="AF65" i="4"/>
  <c r="AF24" i="4"/>
  <c r="AF61" i="4"/>
  <c r="AF66" i="4"/>
  <c r="AF179" i="4"/>
  <c r="AF224" i="4"/>
  <c r="AF183" i="4"/>
  <c r="AF67" i="4"/>
  <c r="AF128" i="4"/>
  <c r="AF260" i="4"/>
  <c r="AF184" i="4"/>
  <c r="AF129" i="4"/>
  <c r="AF111" i="4"/>
  <c r="AF185" i="4"/>
  <c r="AF112" i="4"/>
  <c r="AF113" i="4"/>
  <c r="AF130" i="4"/>
  <c r="AF186" i="4"/>
  <c r="AF114" i="4"/>
  <c r="AF131" i="4"/>
  <c r="AF132" i="4"/>
  <c r="AF115" i="4"/>
  <c r="AF187" i="4"/>
  <c r="AF116" i="4"/>
  <c r="AF27" i="4"/>
  <c r="AF133" i="4"/>
  <c r="AF188" i="4"/>
  <c r="AF134" i="4"/>
  <c r="AF135" i="4"/>
  <c r="AF189" i="4"/>
  <c r="AF136" i="4"/>
  <c r="AF137" i="4"/>
  <c r="AF138" i="4"/>
  <c r="AF2" i="4"/>
  <c r="AF190" i="4"/>
  <c r="AF117" i="4"/>
  <c r="AF25" i="4"/>
  <c r="AF26" i="4"/>
  <c r="AF262" i="4"/>
  <c r="AF263" i="4"/>
  <c r="AF139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" i="1"/>
  <c r="Z3462" i="3"/>
  <c r="Y3462" i="3"/>
  <c r="W3462" i="3"/>
  <c r="V3462" i="3"/>
  <c r="U3462" i="3"/>
  <c r="T3462" i="3"/>
  <c r="S3462" i="3"/>
  <c r="R3462" i="3"/>
  <c r="Q3462" i="3"/>
  <c r="P3462" i="3"/>
  <c r="O3462" i="3"/>
  <c r="N3462" i="3"/>
  <c r="M3462" i="3"/>
  <c r="L3462" i="3"/>
  <c r="K3462" i="3"/>
  <c r="J3462" i="3"/>
  <c r="I3462" i="3"/>
  <c r="H3462" i="3"/>
  <c r="Z3461" i="3"/>
  <c r="Y3461" i="3"/>
  <c r="W3461" i="3"/>
  <c r="V3461" i="3"/>
  <c r="U3461" i="3"/>
  <c r="T3461" i="3"/>
  <c r="S3461" i="3"/>
  <c r="R3461" i="3"/>
  <c r="Q3461" i="3"/>
  <c r="P3461" i="3"/>
  <c r="O3461" i="3"/>
  <c r="N3461" i="3"/>
  <c r="M3461" i="3"/>
  <c r="L3461" i="3"/>
  <c r="K3461" i="3"/>
  <c r="J3461" i="3"/>
  <c r="I3461" i="3"/>
  <c r="H3461" i="3"/>
  <c r="Z3458" i="3"/>
  <c r="Y3458" i="3"/>
  <c r="W3458" i="3"/>
  <c r="V3458" i="3"/>
  <c r="U3458" i="3"/>
  <c r="T3458" i="3"/>
  <c r="S3458" i="3"/>
  <c r="R3458" i="3"/>
  <c r="Q3458" i="3"/>
  <c r="P3458" i="3"/>
  <c r="O3458" i="3"/>
  <c r="N3458" i="3"/>
  <c r="M3458" i="3"/>
  <c r="L3458" i="3"/>
  <c r="K3458" i="3"/>
  <c r="J3458" i="3"/>
  <c r="I3458" i="3"/>
  <c r="H3458" i="3"/>
  <c r="Z3457" i="3"/>
  <c r="Y3457" i="3"/>
  <c r="W3457" i="3"/>
  <c r="V3457" i="3"/>
  <c r="U3457" i="3"/>
  <c r="T3457" i="3"/>
  <c r="S3457" i="3"/>
  <c r="R3457" i="3"/>
  <c r="Q3457" i="3"/>
  <c r="P3457" i="3"/>
  <c r="O3457" i="3"/>
  <c r="N3457" i="3"/>
  <c r="M3457" i="3"/>
  <c r="L3457" i="3"/>
  <c r="K3457" i="3"/>
  <c r="J3457" i="3"/>
  <c r="I3457" i="3"/>
  <c r="H3457" i="3"/>
  <c r="Z3456" i="3"/>
  <c r="Y3456" i="3"/>
  <c r="W3456" i="3"/>
  <c r="V3456" i="3"/>
  <c r="U3456" i="3"/>
  <c r="T3456" i="3"/>
  <c r="S3456" i="3"/>
  <c r="R3456" i="3"/>
  <c r="Q3456" i="3"/>
  <c r="P3456" i="3"/>
  <c r="O3456" i="3"/>
  <c r="N3456" i="3"/>
  <c r="M3456" i="3"/>
  <c r="L3456" i="3"/>
  <c r="K3456" i="3"/>
  <c r="J3456" i="3"/>
  <c r="I3456" i="3"/>
  <c r="H3456" i="3"/>
  <c r="Z3455" i="3"/>
  <c r="Y3455" i="3"/>
  <c r="W3455" i="3"/>
  <c r="V3455" i="3"/>
  <c r="U3455" i="3"/>
  <c r="T3455" i="3"/>
  <c r="S3455" i="3"/>
  <c r="R3455" i="3"/>
  <c r="Q3455" i="3"/>
  <c r="P3455" i="3"/>
  <c r="O3455" i="3"/>
  <c r="N3455" i="3"/>
  <c r="M3455" i="3"/>
  <c r="L3455" i="3"/>
  <c r="K3455" i="3"/>
  <c r="J3455" i="3"/>
  <c r="I3455" i="3"/>
  <c r="H3455" i="3"/>
  <c r="Z3454" i="3"/>
  <c r="Y3454" i="3"/>
  <c r="W3454" i="3"/>
  <c r="V3454" i="3"/>
  <c r="U3454" i="3"/>
  <c r="T3454" i="3"/>
  <c r="S3454" i="3"/>
  <c r="R3454" i="3"/>
  <c r="Q3454" i="3"/>
  <c r="P3454" i="3"/>
  <c r="O3454" i="3"/>
  <c r="N3454" i="3"/>
  <c r="M3454" i="3"/>
  <c r="L3454" i="3"/>
  <c r="K3454" i="3"/>
  <c r="J3454" i="3"/>
  <c r="I3454" i="3"/>
  <c r="H3454" i="3"/>
  <c r="AG3450" i="3"/>
  <c r="AF3450" i="3"/>
  <c r="AE3450" i="3"/>
  <c r="AD3450" i="3"/>
  <c r="AG3449" i="3"/>
  <c r="AF3449" i="3"/>
  <c r="AE3449" i="3"/>
  <c r="AD3449" i="3"/>
  <c r="AG3448" i="3"/>
  <c r="AF3448" i="3"/>
  <c r="AE3448" i="3"/>
  <c r="AD3448" i="3"/>
  <c r="AG3447" i="3"/>
  <c r="AF3447" i="3"/>
  <c r="AE3447" i="3"/>
  <c r="AD3447" i="3"/>
  <c r="AG3446" i="3"/>
  <c r="AF3446" i="3"/>
  <c r="AE3446" i="3"/>
  <c r="AD3446" i="3"/>
  <c r="AG3445" i="3"/>
  <c r="AF3445" i="3"/>
  <c r="AE3445" i="3"/>
  <c r="AD3445" i="3"/>
  <c r="AG3444" i="3"/>
  <c r="AF3444" i="3"/>
  <c r="AE3444" i="3"/>
  <c r="AD3444" i="3"/>
  <c r="AG3443" i="3"/>
  <c r="AF3443" i="3"/>
  <c r="AE3443" i="3"/>
  <c r="AD3443" i="3"/>
  <c r="AG3442" i="3"/>
  <c r="AF3442" i="3"/>
  <c r="AE3442" i="3"/>
  <c r="AD3442" i="3"/>
  <c r="AG3441" i="3"/>
  <c r="AF3441" i="3"/>
  <c r="AE3441" i="3"/>
  <c r="AD3441" i="3"/>
  <c r="AG3440" i="3"/>
  <c r="AF3440" i="3"/>
  <c r="AE3440" i="3"/>
  <c r="AD3440" i="3"/>
  <c r="AG3439" i="3"/>
  <c r="AF3439" i="3"/>
  <c r="AE3439" i="3"/>
  <c r="AD3439" i="3"/>
  <c r="AG3438" i="3"/>
  <c r="AF3438" i="3"/>
  <c r="AE3438" i="3"/>
  <c r="AD3438" i="3"/>
  <c r="AG3437" i="3"/>
  <c r="AF3437" i="3"/>
  <c r="AE3437" i="3"/>
  <c r="AD3437" i="3"/>
  <c r="AG3436" i="3"/>
  <c r="AF3436" i="3"/>
  <c r="AE3436" i="3"/>
  <c r="AD3436" i="3"/>
  <c r="AG3435" i="3"/>
  <c r="AF3435" i="3"/>
  <c r="AE3435" i="3"/>
  <c r="AD3435" i="3"/>
  <c r="AG3434" i="3"/>
  <c r="AF3434" i="3"/>
  <c r="AE3434" i="3"/>
  <c r="AD3434" i="3"/>
  <c r="AG3433" i="3"/>
  <c r="AF3433" i="3"/>
  <c r="AE3433" i="3"/>
  <c r="AD3433" i="3"/>
  <c r="AG3432" i="3"/>
  <c r="AF3432" i="3"/>
  <c r="AE3432" i="3"/>
  <c r="AD3432" i="3"/>
  <c r="AG3431" i="3"/>
  <c r="AF3431" i="3"/>
  <c r="AE3431" i="3"/>
  <c r="AD3431" i="3"/>
  <c r="AG3430" i="3"/>
  <c r="AF3430" i="3"/>
  <c r="AE3430" i="3"/>
  <c r="AD3430" i="3"/>
  <c r="AG3429" i="3"/>
  <c r="AF3429" i="3"/>
  <c r="AE3429" i="3"/>
  <c r="AD3429" i="3"/>
  <c r="AG3428" i="3"/>
  <c r="AF3428" i="3"/>
  <c r="AE3428" i="3"/>
  <c r="AD3428" i="3"/>
  <c r="AG3427" i="3"/>
  <c r="AF3427" i="3"/>
  <c r="AE3427" i="3"/>
  <c r="AD3427" i="3"/>
  <c r="AG3426" i="3"/>
  <c r="AF3426" i="3"/>
  <c r="AE3426" i="3"/>
  <c r="AD3426" i="3"/>
  <c r="AG3425" i="3"/>
  <c r="AF3425" i="3"/>
  <c r="AE3425" i="3"/>
  <c r="AD3425" i="3"/>
  <c r="AG3424" i="3"/>
  <c r="AF3424" i="3"/>
  <c r="AE3424" i="3"/>
  <c r="AD3424" i="3"/>
  <c r="AG3423" i="3"/>
  <c r="AF3423" i="3"/>
  <c r="AE3423" i="3"/>
  <c r="AD3423" i="3"/>
  <c r="AG3422" i="3"/>
  <c r="AF3422" i="3"/>
  <c r="AE3422" i="3"/>
  <c r="AD3422" i="3"/>
  <c r="AG3421" i="3"/>
  <c r="AF3421" i="3"/>
  <c r="AE3421" i="3"/>
  <c r="AD3421" i="3"/>
  <c r="AG3420" i="3"/>
  <c r="AF3420" i="3"/>
  <c r="AE3420" i="3"/>
  <c r="AD3420" i="3"/>
  <c r="AG3419" i="3"/>
  <c r="AF3419" i="3"/>
  <c r="AE3419" i="3"/>
  <c r="AD3419" i="3"/>
  <c r="AG3418" i="3"/>
  <c r="AF3418" i="3"/>
  <c r="AE3418" i="3"/>
  <c r="AD3418" i="3"/>
  <c r="AG3417" i="3"/>
  <c r="AF3417" i="3"/>
  <c r="AE3417" i="3"/>
  <c r="AD3417" i="3"/>
  <c r="AG3416" i="3"/>
  <c r="AF3416" i="3"/>
  <c r="AE3416" i="3"/>
  <c r="AD3416" i="3"/>
  <c r="AG3415" i="3"/>
  <c r="AF3415" i="3"/>
  <c r="AE3415" i="3"/>
  <c r="AD3415" i="3"/>
  <c r="AG3414" i="3"/>
  <c r="AF3414" i="3"/>
  <c r="AE3414" i="3"/>
  <c r="AD3414" i="3"/>
  <c r="AG3413" i="3"/>
  <c r="AF3413" i="3"/>
  <c r="AE3413" i="3"/>
  <c r="AD3413" i="3"/>
  <c r="AG3412" i="3"/>
  <c r="AF3412" i="3"/>
  <c r="AE3412" i="3"/>
  <c r="AD3412" i="3"/>
  <c r="AG3411" i="3"/>
  <c r="AF3411" i="3"/>
  <c r="AE3411" i="3"/>
  <c r="AD3411" i="3"/>
  <c r="AG3410" i="3"/>
  <c r="AF3410" i="3"/>
  <c r="AE3410" i="3"/>
  <c r="AD3410" i="3"/>
  <c r="AG3409" i="3"/>
  <c r="AF3409" i="3"/>
  <c r="AE3409" i="3"/>
  <c r="AD3409" i="3"/>
  <c r="AG3408" i="3"/>
  <c r="AF3408" i="3"/>
  <c r="AE3408" i="3"/>
  <c r="AD3408" i="3"/>
  <c r="AG3407" i="3"/>
  <c r="AF3407" i="3"/>
  <c r="AE3407" i="3"/>
  <c r="AD3407" i="3"/>
  <c r="AG3406" i="3"/>
  <c r="AF3406" i="3"/>
  <c r="AE3406" i="3"/>
  <c r="AD3406" i="3"/>
  <c r="AG3405" i="3"/>
  <c r="AF3405" i="3"/>
  <c r="AE3405" i="3"/>
  <c r="AD3405" i="3"/>
  <c r="AG3404" i="3"/>
  <c r="AF3404" i="3"/>
  <c r="AE3404" i="3"/>
  <c r="AD3404" i="3"/>
  <c r="AG3403" i="3"/>
  <c r="AF3403" i="3"/>
  <c r="AE3403" i="3"/>
  <c r="AD3403" i="3"/>
  <c r="AG3402" i="3"/>
  <c r="AF3402" i="3"/>
  <c r="AE3402" i="3"/>
  <c r="AD3402" i="3"/>
  <c r="AG3401" i="3"/>
  <c r="AF3401" i="3"/>
  <c r="AE3401" i="3"/>
  <c r="AD3401" i="3"/>
  <c r="AG3400" i="3"/>
  <c r="AF3400" i="3"/>
  <c r="AE3400" i="3"/>
  <c r="AD3400" i="3"/>
  <c r="AG3399" i="3"/>
  <c r="AF3399" i="3"/>
  <c r="AE3399" i="3"/>
  <c r="AD3399" i="3"/>
  <c r="AG3398" i="3"/>
  <c r="AF3398" i="3"/>
  <c r="AE3398" i="3"/>
  <c r="AD3398" i="3"/>
  <c r="AG3397" i="3"/>
  <c r="AF3397" i="3"/>
  <c r="AE3397" i="3"/>
  <c r="AD3397" i="3"/>
  <c r="AG3396" i="3"/>
  <c r="AF3396" i="3"/>
  <c r="AE3396" i="3"/>
  <c r="AD3396" i="3"/>
  <c r="AG3395" i="3"/>
  <c r="AF3395" i="3"/>
  <c r="AE3395" i="3"/>
  <c r="AD3395" i="3"/>
  <c r="AG3394" i="3"/>
  <c r="AF3394" i="3"/>
  <c r="AE3394" i="3"/>
  <c r="AD3394" i="3"/>
  <c r="AG3393" i="3"/>
  <c r="AF3393" i="3"/>
  <c r="AE3393" i="3"/>
  <c r="AD3393" i="3"/>
  <c r="AG3392" i="3"/>
  <c r="AF3392" i="3"/>
  <c r="AE3392" i="3"/>
  <c r="AD3392" i="3"/>
  <c r="AG3391" i="3"/>
  <c r="AF3391" i="3"/>
  <c r="AE3391" i="3"/>
  <c r="AD3391" i="3"/>
  <c r="AG3390" i="3"/>
  <c r="AF3390" i="3"/>
  <c r="AE3390" i="3"/>
  <c r="AD3390" i="3"/>
  <c r="AG3389" i="3"/>
  <c r="AF3389" i="3"/>
  <c r="AE3389" i="3"/>
  <c r="AD3389" i="3"/>
  <c r="AG3388" i="3"/>
  <c r="AF3388" i="3"/>
  <c r="AE3388" i="3"/>
  <c r="AD3388" i="3"/>
  <c r="AG3387" i="3"/>
  <c r="AF3387" i="3"/>
  <c r="AE3387" i="3"/>
  <c r="AD3387" i="3"/>
  <c r="AG3386" i="3"/>
  <c r="AF3386" i="3"/>
  <c r="AE3386" i="3"/>
  <c r="AD3386" i="3"/>
  <c r="AG3385" i="3"/>
  <c r="AF3385" i="3"/>
  <c r="AE3385" i="3"/>
  <c r="AD3385" i="3"/>
  <c r="AG3384" i="3"/>
  <c r="AF3384" i="3"/>
  <c r="AE3384" i="3"/>
  <c r="AD3384" i="3"/>
  <c r="AG3383" i="3"/>
  <c r="AF3383" i="3"/>
  <c r="AE3383" i="3"/>
  <c r="AD3383" i="3"/>
  <c r="AG3382" i="3"/>
  <c r="AF3382" i="3"/>
  <c r="AE3382" i="3"/>
  <c r="AD3382" i="3"/>
  <c r="AG3381" i="3"/>
  <c r="AF3381" i="3"/>
  <c r="AE3381" i="3"/>
  <c r="AD3381" i="3"/>
  <c r="AG3380" i="3"/>
  <c r="AF3380" i="3"/>
  <c r="AE3380" i="3"/>
  <c r="AD3380" i="3"/>
  <c r="AG3379" i="3"/>
  <c r="AF3379" i="3"/>
  <c r="AE3379" i="3"/>
  <c r="AD3379" i="3"/>
  <c r="AG3378" i="3"/>
  <c r="AF3378" i="3"/>
  <c r="AE3378" i="3"/>
  <c r="AD3378" i="3"/>
  <c r="AG3377" i="3"/>
  <c r="AF3377" i="3"/>
  <c r="AE3377" i="3"/>
  <c r="AD3377" i="3"/>
  <c r="AG3376" i="3"/>
  <c r="AF3376" i="3"/>
  <c r="AE3376" i="3"/>
  <c r="AD3376" i="3"/>
  <c r="AG3375" i="3"/>
  <c r="AF3375" i="3"/>
  <c r="AE3375" i="3"/>
  <c r="AD3375" i="3"/>
  <c r="AG3374" i="3"/>
  <c r="AF3374" i="3"/>
  <c r="AE3374" i="3"/>
  <c r="AD3374" i="3"/>
  <c r="AG3373" i="3"/>
  <c r="AF3373" i="3"/>
  <c r="AE3373" i="3"/>
  <c r="AD3373" i="3"/>
  <c r="AG3372" i="3"/>
  <c r="AF3372" i="3"/>
  <c r="AE3372" i="3"/>
  <c r="AD3372" i="3"/>
  <c r="AG3371" i="3"/>
  <c r="AF3371" i="3"/>
  <c r="AE3371" i="3"/>
  <c r="AD3371" i="3"/>
  <c r="AG3370" i="3"/>
  <c r="AF3370" i="3"/>
  <c r="AE3370" i="3"/>
  <c r="AD3370" i="3"/>
  <c r="AG3369" i="3"/>
  <c r="AF3369" i="3"/>
  <c r="AE3369" i="3"/>
  <c r="AD3369" i="3"/>
  <c r="AG3368" i="3"/>
  <c r="AF3368" i="3"/>
  <c r="AE3368" i="3"/>
  <c r="AD3368" i="3"/>
  <c r="AG3367" i="3"/>
  <c r="AF3367" i="3"/>
  <c r="AE3367" i="3"/>
  <c r="AD3367" i="3"/>
  <c r="AG3366" i="3"/>
  <c r="AF3366" i="3"/>
  <c r="AE3366" i="3"/>
  <c r="AD3366" i="3"/>
  <c r="AG3365" i="3"/>
  <c r="AF3365" i="3"/>
  <c r="AE3365" i="3"/>
  <c r="AD3365" i="3"/>
  <c r="AG3364" i="3"/>
  <c r="AF3364" i="3"/>
  <c r="AE3364" i="3"/>
  <c r="AD3364" i="3"/>
  <c r="AG3363" i="3"/>
  <c r="AF3363" i="3"/>
  <c r="AE3363" i="3"/>
  <c r="AD3363" i="3"/>
  <c r="AG3362" i="3"/>
  <c r="AF3362" i="3"/>
  <c r="AE3362" i="3"/>
  <c r="AD3362" i="3"/>
  <c r="AG3361" i="3"/>
  <c r="AF3361" i="3"/>
  <c r="AE3361" i="3"/>
  <c r="AD3361" i="3"/>
  <c r="AG3360" i="3"/>
  <c r="AF3360" i="3"/>
  <c r="AE3360" i="3"/>
  <c r="AD3360" i="3"/>
  <c r="AG3359" i="3"/>
  <c r="AF3359" i="3"/>
  <c r="AE3359" i="3"/>
  <c r="AD3359" i="3"/>
  <c r="AG3358" i="3"/>
  <c r="AF3358" i="3"/>
  <c r="AE3358" i="3"/>
  <c r="AD3358" i="3"/>
  <c r="AG3357" i="3"/>
  <c r="AF3357" i="3"/>
  <c r="AE3357" i="3"/>
  <c r="AD3357" i="3"/>
  <c r="AG3356" i="3"/>
  <c r="AF3356" i="3"/>
  <c r="AE3356" i="3"/>
  <c r="AD3356" i="3"/>
  <c r="AG3355" i="3"/>
  <c r="AF3355" i="3"/>
  <c r="AE3355" i="3"/>
  <c r="AD3355" i="3"/>
  <c r="AG3354" i="3"/>
  <c r="AF3354" i="3"/>
  <c r="AE3354" i="3"/>
  <c r="AD3354" i="3"/>
  <c r="AG3353" i="3"/>
  <c r="AF3353" i="3"/>
  <c r="AE3353" i="3"/>
  <c r="AD3353" i="3"/>
  <c r="AG3352" i="3"/>
  <c r="AF3352" i="3"/>
  <c r="AE3352" i="3"/>
  <c r="AD3352" i="3"/>
  <c r="AG3351" i="3"/>
  <c r="AF3351" i="3"/>
  <c r="AE3351" i="3"/>
  <c r="AD3351" i="3"/>
  <c r="AG3350" i="3"/>
  <c r="AF3350" i="3"/>
  <c r="AE3350" i="3"/>
  <c r="AD3350" i="3"/>
  <c r="AG3349" i="3"/>
  <c r="AF3349" i="3"/>
  <c r="AE3349" i="3"/>
  <c r="AD3349" i="3"/>
  <c r="AG3348" i="3"/>
  <c r="AF3348" i="3"/>
  <c r="AE3348" i="3"/>
  <c r="AD3348" i="3"/>
  <c r="AG3347" i="3"/>
  <c r="AF3347" i="3"/>
  <c r="AE3347" i="3"/>
  <c r="AD3347" i="3"/>
  <c r="AG3346" i="3"/>
  <c r="AF3346" i="3"/>
  <c r="AE3346" i="3"/>
  <c r="AD3346" i="3"/>
  <c r="AG3345" i="3"/>
  <c r="AF3345" i="3"/>
  <c r="AE3345" i="3"/>
  <c r="AD3345" i="3"/>
  <c r="AG3344" i="3"/>
  <c r="AF3344" i="3"/>
  <c r="AE3344" i="3"/>
  <c r="AD3344" i="3"/>
  <c r="AG3343" i="3"/>
  <c r="AF3343" i="3"/>
  <c r="AE3343" i="3"/>
  <c r="AD3343" i="3"/>
  <c r="AG3342" i="3"/>
  <c r="AF3342" i="3"/>
  <c r="AE3342" i="3"/>
  <c r="AD3342" i="3"/>
  <c r="AG3341" i="3"/>
  <c r="AF3341" i="3"/>
  <c r="AE3341" i="3"/>
  <c r="AD3341" i="3"/>
  <c r="AG3340" i="3"/>
  <c r="AF3340" i="3"/>
  <c r="AE3340" i="3"/>
  <c r="AD3340" i="3"/>
  <c r="AG3339" i="3"/>
  <c r="AF3339" i="3"/>
  <c r="AE3339" i="3"/>
  <c r="AD3339" i="3"/>
  <c r="AG3338" i="3"/>
  <c r="AF3338" i="3"/>
  <c r="AE3338" i="3"/>
  <c r="AD3338" i="3"/>
  <c r="AG3337" i="3"/>
  <c r="AF3337" i="3"/>
  <c r="AE3337" i="3"/>
  <c r="AD3337" i="3"/>
  <c r="AG3336" i="3"/>
  <c r="AF3336" i="3"/>
  <c r="AE3336" i="3"/>
  <c r="AD3336" i="3"/>
  <c r="AG3335" i="3"/>
  <c r="AF3335" i="3"/>
  <c r="AE3335" i="3"/>
  <c r="AD3335" i="3"/>
  <c r="AG3334" i="3"/>
  <c r="AF3334" i="3"/>
  <c r="AE3334" i="3"/>
  <c r="AD3334" i="3"/>
  <c r="AG3333" i="3"/>
  <c r="AF3333" i="3"/>
  <c r="AE3333" i="3"/>
  <c r="AD3333" i="3"/>
  <c r="AG3332" i="3"/>
  <c r="AF3332" i="3"/>
  <c r="AE3332" i="3"/>
  <c r="AD3332" i="3"/>
  <c r="AG3331" i="3"/>
  <c r="AF3331" i="3"/>
  <c r="AE3331" i="3"/>
  <c r="AD3331" i="3"/>
  <c r="AG3330" i="3"/>
  <c r="AF3330" i="3"/>
  <c r="AE3330" i="3"/>
  <c r="AD3330" i="3"/>
  <c r="AG3329" i="3"/>
  <c r="AF3329" i="3"/>
  <c r="AE3329" i="3"/>
  <c r="AD3329" i="3"/>
  <c r="AG3328" i="3"/>
  <c r="AF3328" i="3"/>
  <c r="AE3328" i="3"/>
  <c r="AD3328" i="3"/>
  <c r="AG3327" i="3"/>
  <c r="AF3327" i="3"/>
  <c r="AE3327" i="3"/>
  <c r="AD3327" i="3"/>
  <c r="AG3326" i="3"/>
  <c r="AF3326" i="3"/>
  <c r="AE3326" i="3"/>
  <c r="AD3326" i="3"/>
  <c r="AG3325" i="3"/>
  <c r="AF3325" i="3"/>
  <c r="AE3325" i="3"/>
  <c r="AD3325" i="3"/>
  <c r="AG3324" i="3"/>
  <c r="AF3324" i="3"/>
  <c r="AE3324" i="3"/>
  <c r="AD3324" i="3"/>
  <c r="AG3323" i="3"/>
  <c r="AF3323" i="3"/>
  <c r="AE3323" i="3"/>
  <c r="AD3323" i="3"/>
  <c r="AG3322" i="3"/>
  <c r="AF3322" i="3"/>
  <c r="AE3322" i="3"/>
  <c r="AD3322" i="3"/>
  <c r="AG3321" i="3"/>
  <c r="AF3321" i="3"/>
  <c r="AE3321" i="3"/>
  <c r="AD3321" i="3"/>
  <c r="AG3320" i="3"/>
  <c r="AF3320" i="3"/>
  <c r="AE3320" i="3"/>
  <c r="AD3320" i="3"/>
  <c r="AG3319" i="3"/>
  <c r="AF3319" i="3"/>
  <c r="AE3319" i="3"/>
  <c r="AD3319" i="3"/>
  <c r="AG3318" i="3"/>
  <c r="AF3318" i="3"/>
  <c r="AE3318" i="3"/>
  <c r="AD3318" i="3"/>
  <c r="AG3317" i="3"/>
  <c r="AF3317" i="3"/>
  <c r="AE3317" i="3"/>
  <c r="AD3317" i="3"/>
  <c r="AG3316" i="3"/>
  <c r="AF3316" i="3"/>
  <c r="AE3316" i="3"/>
  <c r="AD3316" i="3"/>
  <c r="AG3315" i="3"/>
  <c r="AF3315" i="3"/>
  <c r="AE3315" i="3"/>
  <c r="AD3315" i="3"/>
  <c r="AG3314" i="3"/>
  <c r="AF3314" i="3"/>
  <c r="AE3314" i="3"/>
  <c r="AD3314" i="3"/>
  <c r="AG3313" i="3"/>
  <c r="AF3313" i="3"/>
  <c r="AE3313" i="3"/>
  <c r="AD3313" i="3"/>
  <c r="AG3312" i="3"/>
  <c r="AF3312" i="3"/>
  <c r="AE3312" i="3"/>
  <c r="AD3312" i="3"/>
  <c r="AG3311" i="3"/>
  <c r="AF3311" i="3"/>
  <c r="AE3311" i="3"/>
  <c r="AD3311" i="3"/>
  <c r="AG3310" i="3"/>
  <c r="AF3310" i="3"/>
  <c r="AE3310" i="3"/>
  <c r="AD3310" i="3"/>
  <c r="AG3309" i="3"/>
  <c r="AF3309" i="3"/>
  <c r="AE3309" i="3"/>
  <c r="AD3309" i="3"/>
  <c r="AG3308" i="3"/>
  <c r="AF3308" i="3"/>
  <c r="AE3308" i="3"/>
  <c r="AD3308" i="3"/>
  <c r="AG3307" i="3"/>
  <c r="AF3307" i="3"/>
  <c r="AE3307" i="3"/>
  <c r="AD3307" i="3"/>
  <c r="AG3306" i="3"/>
  <c r="AF3306" i="3"/>
  <c r="AE3306" i="3"/>
  <c r="AD3306" i="3"/>
  <c r="AG3305" i="3"/>
  <c r="AF3305" i="3"/>
  <c r="AE3305" i="3"/>
  <c r="AD3305" i="3"/>
  <c r="AG3304" i="3"/>
  <c r="AF3304" i="3"/>
  <c r="AE3304" i="3"/>
  <c r="AD3304" i="3"/>
  <c r="AG3303" i="3"/>
  <c r="AF3303" i="3"/>
  <c r="AE3303" i="3"/>
  <c r="AD3303" i="3"/>
  <c r="AG3302" i="3"/>
  <c r="AF3302" i="3"/>
  <c r="AE3302" i="3"/>
  <c r="AD3302" i="3"/>
  <c r="AG3301" i="3"/>
  <c r="AF3301" i="3"/>
  <c r="AE3301" i="3"/>
  <c r="AD3301" i="3"/>
  <c r="AG3300" i="3"/>
  <c r="AF3300" i="3"/>
  <c r="AE3300" i="3"/>
  <c r="AD3300" i="3"/>
  <c r="AG3299" i="3"/>
  <c r="AF3299" i="3"/>
  <c r="AE3299" i="3"/>
  <c r="AD3299" i="3"/>
  <c r="AG3298" i="3"/>
  <c r="AF3298" i="3"/>
  <c r="AE3298" i="3"/>
  <c r="AD3298" i="3"/>
  <c r="AG3297" i="3"/>
  <c r="AF3297" i="3"/>
  <c r="AE3297" i="3"/>
  <c r="AD3297" i="3"/>
  <c r="AG3296" i="3"/>
  <c r="AF3296" i="3"/>
  <c r="AE3296" i="3"/>
  <c r="AD3296" i="3"/>
  <c r="AG3295" i="3"/>
  <c r="AF3295" i="3"/>
  <c r="AE3295" i="3"/>
  <c r="AD3295" i="3"/>
  <c r="AG3294" i="3"/>
  <c r="AF3294" i="3"/>
  <c r="AE3294" i="3"/>
  <c r="AD3294" i="3"/>
  <c r="AG3293" i="3"/>
  <c r="AF3293" i="3"/>
  <c r="AE3293" i="3"/>
  <c r="AD3293" i="3"/>
  <c r="AG3292" i="3"/>
  <c r="AF3292" i="3"/>
  <c r="AE3292" i="3"/>
  <c r="AD3292" i="3"/>
  <c r="AG3291" i="3"/>
  <c r="AF3291" i="3"/>
  <c r="AE3291" i="3"/>
  <c r="AD3291" i="3"/>
  <c r="AG3290" i="3"/>
  <c r="AF3290" i="3"/>
  <c r="AE3290" i="3"/>
  <c r="AD3290" i="3"/>
  <c r="AG3289" i="3"/>
  <c r="AF3289" i="3"/>
  <c r="AE3289" i="3"/>
  <c r="AD3289" i="3"/>
  <c r="AG3288" i="3"/>
  <c r="AF3288" i="3"/>
  <c r="AE3288" i="3"/>
  <c r="AD3288" i="3"/>
  <c r="AG3287" i="3"/>
  <c r="AF3287" i="3"/>
  <c r="AE3287" i="3"/>
  <c r="AD3287" i="3"/>
  <c r="AG3286" i="3"/>
  <c r="AF3286" i="3"/>
  <c r="AE3286" i="3"/>
  <c r="AD3286" i="3"/>
  <c r="AG3285" i="3"/>
  <c r="AF3285" i="3"/>
  <c r="AE3285" i="3"/>
  <c r="AD3285" i="3"/>
  <c r="AG3284" i="3"/>
  <c r="AF3284" i="3"/>
  <c r="AE3284" i="3"/>
  <c r="AD3284" i="3"/>
  <c r="AG3283" i="3"/>
  <c r="AF3283" i="3"/>
  <c r="AE3283" i="3"/>
  <c r="AD3283" i="3"/>
  <c r="AG3282" i="3"/>
  <c r="AF3282" i="3"/>
  <c r="AE3282" i="3"/>
  <c r="AD3282" i="3"/>
  <c r="AG3281" i="3"/>
  <c r="AF3281" i="3"/>
  <c r="AE3281" i="3"/>
  <c r="AD3281" i="3"/>
  <c r="AG3280" i="3"/>
  <c r="AF3280" i="3"/>
  <c r="AE3280" i="3"/>
  <c r="AD3280" i="3"/>
  <c r="AG3279" i="3"/>
  <c r="AF3279" i="3"/>
  <c r="AE3279" i="3"/>
  <c r="AD3279" i="3"/>
  <c r="AG3278" i="3"/>
  <c r="AF3278" i="3"/>
  <c r="AE3278" i="3"/>
  <c r="AD3278" i="3"/>
  <c r="AG3277" i="3"/>
  <c r="AF3277" i="3"/>
  <c r="AE3277" i="3"/>
  <c r="AD3277" i="3"/>
  <c r="AG3276" i="3"/>
  <c r="AF3276" i="3"/>
  <c r="AE3276" i="3"/>
  <c r="AD3276" i="3"/>
  <c r="AG3275" i="3"/>
  <c r="AF3275" i="3"/>
  <c r="AE3275" i="3"/>
  <c r="AD3275" i="3"/>
  <c r="AG3274" i="3"/>
  <c r="AF3274" i="3"/>
  <c r="AE3274" i="3"/>
  <c r="AD3274" i="3"/>
  <c r="AG3273" i="3"/>
  <c r="AF3273" i="3"/>
  <c r="AE3273" i="3"/>
  <c r="AD3273" i="3"/>
  <c r="AG3272" i="3"/>
  <c r="AF3272" i="3"/>
  <c r="AE3272" i="3"/>
  <c r="AD3272" i="3"/>
  <c r="AG3271" i="3"/>
  <c r="AF3271" i="3"/>
  <c r="AE3271" i="3"/>
  <c r="AD3271" i="3"/>
  <c r="AG3270" i="3"/>
  <c r="AF3270" i="3"/>
  <c r="AE3270" i="3"/>
  <c r="AD3270" i="3"/>
  <c r="AG3269" i="3"/>
  <c r="AF3269" i="3"/>
  <c r="AE3269" i="3"/>
  <c r="AD3269" i="3"/>
  <c r="AG3268" i="3"/>
  <c r="AF3268" i="3"/>
  <c r="AE3268" i="3"/>
  <c r="AD3268" i="3"/>
  <c r="AG3267" i="3"/>
  <c r="AF3267" i="3"/>
  <c r="AE3267" i="3"/>
  <c r="AD3267" i="3"/>
  <c r="AG3266" i="3"/>
  <c r="AF3266" i="3"/>
  <c r="AE3266" i="3"/>
  <c r="AD3266" i="3"/>
  <c r="AG3265" i="3"/>
  <c r="AF3265" i="3"/>
  <c r="AE3265" i="3"/>
  <c r="AD3265" i="3"/>
  <c r="AG3264" i="3"/>
  <c r="AF3264" i="3"/>
  <c r="AE3264" i="3"/>
  <c r="AD3264" i="3"/>
  <c r="AG3263" i="3"/>
  <c r="AF3263" i="3"/>
  <c r="AE3263" i="3"/>
  <c r="AD3263" i="3"/>
  <c r="AG3262" i="3"/>
  <c r="AF3262" i="3"/>
  <c r="AE3262" i="3"/>
  <c r="AD3262" i="3"/>
  <c r="AG3261" i="3"/>
  <c r="AF3261" i="3"/>
  <c r="AE3261" i="3"/>
  <c r="AD3261" i="3"/>
  <c r="AG3260" i="3"/>
  <c r="AF3260" i="3"/>
  <c r="AE3260" i="3"/>
  <c r="AD3260" i="3"/>
  <c r="AG3259" i="3"/>
  <c r="AF3259" i="3"/>
  <c r="AE3259" i="3"/>
  <c r="AD3259" i="3"/>
  <c r="AG3258" i="3"/>
  <c r="AF3258" i="3"/>
  <c r="AE3258" i="3"/>
  <c r="AD3258" i="3"/>
  <c r="AG3257" i="3"/>
  <c r="AF3257" i="3"/>
  <c r="AE3257" i="3"/>
  <c r="AD3257" i="3"/>
  <c r="AG3256" i="3"/>
  <c r="AF3256" i="3"/>
  <c r="AE3256" i="3"/>
  <c r="AD3256" i="3"/>
  <c r="AG3255" i="3"/>
  <c r="AF3255" i="3"/>
  <c r="AE3255" i="3"/>
  <c r="AD3255" i="3"/>
  <c r="AG3254" i="3"/>
  <c r="AF3254" i="3"/>
  <c r="AE3254" i="3"/>
  <c r="AD3254" i="3"/>
  <c r="AG3253" i="3"/>
  <c r="AF3253" i="3"/>
  <c r="AE3253" i="3"/>
  <c r="AD3253" i="3"/>
  <c r="AG3252" i="3"/>
  <c r="AF3252" i="3"/>
  <c r="AE3252" i="3"/>
  <c r="AD3252" i="3"/>
  <c r="AG3251" i="3"/>
  <c r="AF3251" i="3"/>
  <c r="AE3251" i="3"/>
  <c r="AD3251" i="3"/>
  <c r="AG3250" i="3"/>
  <c r="AF3250" i="3"/>
  <c r="AE3250" i="3"/>
  <c r="AD3250" i="3"/>
  <c r="AG3249" i="3"/>
  <c r="AF3249" i="3"/>
  <c r="AE3249" i="3"/>
  <c r="AD3249" i="3"/>
  <c r="AG3248" i="3"/>
  <c r="AF3248" i="3"/>
  <c r="AE3248" i="3"/>
  <c r="AD3248" i="3"/>
  <c r="AG3247" i="3"/>
  <c r="AF3247" i="3"/>
  <c r="AE3247" i="3"/>
  <c r="AD3247" i="3"/>
  <c r="AG3246" i="3"/>
  <c r="AF3246" i="3"/>
  <c r="AE3246" i="3"/>
  <c r="AD3246" i="3"/>
  <c r="AG3245" i="3"/>
  <c r="AF3245" i="3"/>
  <c r="AE3245" i="3"/>
  <c r="AD3245" i="3"/>
  <c r="AG3244" i="3"/>
  <c r="AF3244" i="3"/>
  <c r="AE3244" i="3"/>
  <c r="AD3244" i="3"/>
  <c r="AG3243" i="3"/>
  <c r="AF3243" i="3"/>
  <c r="AE3243" i="3"/>
  <c r="AD3243" i="3"/>
  <c r="AG3242" i="3"/>
  <c r="AF3242" i="3"/>
  <c r="AE3242" i="3"/>
  <c r="AD3242" i="3"/>
  <c r="AG3241" i="3"/>
  <c r="AF3241" i="3"/>
  <c r="AE3241" i="3"/>
  <c r="AD3241" i="3"/>
  <c r="AG3240" i="3"/>
  <c r="AF3240" i="3"/>
  <c r="AE3240" i="3"/>
  <c r="AD3240" i="3"/>
  <c r="AG3239" i="3"/>
  <c r="AF3239" i="3"/>
  <c r="AE3239" i="3"/>
  <c r="AD3239" i="3"/>
  <c r="AG3238" i="3"/>
  <c r="AF3238" i="3"/>
  <c r="AE3238" i="3"/>
  <c r="AD3238" i="3"/>
  <c r="AG3237" i="3"/>
  <c r="AF3237" i="3"/>
  <c r="AE3237" i="3"/>
  <c r="AD3237" i="3"/>
  <c r="AG3236" i="3"/>
  <c r="AF3236" i="3"/>
  <c r="AE3236" i="3"/>
  <c r="AD3236" i="3"/>
  <c r="AG3235" i="3"/>
  <c r="AF3235" i="3"/>
  <c r="AE3235" i="3"/>
  <c r="AD3235" i="3"/>
  <c r="AG3234" i="3"/>
  <c r="AF3234" i="3"/>
  <c r="AE3234" i="3"/>
  <c r="AD3234" i="3"/>
  <c r="AG3233" i="3"/>
  <c r="AF3233" i="3"/>
  <c r="AE3233" i="3"/>
  <c r="AD3233" i="3"/>
  <c r="AG3232" i="3"/>
  <c r="AF3232" i="3"/>
  <c r="AE3232" i="3"/>
  <c r="AD3232" i="3"/>
  <c r="AG3231" i="3"/>
  <c r="AF3231" i="3"/>
  <c r="AE3231" i="3"/>
  <c r="AD3231" i="3"/>
  <c r="AG3230" i="3"/>
  <c r="AF3230" i="3"/>
  <c r="AE3230" i="3"/>
  <c r="AD3230" i="3"/>
  <c r="AG3229" i="3"/>
  <c r="AF3229" i="3"/>
  <c r="AE3229" i="3"/>
  <c r="AD3229" i="3"/>
  <c r="AG3228" i="3"/>
  <c r="AF3228" i="3"/>
  <c r="AE3228" i="3"/>
  <c r="AD3228" i="3"/>
  <c r="AG3227" i="3"/>
  <c r="AF3227" i="3"/>
  <c r="AE3227" i="3"/>
  <c r="AD3227" i="3"/>
  <c r="AG3226" i="3"/>
  <c r="AF3226" i="3"/>
  <c r="AE3226" i="3"/>
  <c r="AD3226" i="3"/>
  <c r="AG3225" i="3"/>
  <c r="AF3225" i="3"/>
  <c r="AE3225" i="3"/>
  <c r="AD3225" i="3"/>
  <c r="AG3224" i="3"/>
  <c r="AF3224" i="3"/>
  <c r="AE3224" i="3"/>
  <c r="AD3224" i="3"/>
  <c r="AG3223" i="3"/>
  <c r="AF3223" i="3"/>
  <c r="AE3223" i="3"/>
  <c r="AD3223" i="3"/>
  <c r="AG3222" i="3"/>
  <c r="AF3222" i="3"/>
  <c r="AE3222" i="3"/>
  <c r="AD3222" i="3"/>
  <c r="AG3221" i="3"/>
  <c r="AF3221" i="3"/>
  <c r="AE3221" i="3"/>
  <c r="AD3221" i="3"/>
  <c r="AG3220" i="3"/>
  <c r="AF3220" i="3"/>
  <c r="AE3220" i="3"/>
  <c r="AD3220" i="3"/>
  <c r="AG3219" i="3"/>
  <c r="AF3219" i="3"/>
  <c r="AE3219" i="3"/>
  <c r="AD3219" i="3"/>
  <c r="AG3218" i="3"/>
  <c r="AF3218" i="3"/>
  <c r="AE3218" i="3"/>
  <c r="AD3218" i="3"/>
  <c r="AG3217" i="3"/>
  <c r="AF3217" i="3"/>
  <c r="AE3217" i="3"/>
  <c r="AD3217" i="3"/>
  <c r="AG3216" i="3"/>
  <c r="AF3216" i="3"/>
  <c r="AE3216" i="3"/>
  <c r="AD3216" i="3"/>
  <c r="AG3215" i="3"/>
  <c r="AF3215" i="3"/>
  <c r="AE3215" i="3"/>
  <c r="AD3215" i="3"/>
  <c r="AG3214" i="3"/>
  <c r="AF3214" i="3"/>
  <c r="AE3214" i="3"/>
  <c r="AD3214" i="3"/>
  <c r="AG3213" i="3"/>
  <c r="AF3213" i="3"/>
  <c r="AE3213" i="3"/>
  <c r="AD3213" i="3"/>
  <c r="AG3212" i="3"/>
  <c r="AF3212" i="3"/>
  <c r="AE3212" i="3"/>
  <c r="AD3212" i="3"/>
  <c r="AG3211" i="3"/>
  <c r="AF3211" i="3"/>
  <c r="AE3211" i="3"/>
  <c r="AD3211" i="3"/>
  <c r="AG3210" i="3"/>
  <c r="AF3210" i="3"/>
  <c r="AE3210" i="3"/>
  <c r="AD3210" i="3"/>
  <c r="AG3209" i="3"/>
  <c r="AF3209" i="3"/>
  <c r="AE3209" i="3"/>
  <c r="AD3209" i="3"/>
  <c r="AG3208" i="3"/>
  <c r="AF3208" i="3"/>
  <c r="AE3208" i="3"/>
  <c r="AD3208" i="3"/>
  <c r="AG3207" i="3"/>
  <c r="AF3207" i="3"/>
  <c r="AE3207" i="3"/>
  <c r="AD3207" i="3"/>
  <c r="AG3206" i="3"/>
  <c r="AF3206" i="3"/>
  <c r="AE3206" i="3"/>
  <c r="AD3206" i="3"/>
  <c r="AG3205" i="3"/>
  <c r="AF3205" i="3"/>
  <c r="AE3205" i="3"/>
  <c r="AD3205" i="3"/>
  <c r="AG3204" i="3"/>
  <c r="AF3204" i="3"/>
  <c r="AE3204" i="3"/>
  <c r="AD3204" i="3"/>
  <c r="AG3203" i="3"/>
  <c r="AF3203" i="3"/>
  <c r="AE3203" i="3"/>
  <c r="AD3203" i="3"/>
  <c r="AG3202" i="3"/>
  <c r="AF3202" i="3"/>
  <c r="AE3202" i="3"/>
  <c r="AD3202" i="3"/>
  <c r="AG3201" i="3"/>
  <c r="AF3201" i="3"/>
  <c r="AE3201" i="3"/>
  <c r="AD3201" i="3"/>
  <c r="AG3200" i="3"/>
  <c r="AF3200" i="3"/>
  <c r="AE3200" i="3"/>
  <c r="AD3200" i="3"/>
  <c r="AG3199" i="3"/>
  <c r="AF3199" i="3"/>
  <c r="AE3199" i="3"/>
  <c r="AD3199" i="3"/>
  <c r="AG3198" i="3"/>
  <c r="AF3198" i="3"/>
  <c r="AE3198" i="3"/>
  <c r="AD3198" i="3"/>
  <c r="AG3197" i="3"/>
  <c r="AF3197" i="3"/>
  <c r="AE3197" i="3"/>
  <c r="AD3197" i="3"/>
  <c r="AG3196" i="3"/>
  <c r="AF3196" i="3"/>
  <c r="AE3196" i="3"/>
  <c r="AD3196" i="3"/>
  <c r="AG3195" i="3"/>
  <c r="AF3195" i="3"/>
  <c r="AE3195" i="3"/>
  <c r="AD3195" i="3"/>
  <c r="AG3194" i="3"/>
  <c r="AF3194" i="3"/>
  <c r="AE3194" i="3"/>
  <c r="AD3194" i="3"/>
  <c r="AG3193" i="3"/>
  <c r="AF3193" i="3"/>
  <c r="AE3193" i="3"/>
  <c r="AD3193" i="3"/>
  <c r="AG3192" i="3"/>
  <c r="AF3192" i="3"/>
  <c r="AE3192" i="3"/>
  <c r="AD3192" i="3"/>
  <c r="AG3191" i="3"/>
  <c r="AF3191" i="3"/>
  <c r="AE3191" i="3"/>
  <c r="AD3191" i="3"/>
  <c r="AG3190" i="3"/>
  <c r="AF3190" i="3"/>
  <c r="AE3190" i="3"/>
  <c r="AD3190" i="3"/>
  <c r="AG3189" i="3"/>
  <c r="AF3189" i="3"/>
  <c r="AE3189" i="3"/>
  <c r="AD3189" i="3"/>
  <c r="AG3188" i="3"/>
  <c r="AF3188" i="3"/>
  <c r="AE3188" i="3"/>
  <c r="AD3188" i="3"/>
  <c r="AG3187" i="3"/>
  <c r="AF3187" i="3"/>
  <c r="AE3187" i="3"/>
  <c r="AD3187" i="3"/>
  <c r="AG3186" i="3"/>
  <c r="AF3186" i="3"/>
  <c r="AE3186" i="3"/>
  <c r="AD3186" i="3"/>
  <c r="AG3185" i="3"/>
  <c r="AF3185" i="3"/>
  <c r="AE3185" i="3"/>
  <c r="AD3185" i="3"/>
  <c r="AG3184" i="3"/>
  <c r="AF3184" i="3"/>
  <c r="AE3184" i="3"/>
  <c r="AD3184" i="3"/>
  <c r="AG3183" i="3"/>
  <c r="AF3183" i="3"/>
  <c r="AE3183" i="3"/>
  <c r="AD3183" i="3"/>
  <c r="AG3182" i="3"/>
  <c r="AF3182" i="3"/>
  <c r="AE3182" i="3"/>
  <c r="AD3182" i="3"/>
  <c r="AG3181" i="3"/>
  <c r="AF3181" i="3"/>
  <c r="AE3181" i="3"/>
  <c r="AD3181" i="3"/>
  <c r="AG3180" i="3"/>
  <c r="AF3180" i="3"/>
  <c r="AE3180" i="3"/>
  <c r="AD3180" i="3"/>
  <c r="AG3179" i="3"/>
  <c r="AF3179" i="3"/>
  <c r="AE3179" i="3"/>
  <c r="AD3179" i="3"/>
  <c r="AG3178" i="3"/>
  <c r="AF3178" i="3"/>
  <c r="AE3178" i="3"/>
  <c r="AD3178" i="3"/>
  <c r="AG3177" i="3"/>
  <c r="AF3177" i="3"/>
  <c r="AE3177" i="3"/>
  <c r="AD3177" i="3"/>
  <c r="AG3176" i="3"/>
  <c r="AF3176" i="3"/>
  <c r="AE3176" i="3"/>
  <c r="AD3176" i="3"/>
  <c r="AG3175" i="3"/>
  <c r="AF3175" i="3"/>
  <c r="AE3175" i="3"/>
  <c r="AD3175" i="3"/>
  <c r="AG3174" i="3"/>
  <c r="AF3174" i="3"/>
  <c r="AE3174" i="3"/>
  <c r="AD3174" i="3"/>
  <c r="AG3173" i="3"/>
  <c r="AF3173" i="3"/>
  <c r="AE3173" i="3"/>
  <c r="AD3173" i="3"/>
  <c r="AG3172" i="3"/>
  <c r="AF3172" i="3"/>
  <c r="AE3172" i="3"/>
  <c r="AD3172" i="3"/>
  <c r="AG3171" i="3"/>
  <c r="AF3171" i="3"/>
  <c r="AE3171" i="3"/>
  <c r="AD3171" i="3"/>
  <c r="AG3170" i="3"/>
  <c r="AF3170" i="3"/>
  <c r="AE3170" i="3"/>
  <c r="AD3170" i="3"/>
  <c r="AG3169" i="3"/>
  <c r="AF3169" i="3"/>
  <c r="AE3169" i="3"/>
  <c r="AD3169" i="3"/>
  <c r="AG3168" i="3"/>
  <c r="AF3168" i="3"/>
  <c r="AE3168" i="3"/>
  <c r="AD3168" i="3"/>
  <c r="AG3167" i="3"/>
  <c r="AF3167" i="3"/>
  <c r="AE3167" i="3"/>
  <c r="AD3167" i="3"/>
  <c r="AG3166" i="3"/>
  <c r="AF3166" i="3"/>
  <c r="AE3166" i="3"/>
  <c r="AD3166" i="3"/>
  <c r="AG3165" i="3"/>
  <c r="AF3165" i="3"/>
  <c r="AE3165" i="3"/>
  <c r="AD3165" i="3"/>
  <c r="AG3164" i="3"/>
  <c r="AF3164" i="3"/>
  <c r="AE3164" i="3"/>
  <c r="AD3164" i="3"/>
  <c r="AG3163" i="3"/>
  <c r="AF3163" i="3"/>
  <c r="AE3163" i="3"/>
  <c r="AD3163" i="3"/>
  <c r="AG3162" i="3"/>
  <c r="AF3162" i="3"/>
  <c r="AE3162" i="3"/>
  <c r="AD3162" i="3"/>
  <c r="AG3161" i="3"/>
  <c r="AF3161" i="3"/>
  <c r="AE3161" i="3"/>
  <c r="AD3161" i="3"/>
  <c r="AG3160" i="3"/>
  <c r="AF3160" i="3"/>
  <c r="AE3160" i="3"/>
  <c r="AD3160" i="3"/>
  <c r="AG3159" i="3"/>
  <c r="AF3159" i="3"/>
  <c r="AE3159" i="3"/>
  <c r="AD3159" i="3"/>
  <c r="AG3158" i="3"/>
  <c r="AF3158" i="3"/>
  <c r="AE3158" i="3"/>
  <c r="AD3158" i="3"/>
  <c r="AG3157" i="3"/>
  <c r="AF3157" i="3"/>
  <c r="AE3157" i="3"/>
  <c r="AD3157" i="3"/>
  <c r="AG3156" i="3"/>
  <c r="AF3156" i="3"/>
  <c r="AE3156" i="3"/>
  <c r="AD3156" i="3"/>
  <c r="AG3155" i="3"/>
  <c r="AF3155" i="3"/>
  <c r="AE3155" i="3"/>
  <c r="AD3155" i="3"/>
  <c r="AG3154" i="3"/>
  <c r="AF3154" i="3"/>
  <c r="AE3154" i="3"/>
  <c r="AD3154" i="3"/>
  <c r="AG3153" i="3"/>
  <c r="AF3153" i="3"/>
  <c r="AE3153" i="3"/>
  <c r="AD3153" i="3"/>
  <c r="AG3152" i="3"/>
  <c r="AF3152" i="3"/>
  <c r="AE3152" i="3"/>
  <c r="AD3152" i="3"/>
  <c r="AG3151" i="3"/>
  <c r="AF3151" i="3"/>
  <c r="AE3151" i="3"/>
  <c r="AD3151" i="3"/>
  <c r="AG3150" i="3"/>
  <c r="AF3150" i="3"/>
  <c r="AE3150" i="3"/>
  <c r="AD3150" i="3"/>
  <c r="AG3149" i="3"/>
  <c r="AF3149" i="3"/>
  <c r="AE3149" i="3"/>
  <c r="AD3149" i="3"/>
  <c r="AG3148" i="3"/>
  <c r="AF3148" i="3"/>
  <c r="AE3148" i="3"/>
  <c r="AD3148" i="3"/>
  <c r="AG3147" i="3"/>
  <c r="AF3147" i="3"/>
  <c r="AE3147" i="3"/>
  <c r="AD3147" i="3"/>
  <c r="AG3146" i="3"/>
  <c r="AF3146" i="3"/>
  <c r="AE3146" i="3"/>
  <c r="AD3146" i="3"/>
  <c r="AG3145" i="3"/>
  <c r="AF3145" i="3"/>
  <c r="AE3145" i="3"/>
  <c r="AD3145" i="3"/>
  <c r="AG3144" i="3"/>
  <c r="AF3144" i="3"/>
  <c r="AE3144" i="3"/>
  <c r="AD3144" i="3"/>
  <c r="AG3143" i="3"/>
  <c r="AF3143" i="3"/>
  <c r="AE3143" i="3"/>
  <c r="AD3143" i="3"/>
  <c r="AG3142" i="3"/>
  <c r="AF3142" i="3"/>
  <c r="AE3142" i="3"/>
  <c r="AD3142" i="3"/>
  <c r="AG3141" i="3"/>
  <c r="AF3141" i="3"/>
  <c r="AE3141" i="3"/>
  <c r="AD3141" i="3"/>
  <c r="AG3140" i="3"/>
  <c r="AF3140" i="3"/>
  <c r="AE3140" i="3"/>
  <c r="AD3140" i="3"/>
  <c r="AG3139" i="3"/>
  <c r="AF3139" i="3"/>
  <c r="AE3139" i="3"/>
  <c r="AD3139" i="3"/>
  <c r="AG3138" i="3"/>
  <c r="AF3138" i="3"/>
  <c r="AE3138" i="3"/>
  <c r="AD3138" i="3"/>
  <c r="AG3137" i="3"/>
  <c r="AF3137" i="3"/>
  <c r="AE3137" i="3"/>
  <c r="AD3137" i="3"/>
  <c r="AG3136" i="3"/>
  <c r="AF3136" i="3"/>
  <c r="AE3136" i="3"/>
  <c r="AD3136" i="3"/>
  <c r="AG3135" i="3"/>
  <c r="AF3135" i="3"/>
  <c r="AE3135" i="3"/>
  <c r="AD3135" i="3"/>
  <c r="AG3134" i="3"/>
  <c r="AF3134" i="3"/>
  <c r="AE3134" i="3"/>
  <c r="AD3134" i="3"/>
  <c r="AG3133" i="3"/>
  <c r="AF3133" i="3"/>
  <c r="AE3133" i="3"/>
  <c r="AD3133" i="3"/>
  <c r="AG3132" i="3"/>
  <c r="AF3132" i="3"/>
  <c r="AE3132" i="3"/>
  <c r="AD3132" i="3"/>
  <c r="AG3131" i="3"/>
  <c r="AF3131" i="3"/>
  <c r="AE3131" i="3"/>
  <c r="AD3131" i="3"/>
  <c r="AG3130" i="3"/>
  <c r="AF3130" i="3"/>
  <c r="AE3130" i="3"/>
  <c r="AD3130" i="3"/>
  <c r="AG3129" i="3"/>
  <c r="AF3129" i="3"/>
  <c r="AE3129" i="3"/>
  <c r="AD3129" i="3"/>
  <c r="AG3128" i="3"/>
  <c r="AF3128" i="3"/>
  <c r="AE3128" i="3"/>
  <c r="AD3128" i="3"/>
  <c r="AG3127" i="3"/>
  <c r="AF3127" i="3"/>
  <c r="AE3127" i="3"/>
  <c r="AD3127" i="3"/>
  <c r="AG3126" i="3"/>
  <c r="AF3126" i="3"/>
  <c r="AE3126" i="3"/>
  <c r="AD3126" i="3"/>
  <c r="AG3125" i="3"/>
  <c r="AF3125" i="3"/>
  <c r="AE3125" i="3"/>
  <c r="AD3125" i="3"/>
  <c r="AG3124" i="3"/>
  <c r="AF3124" i="3"/>
  <c r="AE3124" i="3"/>
  <c r="AD3124" i="3"/>
  <c r="AG3123" i="3"/>
  <c r="AF3123" i="3"/>
  <c r="AE3123" i="3"/>
  <c r="AD3123" i="3"/>
  <c r="AG3122" i="3"/>
  <c r="AF3122" i="3"/>
  <c r="AE3122" i="3"/>
  <c r="AD3122" i="3"/>
  <c r="AG3121" i="3"/>
  <c r="AF3121" i="3"/>
  <c r="AE3121" i="3"/>
  <c r="AD3121" i="3"/>
  <c r="AG3120" i="3"/>
  <c r="AF3120" i="3"/>
  <c r="AE3120" i="3"/>
  <c r="AD3120" i="3"/>
  <c r="AG3119" i="3"/>
  <c r="AF3119" i="3"/>
  <c r="AE3119" i="3"/>
  <c r="AD3119" i="3"/>
  <c r="AG3118" i="3"/>
  <c r="AF3118" i="3"/>
  <c r="AE3118" i="3"/>
  <c r="AD3118" i="3"/>
  <c r="AG3117" i="3"/>
  <c r="AF3117" i="3"/>
  <c r="AE3117" i="3"/>
  <c r="AD3117" i="3"/>
  <c r="AG3116" i="3"/>
  <c r="AF3116" i="3"/>
  <c r="AE3116" i="3"/>
  <c r="AD3116" i="3"/>
  <c r="AG3115" i="3"/>
  <c r="AF3115" i="3"/>
  <c r="AE3115" i="3"/>
  <c r="AD3115" i="3"/>
  <c r="AG3114" i="3"/>
  <c r="AF3114" i="3"/>
  <c r="AE3114" i="3"/>
  <c r="AD3114" i="3"/>
  <c r="AG3113" i="3"/>
  <c r="AF3113" i="3"/>
  <c r="AE3113" i="3"/>
  <c r="AD3113" i="3"/>
  <c r="AG3112" i="3"/>
  <c r="AF3112" i="3"/>
  <c r="AE3112" i="3"/>
  <c r="AD3112" i="3"/>
  <c r="AG3111" i="3"/>
  <c r="AF3111" i="3"/>
  <c r="AE3111" i="3"/>
  <c r="AD3111" i="3"/>
  <c r="AG3110" i="3"/>
  <c r="AF3110" i="3"/>
  <c r="AE3110" i="3"/>
  <c r="AD3110" i="3"/>
  <c r="AG3109" i="3"/>
  <c r="AF3109" i="3"/>
  <c r="AE3109" i="3"/>
  <c r="AD3109" i="3"/>
  <c r="AG3108" i="3"/>
  <c r="AF3108" i="3"/>
  <c r="AE3108" i="3"/>
  <c r="AD3108" i="3"/>
  <c r="AG3107" i="3"/>
  <c r="AF3107" i="3"/>
  <c r="AE3107" i="3"/>
  <c r="AD3107" i="3"/>
  <c r="AG3106" i="3"/>
  <c r="AF3106" i="3"/>
  <c r="AE3106" i="3"/>
  <c r="AD3106" i="3"/>
  <c r="AG3105" i="3"/>
  <c r="AF3105" i="3"/>
  <c r="AE3105" i="3"/>
  <c r="AD3105" i="3"/>
  <c r="AG3104" i="3"/>
  <c r="AF3104" i="3"/>
  <c r="AE3104" i="3"/>
  <c r="AD3104" i="3"/>
  <c r="AG3103" i="3"/>
  <c r="AF3103" i="3"/>
  <c r="AE3103" i="3"/>
  <c r="AD3103" i="3"/>
  <c r="AG3102" i="3"/>
  <c r="AF3102" i="3"/>
  <c r="AE3102" i="3"/>
  <c r="AD3102" i="3"/>
  <c r="AG3101" i="3"/>
  <c r="AF3101" i="3"/>
  <c r="AE3101" i="3"/>
  <c r="AD3101" i="3"/>
  <c r="AG3100" i="3"/>
  <c r="AF3100" i="3"/>
  <c r="AE3100" i="3"/>
  <c r="AD3100" i="3"/>
  <c r="AG3099" i="3"/>
  <c r="AF3099" i="3"/>
  <c r="AE3099" i="3"/>
  <c r="AD3099" i="3"/>
  <c r="AG3098" i="3"/>
  <c r="AF3098" i="3"/>
  <c r="AE3098" i="3"/>
  <c r="AD3098" i="3"/>
  <c r="AG3097" i="3"/>
  <c r="AF3097" i="3"/>
  <c r="AE3097" i="3"/>
  <c r="AD3097" i="3"/>
  <c r="AG3096" i="3"/>
  <c r="AF3096" i="3"/>
  <c r="AE3096" i="3"/>
  <c r="AD3096" i="3"/>
  <c r="AG3095" i="3"/>
  <c r="AF3095" i="3"/>
  <c r="AE3095" i="3"/>
  <c r="AD3095" i="3"/>
  <c r="AG3094" i="3"/>
  <c r="AF3094" i="3"/>
  <c r="AE3094" i="3"/>
  <c r="AD3094" i="3"/>
  <c r="AG3093" i="3"/>
  <c r="AF3093" i="3"/>
  <c r="AE3093" i="3"/>
  <c r="AD3093" i="3"/>
  <c r="AG3092" i="3"/>
  <c r="AF3092" i="3"/>
  <c r="AE3092" i="3"/>
  <c r="AD3092" i="3"/>
  <c r="AG3091" i="3"/>
  <c r="AF3091" i="3"/>
  <c r="AE3091" i="3"/>
  <c r="AD3091" i="3"/>
  <c r="AG3090" i="3"/>
  <c r="AF3090" i="3"/>
  <c r="AE3090" i="3"/>
  <c r="AD3090" i="3"/>
  <c r="AG3089" i="3"/>
  <c r="AF3089" i="3"/>
  <c r="AE3089" i="3"/>
  <c r="AD3089" i="3"/>
  <c r="AG3088" i="3"/>
  <c r="AF3088" i="3"/>
  <c r="AE3088" i="3"/>
  <c r="AD3088" i="3"/>
  <c r="AG3087" i="3"/>
  <c r="AF3087" i="3"/>
  <c r="AE3087" i="3"/>
  <c r="AD3087" i="3"/>
  <c r="AG3086" i="3"/>
  <c r="AF3086" i="3"/>
  <c r="AE3086" i="3"/>
  <c r="AD3086" i="3"/>
  <c r="AG3085" i="3"/>
  <c r="AF3085" i="3"/>
  <c r="AE3085" i="3"/>
  <c r="AD3085" i="3"/>
  <c r="AG3084" i="3"/>
  <c r="AF3084" i="3"/>
  <c r="AE3084" i="3"/>
  <c r="AD3084" i="3"/>
  <c r="AG3083" i="3"/>
  <c r="AF3083" i="3"/>
  <c r="AE3083" i="3"/>
  <c r="AD3083" i="3"/>
  <c r="AG3082" i="3"/>
  <c r="AF3082" i="3"/>
  <c r="AE3082" i="3"/>
  <c r="AD3082" i="3"/>
  <c r="AG3081" i="3"/>
  <c r="AF3081" i="3"/>
  <c r="AE3081" i="3"/>
  <c r="AD3081" i="3"/>
  <c r="AG3080" i="3"/>
  <c r="AF3080" i="3"/>
  <c r="AE3080" i="3"/>
  <c r="AD3080" i="3"/>
  <c r="AG3079" i="3"/>
  <c r="AF3079" i="3"/>
  <c r="AE3079" i="3"/>
  <c r="AD3079" i="3"/>
  <c r="AG3078" i="3"/>
  <c r="AF3078" i="3"/>
  <c r="AE3078" i="3"/>
  <c r="AD3078" i="3"/>
  <c r="AG3077" i="3"/>
  <c r="AF3077" i="3"/>
  <c r="AE3077" i="3"/>
  <c r="AD3077" i="3"/>
  <c r="AG3076" i="3"/>
  <c r="AF3076" i="3"/>
  <c r="AE3076" i="3"/>
  <c r="AD3076" i="3"/>
  <c r="AG3075" i="3"/>
  <c r="AF3075" i="3"/>
  <c r="AE3075" i="3"/>
  <c r="AD3075" i="3"/>
  <c r="AG3074" i="3"/>
  <c r="AF3074" i="3"/>
  <c r="AE3074" i="3"/>
  <c r="AD3074" i="3"/>
  <c r="AG3073" i="3"/>
  <c r="AF3073" i="3"/>
  <c r="AE3073" i="3"/>
  <c r="AD3073" i="3"/>
  <c r="AG3072" i="3"/>
  <c r="AF3072" i="3"/>
  <c r="AE3072" i="3"/>
  <c r="AD3072" i="3"/>
  <c r="AG3071" i="3"/>
  <c r="AF3071" i="3"/>
  <c r="AE3071" i="3"/>
  <c r="AD3071" i="3"/>
  <c r="AG3070" i="3"/>
  <c r="AF3070" i="3"/>
  <c r="AE3070" i="3"/>
  <c r="AD3070" i="3"/>
  <c r="AG3069" i="3"/>
  <c r="AF3069" i="3"/>
  <c r="AE3069" i="3"/>
  <c r="AD3069" i="3"/>
  <c r="AG3068" i="3"/>
  <c r="AF3068" i="3"/>
  <c r="AE3068" i="3"/>
  <c r="AD3068" i="3"/>
  <c r="AG3067" i="3"/>
  <c r="AF3067" i="3"/>
  <c r="AE3067" i="3"/>
  <c r="AD3067" i="3"/>
  <c r="AG3066" i="3"/>
  <c r="AF3066" i="3"/>
  <c r="AE3066" i="3"/>
  <c r="AD3066" i="3"/>
  <c r="AG3065" i="3"/>
  <c r="AF3065" i="3"/>
  <c r="AE3065" i="3"/>
  <c r="AD3065" i="3"/>
  <c r="AG3064" i="3"/>
  <c r="AF3064" i="3"/>
  <c r="AE3064" i="3"/>
  <c r="AD3064" i="3"/>
  <c r="AG3063" i="3"/>
  <c r="AF3063" i="3"/>
  <c r="AE3063" i="3"/>
  <c r="AD3063" i="3"/>
  <c r="AG3062" i="3"/>
  <c r="AF3062" i="3"/>
  <c r="AE3062" i="3"/>
  <c r="AD3062" i="3"/>
  <c r="AG3061" i="3"/>
  <c r="AF3061" i="3"/>
  <c r="AE3061" i="3"/>
  <c r="AD3061" i="3"/>
  <c r="AG3060" i="3"/>
  <c r="AF3060" i="3"/>
  <c r="AE3060" i="3"/>
  <c r="AD3060" i="3"/>
  <c r="AG3059" i="3"/>
  <c r="AF3059" i="3"/>
  <c r="AE3059" i="3"/>
  <c r="AD3059" i="3"/>
  <c r="AG3058" i="3"/>
  <c r="AF3058" i="3"/>
  <c r="AE3058" i="3"/>
  <c r="AD3058" i="3"/>
  <c r="AG3057" i="3"/>
  <c r="AF3057" i="3"/>
  <c r="AE3057" i="3"/>
  <c r="AD3057" i="3"/>
  <c r="AG3056" i="3"/>
  <c r="AF3056" i="3"/>
  <c r="AE3056" i="3"/>
  <c r="AD3056" i="3"/>
  <c r="AG3055" i="3"/>
  <c r="AF3055" i="3"/>
  <c r="AE3055" i="3"/>
  <c r="AD3055" i="3"/>
  <c r="AG3054" i="3"/>
  <c r="AF3054" i="3"/>
  <c r="AE3054" i="3"/>
  <c r="AD3054" i="3"/>
  <c r="AG3053" i="3"/>
  <c r="AF3053" i="3"/>
  <c r="AE3053" i="3"/>
  <c r="AD3053" i="3"/>
  <c r="AG3052" i="3"/>
  <c r="AF3052" i="3"/>
  <c r="AE3052" i="3"/>
  <c r="AD3052" i="3"/>
  <c r="AG3051" i="3"/>
  <c r="AF3051" i="3"/>
  <c r="AE3051" i="3"/>
  <c r="AD3051" i="3"/>
  <c r="AG3050" i="3"/>
  <c r="AF3050" i="3"/>
  <c r="AE3050" i="3"/>
  <c r="AD3050" i="3"/>
  <c r="AG3049" i="3"/>
  <c r="AF3049" i="3"/>
  <c r="AE3049" i="3"/>
  <c r="AD3049" i="3"/>
  <c r="AG3048" i="3"/>
  <c r="AF3048" i="3"/>
  <c r="AE3048" i="3"/>
  <c r="AD3048" i="3"/>
  <c r="AG3047" i="3"/>
  <c r="AF3047" i="3"/>
  <c r="AE3047" i="3"/>
  <c r="AD3047" i="3"/>
  <c r="AG3046" i="3"/>
  <c r="AF3046" i="3"/>
  <c r="AE3046" i="3"/>
  <c r="AD3046" i="3"/>
  <c r="AG3045" i="3"/>
  <c r="AF3045" i="3"/>
  <c r="AE3045" i="3"/>
  <c r="AD3045" i="3"/>
  <c r="AG3044" i="3"/>
  <c r="AF3044" i="3"/>
  <c r="AE3044" i="3"/>
  <c r="AD3044" i="3"/>
  <c r="AG3043" i="3"/>
  <c r="AF3043" i="3"/>
  <c r="AE3043" i="3"/>
  <c r="AD3043" i="3"/>
  <c r="AG3042" i="3"/>
  <c r="AF3042" i="3"/>
  <c r="AE3042" i="3"/>
  <c r="AD3042" i="3"/>
  <c r="AG3041" i="3"/>
  <c r="AF3041" i="3"/>
  <c r="AE3041" i="3"/>
  <c r="AD3041" i="3"/>
  <c r="AG3040" i="3"/>
  <c r="AF3040" i="3"/>
  <c r="AE3040" i="3"/>
  <c r="AD3040" i="3"/>
  <c r="AG3039" i="3"/>
  <c r="AF3039" i="3"/>
  <c r="AE3039" i="3"/>
  <c r="AD3039" i="3"/>
  <c r="AG3038" i="3"/>
  <c r="AF3038" i="3"/>
  <c r="AE3038" i="3"/>
  <c r="AD3038" i="3"/>
  <c r="AG3037" i="3"/>
  <c r="AF3037" i="3"/>
  <c r="AE3037" i="3"/>
  <c r="AD3037" i="3"/>
  <c r="AG3036" i="3"/>
  <c r="AF3036" i="3"/>
  <c r="AE3036" i="3"/>
  <c r="AD3036" i="3"/>
  <c r="AG3035" i="3"/>
  <c r="AF3035" i="3"/>
  <c r="AE3035" i="3"/>
  <c r="AD3035" i="3"/>
  <c r="AG3034" i="3"/>
  <c r="AF3034" i="3"/>
  <c r="AE3034" i="3"/>
  <c r="AD3034" i="3"/>
  <c r="AG3033" i="3"/>
  <c r="AF3033" i="3"/>
  <c r="AE3033" i="3"/>
  <c r="AD3033" i="3"/>
  <c r="AG3032" i="3"/>
  <c r="AF3032" i="3"/>
  <c r="AE3032" i="3"/>
  <c r="AD3032" i="3"/>
  <c r="AG3031" i="3"/>
  <c r="AF3031" i="3"/>
  <c r="AE3031" i="3"/>
  <c r="AD3031" i="3"/>
  <c r="AG3030" i="3"/>
  <c r="AF3030" i="3"/>
  <c r="AE3030" i="3"/>
  <c r="AD3030" i="3"/>
  <c r="AG3029" i="3"/>
  <c r="AF3029" i="3"/>
  <c r="AE3029" i="3"/>
  <c r="AD3029" i="3"/>
  <c r="AG3028" i="3"/>
  <c r="AF3028" i="3"/>
  <c r="AE3028" i="3"/>
  <c r="AD3028" i="3"/>
  <c r="AG3027" i="3"/>
  <c r="AF3027" i="3"/>
  <c r="AE3027" i="3"/>
  <c r="AD3027" i="3"/>
  <c r="AG3026" i="3"/>
  <c r="AF3026" i="3"/>
  <c r="AE3026" i="3"/>
  <c r="AD3026" i="3"/>
  <c r="AG3025" i="3"/>
  <c r="AF3025" i="3"/>
  <c r="AE3025" i="3"/>
  <c r="AD3025" i="3"/>
  <c r="AG3024" i="3"/>
  <c r="AF3024" i="3"/>
  <c r="AE3024" i="3"/>
  <c r="AD3024" i="3"/>
  <c r="AG3023" i="3"/>
  <c r="AF3023" i="3"/>
  <c r="AE3023" i="3"/>
  <c r="AD3023" i="3"/>
  <c r="AG3022" i="3"/>
  <c r="AF3022" i="3"/>
  <c r="AE3022" i="3"/>
  <c r="AD3022" i="3"/>
  <c r="AG3021" i="3"/>
  <c r="AF3021" i="3"/>
  <c r="AE3021" i="3"/>
  <c r="AD3021" i="3"/>
  <c r="AG3020" i="3"/>
  <c r="AF3020" i="3"/>
  <c r="AE3020" i="3"/>
  <c r="AD3020" i="3"/>
  <c r="AG3019" i="3"/>
  <c r="AF3019" i="3"/>
  <c r="AE3019" i="3"/>
  <c r="AD3019" i="3"/>
  <c r="AG3018" i="3"/>
  <c r="AF3018" i="3"/>
  <c r="AE3018" i="3"/>
  <c r="AD3018" i="3"/>
  <c r="AG3017" i="3"/>
  <c r="AF3017" i="3"/>
  <c r="AE3017" i="3"/>
  <c r="AD3017" i="3"/>
  <c r="AG3016" i="3"/>
  <c r="AF3016" i="3"/>
  <c r="AE3016" i="3"/>
  <c r="AD3016" i="3"/>
  <c r="AG3015" i="3"/>
  <c r="AF3015" i="3"/>
  <c r="AE3015" i="3"/>
  <c r="AD3015" i="3"/>
  <c r="AG3014" i="3"/>
  <c r="AF3014" i="3"/>
  <c r="AE3014" i="3"/>
  <c r="AD3014" i="3"/>
  <c r="AG3013" i="3"/>
  <c r="AF3013" i="3"/>
  <c r="AE3013" i="3"/>
  <c r="AD3013" i="3"/>
  <c r="AG3012" i="3"/>
  <c r="AF3012" i="3"/>
  <c r="AE3012" i="3"/>
  <c r="AD3012" i="3"/>
  <c r="AG3011" i="3"/>
  <c r="AF3011" i="3"/>
  <c r="AE3011" i="3"/>
  <c r="AD3011" i="3"/>
  <c r="AG3010" i="3"/>
  <c r="AF3010" i="3"/>
  <c r="AE3010" i="3"/>
  <c r="AD3010" i="3"/>
  <c r="AG3009" i="3"/>
  <c r="AF3009" i="3"/>
  <c r="AE3009" i="3"/>
  <c r="AD3009" i="3"/>
  <c r="AG3008" i="3"/>
  <c r="AF3008" i="3"/>
  <c r="AE3008" i="3"/>
  <c r="AD3008" i="3"/>
  <c r="AG3007" i="3"/>
  <c r="AF3007" i="3"/>
  <c r="AE3007" i="3"/>
  <c r="AD3007" i="3"/>
  <c r="AG3006" i="3"/>
  <c r="AF3006" i="3"/>
  <c r="AE3006" i="3"/>
  <c r="AD3006" i="3"/>
  <c r="AG3005" i="3"/>
  <c r="AF3005" i="3"/>
  <c r="AE3005" i="3"/>
  <c r="AD3005" i="3"/>
  <c r="AG3004" i="3"/>
  <c r="AF3004" i="3"/>
  <c r="AE3004" i="3"/>
  <c r="AD3004" i="3"/>
  <c r="AG3003" i="3"/>
  <c r="AF3003" i="3"/>
  <c r="AE3003" i="3"/>
  <c r="AD3003" i="3"/>
  <c r="AG3002" i="3"/>
  <c r="AF3002" i="3"/>
  <c r="AE3002" i="3"/>
  <c r="AD3002" i="3"/>
  <c r="AG3001" i="3"/>
  <c r="AF3001" i="3"/>
  <c r="AE3001" i="3"/>
  <c r="AD3001" i="3"/>
  <c r="AG3000" i="3"/>
  <c r="AF3000" i="3"/>
  <c r="AE3000" i="3"/>
  <c r="AD3000" i="3"/>
  <c r="AG2999" i="3"/>
  <c r="AF2999" i="3"/>
  <c r="AE2999" i="3"/>
  <c r="AD2999" i="3"/>
  <c r="AG2998" i="3"/>
  <c r="AF2998" i="3"/>
  <c r="AE2998" i="3"/>
  <c r="AD2998" i="3"/>
  <c r="AG2997" i="3"/>
  <c r="AF2997" i="3"/>
  <c r="AE2997" i="3"/>
  <c r="AD2997" i="3"/>
  <c r="AG2996" i="3"/>
  <c r="AF2996" i="3"/>
  <c r="AE2996" i="3"/>
  <c r="AD2996" i="3"/>
  <c r="AG2995" i="3"/>
  <c r="AF2995" i="3"/>
  <c r="AE2995" i="3"/>
  <c r="AD2995" i="3"/>
  <c r="AG2994" i="3"/>
  <c r="AF2994" i="3"/>
  <c r="AE2994" i="3"/>
  <c r="AD2994" i="3"/>
  <c r="AG2993" i="3"/>
  <c r="AF2993" i="3"/>
  <c r="AE2993" i="3"/>
  <c r="AD2993" i="3"/>
  <c r="AG2992" i="3"/>
  <c r="AF2992" i="3"/>
  <c r="AE2992" i="3"/>
  <c r="AD2992" i="3"/>
  <c r="AG2991" i="3"/>
  <c r="AF2991" i="3"/>
  <c r="AE2991" i="3"/>
  <c r="AD2991" i="3"/>
  <c r="AG2990" i="3"/>
  <c r="AF2990" i="3"/>
  <c r="AE2990" i="3"/>
  <c r="AD2990" i="3"/>
  <c r="AG2989" i="3"/>
  <c r="AF2989" i="3"/>
  <c r="AE2989" i="3"/>
  <c r="AD2989" i="3"/>
  <c r="AG2988" i="3"/>
  <c r="AF2988" i="3"/>
  <c r="AE2988" i="3"/>
  <c r="AD2988" i="3"/>
  <c r="AG2987" i="3"/>
  <c r="AF2987" i="3"/>
  <c r="AE2987" i="3"/>
  <c r="AD2987" i="3"/>
  <c r="AG2986" i="3"/>
  <c r="AF2986" i="3"/>
  <c r="AE2986" i="3"/>
  <c r="AD2986" i="3"/>
  <c r="AG2985" i="3"/>
  <c r="AF2985" i="3"/>
  <c r="AE2985" i="3"/>
  <c r="AD2985" i="3"/>
  <c r="AG2984" i="3"/>
  <c r="AF2984" i="3"/>
  <c r="AE2984" i="3"/>
  <c r="AD2984" i="3"/>
  <c r="AG2983" i="3"/>
  <c r="AF2983" i="3"/>
  <c r="AE2983" i="3"/>
  <c r="AD2983" i="3"/>
  <c r="AG2982" i="3"/>
  <c r="AF2982" i="3"/>
  <c r="AE2982" i="3"/>
  <c r="AD2982" i="3"/>
  <c r="AG2981" i="3"/>
  <c r="AF2981" i="3"/>
  <c r="AE2981" i="3"/>
  <c r="AD2981" i="3"/>
  <c r="AG2980" i="3"/>
  <c r="AF2980" i="3"/>
  <c r="AE2980" i="3"/>
  <c r="AD2980" i="3"/>
  <c r="AG2979" i="3"/>
  <c r="AF2979" i="3"/>
  <c r="AE2979" i="3"/>
  <c r="AD2979" i="3"/>
  <c r="AG2978" i="3"/>
  <c r="AF2978" i="3"/>
  <c r="AE2978" i="3"/>
  <c r="AD2978" i="3"/>
  <c r="AG2977" i="3"/>
  <c r="AF2977" i="3"/>
  <c r="AE2977" i="3"/>
  <c r="AD2977" i="3"/>
  <c r="AG2976" i="3"/>
  <c r="AF2976" i="3"/>
  <c r="AE2976" i="3"/>
  <c r="AD2976" i="3"/>
  <c r="AG2975" i="3"/>
  <c r="AF2975" i="3"/>
  <c r="AE2975" i="3"/>
  <c r="AD2975" i="3"/>
  <c r="AG2973" i="3"/>
  <c r="AF2973" i="3"/>
  <c r="AE2973" i="3"/>
  <c r="AD2973" i="3"/>
  <c r="AG2972" i="3"/>
  <c r="AF2972" i="3"/>
  <c r="AE2972" i="3"/>
  <c r="AD2972" i="3"/>
  <c r="AG2971" i="3"/>
  <c r="AF2971" i="3"/>
  <c r="AE2971" i="3"/>
  <c r="AD2971" i="3"/>
  <c r="AG2970" i="3"/>
  <c r="AF2970" i="3"/>
  <c r="AE2970" i="3"/>
  <c r="AD2970" i="3"/>
  <c r="AG2969" i="3"/>
  <c r="AF2969" i="3"/>
  <c r="AE2969" i="3"/>
  <c r="AD2969" i="3"/>
  <c r="AG2968" i="3"/>
  <c r="AF2968" i="3"/>
  <c r="AE2968" i="3"/>
  <c r="AD2968" i="3"/>
  <c r="AG2967" i="3"/>
  <c r="AF2967" i="3"/>
  <c r="AE2967" i="3"/>
  <c r="AD2967" i="3"/>
  <c r="AG2966" i="3"/>
  <c r="AF2966" i="3"/>
  <c r="AE2966" i="3"/>
  <c r="AD2966" i="3"/>
  <c r="AG2965" i="3"/>
  <c r="AF2965" i="3"/>
  <c r="AE2965" i="3"/>
  <c r="AD2965" i="3"/>
  <c r="AG2964" i="3"/>
  <c r="AF2964" i="3"/>
  <c r="AE2964" i="3"/>
  <c r="AD2964" i="3"/>
  <c r="AG2963" i="3"/>
  <c r="AF2963" i="3"/>
  <c r="AE2963" i="3"/>
  <c r="AD2963" i="3"/>
  <c r="AG2962" i="3"/>
  <c r="AF2962" i="3"/>
  <c r="AE2962" i="3"/>
  <c r="AD2962" i="3"/>
  <c r="AG2961" i="3"/>
  <c r="AF2961" i="3"/>
  <c r="AE2961" i="3"/>
  <c r="AD2961" i="3"/>
  <c r="AG2960" i="3"/>
  <c r="AF2960" i="3"/>
  <c r="AE2960" i="3"/>
  <c r="AD2960" i="3"/>
  <c r="AG2959" i="3"/>
  <c r="AF2959" i="3"/>
  <c r="AE2959" i="3"/>
  <c r="AD2959" i="3"/>
  <c r="AG2958" i="3"/>
  <c r="AF2958" i="3"/>
  <c r="AE2958" i="3"/>
  <c r="AD2958" i="3"/>
  <c r="AG2957" i="3"/>
  <c r="AF2957" i="3"/>
  <c r="AE2957" i="3"/>
  <c r="AD2957" i="3"/>
  <c r="AG2956" i="3"/>
  <c r="AF2956" i="3"/>
  <c r="AE2956" i="3"/>
  <c r="AD2956" i="3"/>
  <c r="AG2955" i="3"/>
  <c r="AF2955" i="3"/>
  <c r="AE2955" i="3"/>
  <c r="AD2955" i="3"/>
  <c r="AG2954" i="3"/>
  <c r="AF2954" i="3"/>
  <c r="AE2954" i="3"/>
  <c r="AD2954" i="3"/>
  <c r="AG2953" i="3"/>
  <c r="AF2953" i="3"/>
  <c r="AE2953" i="3"/>
  <c r="AD2953" i="3"/>
  <c r="AG2952" i="3"/>
  <c r="AF2952" i="3"/>
  <c r="AE2952" i="3"/>
  <c r="AD2952" i="3"/>
  <c r="AG2951" i="3"/>
  <c r="AF2951" i="3"/>
  <c r="AE2951" i="3"/>
  <c r="AD2951" i="3"/>
  <c r="AG2950" i="3"/>
  <c r="AF2950" i="3"/>
  <c r="AE2950" i="3"/>
  <c r="AD2950" i="3"/>
  <c r="AG2949" i="3"/>
  <c r="AF2949" i="3"/>
  <c r="AE2949" i="3"/>
  <c r="AD2949" i="3"/>
  <c r="AG2948" i="3"/>
  <c r="AF2948" i="3"/>
  <c r="AE2948" i="3"/>
  <c r="AD2948" i="3"/>
  <c r="AG2947" i="3"/>
  <c r="AF2947" i="3"/>
  <c r="AE2947" i="3"/>
  <c r="AD2947" i="3"/>
  <c r="AG2946" i="3"/>
  <c r="AF2946" i="3"/>
  <c r="AE2946" i="3"/>
  <c r="AD2946" i="3"/>
  <c r="AG2945" i="3"/>
  <c r="AF2945" i="3"/>
  <c r="AE2945" i="3"/>
  <c r="AD2945" i="3"/>
  <c r="AG2944" i="3"/>
  <c r="AF2944" i="3"/>
  <c r="AE2944" i="3"/>
  <c r="AD2944" i="3"/>
  <c r="AG2943" i="3"/>
  <c r="AF2943" i="3"/>
  <c r="AE2943" i="3"/>
  <c r="AD2943" i="3"/>
  <c r="AG2942" i="3"/>
  <c r="AF2942" i="3"/>
  <c r="AE2942" i="3"/>
  <c r="AD2942" i="3"/>
  <c r="AG2941" i="3"/>
  <c r="AF2941" i="3"/>
  <c r="AE2941" i="3"/>
  <c r="AD2941" i="3"/>
  <c r="AG2940" i="3"/>
  <c r="AF2940" i="3"/>
  <c r="AE2940" i="3"/>
  <c r="AD2940" i="3"/>
  <c r="AG2939" i="3"/>
  <c r="AF2939" i="3"/>
  <c r="AE2939" i="3"/>
  <c r="AD2939" i="3"/>
  <c r="AG2938" i="3"/>
  <c r="AF2938" i="3"/>
  <c r="AE2938" i="3"/>
  <c r="AD2938" i="3"/>
  <c r="AG2937" i="3"/>
  <c r="AF2937" i="3"/>
  <c r="AE2937" i="3"/>
  <c r="AD2937" i="3"/>
  <c r="AG2936" i="3"/>
  <c r="AF2936" i="3"/>
  <c r="AE2936" i="3"/>
  <c r="AD2936" i="3"/>
  <c r="AG2935" i="3"/>
  <c r="AF2935" i="3"/>
  <c r="AE2935" i="3"/>
  <c r="AD2935" i="3"/>
  <c r="AG2934" i="3"/>
  <c r="AF2934" i="3"/>
  <c r="AE2934" i="3"/>
  <c r="AD2934" i="3"/>
  <c r="AG2933" i="3"/>
  <c r="AF2933" i="3"/>
  <c r="AE2933" i="3"/>
  <c r="AD2933" i="3"/>
  <c r="AG2932" i="3"/>
  <c r="AF2932" i="3"/>
  <c r="AE2932" i="3"/>
  <c r="AD2932" i="3"/>
  <c r="AG2931" i="3"/>
  <c r="AF2931" i="3"/>
  <c r="AE2931" i="3"/>
  <c r="AD2931" i="3"/>
  <c r="AG2930" i="3"/>
  <c r="AF2930" i="3"/>
  <c r="AE2930" i="3"/>
  <c r="AD2930" i="3"/>
  <c r="AG2929" i="3"/>
  <c r="AF2929" i="3"/>
  <c r="AE2929" i="3"/>
  <c r="AD2929" i="3"/>
  <c r="AG2928" i="3"/>
  <c r="AF2928" i="3"/>
  <c r="AE2928" i="3"/>
  <c r="AD2928" i="3"/>
  <c r="AG2927" i="3"/>
  <c r="AF2927" i="3"/>
  <c r="AE2927" i="3"/>
  <c r="AD2927" i="3"/>
  <c r="AG2926" i="3"/>
  <c r="AF2926" i="3"/>
  <c r="AE2926" i="3"/>
  <c r="AD2926" i="3"/>
  <c r="AG2925" i="3"/>
  <c r="AF2925" i="3"/>
  <c r="AE2925" i="3"/>
  <c r="AD2925" i="3"/>
  <c r="AG2924" i="3"/>
  <c r="AF2924" i="3"/>
  <c r="AE2924" i="3"/>
  <c r="AD2924" i="3"/>
  <c r="AG2923" i="3"/>
  <c r="AF2923" i="3"/>
  <c r="AE2923" i="3"/>
  <c r="AD2923" i="3"/>
  <c r="AG2922" i="3"/>
  <c r="AF2922" i="3"/>
  <c r="AE2922" i="3"/>
  <c r="AD2922" i="3"/>
  <c r="AG2921" i="3"/>
  <c r="AF2921" i="3"/>
  <c r="AE2921" i="3"/>
  <c r="AD2921" i="3"/>
  <c r="AG2920" i="3"/>
  <c r="AF2920" i="3"/>
  <c r="AE2920" i="3"/>
  <c r="AD2920" i="3"/>
  <c r="AG2919" i="3"/>
  <c r="AF2919" i="3"/>
  <c r="AE2919" i="3"/>
  <c r="AD2919" i="3"/>
  <c r="AG2918" i="3"/>
  <c r="AF2918" i="3"/>
  <c r="AE2918" i="3"/>
  <c r="AD2918" i="3"/>
  <c r="AG2917" i="3"/>
  <c r="AF2917" i="3"/>
  <c r="AE2917" i="3"/>
  <c r="AD2917" i="3"/>
  <c r="AG2916" i="3"/>
  <c r="AF2916" i="3"/>
  <c r="AE2916" i="3"/>
  <c r="AD2916" i="3"/>
  <c r="AG2915" i="3"/>
  <c r="AF2915" i="3"/>
  <c r="AE2915" i="3"/>
  <c r="AD2915" i="3"/>
  <c r="AG2914" i="3"/>
  <c r="AF2914" i="3"/>
  <c r="AE2914" i="3"/>
  <c r="AD2914" i="3"/>
  <c r="AG2913" i="3"/>
  <c r="AF2913" i="3"/>
  <c r="AE2913" i="3"/>
  <c r="AD2913" i="3"/>
  <c r="AG2912" i="3"/>
  <c r="AF2912" i="3"/>
  <c r="AE2912" i="3"/>
  <c r="AD2912" i="3"/>
  <c r="AG2911" i="3"/>
  <c r="AF2911" i="3"/>
  <c r="AE2911" i="3"/>
  <c r="AD2911" i="3"/>
  <c r="AG2910" i="3"/>
  <c r="AF2910" i="3"/>
  <c r="AE2910" i="3"/>
  <c r="AD2910" i="3"/>
  <c r="AG2909" i="3"/>
  <c r="AF2909" i="3"/>
  <c r="AE2909" i="3"/>
  <c r="AD2909" i="3"/>
  <c r="AG2908" i="3"/>
  <c r="AF2908" i="3"/>
  <c r="AE2908" i="3"/>
  <c r="AD2908" i="3"/>
  <c r="AG2907" i="3"/>
  <c r="AF2907" i="3"/>
  <c r="AE2907" i="3"/>
  <c r="AD2907" i="3"/>
  <c r="AG2906" i="3"/>
  <c r="AF2906" i="3"/>
  <c r="AE2906" i="3"/>
  <c r="AD2906" i="3"/>
  <c r="AG2905" i="3"/>
  <c r="AF2905" i="3"/>
  <c r="AE2905" i="3"/>
  <c r="AD2905" i="3"/>
  <c r="AG2904" i="3"/>
  <c r="AF2904" i="3"/>
  <c r="AE2904" i="3"/>
  <c r="AD2904" i="3"/>
  <c r="AG2903" i="3"/>
  <c r="AF2903" i="3"/>
  <c r="AE2903" i="3"/>
  <c r="AD2903" i="3"/>
  <c r="AG2902" i="3"/>
  <c r="AF2902" i="3"/>
  <c r="AE2902" i="3"/>
  <c r="AD2902" i="3"/>
  <c r="AG2901" i="3"/>
  <c r="AF2901" i="3"/>
  <c r="AE2901" i="3"/>
  <c r="AD2901" i="3"/>
  <c r="AG2900" i="3"/>
  <c r="AF2900" i="3"/>
  <c r="AE2900" i="3"/>
  <c r="AD2900" i="3"/>
  <c r="AG2899" i="3"/>
  <c r="AF2899" i="3"/>
  <c r="AE2899" i="3"/>
  <c r="AD2899" i="3"/>
  <c r="AG2898" i="3"/>
  <c r="AF2898" i="3"/>
  <c r="AE2898" i="3"/>
  <c r="AD2898" i="3"/>
  <c r="AG2897" i="3"/>
  <c r="AF2897" i="3"/>
  <c r="AE2897" i="3"/>
  <c r="AD2897" i="3"/>
  <c r="AG2896" i="3"/>
  <c r="AF2896" i="3"/>
  <c r="AE2896" i="3"/>
  <c r="AD2896" i="3"/>
  <c r="AG2895" i="3"/>
  <c r="AF2895" i="3"/>
  <c r="AE2895" i="3"/>
  <c r="AD2895" i="3"/>
  <c r="AG2894" i="3"/>
  <c r="AF2894" i="3"/>
  <c r="AE2894" i="3"/>
  <c r="AD2894" i="3"/>
  <c r="AG2893" i="3"/>
  <c r="AF2893" i="3"/>
  <c r="AE2893" i="3"/>
  <c r="AD2893" i="3"/>
  <c r="AG2892" i="3"/>
  <c r="AF2892" i="3"/>
  <c r="AE2892" i="3"/>
  <c r="AD2892" i="3"/>
  <c r="AG2891" i="3"/>
  <c r="AF2891" i="3"/>
  <c r="AE2891" i="3"/>
  <c r="AD2891" i="3"/>
  <c r="AG2890" i="3"/>
  <c r="AF2890" i="3"/>
  <c r="AE2890" i="3"/>
  <c r="AD2890" i="3"/>
  <c r="AG2889" i="3"/>
  <c r="AF2889" i="3"/>
  <c r="AE2889" i="3"/>
  <c r="AD2889" i="3"/>
  <c r="AG2888" i="3"/>
  <c r="AF2888" i="3"/>
  <c r="AE2888" i="3"/>
  <c r="AD2888" i="3"/>
  <c r="AG2887" i="3"/>
  <c r="AF2887" i="3"/>
  <c r="AE2887" i="3"/>
  <c r="AD2887" i="3"/>
  <c r="AG2886" i="3"/>
  <c r="AF2886" i="3"/>
  <c r="AE2886" i="3"/>
  <c r="AD2886" i="3"/>
  <c r="AG2885" i="3"/>
  <c r="AF2885" i="3"/>
  <c r="AE2885" i="3"/>
  <c r="AD2885" i="3"/>
  <c r="AG2884" i="3"/>
  <c r="AF2884" i="3"/>
  <c r="AE2884" i="3"/>
  <c r="AD2884" i="3"/>
  <c r="AG2883" i="3"/>
  <c r="AF2883" i="3"/>
  <c r="AE2883" i="3"/>
  <c r="AD2883" i="3"/>
  <c r="AG2882" i="3"/>
  <c r="AF2882" i="3"/>
  <c r="AE2882" i="3"/>
  <c r="AD2882" i="3"/>
  <c r="AG2881" i="3"/>
  <c r="AF2881" i="3"/>
  <c r="AE2881" i="3"/>
  <c r="AD2881" i="3"/>
  <c r="AG2880" i="3"/>
  <c r="AF2880" i="3"/>
  <c r="AE2880" i="3"/>
  <c r="AD2880" i="3"/>
  <c r="AG2879" i="3"/>
  <c r="AF2879" i="3"/>
  <c r="AE2879" i="3"/>
  <c r="AD2879" i="3"/>
  <c r="AG2878" i="3"/>
  <c r="AF2878" i="3"/>
  <c r="AE2878" i="3"/>
  <c r="AD2878" i="3"/>
  <c r="AG2877" i="3"/>
  <c r="AF2877" i="3"/>
  <c r="AE2877" i="3"/>
  <c r="AD2877" i="3"/>
  <c r="AG2876" i="3"/>
  <c r="AF2876" i="3"/>
  <c r="AE2876" i="3"/>
  <c r="AD2876" i="3"/>
  <c r="AG2875" i="3"/>
  <c r="AF2875" i="3"/>
  <c r="AE2875" i="3"/>
  <c r="AD2875" i="3"/>
  <c r="AG2874" i="3"/>
  <c r="AF2874" i="3"/>
  <c r="AE2874" i="3"/>
  <c r="AD2874" i="3"/>
  <c r="AG2873" i="3"/>
  <c r="AF2873" i="3"/>
  <c r="AE2873" i="3"/>
  <c r="AD2873" i="3"/>
  <c r="AG2872" i="3"/>
  <c r="AF2872" i="3"/>
  <c r="AE2872" i="3"/>
  <c r="AD2872" i="3"/>
  <c r="AG2871" i="3"/>
  <c r="AF2871" i="3"/>
  <c r="AE2871" i="3"/>
  <c r="AD2871" i="3"/>
  <c r="AG2870" i="3"/>
  <c r="AF2870" i="3"/>
  <c r="AE2870" i="3"/>
  <c r="AD2870" i="3"/>
  <c r="AG2869" i="3"/>
  <c r="AF2869" i="3"/>
  <c r="AE2869" i="3"/>
  <c r="AD2869" i="3"/>
  <c r="AG2868" i="3"/>
  <c r="AF2868" i="3"/>
  <c r="AE2868" i="3"/>
  <c r="AD2868" i="3"/>
  <c r="AG2867" i="3"/>
  <c r="AF2867" i="3"/>
  <c r="AE2867" i="3"/>
  <c r="AD2867" i="3"/>
  <c r="AG2866" i="3"/>
  <c r="AF2866" i="3"/>
  <c r="AE2866" i="3"/>
  <c r="AD2866" i="3"/>
  <c r="AG2865" i="3"/>
  <c r="AF2865" i="3"/>
  <c r="AE2865" i="3"/>
  <c r="AD2865" i="3"/>
  <c r="AG2864" i="3"/>
  <c r="AF2864" i="3"/>
  <c r="AE2864" i="3"/>
  <c r="AD2864" i="3"/>
  <c r="AG2863" i="3"/>
  <c r="AF2863" i="3"/>
  <c r="AE2863" i="3"/>
  <c r="AD2863" i="3"/>
  <c r="AG2862" i="3"/>
  <c r="AF2862" i="3"/>
  <c r="AE2862" i="3"/>
  <c r="AD2862" i="3"/>
  <c r="AG2861" i="3"/>
  <c r="AF2861" i="3"/>
  <c r="AE2861" i="3"/>
  <c r="AD2861" i="3"/>
  <c r="AG2860" i="3"/>
  <c r="AF2860" i="3"/>
  <c r="AE2860" i="3"/>
  <c r="AD2860" i="3"/>
  <c r="AG2859" i="3"/>
  <c r="AF2859" i="3"/>
  <c r="AE2859" i="3"/>
  <c r="AD2859" i="3"/>
  <c r="AG2858" i="3"/>
  <c r="AF2858" i="3"/>
  <c r="AE2858" i="3"/>
  <c r="AD2858" i="3"/>
  <c r="AG2857" i="3"/>
  <c r="AF2857" i="3"/>
  <c r="AE2857" i="3"/>
  <c r="AD2857" i="3"/>
  <c r="AG2856" i="3"/>
  <c r="AF2856" i="3"/>
  <c r="AE2856" i="3"/>
  <c r="AD2856" i="3"/>
  <c r="AG2855" i="3"/>
  <c r="AF2855" i="3"/>
  <c r="AE2855" i="3"/>
  <c r="AD2855" i="3"/>
  <c r="AG2854" i="3"/>
  <c r="AF2854" i="3"/>
  <c r="AE2854" i="3"/>
  <c r="AD2854" i="3"/>
  <c r="AG2853" i="3"/>
  <c r="AF2853" i="3"/>
  <c r="AE2853" i="3"/>
  <c r="AD2853" i="3"/>
  <c r="AG2852" i="3"/>
  <c r="AF2852" i="3"/>
  <c r="AE2852" i="3"/>
  <c r="AD2852" i="3"/>
  <c r="AG2851" i="3"/>
  <c r="AF2851" i="3"/>
  <c r="AE2851" i="3"/>
  <c r="AD2851" i="3"/>
  <c r="AG2850" i="3"/>
  <c r="AF2850" i="3"/>
  <c r="AE2850" i="3"/>
  <c r="AD2850" i="3"/>
  <c r="AG2849" i="3"/>
  <c r="AF2849" i="3"/>
  <c r="AE2849" i="3"/>
  <c r="AD2849" i="3"/>
  <c r="AG2848" i="3"/>
  <c r="AF2848" i="3"/>
  <c r="AE2848" i="3"/>
  <c r="AD2848" i="3"/>
  <c r="AG2847" i="3"/>
  <c r="AF2847" i="3"/>
  <c r="AE2847" i="3"/>
  <c r="AD2847" i="3"/>
  <c r="AG2846" i="3"/>
  <c r="AF2846" i="3"/>
  <c r="AE2846" i="3"/>
  <c r="AD2846" i="3"/>
  <c r="AG2845" i="3"/>
  <c r="AF2845" i="3"/>
  <c r="AE2845" i="3"/>
  <c r="AD2845" i="3"/>
  <c r="AG2844" i="3"/>
  <c r="AF2844" i="3"/>
  <c r="AE2844" i="3"/>
  <c r="AD2844" i="3"/>
  <c r="AG2843" i="3"/>
  <c r="AF2843" i="3"/>
  <c r="AE2843" i="3"/>
  <c r="AD2843" i="3"/>
  <c r="AG2842" i="3"/>
  <c r="AF2842" i="3"/>
  <c r="AE2842" i="3"/>
  <c r="AD2842" i="3"/>
  <c r="AG2841" i="3"/>
  <c r="AF2841" i="3"/>
  <c r="AE2841" i="3"/>
  <c r="AD2841" i="3"/>
  <c r="AG2840" i="3"/>
  <c r="AF2840" i="3"/>
  <c r="AE2840" i="3"/>
  <c r="AD2840" i="3"/>
  <c r="AG2839" i="3"/>
  <c r="AF2839" i="3"/>
  <c r="AE2839" i="3"/>
  <c r="AD2839" i="3"/>
  <c r="AG2838" i="3"/>
  <c r="AF2838" i="3"/>
  <c r="AE2838" i="3"/>
  <c r="AD2838" i="3"/>
  <c r="AG2837" i="3"/>
  <c r="AF2837" i="3"/>
  <c r="AE2837" i="3"/>
  <c r="AD2837" i="3"/>
  <c r="AG2836" i="3"/>
  <c r="AF2836" i="3"/>
  <c r="AE2836" i="3"/>
  <c r="AD2836" i="3"/>
  <c r="AG2835" i="3"/>
  <c r="AF2835" i="3"/>
  <c r="AE2835" i="3"/>
  <c r="AD2835" i="3"/>
  <c r="AG2834" i="3"/>
  <c r="AF2834" i="3"/>
  <c r="AE2834" i="3"/>
  <c r="AD2834" i="3"/>
  <c r="AG2833" i="3"/>
  <c r="AF2833" i="3"/>
  <c r="AE2833" i="3"/>
  <c r="AD2833" i="3"/>
  <c r="AG2832" i="3"/>
  <c r="AF2832" i="3"/>
  <c r="AE2832" i="3"/>
  <c r="AD2832" i="3"/>
  <c r="AG2831" i="3"/>
  <c r="AF2831" i="3"/>
  <c r="AE2831" i="3"/>
  <c r="AD2831" i="3"/>
  <c r="AG2830" i="3"/>
  <c r="AF2830" i="3"/>
  <c r="AE2830" i="3"/>
  <c r="AD2830" i="3"/>
  <c r="AG2829" i="3"/>
  <c r="AF2829" i="3"/>
  <c r="AE2829" i="3"/>
  <c r="AD2829" i="3"/>
  <c r="AG2828" i="3"/>
  <c r="AF2828" i="3"/>
  <c r="AE2828" i="3"/>
  <c r="AD2828" i="3"/>
  <c r="AG2827" i="3"/>
  <c r="AF2827" i="3"/>
  <c r="AE2827" i="3"/>
  <c r="AD2827" i="3"/>
  <c r="AG2826" i="3"/>
  <c r="AF2826" i="3"/>
  <c r="AE2826" i="3"/>
  <c r="AD2826" i="3"/>
  <c r="AG2825" i="3"/>
  <c r="AF2825" i="3"/>
  <c r="AE2825" i="3"/>
  <c r="AD2825" i="3"/>
  <c r="AG2824" i="3"/>
  <c r="AF2824" i="3"/>
  <c r="AE2824" i="3"/>
  <c r="AD2824" i="3"/>
  <c r="AG2823" i="3"/>
  <c r="AF2823" i="3"/>
  <c r="AE2823" i="3"/>
  <c r="AD2823" i="3"/>
  <c r="AG2822" i="3"/>
  <c r="AF2822" i="3"/>
  <c r="AE2822" i="3"/>
  <c r="AD2822" i="3"/>
  <c r="AG2821" i="3"/>
  <c r="AF2821" i="3"/>
  <c r="AE2821" i="3"/>
  <c r="AD2821" i="3"/>
  <c r="AG2820" i="3"/>
  <c r="AF2820" i="3"/>
  <c r="AE2820" i="3"/>
  <c r="AD2820" i="3"/>
  <c r="AG2819" i="3"/>
  <c r="AF2819" i="3"/>
  <c r="AE2819" i="3"/>
  <c r="AD2819" i="3"/>
  <c r="AG2818" i="3"/>
  <c r="AF2818" i="3"/>
  <c r="AE2818" i="3"/>
  <c r="AD2818" i="3"/>
  <c r="AG2817" i="3"/>
  <c r="AF2817" i="3"/>
  <c r="AE2817" i="3"/>
  <c r="AD2817" i="3"/>
  <c r="AG2816" i="3"/>
  <c r="AF2816" i="3"/>
  <c r="AE2816" i="3"/>
  <c r="AD2816" i="3"/>
  <c r="AG2815" i="3"/>
  <c r="AF2815" i="3"/>
  <c r="AE2815" i="3"/>
  <c r="AD2815" i="3"/>
  <c r="AG2814" i="3"/>
  <c r="AF2814" i="3"/>
  <c r="AE2814" i="3"/>
  <c r="AD2814" i="3"/>
  <c r="AG2813" i="3"/>
  <c r="AF2813" i="3"/>
  <c r="AE2813" i="3"/>
  <c r="AD2813" i="3"/>
  <c r="AG2812" i="3"/>
  <c r="AF2812" i="3"/>
  <c r="AE2812" i="3"/>
  <c r="AD2812" i="3"/>
  <c r="AG2811" i="3"/>
  <c r="AF2811" i="3"/>
  <c r="AE2811" i="3"/>
  <c r="AD2811" i="3"/>
  <c r="AG2810" i="3"/>
  <c r="AF2810" i="3"/>
  <c r="AE2810" i="3"/>
  <c r="AD2810" i="3"/>
  <c r="AG2809" i="3"/>
  <c r="AF2809" i="3"/>
  <c r="AE2809" i="3"/>
  <c r="AD2809" i="3"/>
  <c r="AG2808" i="3"/>
  <c r="AF2808" i="3"/>
  <c r="AE2808" i="3"/>
  <c r="AD2808" i="3"/>
  <c r="AG2807" i="3"/>
  <c r="AF2807" i="3"/>
  <c r="AE2807" i="3"/>
  <c r="AD2807" i="3"/>
  <c r="AG2806" i="3"/>
  <c r="AF2806" i="3"/>
  <c r="AE2806" i="3"/>
  <c r="AD2806" i="3"/>
  <c r="AG2805" i="3"/>
  <c r="AF2805" i="3"/>
  <c r="AE2805" i="3"/>
  <c r="AD2805" i="3"/>
  <c r="AG2804" i="3"/>
  <c r="AF2804" i="3"/>
  <c r="AE2804" i="3"/>
  <c r="AD2804" i="3"/>
  <c r="AG2803" i="3"/>
  <c r="AF2803" i="3"/>
  <c r="AE2803" i="3"/>
  <c r="AD2803" i="3"/>
  <c r="AG2802" i="3"/>
  <c r="AF2802" i="3"/>
  <c r="AE2802" i="3"/>
  <c r="AD2802" i="3"/>
  <c r="AG2801" i="3"/>
  <c r="AF2801" i="3"/>
  <c r="AE2801" i="3"/>
  <c r="AD2801" i="3"/>
  <c r="AG2800" i="3"/>
  <c r="AF2800" i="3"/>
  <c r="AE2800" i="3"/>
  <c r="AD2800" i="3"/>
  <c r="AG2799" i="3"/>
  <c r="AF2799" i="3"/>
  <c r="AE2799" i="3"/>
  <c r="AD2799" i="3"/>
  <c r="AG2798" i="3"/>
  <c r="AF2798" i="3"/>
  <c r="AE2798" i="3"/>
  <c r="AD2798" i="3"/>
  <c r="AG2797" i="3"/>
  <c r="AF2797" i="3"/>
  <c r="AE2797" i="3"/>
  <c r="AD2797" i="3"/>
  <c r="AG2796" i="3"/>
  <c r="AF2796" i="3"/>
  <c r="AE2796" i="3"/>
  <c r="AD2796" i="3"/>
  <c r="AG2795" i="3"/>
  <c r="AF2795" i="3"/>
  <c r="AE2795" i="3"/>
  <c r="AD2795" i="3"/>
  <c r="AG2794" i="3"/>
  <c r="AF2794" i="3"/>
  <c r="AE2794" i="3"/>
  <c r="AD2794" i="3"/>
  <c r="AG2793" i="3"/>
  <c r="AF2793" i="3"/>
  <c r="AE2793" i="3"/>
  <c r="AD2793" i="3"/>
  <c r="AG2792" i="3"/>
  <c r="AF2792" i="3"/>
  <c r="AE2792" i="3"/>
  <c r="AD2792" i="3"/>
  <c r="AG2791" i="3"/>
  <c r="AF2791" i="3"/>
  <c r="AE2791" i="3"/>
  <c r="AD2791" i="3"/>
  <c r="AG2790" i="3"/>
  <c r="AF2790" i="3"/>
  <c r="AE2790" i="3"/>
  <c r="AD2790" i="3"/>
  <c r="AG2789" i="3"/>
  <c r="AF2789" i="3"/>
  <c r="AE2789" i="3"/>
  <c r="AD2789" i="3"/>
  <c r="AG2788" i="3"/>
  <c r="AF2788" i="3"/>
  <c r="AE2788" i="3"/>
  <c r="AD2788" i="3"/>
  <c r="AG2787" i="3"/>
  <c r="AF2787" i="3"/>
  <c r="AE2787" i="3"/>
  <c r="AD2787" i="3"/>
  <c r="AG2786" i="3"/>
  <c r="AF2786" i="3"/>
  <c r="AE2786" i="3"/>
  <c r="AD2786" i="3"/>
  <c r="AG2785" i="3"/>
  <c r="AF2785" i="3"/>
  <c r="AE2785" i="3"/>
  <c r="AD2785" i="3"/>
  <c r="AG2784" i="3"/>
  <c r="AF2784" i="3"/>
  <c r="AE2784" i="3"/>
  <c r="AD2784" i="3"/>
  <c r="AG2783" i="3"/>
  <c r="AF2783" i="3"/>
  <c r="AE2783" i="3"/>
  <c r="AD2783" i="3"/>
  <c r="AG2782" i="3"/>
  <c r="AF2782" i="3"/>
  <c r="AE2782" i="3"/>
  <c r="AD2782" i="3"/>
  <c r="AG2781" i="3"/>
  <c r="AF2781" i="3"/>
  <c r="AE2781" i="3"/>
  <c r="AD2781" i="3"/>
  <c r="AG2780" i="3"/>
  <c r="AF2780" i="3"/>
  <c r="AE2780" i="3"/>
  <c r="AD2780" i="3"/>
  <c r="AG2779" i="3"/>
  <c r="AF2779" i="3"/>
  <c r="AE2779" i="3"/>
  <c r="AD2779" i="3"/>
  <c r="AG2778" i="3"/>
  <c r="AF2778" i="3"/>
  <c r="AE2778" i="3"/>
  <c r="AD2778" i="3"/>
  <c r="AG2777" i="3"/>
  <c r="AF2777" i="3"/>
  <c r="AE2777" i="3"/>
  <c r="AD2777" i="3"/>
  <c r="AG2776" i="3"/>
  <c r="AF2776" i="3"/>
  <c r="AE2776" i="3"/>
  <c r="AD2776" i="3"/>
  <c r="AG2775" i="3"/>
  <c r="AF2775" i="3"/>
  <c r="AE2775" i="3"/>
  <c r="AD2775" i="3"/>
  <c r="AG2774" i="3"/>
  <c r="AF2774" i="3"/>
  <c r="AE2774" i="3"/>
  <c r="AD2774" i="3"/>
  <c r="AG2773" i="3"/>
  <c r="AF2773" i="3"/>
  <c r="AE2773" i="3"/>
  <c r="AD2773" i="3"/>
  <c r="AG2772" i="3"/>
  <c r="AF2772" i="3"/>
  <c r="AE2772" i="3"/>
  <c r="AD2772" i="3"/>
  <c r="AG2771" i="3"/>
  <c r="AF2771" i="3"/>
  <c r="AE2771" i="3"/>
  <c r="AD2771" i="3"/>
  <c r="AG2770" i="3"/>
  <c r="AF2770" i="3"/>
  <c r="AE2770" i="3"/>
  <c r="AD2770" i="3"/>
  <c r="AG2769" i="3"/>
  <c r="AF2769" i="3"/>
  <c r="AE2769" i="3"/>
  <c r="AD2769" i="3"/>
  <c r="AG2768" i="3"/>
  <c r="AF2768" i="3"/>
  <c r="AE2768" i="3"/>
  <c r="AD2768" i="3"/>
  <c r="AG2767" i="3"/>
  <c r="AF2767" i="3"/>
  <c r="AE2767" i="3"/>
  <c r="AD2767" i="3"/>
  <c r="AG2766" i="3"/>
  <c r="AF2766" i="3"/>
  <c r="AE2766" i="3"/>
  <c r="AD2766" i="3"/>
  <c r="AG2765" i="3"/>
  <c r="AF2765" i="3"/>
  <c r="AE2765" i="3"/>
  <c r="AD2765" i="3"/>
  <c r="AG2764" i="3"/>
  <c r="AF2764" i="3"/>
  <c r="AE2764" i="3"/>
  <c r="AD2764" i="3"/>
  <c r="AG2763" i="3"/>
  <c r="AF2763" i="3"/>
  <c r="AE2763" i="3"/>
  <c r="AD2763" i="3"/>
  <c r="AG2762" i="3"/>
  <c r="AF2762" i="3"/>
  <c r="AE2762" i="3"/>
  <c r="AD2762" i="3"/>
  <c r="AG2761" i="3"/>
  <c r="AF2761" i="3"/>
  <c r="AE2761" i="3"/>
  <c r="AD2761" i="3"/>
  <c r="AG2760" i="3"/>
  <c r="AF2760" i="3"/>
  <c r="AE2760" i="3"/>
  <c r="AD2760" i="3"/>
  <c r="AG2759" i="3"/>
  <c r="AF2759" i="3"/>
  <c r="AE2759" i="3"/>
  <c r="AD2759" i="3"/>
  <c r="AG2758" i="3"/>
  <c r="AF2758" i="3"/>
  <c r="AE2758" i="3"/>
  <c r="AD2758" i="3"/>
  <c r="AG2757" i="3"/>
  <c r="AF2757" i="3"/>
  <c r="AE2757" i="3"/>
  <c r="AD2757" i="3"/>
  <c r="AG2756" i="3"/>
  <c r="AF2756" i="3"/>
  <c r="AE2756" i="3"/>
  <c r="AD2756" i="3"/>
  <c r="AG2755" i="3"/>
  <c r="AF2755" i="3"/>
  <c r="AE2755" i="3"/>
  <c r="AD2755" i="3"/>
  <c r="AG2754" i="3"/>
  <c r="AF2754" i="3"/>
  <c r="AE2754" i="3"/>
  <c r="AD2754" i="3"/>
  <c r="AG2753" i="3"/>
  <c r="AF2753" i="3"/>
  <c r="AE2753" i="3"/>
  <c r="AD2753" i="3"/>
  <c r="AG2752" i="3"/>
  <c r="AF2752" i="3"/>
  <c r="AE2752" i="3"/>
  <c r="AD2752" i="3"/>
  <c r="AG2751" i="3"/>
  <c r="AF2751" i="3"/>
  <c r="AE2751" i="3"/>
  <c r="AD2751" i="3"/>
  <c r="AG2750" i="3"/>
  <c r="AF2750" i="3"/>
  <c r="AE2750" i="3"/>
  <c r="AD2750" i="3"/>
  <c r="AG2749" i="3"/>
  <c r="AF2749" i="3"/>
  <c r="AE2749" i="3"/>
  <c r="AD2749" i="3"/>
  <c r="AG2748" i="3"/>
  <c r="AF2748" i="3"/>
  <c r="AE2748" i="3"/>
  <c r="AD2748" i="3"/>
  <c r="AG2747" i="3"/>
  <c r="AF2747" i="3"/>
  <c r="AE2747" i="3"/>
  <c r="AD2747" i="3"/>
  <c r="AG2746" i="3"/>
  <c r="AF2746" i="3"/>
  <c r="AE2746" i="3"/>
  <c r="AD2746" i="3"/>
  <c r="AG2745" i="3"/>
  <c r="AF2745" i="3"/>
  <c r="AE2745" i="3"/>
  <c r="AD2745" i="3"/>
  <c r="AG2744" i="3"/>
  <c r="AF2744" i="3"/>
  <c r="AE2744" i="3"/>
  <c r="AD2744" i="3"/>
  <c r="AG2743" i="3"/>
  <c r="AF2743" i="3"/>
  <c r="AE2743" i="3"/>
  <c r="AD2743" i="3"/>
  <c r="AG2742" i="3"/>
  <c r="AF2742" i="3"/>
  <c r="AE2742" i="3"/>
  <c r="AD2742" i="3"/>
  <c r="AG2741" i="3"/>
  <c r="AF2741" i="3"/>
  <c r="AE2741" i="3"/>
  <c r="AD2741" i="3"/>
  <c r="AG2740" i="3"/>
  <c r="AF2740" i="3"/>
  <c r="AE2740" i="3"/>
  <c r="AD2740" i="3"/>
  <c r="AG2739" i="3"/>
  <c r="AF2739" i="3"/>
  <c r="AE2739" i="3"/>
  <c r="AD2739" i="3"/>
  <c r="AG2738" i="3"/>
  <c r="AF2738" i="3"/>
  <c r="AE2738" i="3"/>
  <c r="AD2738" i="3"/>
  <c r="AG2737" i="3"/>
  <c r="AF2737" i="3"/>
  <c r="AE2737" i="3"/>
  <c r="AD2737" i="3"/>
  <c r="AG2736" i="3"/>
  <c r="AF2736" i="3"/>
  <c r="AE2736" i="3"/>
  <c r="AD2736" i="3"/>
  <c r="AG2735" i="3"/>
  <c r="AF2735" i="3"/>
  <c r="AE2735" i="3"/>
  <c r="AD2735" i="3"/>
  <c r="AG2734" i="3"/>
  <c r="AF2734" i="3"/>
  <c r="AE2734" i="3"/>
  <c r="AD2734" i="3"/>
  <c r="AG2733" i="3"/>
  <c r="AF2733" i="3"/>
  <c r="AE2733" i="3"/>
  <c r="AD2733" i="3"/>
  <c r="AG2732" i="3"/>
  <c r="AF2732" i="3"/>
  <c r="AE2732" i="3"/>
  <c r="AD2732" i="3"/>
  <c r="AG2731" i="3"/>
  <c r="AF2731" i="3"/>
  <c r="AE2731" i="3"/>
  <c r="AD2731" i="3"/>
  <c r="AG2730" i="3"/>
  <c r="AF2730" i="3"/>
  <c r="AE2730" i="3"/>
  <c r="AD2730" i="3"/>
  <c r="AG2729" i="3"/>
  <c r="AF2729" i="3"/>
  <c r="AE2729" i="3"/>
  <c r="AD2729" i="3"/>
  <c r="AG2728" i="3"/>
  <c r="AF2728" i="3"/>
  <c r="AE2728" i="3"/>
  <c r="AD2728" i="3"/>
  <c r="AG2727" i="3"/>
  <c r="AF2727" i="3"/>
  <c r="AE2727" i="3"/>
  <c r="AD2727" i="3"/>
  <c r="AG2726" i="3"/>
  <c r="AF2726" i="3"/>
  <c r="AE2726" i="3"/>
  <c r="AD2726" i="3"/>
  <c r="AG2725" i="3"/>
  <c r="AF2725" i="3"/>
  <c r="AE2725" i="3"/>
  <c r="AD2725" i="3"/>
  <c r="AG2724" i="3"/>
  <c r="AF2724" i="3"/>
  <c r="AE2724" i="3"/>
  <c r="AD2724" i="3"/>
  <c r="AG2723" i="3"/>
  <c r="AF2723" i="3"/>
  <c r="AE2723" i="3"/>
  <c r="AD2723" i="3"/>
  <c r="AG2722" i="3"/>
  <c r="AF2722" i="3"/>
  <c r="AE2722" i="3"/>
  <c r="AD2722" i="3"/>
  <c r="AG2721" i="3"/>
  <c r="AF2721" i="3"/>
  <c r="AE2721" i="3"/>
  <c r="AD2721" i="3"/>
  <c r="AG2720" i="3"/>
  <c r="AF2720" i="3"/>
  <c r="AE2720" i="3"/>
  <c r="AD2720" i="3"/>
  <c r="AG2719" i="3"/>
  <c r="AF2719" i="3"/>
  <c r="AE2719" i="3"/>
  <c r="AD2719" i="3"/>
  <c r="AG2718" i="3"/>
  <c r="AF2718" i="3"/>
  <c r="AE2718" i="3"/>
  <c r="AD2718" i="3"/>
  <c r="AG2717" i="3"/>
  <c r="AF2717" i="3"/>
  <c r="AE2717" i="3"/>
  <c r="AD2717" i="3"/>
  <c r="AG2716" i="3"/>
  <c r="AF2716" i="3"/>
  <c r="AE2716" i="3"/>
  <c r="AD2716" i="3"/>
  <c r="AG2715" i="3"/>
  <c r="AF2715" i="3"/>
  <c r="AE2715" i="3"/>
  <c r="AD2715" i="3"/>
  <c r="AG2714" i="3"/>
  <c r="AF2714" i="3"/>
  <c r="AE2714" i="3"/>
  <c r="AD2714" i="3"/>
  <c r="AG2713" i="3"/>
  <c r="AF2713" i="3"/>
  <c r="AE2713" i="3"/>
  <c r="AD2713" i="3"/>
  <c r="AG2712" i="3"/>
  <c r="AF2712" i="3"/>
  <c r="AE2712" i="3"/>
  <c r="AD2712" i="3"/>
  <c r="AG2711" i="3"/>
  <c r="AF2711" i="3"/>
  <c r="AE2711" i="3"/>
  <c r="AD2711" i="3"/>
  <c r="AG2710" i="3"/>
  <c r="AF2710" i="3"/>
  <c r="AE2710" i="3"/>
  <c r="AD2710" i="3"/>
  <c r="AG2709" i="3"/>
  <c r="AF2709" i="3"/>
  <c r="AE2709" i="3"/>
  <c r="AD2709" i="3"/>
  <c r="AG2708" i="3"/>
  <c r="AF2708" i="3"/>
  <c r="AE2708" i="3"/>
  <c r="AD2708" i="3"/>
  <c r="AG2707" i="3"/>
  <c r="AF2707" i="3"/>
  <c r="AE2707" i="3"/>
  <c r="AD2707" i="3"/>
  <c r="AG2706" i="3"/>
  <c r="AF2706" i="3"/>
  <c r="AE2706" i="3"/>
  <c r="AD2706" i="3"/>
  <c r="AG2705" i="3"/>
  <c r="AF2705" i="3"/>
  <c r="AE2705" i="3"/>
  <c r="AD2705" i="3"/>
  <c r="AG2704" i="3"/>
  <c r="AF2704" i="3"/>
  <c r="AE2704" i="3"/>
  <c r="AD2704" i="3"/>
  <c r="AG2703" i="3"/>
  <c r="AF2703" i="3"/>
  <c r="AE2703" i="3"/>
  <c r="AD2703" i="3"/>
  <c r="AG2702" i="3"/>
  <c r="AF2702" i="3"/>
  <c r="AE2702" i="3"/>
  <c r="AD2702" i="3"/>
  <c r="AG2701" i="3"/>
  <c r="AF2701" i="3"/>
  <c r="AE2701" i="3"/>
  <c r="AD2701" i="3"/>
  <c r="AG2700" i="3"/>
  <c r="AF2700" i="3"/>
  <c r="AE2700" i="3"/>
  <c r="AD2700" i="3"/>
  <c r="AG2699" i="3"/>
  <c r="AF2699" i="3"/>
  <c r="AE2699" i="3"/>
  <c r="AD2699" i="3"/>
  <c r="AG2698" i="3"/>
  <c r="AF2698" i="3"/>
  <c r="AE2698" i="3"/>
  <c r="AD2698" i="3"/>
  <c r="AG2697" i="3"/>
  <c r="AF2697" i="3"/>
  <c r="AE2697" i="3"/>
  <c r="AD2697" i="3"/>
  <c r="AG2696" i="3"/>
  <c r="AF2696" i="3"/>
  <c r="AE2696" i="3"/>
  <c r="AD2696" i="3"/>
  <c r="AG2695" i="3"/>
  <c r="AF2695" i="3"/>
  <c r="AE2695" i="3"/>
  <c r="AD2695" i="3"/>
  <c r="AG2694" i="3"/>
  <c r="AF2694" i="3"/>
  <c r="AE2694" i="3"/>
  <c r="AD2694" i="3"/>
  <c r="AG2693" i="3"/>
  <c r="AF2693" i="3"/>
  <c r="AE2693" i="3"/>
  <c r="AD2693" i="3"/>
  <c r="AG2692" i="3"/>
  <c r="AF2692" i="3"/>
  <c r="AE2692" i="3"/>
  <c r="AD2692" i="3"/>
  <c r="AG2691" i="3"/>
  <c r="AF2691" i="3"/>
  <c r="AE2691" i="3"/>
  <c r="AD2691" i="3"/>
  <c r="AG2690" i="3"/>
  <c r="AF2690" i="3"/>
  <c r="AE2690" i="3"/>
  <c r="AD2690" i="3"/>
  <c r="AG2689" i="3"/>
  <c r="AF2689" i="3"/>
  <c r="AE2689" i="3"/>
  <c r="AD2689" i="3"/>
  <c r="AG2688" i="3"/>
  <c r="AF2688" i="3"/>
  <c r="AE2688" i="3"/>
  <c r="AD2688" i="3"/>
  <c r="AG2687" i="3"/>
  <c r="AF2687" i="3"/>
  <c r="AE2687" i="3"/>
  <c r="AD2687" i="3"/>
  <c r="AG2686" i="3"/>
  <c r="AF2686" i="3"/>
  <c r="AE2686" i="3"/>
  <c r="AD2686" i="3"/>
  <c r="AG2685" i="3"/>
  <c r="AF2685" i="3"/>
  <c r="AE2685" i="3"/>
  <c r="AD2685" i="3"/>
  <c r="AG2684" i="3"/>
  <c r="AF2684" i="3"/>
  <c r="AE2684" i="3"/>
  <c r="AD2684" i="3"/>
  <c r="AG2683" i="3"/>
  <c r="AF2683" i="3"/>
  <c r="AE2683" i="3"/>
  <c r="AD2683" i="3"/>
  <c r="AG2682" i="3"/>
  <c r="AF2682" i="3"/>
  <c r="AE2682" i="3"/>
  <c r="AD2682" i="3"/>
  <c r="AG2681" i="3"/>
  <c r="AF2681" i="3"/>
  <c r="AE2681" i="3"/>
  <c r="AD2681" i="3"/>
  <c r="AG2680" i="3"/>
  <c r="AF2680" i="3"/>
  <c r="AE2680" i="3"/>
  <c r="AD2680" i="3"/>
  <c r="AG2679" i="3"/>
  <c r="AF2679" i="3"/>
  <c r="AE2679" i="3"/>
  <c r="AD2679" i="3"/>
  <c r="AG2678" i="3"/>
  <c r="AF2678" i="3"/>
  <c r="AE2678" i="3"/>
  <c r="AD2678" i="3"/>
  <c r="AG2677" i="3"/>
  <c r="AF2677" i="3"/>
  <c r="AE2677" i="3"/>
  <c r="AD2677" i="3"/>
  <c r="AG2676" i="3"/>
  <c r="AF2676" i="3"/>
  <c r="AE2676" i="3"/>
  <c r="AD2676" i="3"/>
  <c r="AG2675" i="3"/>
  <c r="AF2675" i="3"/>
  <c r="AE2675" i="3"/>
  <c r="AD2675" i="3"/>
  <c r="AG2674" i="3"/>
  <c r="AF2674" i="3"/>
  <c r="AE2674" i="3"/>
  <c r="AD2674" i="3"/>
  <c r="AG2673" i="3"/>
  <c r="AF2673" i="3"/>
  <c r="AE2673" i="3"/>
  <c r="AD2673" i="3"/>
  <c r="AG2672" i="3"/>
  <c r="AF2672" i="3"/>
  <c r="AE2672" i="3"/>
  <c r="AD2672" i="3"/>
  <c r="AG2671" i="3"/>
  <c r="AF2671" i="3"/>
  <c r="AE2671" i="3"/>
  <c r="AD2671" i="3"/>
  <c r="AG2670" i="3"/>
  <c r="AF2670" i="3"/>
  <c r="AE2670" i="3"/>
  <c r="AD2670" i="3"/>
  <c r="AG2669" i="3"/>
  <c r="AF2669" i="3"/>
  <c r="AE2669" i="3"/>
  <c r="AD2669" i="3"/>
  <c r="AG2668" i="3"/>
  <c r="AF2668" i="3"/>
  <c r="AE2668" i="3"/>
  <c r="AD2668" i="3"/>
  <c r="AG2667" i="3"/>
  <c r="AF2667" i="3"/>
  <c r="AE2667" i="3"/>
  <c r="AD2667" i="3"/>
  <c r="AG2666" i="3"/>
  <c r="AF2666" i="3"/>
  <c r="AE2666" i="3"/>
  <c r="AD2666" i="3"/>
  <c r="AG2665" i="3"/>
  <c r="AF2665" i="3"/>
  <c r="AE2665" i="3"/>
  <c r="AD2665" i="3"/>
  <c r="AG2664" i="3"/>
  <c r="AF2664" i="3"/>
  <c r="AE2664" i="3"/>
  <c r="AD2664" i="3"/>
  <c r="AG2663" i="3"/>
  <c r="AF2663" i="3"/>
  <c r="AE2663" i="3"/>
  <c r="AD2663" i="3"/>
  <c r="AG2662" i="3"/>
  <c r="AF2662" i="3"/>
  <c r="AE2662" i="3"/>
  <c r="AD2662" i="3"/>
  <c r="AG2661" i="3"/>
  <c r="AF2661" i="3"/>
  <c r="AE2661" i="3"/>
  <c r="AD2661" i="3"/>
  <c r="AG2660" i="3"/>
  <c r="AF2660" i="3"/>
  <c r="AE2660" i="3"/>
  <c r="AD2660" i="3"/>
  <c r="AG2659" i="3"/>
  <c r="AF2659" i="3"/>
  <c r="AE2659" i="3"/>
  <c r="AD2659" i="3"/>
  <c r="AG2658" i="3"/>
  <c r="AF2658" i="3"/>
  <c r="AE2658" i="3"/>
  <c r="AD2658" i="3"/>
  <c r="AG2657" i="3"/>
  <c r="AF2657" i="3"/>
  <c r="AE2657" i="3"/>
  <c r="AD2657" i="3"/>
  <c r="AG2656" i="3"/>
  <c r="AF2656" i="3"/>
  <c r="AE2656" i="3"/>
  <c r="AD2656" i="3"/>
  <c r="AG2655" i="3"/>
  <c r="AF2655" i="3"/>
  <c r="AE2655" i="3"/>
  <c r="AD2655" i="3"/>
  <c r="AG2654" i="3"/>
  <c r="AF2654" i="3"/>
  <c r="AE2654" i="3"/>
  <c r="AD2654" i="3"/>
  <c r="AG2653" i="3"/>
  <c r="AF2653" i="3"/>
  <c r="AE2653" i="3"/>
  <c r="AD2653" i="3"/>
  <c r="AG2652" i="3"/>
  <c r="AF2652" i="3"/>
  <c r="AE2652" i="3"/>
  <c r="AD2652" i="3"/>
  <c r="AG2651" i="3"/>
  <c r="AF2651" i="3"/>
  <c r="AE2651" i="3"/>
  <c r="AD2651" i="3"/>
  <c r="AG2650" i="3"/>
  <c r="AF2650" i="3"/>
  <c r="AE2650" i="3"/>
  <c r="AD2650" i="3"/>
  <c r="AG2649" i="3"/>
  <c r="AF2649" i="3"/>
  <c r="AE2649" i="3"/>
  <c r="AD2649" i="3"/>
  <c r="AG2648" i="3"/>
  <c r="AF2648" i="3"/>
  <c r="AE2648" i="3"/>
  <c r="AD2648" i="3"/>
  <c r="AG2647" i="3"/>
  <c r="AF2647" i="3"/>
  <c r="AE2647" i="3"/>
  <c r="AD2647" i="3"/>
  <c r="AG2646" i="3"/>
  <c r="AF2646" i="3"/>
  <c r="AE2646" i="3"/>
  <c r="AD2646" i="3"/>
  <c r="AG2645" i="3"/>
  <c r="AF2645" i="3"/>
  <c r="AE2645" i="3"/>
  <c r="AD2645" i="3"/>
  <c r="AG2644" i="3"/>
  <c r="AF2644" i="3"/>
  <c r="AE2644" i="3"/>
  <c r="AD2644" i="3"/>
  <c r="AG2643" i="3"/>
  <c r="AF2643" i="3"/>
  <c r="AE2643" i="3"/>
  <c r="AD2643" i="3"/>
  <c r="AG2642" i="3"/>
  <c r="AF2642" i="3"/>
  <c r="AE2642" i="3"/>
  <c r="AD2642" i="3"/>
  <c r="AG2641" i="3"/>
  <c r="AF2641" i="3"/>
  <c r="AE2641" i="3"/>
  <c r="AD2641" i="3"/>
  <c r="AG2640" i="3"/>
  <c r="AF2640" i="3"/>
  <c r="AE2640" i="3"/>
  <c r="AD2640" i="3"/>
  <c r="AG2639" i="3"/>
  <c r="AF2639" i="3"/>
  <c r="AE2639" i="3"/>
  <c r="AD2639" i="3"/>
  <c r="AG2638" i="3"/>
  <c r="AF2638" i="3"/>
  <c r="AE2638" i="3"/>
  <c r="AD2638" i="3"/>
  <c r="AG2637" i="3"/>
  <c r="AF2637" i="3"/>
  <c r="AE2637" i="3"/>
  <c r="AD2637" i="3"/>
  <c r="AG2636" i="3"/>
  <c r="AF2636" i="3"/>
  <c r="AE2636" i="3"/>
  <c r="AD2636" i="3"/>
  <c r="AG2635" i="3"/>
  <c r="AF2635" i="3"/>
  <c r="AE2635" i="3"/>
  <c r="AD2635" i="3"/>
  <c r="AG2634" i="3"/>
  <c r="AF2634" i="3"/>
  <c r="AE2634" i="3"/>
  <c r="AD2634" i="3"/>
  <c r="AG2633" i="3"/>
  <c r="AF2633" i="3"/>
  <c r="AE2633" i="3"/>
  <c r="AD2633" i="3"/>
  <c r="AG2632" i="3"/>
  <c r="AF2632" i="3"/>
  <c r="AE2632" i="3"/>
  <c r="AD2632" i="3"/>
  <c r="AG2631" i="3"/>
  <c r="AF2631" i="3"/>
  <c r="AE2631" i="3"/>
  <c r="AD2631" i="3"/>
  <c r="AG2630" i="3"/>
  <c r="AF2630" i="3"/>
  <c r="AE2630" i="3"/>
  <c r="AD2630" i="3"/>
  <c r="AG2629" i="3"/>
  <c r="AF2629" i="3"/>
  <c r="AE2629" i="3"/>
  <c r="AD2629" i="3"/>
  <c r="AG2628" i="3"/>
  <c r="AF2628" i="3"/>
  <c r="AE2628" i="3"/>
  <c r="AD2628" i="3"/>
  <c r="AG2627" i="3"/>
  <c r="AF2627" i="3"/>
  <c r="AE2627" i="3"/>
  <c r="AD2627" i="3"/>
  <c r="AG2626" i="3"/>
  <c r="AF2626" i="3"/>
  <c r="AE2626" i="3"/>
  <c r="AD2626" i="3"/>
  <c r="AG2625" i="3"/>
  <c r="AF2625" i="3"/>
  <c r="AE2625" i="3"/>
  <c r="AD2625" i="3"/>
  <c r="AG2624" i="3"/>
  <c r="AF2624" i="3"/>
  <c r="AE2624" i="3"/>
  <c r="AD2624" i="3"/>
  <c r="AG2623" i="3"/>
  <c r="AF2623" i="3"/>
  <c r="AE2623" i="3"/>
  <c r="AD2623" i="3"/>
  <c r="AG2622" i="3"/>
  <c r="AF2622" i="3"/>
  <c r="AE2622" i="3"/>
  <c r="AD2622" i="3"/>
  <c r="AG2621" i="3"/>
  <c r="AF2621" i="3"/>
  <c r="AE2621" i="3"/>
  <c r="AD2621" i="3"/>
  <c r="AG2620" i="3"/>
  <c r="AF2620" i="3"/>
  <c r="AE2620" i="3"/>
  <c r="AD2620" i="3"/>
  <c r="AG2619" i="3"/>
  <c r="AF2619" i="3"/>
  <c r="AE2619" i="3"/>
  <c r="AD2619" i="3"/>
  <c r="AG2618" i="3"/>
  <c r="AF2618" i="3"/>
  <c r="AE2618" i="3"/>
  <c r="AD2618" i="3"/>
  <c r="AG2617" i="3"/>
  <c r="AF2617" i="3"/>
  <c r="AE2617" i="3"/>
  <c r="AD2617" i="3"/>
  <c r="AG2616" i="3"/>
  <c r="AF2616" i="3"/>
  <c r="AE2616" i="3"/>
  <c r="AD2616" i="3"/>
  <c r="AG2615" i="3"/>
  <c r="AF2615" i="3"/>
  <c r="AE2615" i="3"/>
  <c r="AD2615" i="3"/>
  <c r="AG2614" i="3"/>
  <c r="AF2614" i="3"/>
  <c r="AE2614" i="3"/>
  <c r="AD2614" i="3"/>
  <c r="AG2613" i="3"/>
  <c r="AF2613" i="3"/>
  <c r="AE2613" i="3"/>
  <c r="AD2613" i="3"/>
  <c r="AG2612" i="3"/>
  <c r="AF2612" i="3"/>
  <c r="AE2612" i="3"/>
  <c r="AD2612" i="3"/>
  <c r="AG2611" i="3"/>
  <c r="AF2611" i="3"/>
  <c r="AE2611" i="3"/>
  <c r="AD2611" i="3"/>
  <c r="AG2610" i="3"/>
  <c r="AF2610" i="3"/>
  <c r="AE2610" i="3"/>
  <c r="AD2610" i="3"/>
  <c r="AG2609" i="3"/>
  <c r="AF2609" i="3"/>
  <c r="AE2609" i="3"/>
  <c r="AD2609" i="3"/>
  <c r="AG2608" i="3"/>
  <c r="AF2608" i="3"/>
  <c r="AE2608" i="3"/>
  <c r="AD2608" i="3"/>
  <c r="AG2607" i="3"/>
  <c r="AF2607" i="3"/>
  <c r="AE2607" i="3"/>
  <c r="AD2607" i="3"/>
  <c r="AG2606" i="3"/>
  <c r="AF2606" i="3"/>
  <c r="AE2606" i="3"/>
  <c r="AD2606" i="3"/>
  <c r="AG2605" i="3"/>
  <c r="AF2605" i="3"/>
  <c r="AE2605" i="3"/>
  <c r="AD2605" i="3"/>
  <c r="AG2604" i="3"/>
  <c r="AF2604" i="3"/>
  <c r="AE2604" i="3"/>
  <c r="AD2604" i="3"/>
  <c r="AG2603" i="3"/>
  <c r="AF2603" i="3"/>
  <c r="AE2603" i="3"/>
  <c r="AD2603" i="3"/>
  <c r="AG2602" i="3"/>
  <c r="AF2602" i="3"/>
  <c r="AE2602" i="3"/>
  <c r="AD2602" i="3"/>
  <c r="AG2601" i="3"/>
  <c r="AF2601" i="3"/>
  <c r="AE2601" i="3"/>
  <c r="AD2601" i="3"/>
  <c r="AG2600" i="3"/>
  <c r="AF2600" i="3"/>
  <c r="AE2600" i="3"/>
  <c r="AD2600" i="3"/>
  <c r="AG2599" i="3"/>
  <c r="AF2599" i="3"/>
  <c r="AE2599" i="3"/>
  <c r="AD2599" i="3"/>
  <c r="AG2598" i="3"/>
  <c r="AF2598" i="3"/>
  <c r="AE2598" i="3"/>
  <c r="AD2598" i="3"/>
  <c r="AG2597" i="3"/>
  <c r="AF2597" i="3"/>
  <c r="AE2597" i="3"/>
  <c r="AD2597" i="3"/>
  <c r="AG2596" i="3"/>
  <c r="AF2596" i="3"/>
  <c r="AE2596" i="3"/>
  <c r="AD2596" i="3"/>
  <c r="AG2595" i="3"/>
  <c r="AF2595" i="3"/>
  <c r="AE2595" i="3"/>
  <c r="AD2595" i="3"/>
  <c r="AG2594" i="3"/>
  <c r="AF2594" i="3"/>
  <c r="AE2594" i="3"/>
  <c r="AD2594" i="3"/>
  <c r="AG2593" i="3"/>
  <c r="AF2593" i="3"/>
  <c r="AE2593" i="3"/>
  <c r="AD2593" i="3"/>
  <c r="AG2592" i="3"/>
  <c r="AF2592" i="3"/>
  <c r="AE2592" i="3"/>
  <c r="AD2592" i="3"/>
  <c r="AG2591" i="3"/>
  <c r="AF2591" i="3"/>
  <c r="AE2591" i="3"/>
  <c r="AD2591" i="3"/>
  <c r="AG2590" i="3"/>
  <c r="AF2590" i="3"/>
  <c r="AE2590" i="3"/>
  <c r="AD2590" i="3"/>
  <c r="AG2589" i="3"/>
  <c r="AF2589" i="3"/>
  <c r="AE2589" i="3"/>
  <c r="AD2589" i="3"/>
  <c r="AG2588" i="3"/>
  <c r="AF2588" i="3"/>
  <c r="AE2588" i="3"/>
  <c r="AD2588" i="3"/>
  <c r="AG2587" i="3"/>
  <c r="AF2587" i="3"/>
  <c r="AE2587" i="3"/>
  <c r="AD2587" i="3"/>
  <c r="AG2586" i="3"/>
  <c r="AF2586" i="3"/>
  <c r="AE2586" i="3"/>
  <c r="AD2586" i="3"/>
  <c r="AG2585" i="3"/>
  <c r="AF2585" i="3"/>
  <c r="AE2585" i="3"/>
  <c r="AD2585" i="3"/>
  <c r="AG2584" i="3"/>
  <c r="AF2584" i="3"/>
  <c r="AE2584" i="3"/>
  <c r="AD2584" i="3"/>
  <c r="AG2583" i="3"/>
  <c r="AF2583" i="3"/>
  <c r="AE2583" i="3"/>
  <c r="AD2583" i="3"/>
  <c r="AG2582" i="3"/>
  <c r="AF2582" i="3"/>
  <c r="AE2582" i="3"/>
  <c r="AD2582" i="3"/>
  <c r="AG2581" i="3"/>
  <c r="AF2581" i="3"/>
  <c r="AE2581" i="3"/>
  <c r="AD2581" i="3"/>
  <c r="AG2580" i="3"/>
  <c r="AF2580" i="3"/>
  <c r="AE2580" i="3"/>
  <c r="AD2580" i="3"/>
  <c r="AG2579" i="3"/>
  <c r="AF2579" i="3"/>
  <c r="AE2579" i="3"/>
  <c r="AD2579" i="3"/>
  <c r="AG2578" i="3"/>
  <c r="AF2578" i="3"/>
  <c r="AE2578" i="3"/>
  <c r="AD2578" i="3"/>
  <c r="AG2577" i="3"/>
  <c r="AF2577" i="3"/>
  <c r="AE2577" i="3"/>
  <c r="AD2577" i="3"/>
  <c r="AG2576" i="3"/>
  <c r="AF2576" i="3"/>
  <c r="AE2576" i="3"/>
  <c r="AD2576" i="3"/>
  <c r="AG2575" i="3"/>
  <c r="AF2575" i="3"/>
  <c r="AE2575" i="3"/>
  <c r="AD2575" i="3"/>
  <c r="AG2574" i="3"/>
  <c r="AF2574" i="3"/>
  <c r="AE2574" i="3"/>
  <c r="AD2574" i="3"/>
  <c r="AG2573" i="3"/>
  <c r="AF2573" i="3"/>
  <c r="AE2573" i="3"/>
  <c r="AD2573" i="3"/>
  <c r="AG2572" i="3"/>
  <c r="AF2572" i="3"/>
  <c r="AE2572" i="3"/>
  <c r="AD2572" i="3"/>
  <c r="AG2571" i="3"/>
  <c r="AF2571" i="3"/>
  <c r="AE2571" i="3"/>
  <c r="AD2571" i="3"/>
  <c r="AG2570" i="3"/>
  <c r="AF2570" i="3"/>
  <c r="AE2570" i="3"/>
  <c r="AD2570" i="3"/>
  <c r="AG2569" i="3"/>
  <c r="AF2569" i="3"/>
  <c r="AE2569" i="3"/>
  <c r="AD2569" i="3"/>
  <c r="AG2568" i="3"/>
  <c r="AF2568" i="3"/>
  <c r="AE2568" i="3"/>
  <c r="AD2568" i="3"/>
  <c r="AG2567" i="3"/>
  <c r="AF2567" i="3"/>
  <c r="AE2567" i="3"/>
  <c r="AD2567" i="3"/>
  <c r="AG2566" i="3"/>
  <c r="AF2566" i="3"/>
  <c r="AE2566" i="3"/>
  <c r="AD2566" i="3"/>
  <c r="AG2565" i="3"/>
  <c r="AF2565" i="3"/>
  <c r="AE2565" i="3"/>
  <c r="AD2565" i="3"/>
  <c r="AG2564" i="3"/>
  <c r="AF2564" i="3"/>
  <c r="AE2564" i="3"/>
  <c r="AD2564" i="3"/>
  <c r="AG2563" i="3"/>
  <c r="AF2563" i="3"/>
  <c r="AE2563" i="3"/>
  <c r="AD2563" i="3"/>
  <c r="AG2562" i="3"/>
  <c r="AF2562" i="3"/>
  <c r="AE2562" i="3"/>
  <c r="AD2562" i="3"/>
  <c r="AG2561" i="3"/>
  <c r="AF2561" i="3"/>
  <c r="AE2561" i="3"/>
  <c r="AD2561" i="3"/>
  <c r="AG2560" i="3"/>
  <c r="AF2560" i="3"/>
  <c r="AE2560" i="3"/>
  <c r="AD2560" i="3"/>
  <c r="AG2559" i="3"/>
  <c r="AF2559" i="3"/>
  <c r="AE2559" i="3"/>
  <c r="AD2559" i="3"/>
  <c r="AG2558" i="3"/>
  <c r="AF2558" i="3"/>
  <c r="AE2558" i="3"/>
  <c r="AD2558" i="3"/>
  <c r="AG2557" i="3"/>
  <c r="AF2557" i="3"/>
  <c r="AE2557" i="3"/>
  <c r="AD2557" i="3"/>
  <c r="AG2556" i="3"/>
  <c r="AF2556" i="3"/>
  <c r="AE2556" i="3"/>
  <c r="AD2556" i="3"/>
  <c r="AG2555" i="3"/>
  <c r="AF2555" i="3"/>
  <c r="AE2555" i="3"/>
  <c r="AD2555" i="3"/>
  <c r="AG2554" i="3"/>
  <c r="AF2554" i="3"/>
  <c r="AE2554" i="3"/>
  <c r="AD2554" i="3"/>
  <c r="AG2553" i="3"/>
  <c r="AF2553" i="3"/>
  <c r="AE2553" i="3"/>
  <c r="AD2553" i="3"/>
  <c r="AG2552" i="3"/>
  <c r="AF2552" i="3"/>
  <c r="AE2552" i="3"/>
  <c r="AD2552" i="3"/>
  <c r="AG2551" i="3"/>
  <c r="AF2551" i="3"/>
  <c r="AE2551" i="3"/>
  <c r="AD2551" i="3"/>
  <c r="AG2550" i="3"/>
  <c r="AF2550" i="3"/>
  <c r="AE2550" i="3"/>
  <c r="AD2550" i="3"/>
  <c r="AG2549" i="3"/>
  <c r="AF2549" i="3"/>
  <c r="AE2549" i="3"/>
  <c r="AD2549" i="3"/>
  <c r="AG2548" i="3"/>
  <c r="AF2548" i="3"/>
  <c r="AE2548" i="3"/>
  <c r="AD2548" i="3"/>
  <c r="AG2547" i="3"/>
  <c r="AF2547" i="3"/>
  <c r="AE2547" i="3"/>
  <c r="AD2547" i="3"/>
  <c r="AG2546" i="3"/>
  <c r="AF2546" i="3"/>
  <c r="AE2546" i="3"/>
  <c r="AD2546" i="3"/>
  <c r="AG2545" i="3"/>
  <c r="AF2545" i="3"/>
  <c r="AE2545" i="3"/>
  <c r="AD2545" i="3"/>
  <c r="AG2544" i="3"/>
  <c r="AF2544" i="3"/>
  <c r="AE2544" i="3"/>
  <c r="AD2544" i="3"/>
  <c r="AG2543" i="3"/>
  <c r="AF2543" i="3"/>
  <c r="AE2543" i="3"/>
  <c r="AD2543" i="3"/>
  <c r="AG2542" i="3"/>
  <c r="AF2542" i="3"/>
  <c r="AE2542" i="3"/>
  <c r="AD2542" i="3"/>
  <c r="AG2541" i="3"/>
  <c r="AF2541" i="3"/>
  <c r="AE2541" i="3"/>
  <c r="AD2541" i="3"/>
  <c r="AG2540" i="3"/>
  <c r="AF2540" i="3"/>
  <c r="AE2540" i="3"/>
  <c r="AD2540" i="3"/>
  <c r="AG2539" i="3"/>
  <c r="AF2539" i="3"/>
  <c r="AE2539" i="3"/>
  <c r="AD2539" i="3"/>
  <c r="AG2538" i="3"/>
  <c r="AF2538" i="3"/>
  <c r="AE2538" i="3"/>
  <c r="AD2538" i="3"/>
  <c r="AG2537" i="3"/>
  <c r="AF2537" i="3"/>
  <c r="AE2537" i="3"/>
  <c r="AD2537" i="3"/>
  <c r="AG2536" i="3"/>
  <c r="AF2536" i="3"/>
  <c r="AE2536" i="3"/>
  <c r="AD2536" i="3"/>
  <c r="AG2535" i="3"/>
  <c r="AF2535" i="3"/>
  <c r="AE2535" i="3"/>
  <c r="AD2535" i="3"/>
  <c r="AG2534" i="3"/>
  <c r="AF2534" i="3"/>
  <c r="AE2534" i="3"/>
  <c r="AD2534" i="3"/>
  <c r="AG2533" i="3"/>
  <c r="AF2533" i="3"/>
  <c r="AE2533" i="3"/>
  <c r="AD2533" i="3"/>
  <c r="AG2532" i="3"/>
  <c r="AF2532" i="3"/>
  <c r="AE2532" i="3"/>
  <c r="AD2532" i="3"/>
  <c r="AG2531" i="3"/>
  <c r="AF2531" i="3"/>
  <c r="AE2531" i="3"/>
  <c r="AD2531" i="3"/>
  <c r="AG2530" i="3"/>
  <c r="AF2530" i="3"/>
  <c r="AE2530" i="3"/>
  <c r="AD2530" i="3"/>
  <c r="AG2529" i="3"/>
  <c r="AF2529" i="3"/>
  <c r="AE2529" i="3"/>
  <c r="AD2529" i="3"/>
  <c r="AG2528" i="3"/>
  <c r="AF2528" i="3"/>
  <c r="AE2528" i="3"/>
  <c r="AD2528" i="3"/>
  <c r="AG2527" i="3"/>
  <c r="AF2527" i="3"/>
  <c r="AE2527" i="3"/>
  <c r="AD2527" i="3"/>
  <c r="AG2526" i="3"/>
  <c r="AF2526" i="3"/>
  <c r="AE2526" i="3"/>
  <c r="AD2526" i="3"/>
  <c r="AG2525" i="3"/>
  <c r="AF2525" i="3"/>
  <c r="AE2525" i="3"/>
  <c r="AD2525" i="3"/>
  <c r="AG2524" i="3"/>
  <c r="AF2524" i="3"/>
  <c r="AE2524" i="3"/>
  <c r="AD2524" i="3"/>
  <c r="AG2523" i="3"/>
  <c r="AF2523" i="3"/>
  <c r="AE2523" i="3"/>
  <c r="AD2523" i="3"/>
  <c r="AG2522" i="3"/>
  <c r="AF2522" i="3"/>
  <c r="AE2522" i="3"/>
  <c r="AD2522" i="3"/>
  <c r="AG2521" i="3"/>
  <c r="AF2521" i="3"/>
  <c r="AE2521" i="3"/>
  <c r="AD2521" i="3"/>
  <c r="AG2520" i="3"/>
  <c r="AF2520" i="3"/>
  <c r="AE2520" i="3"/>
  <c r="AD2520" i="3"/>
  <c r="AG2519" i="3"/>
  <c r="AF2519" i="3"/>
  <c r="AE2519" i="3"/>
  <c r="AD2519" i="3"/>
  <c r="AG2518" i="3"/>
  <c r="AF2518" i="3"/>
  <c r="AE2518" i="3"/>
  <c r="AD2518" i="3"/>
  <c r="AG2517" i="3"/>
  <c r="AF2517" i="3"/>
  <c r="AE2517" i="3"/>
  <c r="AD2517" i="3"/>
  <c r="AG2516" i="3"/>
  <c r="AF2516" i="3"/>
  <c r="AE2516" i="3"/>
  <c r="AD2516" i="3"/>
  <c r="AG2515" i="3"/>
  <c r="AF2515" i="3"/>
  <c r="AE2515" i="3"/>
  <c r="AD2515" i="3"/>
  <c r="AG2514" i="3"/>
  <c r="AF2514" i="3"/>
  <c r="AE2514" i="3"/>
  <c r="AD2514" i="3"/>
  <c r="AG2513" i="3"/>
  <c r="AF2513" i="3"/>
  <c r="AE2513" i="3"/>
  <c r="AD2513" i="3"/>
  <c r="AG2512" i="3"/>
  <c r="AF2512" i="3"/>
  <c r="AE2512" i="3"/>
  <c r="AD2512" i="3"/>
  <c r="AG2511" i="3"/>
  <c r="AF2511" i="3"/>
  <c r="AE2511" i="3"/>
  <c r="AD2511" i="3"/>
  <c r="AG2510" i="3"/>
  <c r="AF2510" i="3"/>
  <c r="AE2510" i="3"/>
  <c r="AD2510" i="3"/>
  <c r="AG2509" i="3"/>
  <c r="AF2509" i="3"/>
  <c r="AE2509" i="3"/>
  <c r="AD2509" i="3"/>
  <c r="AG2508" i="3"/>
  <c r="AF2508" i="3"/>
  <c r="AE2508" i="3"/>
  <c r="AD2508" i="3"/>
  <c r="AG2507" i="3"/>
  <c r="AF2507" i="3"/>
  <c r="AE2507" i="3"/>
  <c r="AD2507" i="3"/>
  <c r="AG2506" i="3"/>
  <c r="AF2506" i="3"/>
  <c r="AE2506" i="3"/>
  <c r="AD2506" i="3"/>
  <c r="AG2505" i="3"/>
  <c r="AF2505" i="3"/>
  <c r="AE2505" i="3"/>
  <c r="AD2505" i="3"/>
  <c r="AG2504" i="3"/>
  <c r="AF2504" i="3"/>
  <c r="AE2504" i="3"/>
  <c r="AD2504" i="3"/>
  <c r="AG2503" i="3"/>
  <c r="AF2503" i="3"/>
  <c r="AE2503" i="3"/>
  <c r="AD2503" i="3"/>
  <c r="AG2502" i="3"/>
  <c r="AF2502" i="3"/>
  <c r="AE2502" i="3"/>
  <c r="AD2502" i="3"/>
  <c r="AG2501" i="3"/>
  <c r="AF2501" i="3"/>
  <c r="AE2501" i="3"/>
  <c r="AD2501" i="3"/>
  <c r="AG2500" i="3"/>
  <c r="AF2500" i="3"/>
  <c r="AE2500" i="3"/>
  <c r="AD2500" i="3"/>
  <c r="AG2499" i="3"/>
  <c r="AF2499" i="3"/>
  <c r="AE2499" i="3"/>
  <c r="AD2499" i="3"/>
  <c r="AG2498" i="3"/>
  <c r="AF2498" i="3"/>
  <c r="AE2498" i="3"/>
  <c r="AD2498" i="3"/>
  <c r="AG2497" i="3"/>
  <c r="AF2497" i="3"/>
  <c r="AE2497" i="3"/>
  <c r="AD2497" i="3"/>
  <c r="AG2496" i="3"/>
  <c r="AF2496" i="3"/>
  <c r="AE2496" i="3"/>
  <c r="AD2496" i="3"/>
  <c r="AG2495" i="3"/>
  <c r="AF2495" i="3"/>
  <c r="AE2495" i="3"/>
  <c r="AD2495" i="3"/>
  <c r="AG2494" i="3"/>
  <c r="AF2494" i="3"/>
  <c r="AE2494" i="3"/>
  <c r="AD2494" i="3"/>
  <c r="AG2493" i="3"/>
  <c r="AF2493" i="3"/>
  <c r="AE2493" i="3"/>
  <c r="AD2493" i="3"/>
  <c r="AG2492" i="3"/>
  <c r="AF2492" i="3"/>
  <c r="AE2492" i="3"/>
  <c r="AD2492" i="3"/>
  <c r="AG2491" i="3"/>
  <c r="AF2491" i="3"/>
  <c r="AE2491" i="3"/>
  <c r="AD2491" i="3"/>
  <c r="AG2490" i="3"/>
  <c r="AF2490" i="3"/>
  <c r="AE2490" i="3"/>
  <c r="AD2490" i="3"/>
  <c r="AG2489" i="3"/>
  <c r="AF2489" i="3"/>
  <c r="AE2489" i="3"/>
  <c r="AD2489" i="3"/>
  <c r="AG2488" i="3"/>
  <c r="AF2488" i="3"/>
  <c r="AE2488" i="3"/>
  <c r="AD2488" i="3"/>
  <c r="AG2487" i="3"/>
  <c r="AF2487" i="3"/>
  <c r="AE2487" i="3"/>
  <c r="AD2487" i="3"/>
  <c r="AG2486" i="3"/>
  <c r="AF2486" i="3"/>
  <c r="AE2486" i="3"/>
  <c r="AD2486" i="3"/>
  <c r="AG2485" i="3"/>
  <c r="AF2485" i="3"/>
  <c r="AE2485" i="3"/>
  <c r="AD2485" i="3"/>
  <c r="AG2484" i="3"/>
  <c r="AF2484" i="3"/>
  <c r="AE2484" i="3"/>
  <c r="AD2484" i="3"/>
  <c r="AG2483" i="3"/>
  <c r="AF2483" i="3"/>
  <c r="AE2483" i="3"/>
  <c r="AD2483" i="3"/>
  <c r="AG2482" i="3"/>
  <c r="AF2482" i="3"/>
  <c r="AE2482" i="3"/>
  <c r="AD2482" i="3"/>
  <c r="AG2481" i="3"/>
  <c r="AF2481" i="3"/>
  <c r="AE2481" i="3"/>
  <c r="AD2481" i="3"/>
  <c r="AG2480" i="3"/>
  <c r="AF2480" i="3"/>
  <c r="AE2480" i="3"/>
  <c r="AD2480" i="3"/>
  <c r="AG2479" i="3"/>
  <c r="AF2479" i="3"/>
  <c r="AE2479" i="3"/>
  <c r="AD2479" i="3"/>
  <c r="AG2478" i="3"/>
  <c r="AF2478" i="3"/>
  <c r="AE2478" i="3"/>
  <c r="AD2478" i="3"/>
  <c r="AG2477" i="3"/>
  <c r="AF2477" i="3"/>
  <c r="AE2477" i="3"/>
  <c r="AD2477" i="3"/>
  <c r="AG2476" i="3"/>
  <c r="AF2476" i="3"/>
  <c r="AE2476" i="3"/>
  <c r="AD2476" i="3"/>
  <c r="AG2475" i="3"/>
  <c r="AF2475" i="3"/>
  <c r="AE2475" i="3"/>
  <c r="AD2475" i="3"/>
  <c r="AG2474" i="3"/>
  <c r="AF2474" i="3"/>
  <c r="AE2474" i="3"/>
  <c r="AD2474" i="3"/>
  <c r="AG2473" i="3"/>
  <c r="AF2473" i="3"/>
  <c r="AE2473" i="3"/>
  <c r="AD2473" i="3"/>
  <c r="AG2472" i="3"/>
  <c r="AF2472" i="3"/>
  <c r="AE2472" i="3"/>
  <c r="AD2472" i="3"/>
  <c r="AG2471" i="3"/>
  <c r="AF2471" i="3"/>
  <c r="AE2471" i="3"/>
  <c r="AD2471" i="3"/>
  <c r="AG2470" i="3"/>
  <c r="AF2470" i="3"/>
  <c r="AE2470" i="3"/>
  <c r="AD2470" i="3"/>
  <c r="AG2469" i="3"/>
  <c r="AF2469" i="3"/>
  <c r="AE2469" i="3"/>
  <c r="AD2469" i="3"/>
  <c r="AG2468" i="3"/>
  <c r="AF2468" i="3"/>
  <c r="AE2468" i="3"/>
  <c r="AD2468" i="3"/>
  <c r="AG2467" i="3"/>
  <c r="AF2467" i="3"/>
  <c r="AE2467" i="3"/>
  <c r="AD2467" i="3"/>
  <c r="AG2466" i="3"/>
  <c r="AF2466" i="3"/>
  <c r="AE2466" i="3"/>
  <c r="AD2466" i="3"/>
  <c r="AG2465" i="3"/>
  <c r="AF2465" i="3"/>
  <c r="AE2465" i="3"/>
  <c r="AD2465" i="3"/>
  <c r="AG2464" i="3"/>
  <c r="AF2464" i="3"/>
  <c r="AE2464" i="3"/>
  <c r="AD2464" i="3"/>
  <c r="AG2463" i="3"/>
  <c r="AF2463" i="3"/>
  <c r="AE2463" i="3"/>
  <c r="AD2463" i="3"/>
  <c r="AG2462" i="3"/>
  <c r="AF2462" i="3"/>
  <c r="AE2462" i="3"/>
  <c r="AD2462" i="3"/>
  <c r="AG2461" i="3"/>
  <c r="AF2461" i="3"/>
  <c r="AE2461" i="3"/>
  <c r="AD2461" i="3"/>
  <c r="AG2460" i="3"/>
  <c r="AF2460" i="3"/>
  <c r="AE2460" i="3"/>
  <c r="AD2460" i="3"/>
  <c r="AG2459" i="3"/>
  <c r="AF2459" i="3"/>
  <c r="AE2459" i="3"/>
  <c r="AD2459" i="3"/>
  <c r="AG2458" i="3"/>
  <c r="AF2458" i="3"/>
  <c r="AE2458" i="3"/>
  <c r="AD2458" i="3"/>
  <c r="AG2457" i="3"/>
  <c r="AF2457" i="3"/>
  <c r="AE2457" i="3"/>
  <c r="AD2457" i="3"/>
  <c r="AG2456" i="3"/>
  <c r="AF2456" i="3"/>
  <c r="AE2456" i="3"/>
  <c r="AD2456" i="3"/>
  <c r="AG2455" i="3"/>
  <c r="AF2455" i="3"/>
  <c r="AE2455" i="3"/>
  <c r="AD2455" i="3"/>
  <c r="AG2454" i="3"/>
  <c r="AF2454" i="3"/>
  <c r="AE2454" i="3"/>
  <c r="AD2454" i="3"/>
  <c r="AG2453" i="3"/>
  <c r="AF2453" i="3"/>
  <c r="AE2453" i="3"/>
  <c r="AD2453" i="3"/>
  <c r="AG2452" i="3"/>
  <c r="AF2452" i="3"/>
  <c r="AE2452" i="3"/>
  <c r="AD2452" i="3"/>
  <c r="AG2451" i="3"/>
  <c r="AF2451" i="3"/>
  <c r="AE2451" i="3"/>
  <c r="AD2451" i="3"/>
  <c r="AG2450" i="3"/>
  <c r="AF2450" i="3"/>
  <c r="AE2450" i="3"/>
  <c r="AD2450" i="3"/>
  <c r="AG2449" i="3"/>
  <c r="AF2449" i="3"/>
  <c r="AE2449" i="3"/>
  <c r="AD2449" i="3"/>
  <c r="AG2448" i="3"/>
  <c r="AF2448" i="3"/>
  <c r="AE2448" i="3"/>
  <c r="AD2448" i="3"/>
  <c r="AG2447" i="3"/>
  <c r="AF2447" i="3"/>
  <c r="AE2447" i="3"/>
  <c r="AD2447" i="3"/>
  <c r="AG2446" i="3"/>
  <c r="AF2446" i="3"/>
  <c r="AE2446" i="3"/>
  <c r="AD2446" i="3"/>
  <c r="AG2445" i="3"/>
  <c r="AF2445" i="3"/>
  <c r="AE2445" i="3"/>
  <c r="AD2445" i="3"/>
  <c r="AG2444" i="3"/>
  <c r="AF2444" i="3"/>
  <c r="AE2444" i="3"/>
  <c r="AD2444" i="3"/>
  <c r="AG2443" i="3"/>
  <c r="AF2443" i="3"/>
  <c r="AE2443" i="3"/>
  <c r="AD2443" i="3"/>
  <c r="AG2442" i="3"/>
  <c r="AF2442" i="3"/>
  <c r="AE2442" i="3"/>
  <c r="AD2442" i="3"/>
  <c r="AG2441" i="3"/>
  <c r="AF2441" i="3"/>
  <c r="AE2441" i="3"/>
  <c r="AD2441" i="3"/>
  <c r="AG2440" i="3"/>
  <c r="AF2440" i="3"/>
  <c r="AE2440" i="3"/>
  <c r="AD2440" i="3"/>
  <c r="AG2439" i="3"/>
  <c r="AF2439" i="3"/>
  <c r="AE2439" i="3"/>
  <c r="AD2439" i="3"/>
  <c r="AG2438" i="3"/>
  <c r="AF2438" i="3"/>
  <c r="AE2438" i="3"/>
  <c r="AD2438" i="3"/>
  <c r="AG2437" i="3"/>
  <c r="AF2437" i="3"/>
  <c r="AE2437" i="3"/>
  <c r="AD2437" i="3"/>
  <c r="AG2436" i="3"/>
  <c r="AF2436" i="3"/>
  <c r="AE2436" i="3"/>
  <c r="AD2436" i="3"/>
  <c r="AG2435" i="3"/>
  <c r="AF2435" i="3"/>
  <c r="AE2435" i="3"/>
  <c r="AD2435" i="3"/>
  <c r="AG2434" i="3"/>
  <c r="AF2434" i="3"/>
  <c r="AE2434" i="3"/>
  <c r="AD2434" i="3"/>
  <c r="AG2433" i="3"/>
  <c r="AF2433" i="3"/>
  <c r="AE2433" i="3"/>
  <c r="AD2433" i="3"/>
  <c r="AG2432" i="3"/>
  <c r="AF2432" i="3"/>
  <c r="AE2432" i="3"/>
  <c r="AD2432" i="3"/>
  <c r="AG2431" i="3"/>
  <c r="AF2431" i="3"/>
  <c r="AE2431" i="3"/>
  <c r="AD2431" i="3"/>
  <c r="AG2430" i="3"/>
  <c r="AF2430" i="3"/>
  <c r="AE2430" i="3"/>
  <c r="AD2430" i="3"/>
  <c r="AG2429" i="3"/>
  <c r="AF2429" i="3"/>
  <c r="AE2429" i="3"/>
  <c r="AD2429" i="3"/>
  <c r="AG2428" i="3"/>
  <c r="AF2428" i="3"/>
  <c r="AE2428" i="3"/>
  <c r="AD2428" i="3"/>
  <c r="AG2427" i="3"/>
  <c r="AF2427" i="3"/>
  <c r="AE2427" i="3"/>
  <c r="AD2427" i="3"/>
  <c r="AG2426" i="3"/>
  <c r="AF2426" i="3"/>
  <c r="AE2426" i="3"/>
  <c r="AD2426" i="3"/>
  <c r="AG2425" i="3"/>
  <c r="AF2425" i="3"/>
  <c r="AE2425" i="3"/>
  <c r="AD2425" i="3"/>
  <c r="AG2424" i="3"/>
  <c r="AF2424" i="3"/>
  <c r="AE2424" i="3"/>
  <c r="AD2424" i="3"/>
  <c r="AG2423" i="3"/>
  <c r="AF2423" i="3"/>
  <c r="AE2423" i="3"/>
  <c r="AD2423" i="3"/>
  <c r="AG2422" i="3"/>
  <c r="AF2422" i="3"/>
  <c r="AE2422" i="3"/>
  <c r="AD2422" i="3"/>
  <c r="AG2421" i="3"/>
  <c r="AF2421" i="3"/>
  <c r="AE2421" i="3"/>
  <c r="AD2421" i="3"/>
  <c r="AG2420" i="3"/>
  <c r="AF2420" i="3"/>
  <c r="AE2420" i="3"/>
  <c r="AD2420" i="3"/>
  <c r="AG2419" i="3"/>
  <c r="AF2419" i="3"/>
  <c r="AE2419" i="3"/>
  <c r="AD2419" i="3"/>
  <c r="AG2418" i="3"/>
  <c r="AF2418" i="3"/>
  <c r="AE2418" i="3"/>
  <c r="AD2418" i="3"/>
  <c r="AG2417" i="3"/>
  <c r="AF2417" i="3"/>
  <c r="AE2417" i="3"/>
  <c r="AD2417" i="3"/>
  <c r="AG2416" i="3"/>
  <c r="AF2416" i="3"/>
  <c r="AE2416" i="3"/>
  <c r="AD2416" i="3"/>
  <c r="AG2415" i="3"/>
  <c r="AF2415" i="3"/>
  <c r="AE2415" i="3"/>
  <c r="AD2415" i="3"/>
  <c r="AG2414" i="3"/>
  <c r="AF2414" i="3"/>
  <c r="AE2414" i="3"/>
  <c r="AD2414" i="3"/>
  <c r="AG2413" i="3"/>
  <c r="AF2413" i="3"/>
  <c r="AE2413" i="3"/>
  <c r="AD2413" i="3"/>
  <c r="AG2412" i="3"/>
  <c r="AF2412" i="3"/>
  <c r="AE2412" i="3"/>
  <c r="AD2412" i="3"/>
  <c r="AG2411" i="3"/>
  <c r="AF2411" i="3"/>
  <c r="AE2411" i="3"/>
  <c r="AD2411" i="3"/>
  <c r="AG2410" i="3"/>
  <c r="AF2410" i="3"/>
  <c r="AE2410" i="3"/>
  <c r="AD2410" i="3"/>
  <c r="AG2409" i="3"/>
  <c r="AF2409" i="3"/>
  <c r="AE2409" i="3"/>
  <c r="AD2409" i="3"/>
  <c r="AG2408" i="3"/>
  <c r="AF2408" i="3"/>
  <c r="AE2408" i="3"/>
  <c r="AD2408" i="3"/>
  <c r="AG2407" i="3"/>
  <c r="AF2407" i="3"/>
  <c r="AE2407" i="3"/>
  <c r="AD2407" i="3"/>
  <c r="AG2406" i="3"/>
  <c r="AF2406" i="3"/>
  <c r="AE2406" i="3"/>
  <c r="AD2406" i="3"/>
  <c r="AG2405" i="3"/>
  <c r="AF2405" i="3"/>
  <c r="AE2405" i="3"/>
  <c r="AD2405" i="3"/>
  <c r="AG2404" i="3"/>
  <c r="AF2404" i="3"/>
  <c r="AE2404" i="3"/>
  <c r="AD2404" i="3"/>
  <c r="AG2403" i="3"/>
  <c r="AF2403" i="3"/>
  <c r="AE2403" i="3"/>
  <c r="AD2403" i="3"/>
  <c r="AG2402" i="3"/>
  <c r="AF2402" i="3"/>
  <c r="AE2402" i="3"/>
  <c r="AD2402" i="3"/>
  <c r="AG2401" i="3"/>
  <c r="AF2401" i="3"/>
  <c r="AE2401" i="3"/>
  <c r="AD2401" i="3"/>
  <c r="AG2400" i="3"/>
  <c r="AF2400" i="3"/>
  <c r="AE2400" i="3"/>
  <c r="AD2400" i="3"/>
  <c r="AG2399" i="3"/>
  <c r="AF2399" i="3"/>
  <c r="AE2399" i="3"/>
  <c r="AD2399" i="3"/>
  <c r="AG2398" i="3"/>
  <c r="AF2398" i="3"/>
  <c r="AE2398" i="3"/>
  <c r="AD2398" i="3"/>
  <c r="AG2397" i="3"/>
  <c r="AF2397" i="3"/>
  <c r="AE2397" i="3"/>
  <c r="AD2397" i="3"/>
  <c r="AG2396" i="3"/>
  <c r="AF2396" i="3"/>
  <c r="AE2396" i="3"/>
  <c r="AD2396" i="3"/>
  <c r="AG2395" i="3"/>
  <c r="AF2395" i="3"/>
  <c r="AE2395" i="3"/>
  <c r="AD2395" i="3"/>
  <c r="AG2394" i="3"/>
  <c r="AF2394" i="3"/>
  <c r="AE2394" i="3"/>
  <c r="AD2394" i="3"/>
  <c r="AG2393" i="3"/>
  <c r="AF2393" i="3"/>
  <c r="AE2393" i="3"/>
  <c r="AD2393" i="3"/>
  <c r="AG2392" i="3"/>
  <c r="AF2392" i="3"/>
  <c r="AE2392" i="3"/>
  <c r="AD2392" i="3"/>
  <c r="AG2391" i="3"/>
  <c r="AF2391" i="3"/>
  <c r="AE2391" i="3"/>
  <c r="AD2391" i="3"/>
  <c r="AG2390" i="3"/>
  <c r="AF2390" i="3"/>
  <c r="AE2390" i="3"/>
  <c r="AD2390" i="3"/>
  <c r="AG2389" i="3"/>
  <c r="AF2389" i="3"/>
  <c r="AE2389" i="3"/>
  <c r="AD2389" i="3"/>
  <c r="AG2388" i="3"/>
  <c r="AF2388" i="3"/>
  <c r="AE2388" i="3"/>
  <c r="AD2388" i="3"/>
  <c r="AG2387" i="3"/>
  <c r="AF2387" i="3"/>
  <c r="AE2387" i="3"/>
  <c r="AD2387" i="3"/>
  <c r="AG2386" i="3"/>
  <c r="AF2386" i="3"/>
  <c r="AE2386" i="3"/>
  <c r="AD2386" i="3"/>
  <c r="AG2385" i="3"/>
  <c r="AF2385" i="3"/>
  <c r="AE2385" i="3"/>
  <c r="AD2385" i="3"/>
  <c r="AG2384" i="3"/>
  <c r="AF2384" i="3"/>
  <c r="AE2384" i="3"/>
  <c r="AD2384" i="3"/>
  <c r="AG2383" i="3"/>
  <c r="AF2383" i="3"/>
  <c r="AE2383" i="3"/>
  <c r="AD2383" i="3"/>
  <c r="AG2382" i="3"/>
  <c r="AF2382" i="3"/>
  <c r="AE2382" i="3"/>
  <c r="AD2382" i="3"/>
  <c r="AG2381" i="3"/>
  <c r="AF2381" i="3"/>
  <c r="AE2381" i="3"/>
  <c r="AD2381" i="3"/>
  <c r="AG2380" i="3"/>
  <c r="AF2380" i="3"/>
  <c r="AE2380" i="3"/>
  <c r="AD2380" i="3"/>
  <c r="AG2379" i="3"/>
  <c r="AF2379" i="3"/>
  <c r="AE2379" i="3"/>
  <c r="AD2379" i="3"/>
  <c r="AG2378" i="3"/>
  <c r="AF2378" i="3"/>
  <c r="AE2378" i="3"/>
  <c r="AD2378" i="3"/>
  <c r="AG2377" i="3"/>
  <c r="AF2377" i="3"/>
  <c r="AE2377" i="3"/>
  <c r="AD2377" i="3"/>
  <c r="AG2376" i="3"/>
  <c r="AF2376" i="3"/>
  <c r="AE2376" i="3"/>
  <c r="AD2376" i="3"/>
  <c r="AG2375" i="3"/>
  <c r="AF2375" i="3"/>
  <c r="AE2375" i="3"/>
  <c r="AD2375" i="3"/>
  <c r="AG2374" i="3"/>
  <c r="AF2374" i="3"/>
  <c r="AE2374" i="3"/>
  <c r="AD2374" i="3"/>
  <c r="AG2373" i="3"/>
  <c r="AF2373" i="3"/>
  <c r="AE2373" i="3"/>
  <c r="AD2373" i="3"/>
  <c r="AG2372" i="3"/>
  <c r="AF2372" i="3"/>
  <c r="AE2372" i="3"/>
  <c r="AD2372" i="3"/>
  <c r="AG2371" i="3"/>
  <c r="AF2371" i="3"/>
  <c r="AE2371" i="3"/>
  <c r="AD2371" i="3"/>
  <c r="AG2370" i="3"/>
  <c r="AF2370" i="3"/>
  <c r="AE2370" i="3"/>
  <c r="AD2370" i="3"/>
  <c r="AG2369" i="3"/>
  <c r="AF2369" i="3"/>
  <c r="AE2369" i="3"/>
  <c r="AD2369" i="3"/>
  <c r="AG2368" i="3"/>
  <c r="AF2368" i="3"/>
  <c r="AE2368" i="3"/>
  <c r="AD2368" i="3"/>
  <c r="AG2367" i="3"/>
  <c r="AF2367" i="3"/>
  <c r="AE2367" i="3"/>
  <c r="AD2367" i="3"/>
  <c r="AG2366" i="3"/>
  <c r="AF2366" i="3"/>
  <c r="AE2366" i="3"/>
  <c r="AD2366" i="3"/>
  <c r="AG2365" i="3"/>
  <c r="AF2365" i="3"/>
  <c r="AE2365" i="3"/>
  <c r="AD2365" i="3"/>
  <c r="AG2364" i="3"/>
  <c r="AF2364" i="3"/>
  <c r="AE2364" i="3"/>
  <c r="AD2364" i="3"/>
  <c r="AG2363" i="3"/>
  <c r="AF2363" i="3"/>
  <c r="AE2363" i="3"/>
  <c r="AD2363" i="3"/>
  <c r="AG2362" i="3"/>
  <c r="AF2362" i="3"/>
  <c r="AE2362" i="3"/>
  <c r="AD2362" i="3"/>
  <c r="AG2361" i="3"/>
  <c r="AF2361" i="3"/>
  <c r="AE2361" i="3"/>
  <c r="AD2361" i="3"/>
  <c r="AG2360" i="3"/>
  <c r="AF2360" i="3"/>
  <c r="AE2360" i="3"/>
  <c r="AD2360" i="3"/>
  <c r="AG2359" i="3"/>
  <c r="AF2359" i="3"/>
  <c r="AE2359" i="3"/>
  <c r="AD2359" i="3"/>
  <c r="AG2358" i="3"/>
  <c r="AF2358" i="3"/>
  <c r="AE2358" i="3"/>
  <c r="AD2358" i="3"/>
  <c r="AG2357" i="3"/>
  <c r="AF2357" i="3"/>
  <c r="AE2357" i="3"/>
  <c r="AD2357" i="3"/>
  <c r="AG2356" i="3"/>
  <c r="AF2356" i="3"/>
  <c r="AE2356" i="3"/>
  <c r="AD2356" i="3"/>
  <c r="AG2355" i="3"/>
  <c r="AF2355" i="3"/>
  <c r="AE2355" i="3"/>
  <c r="AD2355" i="3"/>
  <c r="AG2354" i="3"/>
  <c r="AF2354" i="3"/>
  <c r="AE2354" i="3"/>
  <c r="AD2354" i="3"/>
  <c r="AG2353" i="3"/>
  <c r="AF2353" i="3"/>
  <c r="AE2353" i="3"/>
  <c r="AD2353" i="3"/>
  <c r="AG2352" i="3"/>
  <c r="AF2352" i="3"/>
  <c r="AE2352" i="3"/>
  <c r="AD2352" i="3"/>
  <c r="AG2351" i="3"/>
  <c r="AF2351" i="3"/>
  <c r="AE2351" i="3"/>
  <c r="AD2351" i="3"/>
  <c r="AG2350" i="3"/>
  <c r="AF2350" i="3"/>
  <c r="AE2350" i="3"/>
  <c r="AD2350" i="3"/>
  <c r="AG2349" i="3"/>
  <c r="AF2349" i="3"/>
  <c r="AE2349" i="3"/>
  <c r="AD2349" i="3"/>
  <c r="AG2348" i="3"/>
  <c r="AF2348" i="3"/>
  <c r="AE2348" i="3"/>
  <c r="AD2348" i="3"/>
  <c r="AG2347" i="3"/>
  <c r="AF2347" i="3"/>
  <c r="AE2347" i="3"/>
  <c r="AD2347" i="3"/>
  <c r="AG2346" i="3"/>
  <c r="AF2346" i="3"/>
  <c r="AE2346" i="3"/>
  <c r="AD2346" i="3"/>
  <c r="AG2345" i="3"/>
  <c r="AF2345" i="3"/>
  <c r="AE2345" i="3"/>
  <c r="AD2345" i="3"/>
  <c r="AG2344" i="3"/>
  <c r="AF2344" i="3"/>
  <c r="AE2344" i="3"/>
  <c r="AD2344" i="3"/>
  <c r="AG2343" i="3"/>
  <c r="AF2343" i="3"/>
  <c r="AE2343" i="3"/>
  <c r="AD2343" i="3"/>
  <c r="AG2342" i="3"/>
  <c r="AF2342" i="3"/>
  <c r="AE2342" i="3"/>
  <c r="AD2342" i="3"/>
  <c r="AG2341" i="3"/>
  <c r="AF2341" i="3"/>
  <c r="AE2341" i="3"/>
  <c r="AD2341" i="3"/>
  <c r="AG2340" i="3"/>
  <c r="AF2340" i="3"/>
  <c r="AE2340" i="3"/>
  <c r="AD2340" i="3"/>
  <c r="AG2339" i="3"/>
  <c r="AF2339" i="3"/>
  <c r="AE2339" i="3"/>
  <c r="AD2339" i="3"/>
  <c r="AG2338" i="3"/>
  <c r="AF2338" i="3"/>
  <c r="AE2338" i="3"/>
  <c r="AD2338" i="3"/>
  <c r="AG2337" i="3"/>
  <c r="AF2337" i="3"/>
  <c r="AE2337" i="3"/>
  <c r="AD2337" i="3"/>
  <c r="AG2336" i="3"/>
  <c r="AF2336" i="3"/>
  <c r="AE2336" i="3"/>
  <c r="AD2336" i="3"/>
  <c r="AG2335" i="3"/>
  <c r="AF2335" i="3"/>
  <c r="AE2335" i="3"/>
  <c r="AD2335" i="3"/>
  <c r="AG2334" i="3"/>
  <c r="AF2334" i="3"/>
  <c r="AE2334" i="3"/>
  <c r="AD2334" i="3"/>
  <c r="AG2333" i="3"/>
  <c r="AF2333" i="3"/>
  <c r="AE2333" i="3"/>
  <c r="AD2333" i="3"/>
  <c r="AG2332" i="3"/>
  <c r="AF2332" i="3"/>
  <c r="AE2332" i="3"/>
  <c r="AD2332" i="3"/>
  <c r="AG2331" i="3"/>
  <c r="AF2331" i="3"/>
  <c r="AE2331" i="3"/>
  <c r="AD2331" i="3"/>
  <c r="AG2330" i="3"/>
  <c r="AF2330" i="3"/>
  <c r="AE2330" i="3"/>
  <c r="AD2330" i="3"/>
  <c r="AG2329" i="3"/>
  <c r="AF2329" i="3"/>
  <c r="AE2329" i="3"/>
  <c r="AD2329" i="3"/>
  <c r="AG2328" i="3"/>
  <c r="AF2328" i="3"/>
  <c r="AE2328" i="3"/>
  <c r="AD2328" i="3"/>
  <c r="AG2327" i="3"/>
  <c r="AF2327" i="3"/>
  <c r="AE2327" i="3"/>
  <c r="AD2327" i="3"/>
  <c r="AG2326" i="3"/>
  <c r="AF2326" i="3"/>
  <c r="AE2326" i="3"/>
  <c r="AD2326" i="3"/>
  <c r="AG2325" i="3"/>
  <c r="AF2325" i="3"/>
  <c r="AE2325" i="3"/>
  <c r="AD2325" i="3"/>
  <c r="AG2324" i="3"/>
  <c r="AF2324" i="3"/>
  <c r="AE2324" i="3"/>
  <c r="AD2324" i="3"/>
  <c r="AG2323" i="3"/>
  <c r="AF2323" i="3"/>
  <c r="AE2323" i="3"/>
  <c r="AD2323" i="3"/>
  <c r="AG2322" i="3"/>
  <c r="AF2322" i="3"/>
  <c r="AE2322" i="3"/>
  <c r="AD2322" i="3"/>
  <c r="AG2321" i="3"/>
  <c r="AF2321" i="3"/>
  <c r="AE2321" i="3"/>
  <c r="AD2321" i="3"/>
  <c r="AG2320" i="3"/>
  <c r="AF2320" i="3"/>
  <c r="AE2320" i="3"/>
  <c r="AD2320" i="3"/>
  <c r="AG2319" i="3"/>
  <c r="AF2319" i="3"/>
  <c r="AE2319" i="3"/>
  <c r="AD2319" i="3"/>
  <c r="AG2318" i="3"/>
  <c r="AF2318" i="3"/>
  <c r="AE2318" i="3"/>
  <c r="AD2318" i="3"/>
  <c r="AG2317" i="3"/>
  <c r="AF2317" i="3"/>
  <c r="AE2317" i="3"/>
  <c r="AD2317" i="3"/>
  <c r="AG2316" i="3"/>
  <c r="AF2316" i="3"/>
  <c r="AE2316" i="3"/>
  <c r="AD2316" i="3"/>
  <c r="AG2315" i="3"/>
  <c r="AF2315" i="3"/>
  <c r="AE2315" i="3"/>
  <c r="AD2315" i="3"/>
  <c r="AG2314" i="3"/>
  <c r="AF2314" i="3"/>
  <c r="AE2314" i="3"/>
  <c r="AD2314" i="3"/>
  <c r="AG2313" i="3"/>
  <c r="AF2313" i="3"/>
  <c r="AE2313" i="3"/>
  <c r="AD2313" i="3"/>
  <c r="AG2312" i="3"/>
  <c r="AF2312" i="3"/>
  <c r="AE2312" i="3"/>
  <c r="AD2312" i="3"/>
  <c r="AG2311" i="3"/>
  <c r="AF2311" i="3"/>
  <c r="AE2311" i="3"/>
  <c r="AD2311" i="3"/>
  <c r="AG2310" i="3"/>
  <c r="AF2310" i="3"/>
  <c r="AE2310" i="3"/>
  <c r="AD2310" i="3"/>
  <c r="AG2309" i="3"/>
  <c r="AF2309" i="3"/>
  <c r="AE2309" i="3"/>
  <c r="AD2309" i="3"/>
  <c r="AG2308" i="3"/>
  <c r="AF2308" i="3"/>
  <c r="AE2308" i="3"/>
  <c r="AD2308" i="3"/>
  <c r="AG2307" i="3"/>
  <c r="AF2307" i="3"/>
  <c r="AE2307" i="3"/>
  <c r="AD2307" i="3"/>
  <c r="AG2306" i="3"/>
  <c r="AF2306" i="3"/>
  <c r="AE2306" i="3"/>
  <c r="AD2306" i="3"/>
  <c r="AG2305" i="3"/>
  <c r="AF2305" i="3"/>
  <c r="AE2305" i="3"/>
  <c r="AD2305" i="3"/>
  <c r="AG2304" i="3"/>
  <c r="AF2304" i="3"/>
  <c r="AE2304" i="3"/>
  <c r="AD2304" i="3"/>
  <c r="AG2303" i="3"/>
  <c r="AF2303" i="3"/>
  <c r="AE2303" i="3"/>
  <c r="AD2303" i="3"/>
  <c r="AG2302" i="3"/>
  <c r="AF2302" i="3"/>
  <c r="AE2302" i="3"/>
  <c r="AD2302" i="3"/>
  <c r="AG2301" i="3"/>
  <c r="AF2301" i="3"/>
  <c r="AE2301" i="3"/>
  <c r="AD2301" i="3"/>
  <c r="AG2300" i="3"/>
  <c r="AF2300" i="3"/>
  <c r="AE2300" i="3"/>
  <c r="AD2300" i="3"/>
  <c r="AG2299" i="3"/>
  <c r="AF2299" i="3"/>
  <c r="AE2299" i="3"/>
  <c r="AD2299" i="3"/>
  <c r="AG2298" i="3"/>
  <c r="AF2298" i="3"/>
  <c r="AE2298" i="3"/>
  <c r="AD2298" i="3"/>
  <c r="AG2297" i="3"/>
  <c r="AF2297" i="3"/>
  <c r="AE2297" i="3"/>
  <c r="AD2297" i="3"/>
  <c r="AG2296" i="3"/>
  <c r="AF2296" i="3"/>
  <c r="AE2296" i="3"/>
  <c r="AD2296" i="3"/>
  <c r="AG2295" i="3"/>
  <c r="AF2295" i="3"/>
  <c r="AE2295" i="3"/>
  <c r="AD2295" i="3"/>
  <c r="AG2294" i="3"/>
  <c r="AF2294" i="3"/>
  <c r="AE2294" i="3"/>
  <c r="AD2294" i="3"/>
  <c r="AG2293" i="3"/>
  <c r="AF2293" i="3"/>
  <c r="AE2293" i="3"/>
  <c r="AD2293" i="3"/>
  <c r="AG2292" i="3"/>
  <c r="AF2292" i="3"/>
  <c r="AE2292" i="3"/>
  <c r="AD2292" i="3"/>
  <c r="AG2291" i="3"/>
  <c r="AF2291" i="3"/>
  <c r="AE2291" i="3"/>
  <c r="AD2291" i="3"/>
  <c r="AG2290" i="3"/>
  <c r="AF2290" i="3"/>
  <c r="AE2290" i="3"/>
  <c r="AD2290" i="3"/>
  <c r="AG2289" i="3"/>
  <c r="AF2289" i="3"/>
  <c r="AE2289" i="3"/>
  <c r="AD2289" i="3"/>
  <c r="AG2288" i="3"/>
  <c r="AF2288" i="3"/>
  <c r="AE2288" i="3"/>
  <c r="AD2288" i="3"/>
  <c r="AG2287" i="3"/>
  <c r="AF2287" i="3"/>
  <c r="AE2287" i="3"/>
  <c r="AD2287" i="3"/>
  <c r="AG2286" i="3"/>
  <c r="AF2286" i="3"/>
  <c r="AE2286" i="3"/>
  <c r="AD2286" i="3"/>
  <c r="AG2285" i="3"/>
  <c r="AF2285" i="3"/>
  <c r="AE2285" i="3"/>
  <c r="AD2285" i="3"/>
  <c r="AG2284" i="3"/>
  <c r="AF2284" i="3"/>
  <c r="AE2284" i="3"/>
  <c r="AD2284" i="3"/>
  <c r="AG2283" i="3"/>
  <c r="AF2283" i="3"/>
  <c r="AE2283" i="3"/>
  <c r="AD2283" i="3"/>
  <c r="AG2282" i="3"/>
  <c r="AF2282" i="3"/>
  <c r="AE2282" i="3"/>
  <c r="AD2282" i="3"/>
  <c r="AG2281" i="3"/>
  <c r="AF2281" i="3"/>
  <c r="AE2281" i="3"/>
  <c r="AD2281" i="3"/>
  <c r="AG2280" i="3"/>
  <c r="AF2280" i="3"/>
  <c r="AE2280" i="3"/>
  <c r="AD2280" i="3"/>
  <c r="AG2279" i="3"/>
  <c r="AF2279" i="3"/>
  <c r="AE2279" i="3"/>
  <c r="AD2279" i="3"/>
  <c r="AG2278" i="3"/>
  <c r="AF2278" i="3"/>
  <c r="AE2278" i="3"/>
  <c r="AD2278" i="3"/>
  <c r="AG2277" i="3"/>
  <c r="AF2277" i="3"/>
  <c r="AE2277" i="3"/>
  <c r="AD2277" i="3"/>
  <c r="AG2276" i="3"/>
  <c r="AF2276" i="3"/>
  <c r="AE2276" i="3"/>
  <c r="AD2276" i="3"/>
  <c r="AG2275" i="3"/>
  <c r="AF2275" i="3"/>
  <c r="AE2275" i="3"/>
  <c r="AD2275" i="3"/>
  <c r="AG2274" i="3"/>
  <c r="AF2274" i="3"/>
  <c r="AE2274" i="3"/>
  <c r="AD2274" i="3"/>
  <c r="AG2273" i="3"/>
  <c r="AF2273" i="3"/>
  <c r="AE2273" i="3"/>
  <c r="AD2273" i="3"/>
  <c r="AG2272" i="3"/>
  <c r="AF2272" i="3"/>
  <c r="AE2272" i="3"/>
  <c r="AD2272" i="3"/>
  <c r="AG2271" i="3"/>
  <c r="AF2271" i="3"/>
  <c r="AE2271" i="3"/>
  <c r="AD2271" i="3"/>
  <c r="AG2270" i="3"/>
  <c r="AF2270" i="3"/>
  <c r="AE2270" i="3"/>
  <c r="AD2270" i="3"/>
  <c r="AG2269" i="3"/>
  <c r="AF2269" i="3"/>
  <c r="AE2269" i="3"/>
  <c r="AD2269" i="3"/>
  <c r="AG2268" i="3"/>
  <c r="AF2268" i="3"/>
  <c r="AE2268" i="3"/>
  <c r="AD2268" i="3"/>
  <c r="AG2267" i="3"/>
  <c r="AF2267" i="3"/>
  <c r="AE2267" i="3"/>
  <c r="AD2267" i="3"/>
  <c r="AG2266" i="3"/>
  <c r="AF2266" i="3"/>
  <c r="AE2266" i="3"/>
  <c r="AD2266" i="3"/>
  <c r="AG2265" i="3"/>
  <c r="AF2265" i="3"/>
  <c r="AE2265" i="3"/>
  <c r="AD2265" i="3"/>
  <c r="AG2264" i="3"/>
  <c r="AF2264" i="3"/>
  <c r="AE2264" i="3"/>
  <c r="AD2264" i="3"/>
  <c r="AG2263" i="3"/>
  <c r="AF2263" i="3"/>
  <c r="AE2263" i="3"/>
  <c r="AD2263" i="3"/>
  <c r="AG2262" i="3"/>
  <c r="AF2262" i="3"/>
  <c r="AE2262" i="3"/>
  <c r="AD2262" i="3"/>
  <c r="AG2261" i="3"/>
  <c r="AF2261" i="3"/>
  <c r="AE2261" i="3"/>
  <c r="AD2261" i="3"/>
  <c r="AG2260" i="3"/>
  <c r="AF2260" i="3"/>
  <c r="AE2260" i="3"/>
  <c r="AD2260" i="3"/>
  <c r="AG2259" i="3"/>
  <c r="AF2259" i="3"/>
  <c r="AE2259" i="3"/>
  <c r="AD2259" i="3"/>
  <c r="AG2258" i="3"/>
  <c r="AF2258" i="3"/>
  <c r="AE2258" i="3"/>
  <c r="AD2258" i="3"/>
  <c r="AG2257" i="3"/>
  <c r="AF2257" i="3"/>
  <c r="AE2257" i="3"/>
  <c r="AD2257" i="3"/>
  <c r="AG2256" i="3"/>
  <c r="AF2256" i="3"/>
  <c r="AE2256" i="3"/>
  <c r="AD2256" i="3"/>
  <c r="AG2255" i="3"/>
  <c r="AF2255" i="3"/>
  <c r="AE2255" i="3"/>
  <c r="AD2255" i="3"/>
  <c r="AG2254" i="3"/>
  <c r="AF2254" i="3"/>
  <c r="AE2254" i="3"/>
  <c r="AD2254" i="3"/>
  <c r="AG2253" i="3"/>
  <c r="AF2253" i="3"/>
  <c r="AE2253" i="3"/>
  <c r="AD2253" i="3"/>
  <c r="AG2252" i="3"/>
  <c r="AF2252" i="3"/>
  <c r="AE2252" i="3"/>
  <c r="AD2252" i="3"/>
  <c r="AG2251" i="3"/>
  <c r="AF2251" i="3"/>
  <c r="AE2251" i="3"/>
  <c r="AD2251" i="3"/>
  <c r="AG2250" i="3"/>
  <c r="AF2250" i="3"/>
  <c r="AE2250" i="3"/>
  <c r="AD2250" i="3"/>
  <c r="AG2249" i="3"/>
  <c r="AF2249" i="3"/>
  <c r="AE2249" i="3"/>
  <c r="AD2249" i="3"/>
  <c r="AG2248" i="3"/>
  <c r="AF2248" i="3"/>
  <c r="AE2248" i="3"/>
  <c r="AD2248" i="3"/>
  <c r="AG2247" i="3"/>
  <c r="AF2247" i="3"/>
  <c r="AE2247" i="3"/>
  <c r="AD2247" i="3"/>
  <c r="AG2246" i="3"/>
  <c r="AF2246" i="3"/>
  <c r="AE2246" i="3"/>
  <c r="AD2246" i="3"/>
  <c r="AG2245" i="3"/>
  <c r="AF2245" i="3"/>
  <c r="AE2245" i="3"/>
  <c r="AD2245" i="3"/>
  <c r="AG2244" i="3"/>
  <c r="AF2244" i="3"/>
  <c r="AE2244" i="3"/>
  <c r="AD2244" i="3"/>
  <c r="AG2243" i="3"/>
  <c r="AF2243" i="3"/>
  <c r="AE2243" i="3"/>
  <c r="AD2243" i="3"/>
  <c r="AG2242" i="3"/>
  <c r="AF2242" i="3"/>
  <c r="AE2242" i="3"/>
  <c r="AD2242" i="3"/>
  <c r="AG2241" i="3"/>
  <c r="AF2241" i="3"/>
  <c r="AE2241" i="3"/>
  <c r="AD2241" i="3"/>
  <c r="AG2240" i="3"/>
  <c r="AF2240" i="3"/>
  <c r="AE2240" i="3"/>
  <c r="AD2240" i="3"/>
  <c r="AG2239" i="3"/>
  <c r="AF2239" i="3"/>
  <c r="AE2239" i="3"/>
  <c r="AD2239" i="3"/>
  <c r="AG2238" i="3"/>
  <c r="AF2238" i="3"/>
  <c r="AE2238" i="3"/>
  <c r="AD2238" i="3"/>
  <c r="AG2237" i="3"/>
  <c r="AF2237" i="3"/>
  <c r="AE2237" i="3"/>
  <c r="AD2237" i="3"/>
  <c r="AG2236" i="3"/>
  <c r="AF2236" i="3"/>
  <c r="AE2236" i="3"/>
  <c r="AD2236" i="3"/>
  <c r="AG2235" i="3"/>
  <c r="AF2235" i="3"/>
  <c r="AE2235" i="3"/>
  <c r="AD2235" i="3"/>
  <c r="AG2234" i="3"/>
  <c r="AF2234" i="3"/>
  <c r="AE2234" i="3"/>
  <c r="AD2234" i="3"/>
  <c r="AG2233" i="3"/>
  <c r="AF2233" i="3"/>
  <c r="AE2233" i="3"/>
  <c r="AD2233" i="3"/>
  <c r="AG2232" i="3"/>
  <c r="AF2232" i="3"/>
  <c r="AE2232" i="3"/>
  <c r="AD2232" i="3"/>
  <c r="AG2231" i="3"/>
  <c r="AF2231" i="3"/>
  <c r="AE2231" i="3"/>
  <c r="AD2231" i="3"/>
  <c r="AG2230" i="3"/>
  <c r="AF2230" i="3"/>
  <c r="AE2230" i="3"/>
  <c r="AD2230" i="3"/>
  <c r="AG2229" i="3"/>
  <c r="AF2229" i="3"/>
  <c r="AE2229" i="3"/>
  <c r="AD2229" i="3"/>
  <c r="AG2228" i="3"/>
  <c r="AF2228" i="3"/>
  <c r="AE2228" i="3"/>
  <c r="AD2228" i="3"/>
  <c r="AG2227" i="3"/>
  <c r="AF2227" i="3"/>
  <c r="AE2227" i="3"/>
  <c r="AD2227" i="3"/>
  <c r="AG2226" i="3"/>
  <c r="AF2226" i="3"/>
  <c r="AE2226" i="3"/>
  <c r="AD2226" i="3"/>
  <c r="AG2225" i="3"/>
  <c r="AF2225" i="3"/>
  <c r="AE2225" i="3"/>
  <c r="AD2225" i="3"/>
  <c r="AG2224" i="3"/>
  <c r="AF2224" i="3"/>
  <c r="AE2224" i="3"/>
  <c r="AD2224" i="3"/>
  <c r="AG2223" i="3"/>
  <c r="AF2223" i="3"/>
  <c r="AE2223" i="3"/>
  <c r="AD2223" i="3"/>
  <c r="AG2222" i="3"/>
  <c r="AF2222" i="3"/>
  <c r="AE2222" i="3"/>
  <c r="AD2222" i="3"/>
  <c r="AG2221" i="3"/>
  <c r="AF2221" i="3"/>
  <c r="AE2221" i="3"/>
  <c r="AD2221" i="3"/>
  <c r="AG2220" i="3"/>
  <c r="AF2220" i="3"/>
  <c r="AE2220" i="3"/>
  <c r="AD2220" i="3"/>
  <c r="AG2219" i="3"/>
  <c r="AF2219" i="3"/>
  <c r="AE2219" i="3"/>
  <c r="AD2219" i="3"/>
  <c r="AG2218" i="3"/>
  <c r="AF2218" i="3"/>
  <c r="AE2218" i="3"/>
  <c r="AD2218" i="3"/>
  <c r="AG2217" i="3"/>
  <c r="AF2217" i="3"/>
  <c r="AE2217" i="3"/>
  <c r="AD2217" i="3"/>
  <c r="AG2216" i="3"/>
  <c r="AF2216" i="3"/>
  <c r="AE2216" i="3"/>
  <c r="AD2216" i="3"/>
  <c r="AG2215" i="3"/>
  <c r="AF2215" i="3"/>
  <c r="AE2215" i="3"/>
  <c r="AD2215" i="3"/>
  <c r="AG2214" i="3"/>
  <c r="AF2214" i="3"/>
  <c r="AE2214" i="3"/>
  <c r="AD2214" i="3"/>
  <c r="AG2213" i="3"/>
  <c r="AF2213" i="3"/>
  <c r="AE2213" i="3"/>
  <c r="AD2213" i="3"/>
  <c r="AG2212" i="3"/>
  <c r="AF2212" i="3"/>
  <c r="AE2212" i="3"/>
  <c r="AD2212" i="3"/>
  <c r="AG2211" i="3"/>
  <c r="AF2211" i="3"/>
  <c r="AE2211" i="3"/>
  <c r="AD2211" i="3"/>
  <c r="AG2210" i="3"/>
  <c r="AF2210" i="3"/>
  <c r="AE2210" i="3"/>
  <c r="AD2210" i="3"/>
  <c r="AG2209" i="3"/>
  <c r="AF2209" i="3"/>
  <c r="AE2209" i="3"/>
  <c r="AD2209" i="3"/>
  <c r="AG2208" i="3"/>
  <c r="AF2208" i="3"/>
  <c r="AE2208" i="3"/>
  <c r="AD2208" i="3"/>
  <c r="AG2207" i="3"/>
  <c r="AF2207" i="3"/>
  <c r="AE2207" i="3"/>
  <c r="AD2207" i="3"/>
  <c r="AG2206" i="3"/>
  <c r="AF2206" i="3"/>
  <c r="AE2206" i="3"/>
  <c r="AD2206" i="3"/>
  <c r="AG2205" i="3"/>
  <c r="AF2205" i="3"/>
  <c r="AE2205" i="3"/>
  <c r="AD2205" i="3"/>
  <c r="AG2204" i="3"/>
  <c r="AF2204" i="3"/>
  <c r="AE2204" i="3"/>
  <c r="AD2204" i="3"/>
  <c r="AG2203" i="3"/>
  <c r="AF2203" i="3"/>
  <c r="AE2203" i="3"/>
  <c r="AD2203" i="3"/>
  <c r="AG2202" i="3"/>
  <c r="AF2202" i="3"/>
  <c r="AE2202" i="3"/>
  <c r="AD2202" i="3"/>
  <c r="AG2201" i="3"/>
  <c r="AF2201" i="3"/>
  <c r="AE2201" i="3"/>
  <c r="AD2201" i="3"/>
  <c r="AG2200" i="3"/>
  <c r="AF2200" i="3"/>
  <c r="AE2200" i="3"/>
  <c r="AD2200" i="3"/>
  <c r="AG2199" i="3"/>
  <c r="AF2199" i="3"/>
  <c r="AE2199" i="3"/>
  <c r="AD2199" i="3"/>
  <c r="AG2198" i="3"/>
  <c r="AF2198" i="3"/>
  <c r="AE2198" i="3"/>
  <c r="AD2198" i="3"/>
  <c r="AG2197" i="3"/>
  <c r="AF2197" i="3"/>
  <c r="AE2197" i="3"/>
  <c r="AD2197" i="3"/>
  <c r="AG2196" i="3"/>
  <c r="AF2196" i="3"/>
  <c r="AE2196" i="3"/>
  <c r="AD2196" i="3"/>
  <c r="AG2195" i="3"/>
  <c r="AF2195" i="3"/>
  <c r="AE2195" i="3"/>
  <c r="AD2195" i="3"/>
  <c r="AG2194" i="3"/>
  <c r="AF2194" i="3"/>
  <c r="AE2194" i="3"/>
  <c r="AD2194" i="3"/>
  <c r="AG2193" i="3"/>
  <c r="AF2193" i="3"/>
  <c r="AE2193" i="3"/>
  <c r="AD2193" i="3"/>
  <c r="AG2192" i="3"/>
  <c r="AF2192" i="3"/>
  <c r="AE2192" i="3"/>
  <c r="AD2192" i="3"/>
  <c r="AG2191" i="3"/>
  <c r="AF2191" i="3"/>
  <c r="AE2191" i="3"/>
  <c r="AD2191" i="3"/>
  <c r="AG2190" i="3"/>
  <c r="AF2190" i="3"/>
  <c r="AE2190" i="3"/>
  <c r="AD2190" i="3"/>
  <c r="AG2189" i="3"/>
  <c r="AF2189" i="3"/>
  <c r="AE2189" i="3"/>
  <c r="AD2189" i="3"/>
  <c r="AG2188" i="3"/>
  <c r="AF2188" i="3"/>
  <c r="AE2188" i="3"/>
  <c r="AD2188" i="3"/>
  <c r="AG2187" i="3"/>
  <c r="AF2187" i="3"/>
  <c r="AE2187" i="3"/>
  <c r="AD2187" i="3"/>
  <c r="AG2186" i="3"/>
  <c r="AF2186" i="3"/>
  <c r="AE2186" i="3"/>
  <c r="AD2186" i="3"/>
  <c r="AG2185" i="3"/>
  <c r="AF2185" i="3"/>
  <c r="AE2185" i="3"/>
  <c r="AD2185" i="3"/>
  <c r="AG2184" i="3"/>
  <c r="AF2184" i="3"/>
  <c r="AE2184" i="3"/>
  <c r="AD2184" i="3"/>
  <c r="AG2183" i="3"/>
  <c r="AF2183" i="3"/>
  <c r="AE2183" i="3"/>
  <c r="AD2183" i="3"/>
  <c r="AG2182" i="3"/>
  <c r="AF2182" i="3"/>
  <c r="AE2182" i="3"/>
  <c r="AD2182" i="3"/>
  <c r="AG2181" i="3"/>
  <c r="AF2181" i="3"/>
  <c r="AE2181" i="3"/>
  <c r="AD2181" i="3"/>
  <c r="AG2180" i="3"/>
  <c r="AF2180" i="3"/>
  <c r="AE2180" i="3"/>
  <c r="AD2180" i="3"/>
  <c r="AG2179" i="3"/>
  <c r="AF2179" i="3"/>
  <c r="AE2179" i="3"/>
  <c r="AD2179" i="3"/>
  <c r="AG2178" i="3"/>
  <c r="AF2178" i="3"/>
  <c r="AE2178" i="3"/>
  <c r="AD2178" i="3"/>
  <c r="AG2177" i="3"/>
  <c r="AF2177" i="3"/>
  <c r="AE2177" i="3"/>
  <c r="AD2177" i="3"/>
  <c r="AG2176" i="3"/>
  <c r="AF2176" i="3"/>
  <c r="AE2176" i="3"/>
  <c r="AD2176" i="3"/>
  <c r="AG2175" i="3"/>
  <c r="AF2175" i="3"/>
  <c r="AE2175" i="3"/>
  <c r="AD2175" i="3"/>
  <c r="AG2174" i="3"/>
  <c r="AF2174" i="3"/>
  <c r="AE2174" i="3"/>
  <c r="AD2174" i="3"/>
  <c r="AG2173" i="3"/>
  <c r="AF2173" i="3"/>
  <c r="AE2173" i="3"/>
  <c r="AD2173" i="3"/>
  <c r="AG2172" i="3"/>
  <c r="AF2172" i="3"/>
  <c r="AE2172" i="3"/>
  <c r="AD2172" i="3"/>
  <c r="AG2171" i="3"/>
  <c r="AF2171" i="3"/>
  <c r="AE2171" i="3"/>
  <c r="AD2171" i="3"/>
  <c r="AG2170" i="3"/>
  <c r="AF2170" i="3"/>
  <c r="AE2170" i="3"/>
  <c r="AD2170" i="3"/>
  <c r="AG2169" i="3"/>
  <c r="AF2169" i="3"/>
  <c r="AE2169" i="3"/>
  <c r="AD2169" i="3"/>
  <c r="AG2168" i="3"/>
  <c r="AF2168" i="3"/>
  <c r="AE2168" i="3"/>
  <c r="AD2168" i="3"/>
  <c r="AG2167" i="3"/>
  <c r="AF2167" i="3"/>
  <c r="AE2167" i="3"/>
  <c r="AD2167" i="3"/>
  <c r="AG2166" i="3"/>
  <c r="AF2166" i="3"/>
  <c r="AE2166" i="3"/>
  <c r="AD2166" i="3"/>
  <c r="AG2165" i="3"/>
  <c r="AF2165" i="3"/>
  <c r="AE2165" i="3"/>
  <c r="AD2165" i="3"/>
  <c r="AG2164" i="3"/>
  <c r="AF2164" i="3"/>
  <c r="AE2164" i="3"/>
  <c r="AD2164" i="3"/>
  <c r="AG2163" i="3"/>
  <c r="AF2163" i="3"/>
  <c r="AE2163" i="3"/>
  <c r="AD2163" i="3"/>
  <c r="AG2162" i="3"/>
  <c r="AF2162" i="3"/>
  <c r="AE2162" i="3"/>
  <c r="AD2162" i="3"/>
  <c r="AG2161" i="3"/>
  <c r="AF2161" i="3"/>
  <c r="AE2161" i="3"/>
  <c r="AD2161" i="3"/>
  <c r="AG2160" i="3"/>
  <c r="AF2160" i="3"/>
  <c r="AE2160" i="3"/>
  <c r="AD2160" i="3"/>
  <c r="AG2159" i="3"/>
  <c r="AF2159" i="3"/>
  <c r="AE2159" i="3"/>
  <c r="AD2159" i="3"/>
  <c r="AG2158" i="3"/>
  <c r="AF2158" i="3"/>
  <c r="AE2158" i="3"/>
  <c r="AD2158" i="3"/>
  <c r="AG2157" i="3"/>
  <c r="AF2157" i="3"/>
  <c r="AE2157" i="3"/>
  <c r="AD2157" i="3"/>
  <c r="AG2156" i="3"/>
  <c r="AF2156" i="3"/>
  <c r="AE2156" i="3"/>
  <c r="AD2156" i="3"/>
  <c r="AG2155" i="3"/>
  <c r="AF2155" i="3"/>
  <c r="AE2155" i="3"/>
  <c r="AD2155" i="3"/>
  <c r="AG2154" i="3"/>
  <c r="AF2154" i="3"/>
  <c r="AE2154" i="3"/>
  <c r="AD2154" i="3"/>
  <c r="AG2153" i="3"/>
  <c r="AF2153" i="3"/>
  <c r="AE2153" i="3"/>
  <c r="AD2153" i="3"/>
  <c r="AG2152" i="3"/>
  <c r="AF2152" i="3"/>
  <c r="AE2152" i="3"/>
  <c r="AD2152" i="3"/>
  <c r="AG2151" i="3"/>
  <c r="AF2151" i="3"/>
  <c r="AE2151" i="3"/>
  <c r="AD2151" i="3"/>
  <c r="AG2150" i="3"/>
  <c r="AF2150" i="3"/>
  <c r="AE2150" i="3"/>
  <c r="AD2150" i="3"/>
  <c r="AG2149" i="3"/>
  <c r="AF2149" i="3"/>
  <c r="AE2149" i="3"/>
  <c r="AD2149" i="3"/>
  <c r="AG2148" i="3"/>
  <c r="AF2148" i="3"/>
  <c r="AE2148" i="3"/>
  <c r="AD2148" i="3"/>
  <c r="AG2147" i="3"/>
  <c r="AF2147" i="3"/>
  <c r="AE2147" i="3"/>
  <c r="AD2147" i="3"/>
  <c r="AG2146" i="3"/>
  <c r="AF2146" i="3"/>
  <c r="AE2146" i="3"/>
  <c r="AD2146" i="3"/>
  <c r="AG2145" i="3"/>
  <c r="AF2145" i="3"/>
  <c r="AE2145" i="3"/>
  <c r="AD2145" i="3"/>
  <c r="AG2144" i="3"/>
  <c r="AF2144" i="3"/>
  <c r="AE2144" i="3"/>
  <c r="AD2144" i="3"/>
  <c r="AG2143" i="3"/>
  <c r="AF2143" i="3"/>
  <c r="AE2143" i="3"/>
  <c r="AD2143" i="3"/>
  <c r="AG2142" i="3"/>
  <c r="AF2142" i="3"/>
  <c r="AE2142" i="3"/>
  <c r="AD2142" i="3"/>
  <c r="AG2141" i="3"/>
  <c r="AF2141" i="3"/>
  <c r="AE2141" i="3"/>
  <c r="AD2141" i="3"/>
  <c r="AG2140" i="3"/>
  <c r="AF2140" i="3"/>
  <c r="AE2140" i="3"/>
  <c r="AD2140" i="3"/>
  <c r="AG2139" i="3"/>
  <c r="AF2139" i="3"/>
  <c r="AE2139" i="3"/>
  <c r="AD2139" i="3"/>
  <c r="AG2138" i="3"/>
  <c r="AF2138" i="3"/>
  <c r="AE2138" i="3"/>
  <c r="AD2138" i="3"/>
  <c r="AG2137" i="3"/>
  <c r="AF2137" i="3"/>
  <c r="AE2137" i="3"/>
  <c r="AD2137" i="3"/>
  <c r="AG2136" i="3"/>
  <c r="AF2136" i="3"/>
  <c r="AE2136" i="3"/>
  <c r="AD2136" i="3"/>
  <c r="AG2135" i="3"/>
  <c r="AF2135" i="3"/>
  <c r="AE2135" i="3"/>
  <c r="AD2135" i="3"/>
  <c r="AG2134" i="3"/>
  <c r="AF2134" i="3"/>
  <c r="AE2134" i="3"/>
  <c r="AD2134" i="3"/>
  <c r="AG2133" i="3"/>
  <c r="AF2133" i="3"/>
  <c r="AE2133" i="3"/>
  <c r="AD2133" i="3"/>
  <c r="AG2132" i="3"/>
  <c r="AF2132" i="3"/>
  <c r="AE2132" i="3"/>
  <c r="AD2132" i="3"/>
  <c r="AG2131" i="3"/>
  <c r="AF2131" i="3"/>
  <c r="AE2131" i="3"/>
  <c r="AD2131" i="3"/>
  <c r="AG2130" i="3"/>
  <c r="AF2130" i="3"/>
  <c r="AE2130" i="3"/>
  <c r="AD2130" i="3"/>
  <c r="AG2129" i="3"/>
  <c r="AF2129" i="3"/>
  <c r="AE2129" i="3"/>
  <c r="AD2129" i="3"/>
  <c r="AG2128" i="3"/>
  <c r="AF2128" i="3"/>
  <c r="AE2128" i="3"/>
  <c r="AD2128" i="3"/>
  <c r="AG2127" i="3"/>
  <c r="AF2127" i="3"/>
  <c r="AE2127" i="3"/>
  <c r="AD2127" i="3"/>
  <c r="AG2126" i="3"/>
  <c r="AF2126" i="3"/>
  <c r="AE2126" i="3"/>
  <c r="AD2126" i="3"/>
  <c r="AG2125" i="3"/>
  <c r="AF2125" i="3"/>
  <c r="AE2125" i="3"/>
  <c r="AD2125" i="3"/>
  <c r="AG2124" i="3"/>
  <c r="AF2124" i="3"/>
  <c r="AE2124" i="3"/>
  <c r="AD2124" i="3"/>
  <c r="AG2123" i="3"/>
  <c r="AF2123" i="3"/>
  <c r="AE2123" i="3"/>
  <c r="AD2123" i="3"/>
  <c r="AG2122" i="3"/>
  <c r="AF2122" i="3"/>
  <c r="AE2122" i="3"/>
  <c r="AD2122" i="3"/>
  <c r="AG2121" i="3"/>
  <c r="AF2121" i="3"/>
  <c r="AE2121" i="3"/>
  <c r="AD2121" i="3"/>
  <c r="AG2120" i="3"/>
  <c r="AF2120" i="3"/>
  <c r="AE2120" i="3"/>
  <c r="AD2120" i="3"/>
  <c r="AG2119" i="3"/>
  <c r="AF2119" i="3"/>
  <c r="AE2119" i="3"/>
  <c r="AD2119" i="3"/>
  <c r="AG2118" i="3"/>
  <c r="AF2118" i="3"/>
  <c r="AE2118" i="3"/>
  <c r="AD2118" i="3"/>
  <c r="AG2117" i="3"/>
  <c r="AF2117" i="3"/>
  <c r="AE2117" i="3"/>
  <c r="AD2117" i="3"/>
  <c r="AG2116" i="3"/>
  <c r="AF2116" i="3"/>
  <c r="AE2116" i="3"/>
  <c r="AD2116" i="3"/>
  <c r="AG2115" i="3"/>
  <c r="AF2115" i="3"/>
  <c r="AE2115" i="3"/>
  <c r="AD2115" i="3"/>
  <c r="AG2114" i="3"/>
  <c r="AF2114" i="3"/>
  <c r="AE2114" i="3"/>
  <c r="AD2114" i="3"/>
  <c r="AG2113" i="3"/>
  <c r="AF2113" i="3"/>
  <c r="AE2113" i="3"/>
  <c r="AD2113" i="3"/>
  <c r="AG2112" i="3"/>
  <c r="AF2112" i="3"/>
  <c r="AE2112" i="3"/>
  <c r="AD2112" i="3"/>
  <c r="AG2111" i="3"/>
  <c r="AF2111" i="3"/>
  <c r="AE2111" i="3"/>
  <c r="AD2111" i="3"/>
  <c r="AG2110" i="3"/>
  <c r="AF2110" i="3"/>
  <c r="AE2110" i="3"/>
  <c r="AD2110" i="3"/>
  <c r="AG2109" i="3"/>
  <c r="AF2109" i="3"/>
  <c r="AE2109" i="3"/>
  <c r="AD2109" i="3"/>
  <c r="AG2108" i="3"/>
  <c r="AF2108" i="3"/>
  <c r="AE2108" i="3"/>
  <c r="AD2108" i="3"/>
  <c r="AG2107" i="3"/>
  <c r="AF2107" i="3"/>
  <c r="AE2107" i="3"/>
  <c r="AD2107" i="3"/>
  <c r="AG2106" i="3"/>
  <c r="AF2106" i="3"/>
  <c r="AE2106" i="3"/>
  <c r="AD2106" i="3"/>
  <c r="AG2105" i="3"/>
  <c r="AF2105" i="3"/>
  <c r="AE2105" i="3"/>
  <c r="AD2105" i="3"/>
  <c r="AG2104" i="3"/>
  <c r="AF2104" i="3"/>
  <c r="AE2104" i="3"/>
  <c r="AD2104" i="3"/>
  <c r="AG2103" i="3"/>
  <c r="AF2103" i="3"/>
  <c r="AE2103" i="3"/>
  <c r="AD2103" i="3"/>
  <c r="AG2102" i="3"/>
  <c r="AF2102" i="3"/>
  <c r="AE2102" i="3"/>
  <c r="AD2102" i="3"/>
  <c r="AG2101" i="3"/>
  <c r="AF2101" i="3"/>
  <c r="AE2101" i="3"/>
  <c r="AD2101" i="3"/>
  <c r="AG2100" i="3"/>
  <c r="AF2100" i="3"/>
  <c r="AE2100" i="3"/>
  <c r="AD2100" i="3"/>
  <c r="AG2099" i="3"/>
  <c r="AF2099" i="3"/>
  <c r="AE2099" i="3"/>
  <c r="AD2099" i="3"/>
  <c r="AG2098" i="3"/>
  <c r="AF2098" i="3"/>
  <c r="AE2098" i="3"/>
  <c r="AD2098" i="3"/>
  <c r="AG2097" i="3"/>
  <c r="AF2097" i="3"/>
  <c r="AE2097" i="3"/>
  <c r="AD2097" i="3"/>
  <c r="AG2096" i="3"/>
  <c r="AF2096" i="3"/>
  <c r="AE2096" i="3"/>
  <c r="AD2096" i="3"/>
  <c r="AG2095" i="3"/>
  <c r="AF2095" i="3"/>
  <c r="AE2095" i="3"/>
  <c r="AD2095" i="3"/>
  <c r="AG2094" i="3"/>
  <c r="AF2094" i="3"/>
  <c r="AE2094" i="3"/>
  <c r="AD2094" i="3"/>
  <c r="AG2093" i="3"/>
  <c r="AF2093" i="3"/>
  <c r="AE2093" i="3"/>
  <c r="AD2093" i="3"/>
  <c r="AG2092" i="3"/>
  <c r="AF2092" i="3"/>
  <c r="AE2092" i="3"/>
  <c r="AD2092" i="3"/>
  <c r="AG2091" i="3"/>
  <c r="AF2091" i="3"/>
  <c r="AE2091" i="3"/>
  <c r="AD2091" i="3"/>
  <c r="AG2090" i="3"/>
  <c r="AF2090" i="3"/>
  <c r="AE2090" i="3"/>
  <c r="AD2090" i="3"/>
  <c r="AG2089" i="3"/>
  <c r="AF2089" i="3"/>
  <c r="AE2089" i="3"/>
  <c r="AD2089" i="3"/>
  <c r="AG2088" i="3"/>
  <c r="AF2088" i="3"/>
  <c r="AE2088" i="3"/>
  <c r="AD2088" i="3"/>
  <c r="AG2087" i="3"/>
  <c r="AF2087" i="3"/>
  <c r="AE2087" i="3"/>
  <c r="AD2087" i="3"/>
  <c r="AG2086" i="3"/>
  <c r="AF2086" i="3"/>
  <c r="AE2086" i="3"/>
  <c r="AD2086" i="3"/>
  <c r="AG2085" i="3"/>
  <c r="AF2085" i="3"/>
  <c r="AE2085" i="3"/>
  <c r="AD2085" i="3"/>
  <c r="AG2084" i="3"/>
  <c r="AF2084" i="3"/>
  <c r="AE2084" i="3"/>
  <c r="AD2084" i="3"/>
  <c r="AG2083" i="3"/>
  <c r="AF2083" i="3"/>
  <c r="AE2083" i="3"/>
  <c r="AD2083" i="3"/>
  <c r="AG2082" i="3"/>
  <c r="AF2082" i="3"/>
  <c r="AE2082" i="3"/>
  <c r="AD2082" i="3"/>
  <c r="AG2081" i="3"/>
  <c r="AF2081" i="3"/>
  <c r="AE2081" i="3"/>
  <c r="AD2081" i="3"/>
  <c r="AG2080" i="3"/>
  <c r="AF2080" i="3"/>
  <c r="AE2080" i="3"/>
  <c r="AD2080" i="3"/>
  <c r="AG2079" i="3"/>
  <c r="AF2079" i="3"/>
  <c r="AE2079" i="3"/>
  <c r="AD2079" i="3"/>
  <c r="AG2078" i="3"/>
  <c r="AF2078" i="3"/>
  <c r="AE2078" i="3"/>
  <c r="AD2078" i="3"/>
  <c r="AG2077" i="3"/>
  <c r="AF2077" i="3"/>
  <c r="AE2077" i="3"/>
  <c r="AD2077" i="3"/>
  <c r="AG2076" i="3"/>
  <c r="AF2076" i="3"/>
  <c r="AE2076" i="3"/>
  <c r="AD2076" i="3"/>
  <c r="AG2075" i="3"/>
  <c r="AF2075" i="3"/>
  <c r="AE2075" i="3"/>
  <c r="AD2075" i="3"/>
  <c r="AG2074" i="3"/>
  <c r="AF2074" i="3"/>
  <c r="AE2074" i="3"/>
  <c r="AD2074" i="3"/>
  <c r="AG2073" i="3"/>
  <c r="AF2073" i="3"/>
  <c r="AE2073" i="3"/>
  <c r="AD2073" i="3"/>
  <c r="AG2072" i="3"/>
  <c r="AF2072" i="3"/>
  <c r="AE2072" i="3"/>
  <c r="AD2072" i="3"/>
  <c r="AG2071" i="3"/>
  <c r="AF2071" i="3"/>
  <c r="AE2071" i="3"/>
  <c r="AD2071" i="3"/>
  <c r="AG2070" i="3"/>
  <c r="AF2070" i="3"/>
  <c r="AE2070" i="3"/>
  <c r="AD2070" i="3"/>
  <c r="AG2069" i="3"/>
  <c r="AF2069" i="3"/>
  <c r="AE2069" i="3"/>
  <c r="AD2069" i="3"/>
  <c r="AG2068" i="3"/>
  <c r="AF2068" i="3"/>
  <c r="AE2068" i="3"/>
  <c r="AD2068" i="3"/>
  <c r="AG2067" i="3"/>
  <c r="AF2067" i="3"/>
  <c r="AE2067" i="3"/>
  <c r="AD2067" i="3"/>
  <c r="AG2066" i="3"/>
  <c r="AF2066" i="3"/>
  <c r="AE2066" i="3"/>
  <c r="AD2066" i="3"/>
  <c r="AG2065" i="3"/>
  <c r="AF2065" i="3"/>
  <c r="AE2065" i="3"/>
  <c r="AD2065" i="3"/>
  <c r="AG2064" i="3"/>
  <c r="AF2064" i="3"/>
  <c r="AE2064" i="3"/>
  <c r="AD2064" i="3"/>
  <c r="AG2063" i="3"/>
  <c r="AF2063" i="3"/>
  <c r="AE2063" i="3"/>
  <c r="AD2063" i="3"/>
  <c r="AG2062" i="3"/>
  <c r="AF2062" i="3"/>
  <c r="AE2062" i="3"/>
  <c r="AD2062" i="3"/>
  <c r="AG2061" i="3"/>
  <c r="AF2061" i="3"/>
  <c r="AE2061" i="3"/>
  <c r="AD2061" i="3"/>
  <c r="AG2060" i="3"/>
  <c r="AF2060" i="3"/>
  <c r="AE2060" i="3"/>
  <c r="AD2060" i="3"/>
  <c r="AG2059" i="3"/>
  <c r="AF2059" i="3"/>
  <c r="AE2059" i="3"/>
  <c r="AD2059" i="3"/>
  <c r="AG2058" i="3"/>
  <c r="AF2058" i="3"/>
  <c r="AE2058" i="3"/>
  <c r="AD2058" i="3"/>
  <c r="AG2057" i="3"/>
  <c r="AF2057" i="3"/>
  <c r="AE2057" i="3"/>
  <c r="AD2057" i="3"/>
  <c r="AG2056" i="3"/>
  <c r="AF2056" i="3"/>
  <c r="AE2056" i="3"/>
  <c r="AD2056" i="3"/>
  <c r="AG2055" i="3"/>
  <c r="AF2055" i="3"/>
  <c r="AE2055" i="3"/>
  <c r="AD2055" i="3"/>
  <c r="AG2054" i="3"/>
  <c r="AF2054" i="3"/>
  <c r="AE2054" i="3"/>
  <c r="AD2054" i="3"/>
  <c r="AG2053" i="3"/>
  <c r="AF2053" i="3"/>
  <c r="AE2053" i="3"/>
  <c r="AD2053" i="3"/>
  <c r="AG2052" i="3"/>
  <c r="AF2052" i="3"/>
  <c r="AE2052" i="3"/>
  <c r="AD2052" i="3"/>
  <c r="AG2051" i="3"/>
  <c r="AF2051" i="3"/>
  <c r="AE2051" i="3"/>
  <c r="AD2051" i="3"/>
  <c r="AG2050" i="3"/>
  <c r="AF2050" i="3"/>
  <c r="AE2050" i="3"/>
  <c r="AD2050" i="3"/>
  <c r="AG2049" i="3"/>
  <c r="AF2049" i="3"/>
  <c r="AE2049" i="3"/>
  <c r="AD2049" i="3"/>
  <c r="AG2048" i="3"/>
  <c r="AF2048" i="3"/>
  <c r="AE2048" i="3"/>
  <c r="AD2048" i="3"/>
  <c r="AG2047" i="3"/>
  <c r="AF2047" i="3"/>
  <c r="AE2047" i="3"/>
  <c r="AD2047" i="3"/>
  <c r="AG2046" i="3"/>
  <c r="AF2046" i="3"/>
  <c r="AE2046" i="3"/>
  <c r="AD2046" i="3"/>
  <c r="AG2045" i="3"/>
  <c r="AF2045" i="3"/>
  <c r="AE2045" i="3"/>
  <c r="AD2045" i="3"/>
  <c r="AG2044" i="3"/>
  <c r="AF2044" i="3"/>
  <c r="AE2044" i="3"/>
  <c r="AD2044" i="3"/>
  <c r="AG2043" i="3"/>
  <c r="AF2043" i="3"/>
  <c r="AE2043" i="3"/>
  <c r="AD2043" i="3"/>
  <c r="AG2042" i="3"/>
  <c r="AF2042" i="3"/>
  <c r="AE2042" i="3"/>
  <c r="AD2042" i="3"/>
  <c r="AG2041" i="3"/>
  <c r="AF2041" i="3"/>
  <c r="AE2041" i="3"/>
  <c r="AD2041" i="3"/>
  <c r="AG2040" i="3"/>
  <c r="AF2040" i="3"/>
  <c r="AE2040" i="3"/>
  <c r="AD2040" i="3"/>
  <c r="AG2039" i="3"/>
  <c r="AF2039" i="3"/>
  <c r="AE2039" i="3"/>
  <c r="AD2039" i="3"/>
  <c r="AG2038" i="3"/>
  <c r="AF2038" i="3"/>
  <c r="AE2038" i="3"/>
  <c r="AD2038" i="3"/>
  <c r="AG2037" i="3"/>
  <c r="AF2037" i="3"/>
  <c r="AE2037" i="3"/>
  <c r="AD2037" i="3"/>
  <c r="AG2036" i="3"/>
  <c r="AF2036" i="3"/>
  <c r="AE2036" i="3"/>
  <c r="AD2036" i="3"/>
  <c r="AG2035" i="3"/>
  <c r="AF2035" i="3"/>
  <c r="AE2035" i="3"/>
  <c r="AD2035" i="3"/>
  <c r="AG2034" i="3"/>
  <c r="AF2034" i="3"/>
  <c r="AE2034" i="3"/>
  <c r="AD2034" i="3"/>
  <c r="AG2033" i="3"/>
  <c r="AF2033" i="3"/>
  <c r="AE2033" i="3"/>
  <c r="AD2033" i="3"/>
  <c r="AG2032" i="3"/>
  <c r="AF2032" i="3"/>
  <c r="AE2032" i="3"/>
  <c r="AD2032" i="3"/>
  <c r="AG2031" i="3"/>
  <c r="AF2031" i="3"/>
  <c r="AE2031" i="3"/>
  <c r="AD2031" i="3"/>
  <c r="AG2030" i="3"/>
  <c r="AF2030" i="3"/>
  <c r="AE2030" i="3"/>
  <c r="AD2030" i="3"/>
  <c r="AG2029" i="3"/>
  <c r="AF2029" i="3"/>
  <c r="AE2029" i="3"/>
  <c r="AD2029" i="3"/>
  <c r="AG2028" i="3"/>
  <c r="AF2028" i="3"/>
  <c r="AE2028" i="3"/>
  <c r="AD2028" i="3"/>
  <c r="AG2027" i="3"/>
  <c r="AF2027" i="3"/>
  <c r="AE2027" i="3"/>
  <c r="AD2027" i="3"/>
  <c r="AG2026" i="3"/>
  <c r="AF2026" i="3"/>
  <c r="AE2026" i="3"/>
  <c r="AD2026" i="3"/>
  <c r="AG2025" i="3"/>
  <c r="AF2025" i="3"/>
  <c r="AE2025" i="3"/>
  <c r="AD2025" i="3"/>
  <c r="AG2024" i="3"/>
  <c r="AF2024" i="3"/>
  <c r="AE2024" i="3"/>
  <c r="AD2024" i="3"/>
  <c r="AG2023" i="3"/>
  <c r="AF2023" i="3"/>
  <c r="AE2023" i="3"/>
  <c r="AD2023" i="3"/>
  <c r="AG2022" i="3"/>
  <c r="AF2022" i="3"/>
  <c r="AE2022" i="3"/>
  <c r="AD2022" i="3"/>
  <c r="AG2021" i="3"/>
  <c r="AF2021" i="3"/>
  <c r="AE2021" i="3"/>
  <c r="AD2021" i="3"/>
  <c r="AG2020" i="3"/>
  <c r="AF2020" i="3"/>
  <c r="AE2020" i="3"/>
  <c r="AD2020" i="3"/>
  <c r="AG2019" i="3"/>
  <c r="AF2019" i="3"/>
  <c r="AE2019" i="3"/>
  <c r="AD2019" i="3"/>
  <c r="AG2018" i="3"/>
  <c r="AF2018" i="3"/>
  <c r="AE2018" i="3"/>
  <c r="AD2018" i="3"/>
  <c r="AG2017" i="3"/>
  <c r="AF2017" i="3"/>
  <c r="AE2017" i="3"/>
  <c r="AD2017" i="3"/>
  <c r="AG2016" i="3"/>
  <c r="AF2016" i="3"/>
  <c r="AE2016" i="3"/>
  <c r="AD2016" i="3"/>
  <c r="AG2015" i="3"/>
  <c r="AF2015" i="3"/>
  <c r="AE2015" i="3"/>
  <c r="AD2015" i="3"/>
  <c r="AG2014" i="3"/>
  <c r="AF2014" i="3"/>
  <c r="AE2014" i="3"/>
  <c r="AD2014" i="3"/>
  <c r="AG2013" i="3"/>
  <c r="AF2013" i="3"/>
  <c r="AE2013" i="3"/>
  <c r="AD2013" i="3"/>
  <c r="AG2012" i="3"/>
  <c r="AF2012" i="3"/>
  <c r="AE2012" i="3"/>
  <c r="AD2012" i="3"/>
  <c r="AG2011" i="3"/>
  <c r="AF2011" i="3"/>
  <c r="AE2011" i="3"/>
  <c r="AD2011" i="3"/>
  <c r="AG2010" i="3"/>
  <c r="AF2010" i="3"/>
  <c r="AE2010" i="3"/>
  <c r="AD2010" i="3"/>
  <c r="AG2009" i="3"/>
  <c r="AF2009" i="3"/>
  <c r="AE2009" i="3"/>
  <c r="AD2009" i="3"/>
  <c r="AG2008" i="3"/>
  <c r="AF2008" i="3"/>
  <c r="AE2008" i="3"/>
  <c r="AD2008" i="3"/>
  <c r="AG2007" i="3"/>
  <c r="AF2007" i="3"/>
  <c r="AE2007" i="3"/>
  <c r="AD2007" i="3"/>
  <c r="AG2006" i="3"/>
  <c r="AF2006" i="3"/>
  <c r="AE2006" i="3"/>
  <c r="AD2006" i="3"/>
  <c r="AG2005" i="3"/>
  <c r="AF2005" i="3"/>
  <c r="AE2005" i="3"/>
  <c r="AD2005" i="3"/>
  <c r="AG2004" i="3"/>
  <c r="AF2004" i="3"/>
  <c r="AE2004" i="3"/>
  <c r="AD2004" i="3"/>
  <c r="AG2003" i="3"/>
  <c r="AF2003" i="3"/>
  <c r="AE2003" i="3"/>
  <c r="AD2003" i="3"/>
  <c r="AG2002" i="3"/>
  <c r="AF2002" i="3"/>
  <c r="AE2002" i="3"/>
  <c r="AD2002" i="3"/>
  <c r="AG2001" i="3"/>
  <c r="AF2001" i="3"/>
  <c r="AE2001" i="3"/>
  <c r="AD2001" i="3"/>
  <c r="AG2000" i="3"/>
  <c r="AF2000" i="3"/>
  <c r="AE2000" i="3"/>
  <c r="AD2000" i="3"/>
  <c r="AG1999" i="3"/>
  <c r="AF1999" i="3"/>
  <c r="AE1999" i="3"/>
  <c r="AD1999" i="3"/>
  <c r="AG1998" i="3"/>
  <c r="AF1998" i="3"/>
  <c r="AE1998" i="3"/>
  <c r="AD1998" i="3"/>
  <c r="AG1997" i="3"/>
  <c r="AF1997" i="3"/>
  <c r="AE1997" i="3"/>
  <c r="AD1997" i="3"/>
  <c r="AG1996" i="3"/>
  <c r="AF1996" i="3"/>
  <c r="AE1996" i="3"/>
  <c r="AD1996" i="3"/>
  <c r="AG1995" i="3"/>
  <c r="AF1995" i="3"/>
  <c r="AE1995" i="3"/>
  <c r="AD1995" i="3"/>
  <c r="AG1994" i="3"/>
  <c r="AF1994" i="3"/>
  <c r="AE1994" i="3"/>
  <c r="AD1994" i="3"/>
  <c r="AG1993" i="3"/>
  <c r="AF1993" i="3"/>
  <c r="AE1993" i="3"/>
  <c r="AD1993" i="3"/>
  <c r="AG1992" i="3"/>
  <c r="AF1992" i="3"/>
  <c r="AE1992" i="3"/>
  <c r="AD1992" i="3"/>
  <c r="AG1991" i="3"/>
  <c r="AF1991" i="3"/>
  <c r="AE1991" i="3"/>
  <c r="AD1991" i="3"/>
  <c r="AG1990" i="3"/>
  <c r="AF1990" i="3"/>
  <c r="AE1990" i="3"/>
  <c r="AD1990" i="3"/>
  <c r="AG1989" i="3"/>
  <c r="AF1989" i="3"/>
  <c r="AE1989" i="3"/>
  <c r="AD1989" i="3"/>
  <c r="AG1988" i="3"/>
  <c r="AF1988" i="3"/>
  <c r="AE1988" i="3"/>
  <c r="AD1988" i="3"/>
  <c r="AG1987" i="3"/>
  <c r="AF1987" i="3"/>
  <c r="AE1987" i="3"/>
  <c r="AD1987" i="3"/>
  <c r="AG1986" i="3"/>
  <c r="AF1986" i="3"/>
  <c r="AE1986" i="3"/>
  <c r="AD1986" i="3"/>
  <c r="AG1985" i="3"/>
  <c r="AF1985" i="3"/>
  <c r="AE1985" i="3"/>
  <c r="AD1985" i="3"/>
  <c r="AG1984" i="3"/>
  <c r="AF1984" i="3"/>
  <c r="AE1984" i="3"/>
  <c r="AD1984" i="3"/>
  <c r="AG1983" i="3"/>
  <c r="AF1983" i="3"/>
  <c r="AE1983" i="3"/>
  <c r="AD1983" i="3"/>
  <c r="AG1982" i="3"/>
  <c r="AF1982" i="3"/>
  <c r="AE1982" i="3"/>
  <c r="AD1982" i="3"/>
  <c r="AG1981" i="3"/>
  <c r="AF1981" i="3"/>
  <c r="AE1981" i="3"/>
  <c r="AD1981" i="3"/>
  <c r="AG1980" i="3"/>
  <c r="AF1980" i="3"/>
  <c r="AE1980" i="3"/>
  <c r="AD1980" i="3"/>
  <c r="AG1979" i="3"/>
  <c r="AF1979" i="3"/>
  <c r="AE1979" i="3"/>
  <c r="AD1979" i="3"/>
  <c r="AG1978" i="3"/>
  <c r="AF1978" i="3"/>
  <c r="AE1978" i="3"/>
  <c r="AD1978" i="3"/>
  <c r="AG1977" i="3"/>
  <c r="AF1977" i="3"/>
  <c r="AE1977" i="3"/>
  <c r="AD1977" i="3"/>
  <c r="AG1976" i="3"/>
  <c r="AF1976" i="3"/>
  <c r="AE1976" i="3"/>
  <c r="AD1976" i="3"/>
  <c r="AG1975" i="3"/>
  <c r="AF1975" i="3"/>
  <c r="AE1975" i="3"/>
  <c r="AD1975" i="3"/>
  <c r="AG1974" i="3"/>
  <c r="AF1974" i="3"/>
  <c r="AE1974" i="3"/>
  <c r="AD1974" i="3"/>
  <c r="AG1973" i="3"/>
  <c r="AF1973" i="3"/>
  <c r="AE1973" i="3"/>
  <c r="AD1973" i="3"/>
  <c r="AG1972" i="3"/>
  <c r="AF1972" i="3"/>
  <c r="AE1972" i="3"/>
  <c r="AD1972" i="3"/>
  <c r="AG1971" i="3"/>
  <c r="AF1971" i="3"/>
  <c r="AE1971" i="3"/>
  <c r="AD1971" i="3"/>
  <c r="AG1970" i="3"/>
  <c r="AF1970" i="3"/>
  <c r="AE1970" i="3"/>
  <c r="AD1970" i="3"/>
  <c r="AG1969" i="3"/>
  <c r="AF1969" i="3"/>
  <c r="AE1969" i="3"/>
  <c r="AD1969" i="3"/>
  <c r="AG1968" i="3"/>
  <c r="AF1968" i="3"/>
  <c r="AE1968" i="3"/>
  <c r="AD1968" i="3"/>
  <c r="AG1967" i="3"/>
  <c r="AF1967" i="3"/>
  <c r="AE1967" i="3"/>
  <c r="AD1967" i="3"/>
  <c r="AG1966" i="3"/>
  <c r="AF1966" i="3"/>
  <c r="AE1966" i="3"/>
  <c r="AD1966" i="3"/>
  <c r="AG1965" i="3"/>
  <c r="AF1965" i="3"/>
  <c r="AE1965" i="3"/>
  <c r="AD1965" i="3"/>
  <c r="AG1964" i="3"/>
  <c r="AF1964" i="3"/>
  <c r="AE1964" i="3"/>
  <c r="AD1964" i="3"/>
  <c r="AG1963" i="3"/>
  <c r="AF1963" i="3"/>
  <c r="AE1963" i="3"/>
  <c r="AD1963" i="3"/>
  <c r="AG1962" i="3"/>
  <c r="AF1962" i="3"/>
  <c r="AE1962" i="3"/>
  <c r="AD1962" i="3"/>
  <c r="AG1961" i="3"/>
  <c r="AF1961" i="3"/>
  <c r="AE1961" i="3"/>
  <c r="AD1961" i="3"/>
  <c r="AG1960" i="3"/>
  <c r="AF1960" i="3"/>
  <c r="AE1960" i="3"/>
  <c r="AD1960" i="3"/>
  <c r="AG1959" i="3"/>
  <c r="AF1959" i="3"/>
  <c r="AE1959" i="3"/>
  <c r="AD1959" i="3"/>
  <c r="AG1958" i="3"/>
  <c r="AF1958" i="3"/>
  <c r="AE1958" i="3"/>
  <c r="AD1958" i="3"/>
  <c r="AG1957" i="3"/>
  <c r="AF1957" i="3"/>
  <c r="AE1957" i="3"/>
  <c r="AD1957" i="3"/>
  <c r="AG1956" i="3"/>
  <c r="AF1956" i="3"/>
  <c r="AE1956" i="3"/>
  <c r="AD1956" i="3"/>
  <c r="AG1955" i="3"/>
  <c r="AF1955" i="3"/>
  <c r="AE1955" i="3"/>
  <c r="AD1955" i="3"/>
  <c r="AG1954" i="3"/>
  <c r="AF1954" i="3"/>
  <c r="AE1954" i="3"/>
  <c r="AD1954" i="3"/>
  <c r="AG1953" i="3"/>
  <c r="AF1953" i="3"/>
  <c r="AE1953" i="3"/>
  <c r="AD1953" i="3"/>
  <c r="AG1952" i="3"/>
  <c r="AF1952" i="3"/>
  <c r="AE1952" i="3"/>
  <c r="AD1952" i="3"/>
  <c r="AG1951" i="3"/>
  <c r="AF1951" i="3"/>
  <c r="AE1951" i="3"/>
  <c r="AD1951" i="3"/>
  <c r="AG1950" i="3"/>
  <c r="AF1950" i="3"/>
  <c r="AE1950" i="3"/>
  <c r="AD1950" i="3"/>
  <c r="AG1949" i="3"/>
  <c r="AF1949" i="3"/>
  <c r="AE1949" i="3"/>
  <c r="AD1949" i="3"/>
  <c r="AG1948" i="3"/>
  <c r="AF1948" i="3"/>
  <c r="AE1948" i="3"/>
  <c r="AD1948" i="3"/>
  <c r="AG1947" i="3"/>
  <c r="AF1947" i="3"/>
  <c r="AE1947" i="3"/>
  <c r="AD1947" i="3"/>
  <c r="AG1946" i="3"/>
  <c r="AF1946" i="3"/>
  <c r="AE1946" i="3"/>
  <c r="AD1946" i="3"/>
  <c r="AG1945" i="3"/>
  <c r="AF1945" i="3"/>
  <c r="AE1945" i="3"/>
  <c r="AD1945" i="3"/>
  <c r="AG1944" i="3"/>
  <c r="AF1944" i="3"/>
  <c r="AE1944" i="3"/>
  <c r="AD1944" i="3"/>
  <c r="AG1943" i="3"/>
  <c r="AF1943" i="3"/>
  <c r="AE1943" i="3"/>
  <c r="AD1943" i="3"/>
  <c r="AG1942" i="3"/>
  <c r="AF1942" i="3"/>
  <c r="AE1942" i="3"/>
  <c r="AD1942" i="3"/>
  <c r="AG1941" i="3"/>
  <c r="AF1941" i="3"/>
  <c r="AE1941" i="3"/>
  <c r="AD1941" i="3"/>
  <c r="AG1940" i="3"/>
  <c r="AF1940" i="3"/>
  <c r="AE1940" i="3"/>
  <c r="AD1940" i="3"/>
  <c r="AG1939" i="3"/>
  <c r="AF1939" i="3"/>
  <c r="AE1939" i="3"/>
  <c r="AD1939" i="3"/>
  <c r="AG1938" i="3"/>
  <c r="AF1938" i="3"/>
  <c r="AE1938" i="3"/>
  <c r="AD1938" i="3"/>
  <c r="AG1937" i="3"/>
  <c r="AF1937" i="3"/>
  <c r="AE1937" i="3"/>
  <c r="AD1937" i="3"/>
  <c r="AG1936" i="3"/>
  <c r="AF1936" i="3"/>
  <c r="AE1936" i="3"/>
  <c r="AD1936" i="3"/>
  <c r="AG1935" i="3"/>
  <c r="AF1935" i="3"/>
  <c r="AE1935" i="3"/>
  <c r="AD1935" i="3"/>
  <c r="AG1934" i="3"/>
  <c r="AF1934" i="3"/>
  <c r="AE1934" i="3"/>
  <c r="AD1934" i="3"/>
  <c r="AG1933" i="3"/>
  <c r="AF1933" i="3"/>
  <c r="AE1933" i="3"/>
  <c r="AD1933" i="3"/>
  <c r="AG1932" i="3"/>
  <c r="AF1932" i="3"/>
  <c r="AE1932" i="3"/>
  <c r="AD1932" i="3"/>
  <c r="AG1931" i="3"/>
  <c r="AF1931" i="3"/>
  <c r="AE1931" i="3"/>
  <c r="AD1931" i="3"/>
  <c r="AG1930" i="3"/>
  <c r="AF1930" i="3"/>
  <c r="AE1930" i="3"/>
  <c r="AD1930" i="3"/>
  <c r="AG1929" i="3"/>
  <c r="AF1929" i="3"/>
  <c r="AE1929" i="3"/>
  <c r="AD1929" i="3"/>
  <c r="AG1928" i="3"/>
  <c r="AF1928" i="3"/>
  <c r="AE1928" i="3"/>
  <c r="AD1928" i="3"/>
  <c r="AG1927" i="3"/>
  <c r="AF1927" i="3"/>
  <c r="AE1927" i="3"/>
  <c r="AD1927" i="3"/>
  <c r="AG1926" i="3"/>
  <c r="AF1926" i="3"/>
  <c r="AE1926" i="3"/>
  <c r="AD1926" i="3"/>
  <c r="AG1925" i="3"/>
  <c r="AF1925" i="3"/>
  <c r="AE1925" i="3"/>
  <c r="AD1925" i="3"/>
  <c r="AG1924" i="3"/>
  <c r="AF1924" i="3"/>
  <c r="AE1924" i="3"/>
  <c r="AD1924" i="3"/>
  <c r="AG1923" i="3"/>
  <c r="AF1923" i="3"/>
  <c r="AE1923" i="3"/>
  <c r="AD1923" i="3"/>
  <c r="AG1922" i="3"/>
  <c r="AF1922" i="3"/>
  <c r="AE1922" i="3"/>
  <c r="AD1922" i="3"/>
  <c r="AG1921" i="3"/>
  <c r="AF1921" i="3"/>
  <c r="AE1921" i="3"/>
  <c r="AD1921" i="3"/>
  <c r="AG1920" i="3"/>
  <c r="AF1920" i="3"/>
  <c r="AE1920" i="3"/>
  <c r="AD1920" i="3"/>
  <c r="AG1919" i="3"/>
  <c r="AF1919" i="3"/>
  <c r="AE1919" i="3"/>
  <c r="AD1919" i="3"/>
  <c r="AG1918" i="3"/>
  <c r="AF1918" i="3"/>
  <c r="AE1918" i="3"/>
  <c r="AD1918" i="3"/>
  <c r="AG1917" i="3"/>
  <c r="AF1917" i="3"/>
  <c r="AE1917" i="3"/>
  <c r="AD1917" i="3"/>
  <c r="AG1916" i="3"/>
  <c r="AF1916" i="3"/>
  <c r="AE1916" i="3"/>
  <c r="AD1916" i="3"/>
  <c r="AG1915" i="3"/>
  <c r="AF1915" i="3"/>
  <c r="AE1915" i="3"/>
  <c r="AD1915" i="3"/>
  <c r="AG1914" i="3"/>
  <c r="AF1914" i="3"/>
  <c r="AE1914" i="3"/>
  <c r="AD1914" i="3"/>
  <c r="AG1913" i="3"/>
  <c r="AF1913" i="3"/>
  <c r="AE1913" i="3"/>
  <c r="AD1913" i="3"/>
  <c r="AG1912" i="3"/>
  <c r="AF1912" i="3"/>
  <c r="AE1912" i="3"/>
  <c r="AD1912" i="3"/>
  <c r="AG1911" i="3"/>
  <c r="AF1911" i="3"/>
  <c r="AE1911" i="3"/>
  <c r="AD1911" i="3"/>
  <c r="AG1910" i="3"/>
  <c r="AF1910" i="3"/>
  <c r="AE1910" i="3"/>
  <c r="AD1910" i="3"/>
  <c r="AG1909" i="3"/>
  <c r="AF1909" i="3"/>
  <c r="AE1909" i="3"/>
  <c r="AD1909" i="3"/>
  <c r="AG1908" i="3"/>
  <c r="AF1908" i="3"/>
  <c r="AE1908" i="3"/>
  <c r="AD1908" i="3"/>
  <c r="AG1907" i="3"/>
  <c r="AF1907" i="3"/>
  <c r="AE1907" i="3"/>
  <c r="AD1907" i="3"/>
  <c r="AG1906" i="3"/>
  <c r="AF1906" i="3"/>
  <c r="AE1906" i="3"/>
  <c r="AD1906" i="3"/>
  <c r="AG1905" i="3"/>
  <c r="AF1905" i="3"/>
  <c r="AE1905" i="3"/>
  <c r="AD1905" i="3"/>
  <c r="AG1904" i="3"/>
  <c r="AF1904" i="3"/>
  <c r="AE1904" i="3"/>
  <c r="AD1904" i="3"/>
  <c r="AG1903" i="3"/>
  <c r="AF1903" i="3"/>
  <c r="AE1903" i="3"/>
  <c r="AD1903" i="3"/>
  <c r="AG1902" i="3"/>
  <c r="AF1902" i="3"/>
  <c r="AE1902" i="3"/>
  <c r="AD1902" i="3"/>
  <c r="AG1901" i="3"/>
  <c r="AF1901" i="3"/>
  <c r="AE1901" i="3"/>
  <c r="AD1901" i="3"/>
  <c r="AG1900" i="3"/>
  <c r="AF1900" i="3"/>
  <c r="AE1900" i="3"/>
  <c r="AD1900" i="3"/>
  <c r="AG1899" i="3"/>
  <c r="AF1899" i="3"/>
  <c r="AE1899" i="3"/>
  <c r="AD1899" i="3"/>
  <c r="AG1898" i="3"/>
  <c r="AF1898" i="3"/>
  <c r="AE1898" i="3"/>
  <c r="AD1898" i="3"/>
  <c r="AG1897" i="3"/>
  <c r="AF1897" i="3"/>
  <c r="AE1897" i="3"/>
  <c r="AD1897" i="3"/>
  <c r="AG1896" i="3"/>
  <c r="AF1896" i="3"/>
  <c r="AE1896" i="3"/>
  <c r="AD1896" i="3"/>
  <c r="AG1895" i="3"/>
  <c r="AF1895" i="3"/>
  <c r="AE1895" i="3"/>
  <c r="AD1895" i="3"/>
  <c r="AG1894" i="3"/>
  <c r="AF1894" i="3"/>
  <c r="AE1894" i="3"/>
  <c r="AD1894" i="3"/>
  <c r="AG1893" i="3"/>
  <c r="AG1892" i="3"/>
  <c r="AG1891" i="3"/>
  <c r="AF1891" i="3"/>
  <c r="AE1891" i="3"/>
  <c r="AD1891" i="3"/>
  <c r="AG1890" i="3"/>
  <c r="AF1890" i="3"/>
  <c r="AE1890" i="3"/>
  <c r="AD1890" i="3"/>
  <c r="AG1889" i="3"/>
  <c r="AF1889" i="3"/>
  <c r="AE1889" i="3"/>
  <c r="AD1889" i="3"/>
  <c r="AG1888" i="3"/>
  <c r="AF1888" i="3"/>
  <c r="AE1888" i="3"/>
  <c r="AD1888" i="3"/>
  <c r="AG1887" i="3"/>
  <c r="AF1887" i="3"/>
  <c r="AE1887" i="3"/>
  <c r="AD1887" i="3"/>
  <c r="AG1886" i="3"/>
  <c r="AF1886" i="3"/>
  <c r="AE1886" i="3"/>
  <c r="AD1886" i="3"/>
  <c r="AG1885" i="3"/>
  <c r="AF1885" i="3"/>
  <c r="AE1885" i="3"/>
  <c r="AD1885" i="3"/>
  <c r="AG1884" i="3"/>
  <c r="AF1884" i="3"/>
  <c r="AE1884" i="3"/>
  <c r="AD1884" i="3"/>
  <c r="AG1883" i="3"/>
  <c r="AF1883" i="3"/>
  <c r="AE1883" i="3"/>
  <c r="AD1883" i="3"/>
  <c r="AG1882" i="3"/>
  <c r="AF1882" i="3"/>
  <c r="AE1882" i="3"/>
  <c r="AD1882" i="3"/>
  <c r="AG1881" i="3"/>
  <c r="AF1881" i="3"/>
  <c r="AE1881" i="3"/>
  <c r="AD1881" i="3"/>
  <c r="AG1880" i="3"/>
  <c r="AF1880" i="3"/>
  <c r="AE1880" i="3"/>
  <c r="AD1880" i="3"/>
  <c r="AG1879" i="3"/>
  <c r="AF1879" i="3"/>
  <c r="AE1879" i="3"/>
  <c r="AD1879" i="3"/>
  <c r="AG1878" i="3"/>
  <c r="AF1878" i="3"/>
  <c r="AE1878" i="3"/>
  <c r="AD1878" i="3"/>
  <c r="AG1877" i="3"/>
  <c r="AF1877" i="3"/>
  <c r="AE1877" i="3"/>
  <c r="AD1877" i="3"/>
  <c r="AG1876" i="3"/>
  <c r="AF1876" i="3"/>
  <c r="AE1876" i="3"/>
  <c r="AD1876" i="3"/>
  <c r="AG1875" i="3"/>
  <c r="AF1875" i="3"/>
  <c r="AE1875" i="3"/>
  <c r="AD1875" i="3"/>
  <c r="AG1874" i="3"/>
  <c r="AF1874" i="3"/>
  <c r="AE1874" i="3"/>
  <c r="AD1874" i="3"/>
  <c r="AG1873" i="3"/>
  <c r="AF1873" i="3"/>
  <c r="AE1873" i="3"/>
  <c r="AD1873" i="3"/>
  <c r="AG1872" i="3"/>
  <c r="AF1872" i="3"/>
  <c r="AE1872" i="3"/>
  <c r="AD1872" i="3"/>
  <c r="AG1871" i="3"/>
  <c r="AF1871" i="3"/>
  <c r="AE1871" i="3"/>
  <c r="AD1871" i="3"/>
  <c r="AG1870" i="3"/>
  <c r="AF1870" i="3"/>
  <c r="AE1870" i="3"/>
  <c r="AD1870" i="3"/>
  <c r="AG1869" i="3"/>
  <c r="AF1869" i="3"/>
  <c r="AE1869" i="3"/>
  <c r="AD1869" i="3"/>
  <c r="AG1868" i="3"/>
  <c r="AF1868" i="3"/>
  <c r="AE1868" i="3"/>
  <c r="AD1868" i="3"/>
  <c r="AG1867" i="3"/>
  <c r="AF1867" i="3"/>
  <c r="AE1867" i="3"/>
  <c r="AD1867" i="3"/>
  <c r="AG1866" i="3"/>
  <c r="AF1866" i="3"/>
  <c r="AE1866" i="3"/>
  <c r="AD1866" i="3"/>
  <c r="AG1865" i="3"/>
  <c r="AF1865" i="3"/>
  <c r="AE1865" i="3"/>
  <c r="AD1865" i="3"/>
  <c r="AG1864" i="3"/>
  <c r="AF1864" i="3"/>
  <c r="AE1864" i="3"/>
  <c r="AD1864" i="3"/>
  <c r="AG1863" i="3"/>
  <c r="AF1863" i="3"/>
  <c r="AE1863" i="3"/>
  <c r="AD1863" i="3"/>
  <c r="AG1862" i="3"/>
  <c r="AF1862" i="3"/>
  <c r="AE1862" i="3"/>
  <c r="AD1862" i="3"/>
  <c r="AG1861" i="3"/>
  <c r="AF1861" i="3"/>
  <c r="AE1861" i="3"/>
  <c r="AD1861" i="3"/>
  <c r="AG1860" i="3"/>
  <c r="AF1860" i="3"/>
  <c r="AE1860" i="3"/>
  <c r="AD1860" i="3"/>
  <c r="AG1859" i="3"/>
  <c r="AF1859" i="3"/>
  <c r="AE1859" i="3"/>
  <c r="AD1859" i="3"/>
  <c r="AG1858" i="3"/>
  <c r="AF1858" i="3"/>
  <c r="AE1858" i="3"/>
  <c r="AD1858" i="3"/>
  <c r="AG1857" i="3"/>
  <c r="AF1857" i="3"/>
  <c r="AE1857" i="3"/>
  <c r="AD1857" i="3"/>
  <c r="AG1856" i="3"/>
  <c r="AF1856" i="3"/>
  <c r="AE1856" i="3"/>
  <c r="AD1856" i="3"/>
  <c r="AG1855" i="3"/>
  <c r="AF1855" i="3"/>
  <c r="AE1855" i="3"/>
  <c r="AD1855" i="3"/>
  <c r="AG1854" i="3"/>
  <c r="AF1854" i="3"/>
  <c r="AE1854" i="3"/>
  <c r="AD1854" i="3"/>
  <c r="AG1853" i="3"/>
  <c r="AF1853" i="3"/>
  <c r="AE1853" i="3"/>
  <c r="AD1853" i="3"/>
  <c r="AG1852" i="3"/>
  <c r="AF1852" i="3"/>
  <c r="AE1852" i="3"/>
  <c r="AD1852" i="3"/>
  <c r="AG1851" i="3"/>
  <c r="AF1851" i="3"/>
  <c r="AE1851" i="3"/>
  <c r="AD1851" i="3"/>
  <c r="AG1850" i="3"/>
  <c r="AF1850" i="3"/>
  <c r="AE1850" i="3"/>
  <c r="AD1850" i="3"/>
  <c r="AG1849" i="3"/>
  <c r="AF1849" i="3"/>
  <c r="AE1849" i="3"/>
  <c r="AD1849" i="3"/>
  <c r="AG1848" i="3"/>
  <c r="AF1848" i="3"/>
  <c r="AE1848" i="3"/>
  <c r="AD1848" i="3"/>
  <c r="AG1847" i="3"/>
  <c r="AF1847" i="3"/>
  <c r="AE1847" i="3"/>
  <c r="AD1847" i="3"/>
  <c r="AG1846" i="3"/>
  <c r="AF1846" i="3"/>
  <c r="AE1846" i="3"/>
  <c r="AD1846" i="3"/>
  <c r="AG1845" i="3"/>
  <c r="AF1845" i="3"/>
  <c r="AE1845" i="3"/>
  <c r="AD1845" i="3"/>
  <c r="AG1844" i="3"/>
  <c r="AF1844" i="3"/>
  <c r="AE1844" i="3"/>
  <c r="AD1844" i="3"/>
  <c r="AG1843" i="3"/>
  <c r="AF1843" i="3"/>
  <c r="AE1843" i="3"/>
  <c r="AD1843" i="3"/>
  <c r="AG1842" i="3"/>
  <c r="AF1842" i="3"/>
  <c r="AE1842" i="3"/>
  <c r="AD1842" i="3"/>
  <c r="AG1841" i="3"/>
  <c r="AF1841" i="3"/>
  <c r="AE1841" i="3"/>
  <c r="AD1841" i="3"/>
  <c r="AG1840" i="3"/>
  <c r="AF1840" i="3"/>
  <c r="AE1840" i="3"/>
  <c r="AD1840" i="3"/>
  <c r="AG1839" i="3"/>
  <c r="AF1839" i="3"/>
  <c r="AE1839" i="3"/>
  <c r="AD1839" i="3"/>
  <c r="AG1838" i="3"/>
  <c r="AF1838" i="3"/>
  <c r="AE1838" i="3"/>
  <c r="AD1838" i="3"/>
  <c r="AG1837" i="3"/>
  <c r="AF1837" i="3"/>
  <c r="AE1837" i="3"/>
  <c r="AD1837" i="3"/>
  <c r="AG1836" i="3"/>
  <c r="AF1836" i="3"/>
  <c r="AE1836" i="3"/>
  <c r="AD1836" i="3"/>
  <c r="AG1835" i="3"/>
  <c r="AF1835" i="3"/>
  <c r="AE1835" i="3"/>
  <c r="AD1835" i="3"/>
  <c r="AG1834" i="3"/>
  <c r="AF1834" i="3"/>
  <c r="AE1834" i="3"/>
  <c r="AD1834" i="3"/>
  <c r="AG1833" i="3"/>
  <c r="AF1833" i="3"/>
  <c r="AE1833" i="3"/>
  <c r="AD1833" i="3"/>
  <c r="AG1832" i="3"/>
  <c r="AF1832" i="3"/>
  <c r="AE1832" i="3"/>
  <c r="AD1832" i="3"/>
  <c r="AG1831" i="3"/>
  <c r="AF1831" i="3"/>
  <c r="AE1831" i="3"/>
  <c r="AD1831" i="3"/>
  <c r="AG1830" i="3"/>
  <c r="AF1830" i="3"/>
  <c r="AE1830" i="3"/>
  <c r="AD1830" i="3"/>
  <c r="AG1829" i="3"/>
  <c r="AF1829" i="3"/>
  <c r="AE1829" i="3"/>
  <c r="AD1829" i="3"/>
  <c r="AG1828" i="3"/>
  <c r="AF1828" i="3"/>
  <c r="AE1828" i="3"/>
  <c r="AD1828" i="3"/>
  <c r="AG1827" i="3"/>
  <c r="AF1827" i="3"/>
  <c r="AE1827" i="3"/>
  <c r="AD1827" i="3"/>
  <c r="AG1826" i="3"/>
  <c r="AF1826" i="3"/>
  <c r="AE1826" i="3"/>
  <c r="AD1826" i="3"/>
  <c r="AG1825" i="3"/>
  <c r="AF1825" i="3"/>
  <c r="AE1825" i="3"/>
  <c r="AD1825" i="3"/>
  <c r="AG1824" i="3"/>
  <c r="AF1824" i="3"/>
  <c r="AE1824" i="3"/>
  <c r="AD1824" i="3"/>
  <c r="AG1823" i="3"/>
  <c r="AF1823" i="3"/>
  <c r="AE1823" i="3"/>
  <c r="AD1823" i="3"/>
  <c r="AG1822" i="3"/>
  <c r="AF1822" i="3"/>
  <c r="AE1822" i="3"/>
  <c r="AD1822" i="3"/>
  <c r="AG1821" i="3"/>
  <c r="AF1821" i="3"/>
  <c r="AE1821" i="3"/>
  <c r="AD1821" i="3"/>
  <c r="AG1820" i="3"/>
  <c r="AF1820" i="3"/>
  <c r="AE1820" i="3"/>
  <c r="AD1820" i="3"/>
  <c r="AG1819" i="3"/>
  <c r="AF1819" i="3"/>
  <c r="AE1819" i="3"/>
  <c r="AD1819" i="3"/>
  <c r="AG1818" i="3"/>
  <c r="AF1818" i="3"/>
  <c r="AE1818" i="3"/>
  <c r="AD1818" i="3"/>
  <c r="AG1817" i="3"/>
  <c r="AF1817" i="3"/>
  <c r="AE1817" i="3"/>
  <c r="AD1817" i="3"/>
  <c r="AG1816" i="3"/>
  <c r="AF1816" i="3"/>
  <c r="AE1816" i="3"/>
  <c r="AD1816" i="3"/>
  <c r="AG1815" i="3"/>
  <c r="AF1815" i="3"/>
  <c r="AE1815" i="3"/>
  <c r="AD1815" i="3"/>
  <c r="AG1814" i="3"/>
  <c r="AF1814" i="3"/>
  <c r="AE1814" i="3"/>
  <c r="AD1814" i="3"/>
  <c r="AG1813" i="3"/>
  <c r="AF1813" i="3"/>
  <c r="AE1813" i="3"/>
  <c r="AD1813" i="3"/>
  <c r="AG1812" i="3"/>
  <c r="AF1812" i="3"/>
  <c r="AE1812" i="3"/>
  <c r="AD1812" i="3"/>
  <c r="AG1811" i="3"/>
  <c r="AF1811" i="3"/>
  <c r="AE1811" i="3"/>
  <c r="AD1811" i="3"/>
  <c r="AG1810" i="3"/>
  <c r="AF1810" i="3"/>
  <c r="AE1810" i="3"/>
  <c r="AD1810" i="3"/>
  <c r="AG1809" i="3"/>
  <c r="AF1809" i="3"/>
  <c r="AE1809" i="3"/>
  <c r="AD1809" i="3"/>
  <c r="AG1808" i="3"/>
  <c r="AF1808" i="3"/>
  <c r="AE1808" i="3"/>
  <c r="AD1808" i="3"/>
  <c r="AG1807" i="3"/>
  <c r="AF1807" i="3"/>
  <c r="AE1807" i="3"/>
  <c r="AD1807" i="3"/>
  <c r="AG1806" i="3"/>
  <c r="AF1806" i="3"/>
  <c r="AE1806" i="3"/>
  <c r="AD1806" i="3"/>
  <c r="AG1805" i="3"/>
  <c r="AF1805" i="3"/>
  <c r="AE1805" i="3"/>
  <c r="AD1805" i="3"/>
  <c r="AG1804" i="3"/>
  <c r="AF1804" i="3"/>
  <c r="AE1804" i="3"/>
  <c r="AD1804" i="3"/>
  <c r="AG1803" i="3"/>
  <c r="AF1803" i="3"/>
  <c r="AE1803" i="3"/>
  <c r="AD1803" i="3"/>
  <c r="AG1802" i="3"/>
  <c r="AF1802" i="3"/>
  <c r="AE1802" i="3"/>
  <c r="AD1802" i="3"/>
  <c r="AG1801" i="3"/>
  <c r="AF1801" i="3"/>
  <c r="AE1801" i="3"/>
  <c r="AD1801" i="3"/>
  <c r="AG1800" i="3"/>
  <c r="AF1800" i="3"/>
  <c r="AE1800" i="3"/>
  <c r="AD1800" i="3"/>
  <c r="AG1799" i="3"/>
  <c r="AF1799" i="3"/>
  <c r="AE1799" i="3"/>
  <c r="AD1799" i="3"/>
  <c r="AG1798" i="3"/>
  <c r="AF1798" i="3"/>
  <c r="AE1798" i="3"/>
  <c r="AD1798" i="3"/>
  <c r="AG1797" i="3"/>
  <c r="AF1797" i="3"/>
  <c r="AE1797" i="3"/>
  <c r="AD1797" i="3"/>
  <c r="AG1796" i="3"/>
  <c r="AF1796" i="3"/>
  <c r="AE1796" i="3"/>
  <c r="AD1796" i="3"/>
  <c r="AG1795" i="3"/>
  <c r="AF1795" i="3"/>
  <c r="AE1795" i="3"/>
  <c r="AD1795" i="3"/>
  <c r="AG1794" i="3"/>
  <c r="AF1794" i="3"/>
  <c r="AE1794" i="3"/>
  <c r="AD1794" i="3"/>
  <c r="AG1793" i="3"/>
  <c r="AF1793" i="3"/>
  <c r="AE1793" i="3"/>
  <c r="AD1793" i="3"/>
  <c r="AG1792" i="3"/>
  <c r="AF1792" i="3"/>
  <c r="AE1792" i="3"/>
  <c r="AD1792" i="3"/>
  <c r="AG1791" i="3"/>
  <c r="AF1791" i="3"/>
  <c r="AE1791" i="3"/>
  <c r="AD1791" i="3"/>
  <c r="AG1790" i="3"/>
  <c r="AF1790" i="3"/>
  <c r="AE1790" i="3"/>
  <c r="AD1790" i="3"/>
  <c r="AG1789" i="3"/>
  <c r="AF1789" i="3"/>
  <c r="AE1789" i="3"/>
  <c r="AD1789" i="3"/>
  <c r="AG1788" i="3"/>
  <c r="AF1788" i="3"/>
  <c r="AE1788" i="3"/>
  <c r="AD1788" i="3"/>
  <c r="AG1787" i="3"/>
  <c r="AF1787" i="3"/>
  <c r="AE1787" i="3"/>
  <c r="AD1787" i="3"/>
  <c r="AG1786" i="3"/>
  <c r="AF1786" i="3"/>
  <c r="AE1786" i="3"/>
  <c r="AD1786" i="3"/>
  <c r="AG1785" i="3"/>
  <c r="AF1785" i="3"/>
  <c r="AE1785" i="3"/>
  <c r="AD1785" i="3"/>
  <c r="AG1784" i="3"/>
  <c r="AF1784" i="3"/>
  <c r="AE1784" i="3"/>
  <c r="AD1784" i="3"/>
  <c r="AG1783" i="3"/>
  <c r="AF1783" i="3"/>
  <c r="AE1783" i="3"/>
  <c r="AD1783" i="3"/>
  <c r="AG1782" i="3"/>
  <c r="AF1782" i="3"/>
  <c r="AE1782" i="3"/>
  <c r="AD1782" i="3"/>
  <c r="AG1781" i="3"/>
  <c r="AF1781" i="3"/>
  <c r="AE1781" i="3"/>
  <c r="AD1781" i="3"/>
  <c r="AG1780" i="3"/>
  <c r="AF1780" i="3"/>
  <c r="AE1780" i="3"/>
  <c r="AD1780" i="3"/>
  <c r="AG1779" i="3"/>
  <c r="AF1779" i="3"/>
  <c r="AE1779" i="3"/>
  <c r="AD1779" i="3"/>
  <c r="AG1778" i="3"/>
  <c r="AF1778" i="3"/>
  <c r="AE1778" i="3"/>
  <c r="AD1778" i="3"/>
  <c r="AG1777" i="3"/>
  <c r="AF1777" i="3"/>
  <c r="AE1777" i="3"/>
  <c r="AD1777" i="3"/>
  <c r="AG1776" i="3"/>
  <c r="AF1776" i="3"/>
  <c r="AE1776" i="3"/>
  <c r="AD1776" i="3"/>
  <c r="AG1775" i="3"/>
  <c r="AF1775" i="3"/>
  <c r="AE1775" i="3"/>
  <c r="AD1775" i="3"/>
  <c r="AG1774" i="3"/>
  <c r="AF1774" i="3"/>
  <c r="AE1774" i="3"/>
  <c r="AD1774" i="3"/>
  <c r="AG1773" i="3"/>
  <c r="AF1773" i="3"/>
  <c r="AE1773" i="3"/>
  <c r="AD1773" i="3"/>
  <c r="AG1772" i="3"/>
  <c r="AF1772" i="3"/>
  <c r="AE1772" i="3"/>
  <c r="AD1772" i="3"/>
  <c r="AG1771" i="3"/>
  <c r="AF1771" i="3"/>
  <c r="AE1771" i="3"/>
  <c r="AD1771" i="3"/>
  <c r="AG1770" i="3"/>
  <c r="AF1770" i="3"/>
  <c r="AE1770" i="3"/>
  <c r="AD1770" i="3"/>
  <c r="AG1769" i="3"/>
  <c r="AF1769" i="3"/>
  <c r="AE1769" i="3"/>
  <c r="AD1769" i="3"/>
  <c r="AG1768" i="3"/>
  <c r="AF1768" i="3"/>
  <c r="AE1768" i="3"/>
  <c r="AD1768" i="3"/>
  <c r="AG1767" i="3"/>
  <c r="AF1767" i="3"/>
  <c r="AE1767" i="3"/>
  <c r="AD1767" i="3"/>
  <c r="AG1766" i="3"/>
  <c r="AF1766" i="3"/>
  <c r="AE1766" i="3"/>
  <c r="AD1766" i="3"/>
  <c r="AG1765" i="3"/>
  <c r="AF1765" i="3"/>
  <c r="AE1765" i="3"/>
  <c r="AD1765" i="3"/>
  <c r="AG1764" i="3"/>
  <c r="AF1764" i="3"/>
  <c r="AE1764" i="3"/>
  <c r="AD1764" i="3"/>
  <c r="AG1763" i="3"/>
  <c r="AF1763" i="3"/>
  <c r="AE1763" i="3"/>
  <c r="AD1763" i="3"/>
  <c r="AG1762" i="3"/>
  <c r="AF1762" i="3"/>
  <c r="AE1762" i="3"/>
  <c r="AD1762" i="3"/>
  <c r="AG1761" i="3"/>
  <c r="AF1761" i="3"/>
  <c r="AE1761" i="3"/>
  <c r="AD1761" i="3"/>
  <c r="AG1760" i="3"/>
  <c r="AF1760" i="3"/>
  <c r="AE1760" i="3"/>
  <c r="AD1760" i="3"/>
  <c r="AG1759" i="3"/>
  <c r="AF1759" i="3"/>
  <c r="AE1759" i="3"/>
  <c r="AD1759" i="3"/>
  <c r="AG1758" i="3"/>
  <c r="AF1758" i="3"/>
  <c r="AE1758" i="3"/>
  <c r="AD1758" i="3"/>
  <c r="AG1757" i="3"/>
  <c r="AF1757" i="3"/>
  <c r="AE1757" i="3"/>
  <c r="AD1757" i="3"/>
  <c r="AG1756" i="3"/>
  <c r="AF1756" i="3"/>
  <c r="AE1756" i="3"/>
  <c r="AD1756" i="3"/>
  <c r="AG1755" i="3"/>
  <c r="AF1755" i="3"/>
  <c r="AE1755" i="3"/>
  <c r="AD1755" i="3"/>
  <c r="AG1754" i="3"/>
  <c r="AF1754" i="3"/>
  <c r="AE1754" i="3"/>
  <c r="AD1754" i="3"/>
  <c r="AG1753" i="3"/>
  <c r="AF1753" i="3"/>
  <c r="AE1753" i="3"/>
  <c r="AD1753" i="3"/>
  <c r="AG1752" i="3"/>
  <c r="AF1752" i="3"/>
  <c r="AE1752" i="3"/>
  <c r="AD1752" i="3"/>
  <c r="AG1751" i="3"/>
  <c r="AF1751" i="3"/>
  <c r="AE1751" i="3"/>
  <c r="AD1751" i="3"/>
  <c r="AG1750" i="3"/>
  <c r="AF1750" i="3"/>
  <c r="AE1750" i="3"/>
  <c r="AD1750" i="3"/>
  <c r="AG1749" i="3"/>
  <c r="AF1749" i="3"/>
  <c r="AE1749" i="3"/>
  <c r="AD1749" i="3"/>
  <c r="AG1748" i="3"/>
  <c r="AF1748" i="3"/>
  <c r="AE1748" i="3"/>
  <c r="AD1748" i="3"/>
  <c r="AG1747" i="3"/>
  <c r="AF1747" i="3"/>
  <c r="AE1747" i="3"/>
  <c r="AD1747" i="3"/>
  <c r="AG1746" i="3"/>
  <c r="AF1746" i="3"/>
  <c r="AE1746" i="3"/>
  <c r="AD1746" i="3"/>
  <c r="AG1745" i="3"/>
  <c r="AF1745" i="3"/>
  <c r="AE1745" i="3"/>
  <c r="AD1745" i="3"/>
  <c r="AG1744" i="3"/>
  <c r="AF1744" i="3"/>
  <c r="AE1744" i="3"/>
  <c r="AD1744" i="3"/>
  <c r="AG1743" i="3"/>
  <c r="AF1743" i="3"/>
  <c r="AE1743" i="3"/>
  <c r="AD1743" i="3"/>
  <c r="AG1742" i="3"/>
  <c r="AF1742" i="3"/>
  <c r="AE1742" i="3"/>
  <c r="AD1742" i="3"/>
  <c r="AG1741" i="3"/>
  <c r="AF1741" i="3"/>
  <c r="AE1741" i="3"/>
  <c r="AD1741" i="3"/>
  <c r="AG1740" i="3"/>
  <c r="AF1740" i="3"/>
  <c r="AE1740" i="3"/>
  <c r="AD1740" i="3"/>
  <c r="AG1739" i="3"/>
  <c r="AF1739" i="3"/>
  <c r="AE1739" i="3"/>
  <c r="AD1739" i="3"/>
  <c r="AG1738" i="3"/>
  <c r="AF1738" i="3"/>
  <c r="AE1738" i="3"/>
  <c r="AD1738" i="3"/>
  <c r="AG1737" i="3"/>
  <c r="AF1737" i="3"/>
  <c r="AE1737" i="3"/>
  <c r="AD1737" i="3"/>
  <c r="AG1736" i="3"/>
  <c r="AF1736" i="3"/>
  <c r="AE1736" i="3"/>
  <c r="AD1736" i="3"/>
  <c r="AG1735" i="3"/>
  <c r="AF1735" i="3"/>
  <c r="AE1735" i="3"/>
  <c r="AD1735" i="3"/>
  <c r="AG1734" i="3"/>
  <c r="AF1734" i="3"/>
  <c r="AE1734" i="3"/>
  <c r="AD1734" i="3"/>
  <c r="AG1733" i="3"/>
  <c r="AF1733" i="3"/>
  <c r="AE1733" i="3"/>
  <c r="AD1733" i="3"/>
  <c r="AG1732" i="3"/>
  <c r="AF1732" i="3"/>
  <c r="AE1732" i="3"/>
  <c r="AD1732" i="3"/>
  <c r="AG1731" i="3"/>
  <c r="AF1731" i="3"/>
  <c r="AE1731" i="3"/>
  <c r="AD1731" i="3"/>
  <c r="AG1730" i="3"/>
  <c r="AF1730" i="3"/>
  <c r="AE1730" i="3"/>
  <c r="AD1730" i="3"/>
  <c r="AG1729" i="3"/>
  <c r="AF1729" i="3"/>
  <c r="AE1729" i="3"/>
  <c r="AD1729" i="3"/>
  <c r="AG1728" i="3"/>
  <c r="AF1728" i="3"/>
  <c r="AE1728" i="3"/>
  <c r="AD1728" i="3"/>
  <c r="AG1727" i="3"/>
  <c r="AF1727" i="3"/>
  <c r="AE1727" i="3"/>
  <c r="AD1727" i="3"/>
  <c r="AG1726" i="3"/>
  <c r="AF1726" i="3"/>
  <c r="AE1726" i="3"/>
  <c r="AD1726" i="3"/>
  <c r="AG1725" i="3"/>
  <c r="AF1725" i="3"/>
  <c r="AE1725" i="3"/>
  <c r="AD1725" i="3"/>
  <c r="AG1724" i="3"/>
  <c r="AF1724" i="3"/>
  <c r="AE1724" i="3"/>
  <c r="AD1724" i="3"/>
  <c r="AG1723" i="3"/>
  <c r="AF1723" i="3"/>
  <c r="AE1723" i="3"/>
  <c r="AD1723" i="3"/>
  <c r="AG1722" i="3"/>
  <c r="AF1722" i="3"/>
  <c r="AE1722" i="3"/>
  <c r="AD1722" i="3"/>
  <c r="AG1721" i="3"/>
  <c r="AF1721" i="3"/>
  <c r="AE1721" i="3"/>
  <c r="AD1721" i="3"/>
  <c r="AG1720" i="3"/>
  <c r="AF1720" i="3"/>
  <c r="AE1720" i="3"/>
  <c r="AD1720" i="3"/>
  <c r="AG1719" i="3"/>
  <c r="AF1719" i="3"/>
  <c r="AE1719" i="3"/>
  <c r="AD1719" i="3"/>
  <c r="AG1718" i="3"/>
  <c r="AF1718" i="3"/>
  <c r="AE1718" i="3"/>
  <c r="AD1718" i="3"/>
  <c r="AG1717" i="3"/>
  <c r="AF1717" i="3"/>
  <c r="AE1717" i="3"/>
  <c r="AD1717" i="3"/>
  <c r="AG1716" i="3"/>
  <c r="AF1716" i="3"/>
  <c r="AE1716" i="3"/>
  <c r="AD1716" i="3"/>
  <c r="AG1715" i="3"/>
  <c r="AF1715" i="3"/>
  <c r="AE1715" i="3"/>
  <c r="AD1715" i="3"/>
  <c r="AG1714" i="3"/>
  <c r="AF1714" i="3"/>
  <c r="AE1714" i="3"/>
  <c r="AD1714" i="3"/>
  <c r="AG1713" i="3"/>
  <c r="AF1713" i="3"/>
  <c r="AE1713" i="3"/>
  <c r="AD1713" i="3"/>
  <c r="AG1712" i="3"/>
  <c r="AF1712" i="3"/>
  <c r="AE1712" i="3"/>
  <c r="AD1712" i="3"/>
  <c r="AG1711" i="3"/>
  <c r="AF1711" i="3"/>
  <c r="AE1711" i="3"/>
  <c r="AD1711" i="3"/>
  <c r="AG1710" i="3"/>
  <c r="AF1710" i="3"/>
  <c r="AE1710" i="3"/>
  <c r="AD1710" i="3"/>
  <c r="AG1709" i="3"/>
  <c r="AF1709" i="3"/>
  <c r="AE1709" i="3"/>
  <c r="AD1709" i="3"/>
  <c r="AG1708" i="3"/>
  <c r="AF1708" i="3"/>
  <c r="AE1708" i="3"/>
  <c r="AD1708" i="3"/>
  <c r="AG1707" i="3"/>
  <c r="AF1707" i="3"/>
  <c r="AE1707" i="3"/>
  <c r="AD1707" i="3"/>
  <c r="AG1706" i="3"/>
  <c r="AF1706" i="3"/>
  <c r="AE1706" i="3"/>
  <c r="AD1706" i="3"/>
  <c r="AG1705" i="3"/>
  <c r="AF1705" i="3"/>
  <c r="AE1705" i="3"/>
  <c r="AD1705" i="3"/>
  <c r="AG1704" i="3"/>
  <c r="AF1704" i="3"/>
  <c r="AE1704" i="3"/>
  <c r="AD1704" i="3"/>
  <c r="AG1703" i="3"/>
  <c r="AF1703" i="3"/>
  <c r="AE1703" i="3"/>
  <c r="AD1703" i="3"/>
  <c r="AG1702" i="3"/>
  <c r="AF1702" i="3"/>
  <c r="AE1702" i="3"/>
  <c r="AD1702" i="3"/>
  <c r="AG1701" i="3"/>
  <c r="AF1701" i="3"/>
  <c r="AE1701" i="3"/>
  <c r="AD1701" i="3"/>
  <c r="AG1700" i="3"/>
  <c r="AF1700" i="3"/>
  <c r="AE1700" i="3"/>
  <c r="AD1700" i="3"/>
  <c r="AG1699" i="3"/>
  <c r="AF1699" i="3"/>
  <c r="AE1699" i="3"/>
  <c r="AD1699" i="3"/>
  <c r="AG1698" i="3"/>
  <c r="AF1698" i="3"/>
  <c r="AE1698" i="3"/>
  <c r="AD1698" i="3"/>
  <c r="AG1697" i="3"/>
  <c r="AF1697" i="3"/>
  <c r="AE1697" i="3"/>
  <c r="AD1697" i="3"/>
  <c r="AG1696" i="3"/>
  <c r="AF1696" i="3"/>
  <c r="AE1696" i="3"/>
  <c r="AD1696" i="3"/>
  <c r="AG1695" i="3"/>
  <c r="AF1695" i="3"/>
  <c r="AE1695" i="3"/>
  <c r="AD1695" i="3"/>
  <c r="AG1694" i="3"/>
  <c r="AF1694" i="3"/>
  <c r="AE1694" i="3"/>
  <c r="AD1694" i="3"/>
  <c r="AG1693" i="3"/>
  <c r="AF1693" i="3"/>
  <c r="AE1693" i="3"/>
  <c r="AD1693" i="3"/>
  <c r="AG1692" i="3"/>
  <c r="AF1692" i="3"/>
  <c r="AE1692" i="3"/>
  <c r="AD1692" i="3"/>
  <c r="AG1691" i="3"/>
  <c r="AF1691" i="3"/>
  <c r="AE1691" i="3"/>
  <c r="AD1691" i="3"/>
  <c r="AG1690" i="3"/>
  <c r="AF1690" i="3"/>
  <c r="AE1690" i="3"/>
  <c r="AD1690" i="3"/>
  <c r="AG1689" i="3"/>
  <c r="AF1689" i="3"/>
  <c r="AE1689" i="3"/>
  <c r="AD1689" i="3"/>
  <c r="AG1688" i="3"/>
  <c r="AF1688" i="3"/>
  <c r="AE1688" i="3"/>
  <c r="AD1688" i="3"/>
  <c r="AG1687" i="3"/>
  <c r="AF1687" i="3"/>
  <c r="AE1687" i="3"/>
  <c r="AD1687" i="3"/>
  <c r="AG1686" i="3"/>
  <c r="AF1686" i="3"/>
  <c r="AE1686" i="3"/>
  <c r="AD1686" i="3"/>
  <c r="AG1685" i="3"/>
  <c r="AF1685" i="3"/>
  <c r="AE1685" i="3"/>
  <c r="AD1685" i="3"/>
  <c r="AG1684" i="3"/>
  <c r="AF1684" i="3"/>
  <c r="AE1684" i="3"/>
  <c r="AD1684" i="3"/>
  <c r="AG1683" i="3"/>
  <c r="AF1683" i="3"/>
  <c r="AE1683" i="3"/>
  <c r="AD1683" i="3"/>
  <c r="AG1682" i="3"/>
  <c r="AF1682" i="3"/>
  <c r="AE1682" i="3"/>
  <c r="AD1682" i="3"/>
  <c r="AG1681" i="3"/>
  <c r="AF1681" i="3"/>
  <c r="AE1681" i="3"/>
  <c r="AD1681" i="3"/>
  <c r="AG1680" i="3"/>
  <c r="AF1680" i="3"/>
  <c r="AE1680" i="3"/>
  <c r="AD1680" i="3"/>
  <c r="AG1679" i="3"/>
  <c r="AF1679" i="3"/>
  <c r="AE1679" i="3"/>
  <c r="AD1679" i="3"/>
  <c r="AG1678" i="3"/>
  <c r="AF1678" i="3"/>
  <c r="AE1678" i="3"/>
  <c r="AD1678" i="3"/>
  <c r="AG1677" i="3"/>
  <c r="AF1677" i="3"/>
  <c r="AE1677" i="3"/>
  <c r="AD1677" i="3"/>
  <c r="AG1676" i="3"/>
  <c r="AF1676" i="3"/>
  <c r="AE1676" i="3"/>
  <c r="AD1676" i="3"/>
  <c r="AG1675" i="3"/>
  <c r="AF1675" i="3"/>
  <c r="AE1675" i="3"/>
  <c r="AD1675" i="3"/>
  <c r="AG1674" i="3"/>
  <c r="AF1674" i="3"/>
  <c r="AE1674" i="3"/>
  <c r="AD1674" i="3"/>
  <c r="AG1673" i="3"/>
  <c r="AF1673" i="3"/>
  <c r="AE1673" i="3"/>
  <c r="AD1673" i="3"/>
  <c r="AG1672" i="3"/>
  <c r="AF1672" i="3"/>
  <c r="AE1672" i="3"/>
  <c r="AD1672" i="3"/>
  <c r="AG1671" i="3"/>
  <c r="AF1671" i="3"/>
  <c r="AE1671" i="3"/>
  <c r="AD1671" i="3"/>
  <c r="AG1670" i="3"/>
  <c r="AF1670" i="3"/>
  <c r="AE1670" i="3"/>
  <c r="AD1670" i="3"/>
  <c r="AG1669" i="3"/>
  <c r="AF1669" i="3"/>
  <c r="AE1669" i="3"/>
  <c r="AD1669" i="3"/>
  <c r="AG1668" i="3"/>
  <c r="AF1668" i="3"/>
  <c r="AE1668" i="3"/>
  <c r="AD1668" i="3"/>
  <c r="AG1667" i="3"/>
  <c r="AF1667" i="3"/>
  <c r="AE1667" i="3"/>
  <c r="AD1667" i="3"/>
  <c r="AG1666" i="3"/>
  <c r="AF1666" i="3"/>
  <c r="AE1666" i="3"/>
  <c r="AD1666" i="3"/>
  <c r="AG1665" i="3"/>
  <c r="AF1665" i="3"/>
  <c r="AE1665" i="3"/>
  <c r="AD1665" i="3"/>
  <c r="AG1664" i="3"/>
  <c r="AF1664" i="3"/>
  <c r="AE1664" i="3"/>
  <c r="AD1664" i="3"/>
  <c r="AG1663" i="3"/>
  <c r="AF1663" i="3"/>
  <c r="AE1663" i="3"/>
  <c r="AD1663" i="3"/>
  <c r="AG1662" i="3"/>
  <c r="AF1662" i="3"/>
  <c r="AE1662" i="3"/>
  <c r="AD1662" i="3"/>
  <c r="AG1661" i="3"/>
  <c r="AF1661" i="3"/>
  <c r="AE1661" i="3"/>
  <c r="AD1661" i="3"/>
  <c r="AG1660" i="3"/>
  <c r="AF1660" i="3"/>
  <c r="AE1660" i="3"/>
  <c r="AD1660" i="3"/>
  <c r="AG1659" i="3"/>
  <c r="AF1659" i="3"/>
  <c r="AE1659" i="3"/>
  <c r="AD1659" i="3"/>
  <c r="AG1658" i="3"/>
  <c r="AF1658" i="3"/>
  <c r="AE1658" i="3"/>
  <c r="AD1658" i="3"/>
  <c r="AG1657" i="3"/>
  <c r="AF1657" i="3"/>
  <c r="AE1657" i="3"/>
  <c r="AD1657" i="3"/>
  <c r="AG1656" i="3"/>
  <c r="AF1656" i="3"/>
  <c r="AE1656" i="3"/>
  <c r="AD1656" i="3"/>
  <c r="AG1655" i="3"/>
  <c r="AF1655" i="3"/>
  <c r="AE1655" i="3"/>
  <c r="AD1655" i="3"/>
  <c r="AG1654" i="3"/>
  <c r="AF1654" i="3"/>
  <c r="AE1654" i="3"/>
  <c r="AD1654" i="3"/>
  <c r="AG1653" i="3"/>
  <c r="AF1653" i="3"/>
  <c r="AE1653" i="3"/>
  <c r="AD1653" i="3"/>
  <c r="AG1652" i="3"/>
  <c r="AF1652" i="3"/>
  <c r="AE1652" i="3"/>
  <c r="AD1652" i="3"/>
  <c r="AG1651" i="3"/>
  <c r="AF1651" i="3"/>
  <c r="AE1651" i="3"/>
  <c r="AD1651" i="3"/>
  <c r="AG1650" i="3"/>
  <c r="AF1650" i="3"/>
  <c r="AE1650" i="3"/>
  <c r="AD1650" i="3"/>
  <c r="AG1649" i="3"/>
  <c r="AF1649" i="3"/>
  <c r="AE1649" i="3"/>
  <c r="AD1649" i="3"/>
  <c r="AG1648" i="3"/>
  <c r="AF1648" i="3"/>
  <c r="AE1648" i="3"/>
  <c r="AD1648" i="3"/>
  <c r="AG1647" i="3"/>
  <c r="AF1647" i="3"/>
  <c r="AE1647" i="3"/>
  <c r="AD1647" i="3"/>
  <c r="AG1646" i="3"/>
  <c r="AF1646" i="3"/>
  <c r="AE1646" i="3"/>
  <c r="AD1646" i="3"/>
  <c r="AG1645" i="3"/>
  <c r="AF1645" i="3"/>
  <c r="AE1645" i="3"/>
  <c r="AD1645" i="3"/>
  <c r="AG1644" i="3"/>
  <c r="AF1644" i="3"/>
  <c r="AE1644" i="3"/>
  <c r="AD1644" i="3"/>
  <c r="AG1643" i="3"/>
  <c r="AF1643" i="3"/>
  <c r="AE1643" i="3"/>
  <c r="AD1643" i="3"/>
  <c r="AG1642" i="3"/>
  <c r="AF1642" i="3"/>
  <c r="AE1642" i="3"/>
  <c r="AD1642" i="3"/>
  <c r="AG1641" i="3"/>
  <c r="AF1641" i="3"/>
  <c r="AE1641" i="3"/>
  <c r="AD1641" i="3"/>
  <c r="AG1640" i="3"/>
  <c r="AF1640" i="3"/>
  <c r="AE1640" i="3"/>
  <c r="AD1640" i="3"/>
  <c r="AG1639" i="3"/>
  <c r="AF1639" i="3"/>
  <c r="AE1639" i="3"/>
  <c r="AD1639" i="3"/>
  <c r="AG1638" i="3"/>
  <c r="AF1638" i="3"/>
  <c r="AE1638" i="3"/>
  <c r="AD1638" i="3"/>
  <c r="AG1637" i="3"/>
  <c r="AF1637" i="3"/>
  <c r="AE1637" i="3"/>
  <c r="AD1637" i="3"/>
  <c r="AG1636" i="3"/>
  <c r="AF1636" i="3"/>
  <c r="AE1636" i="3"/>
  <c r="AD1636" i="3"/>
  <c r="AG1635" i="3"/>
  <c r="AF1635" i="3"/>
  <c r="AE1635" i="3"/>
  <c r="AD1635" i="3"/>
  <c r="AG1634" i="3"/>
  <c r="AF1634" i="3"/>
  <c r="AE1634" i="3"/>
  <c r="AD1634" i="3"/>
  <c r="AG1633" i="3"/>
  <c r="AF1633" i="3"/>
  <c r="AE1633" i="3"/>
  <c r="AD1633" i="3"/>
  <c r="AG1632" i="3"/>
  <c r="AF1632" i="3"/>
  <c r="AE1632" i="3"/>
  <c r="AD1632" i="3"/>
  <c r="AG1631" i="3"/>
  <c r="AF1631" i="3"/>
  <c r="AE1631" i="3"/>
  <c r="AD1631" i="3"/>
  <c r="AG1630" i="3"/>
  <c r="AF1630" i="3"/>
  <c r="AE1630" i="3"/>
  <c r="AD1630" i="3"/>
  <c r="AG1629" i="3"/>
  <c r="AF1629" i="3"/>
  <c r="AE1629" i="3"/>
  <c r="AD1629" i="3"/>
  <c r="AG1628" i="3"/>
  <c r="AF1628" i="3"/>
  <c r="AE1628" i="3"/>
  <c r="AD1628" i="3"/>
  <c r="AG1627" i="3"/>
  <c r="AF1627" i="3"/>
  <c r="AE1627" i="3"/>
  <c r="AD1627" i="3"/>
  <c r="AG1626" i="3"/>
  <c r="AF1626" i="3"/>
  <c r="AE1626" i="3"/>
  <c r="AD1626" i="3"/>
  <c r="AG1625" i="3"/>
  <c r="AF1625" i="3"/>
  <c r="AE1625" i="3"/>
  <c r="AD1625" i="3"/>
  <c r="AG1624" i="3"/>
  <c r="AF1624" i="3"/>
  <c r="AE1624" i="3"/>
  <c r="AD1624" i="3"/>
  <c r="AG1623" i="3"/>
  <c r="AF1623" i="3"/>
  <c r="AE1623" i="3"/>
  <c r="AD1623" i="3"/>
  <c r="AG1622" i="3"/>
  <c r="AF1622" i="3"/>
  <c r="AE1622" i="3"/>
  <c r="AD1622" i="3"/>
  <c r="AG1621" i="3"/>
  <c r="AF1621" i="3"/>
  <c r="AE1621" i="3"/>
  <c r="AD1621" i="3"/>
  <c r="AG1620" i="3"/>
  <c r="AF1620" i="3"/>
  <c r="AE1620" i="3"/>
  <c r="AD1620" i="3"/>
  <c r="AG1619" i="3"/>
  <c r="AF1619" i="3"/>
  <c r="AE1619" i="3"/>
  <c r="AD1619" i="3"/>
  <c r="AG1618" i="3"/>
  <c r="AF1618" i="3"/>
  <c r="AE1618" i="3"/>
  <c r="AD1618" i="3"/>
  <c r="AG1617" i="3"/>
  <c r="AF1617" i="3"/>
  <c r="AE1617" i="3"/>
  <c r="AD1617" i="3"/>
  <c r="AG1616" i="3"/>
  <c r="AF1616" i="3"/>
  <c r="AE1616" i="3"/>
  <c r="AD1616" i="3"/>
  <c r="AG1615" i="3"/>
  <c r="AF1615" i="3"/>
  <c r="AE1615" i="3"/>
  <c r="AD1615" i="3"/>
  <c r="AG1614" i="3"/>
  <c r="AF1614" i="3"/>
  <c r="AE1614" i="3"/>
  <c r="AD1614" i="3"/>
  <c r="AG1613" i="3"/>
  <c r="AF1613" i="3"/>
  <c r="AE1613" i="3"/>
  <c r="AD1613" i="3"/>
  <c r="AG1612" i="3"/>
  <c r="AF1612" i="3"/>
  <c r="AE1612" i="3"/>
  <c r="AD1612" i="3"/>
  <c r="AG1611" i="3"/>
  <c r="AF1611" i="3"/>
  <c r="AE1611" i="3"/>
  <c r="AD1611" i="3"/>
  <c r="AG1610" i="3"/>
  <c r="AF1610" i="3"/>
  <c r="AE1610" i="3"/>
  <c r="AD1610" i="3"/>
  <c r="AG1609" i="3"/>
  <c r="AF1609" i="3"/>
  <c r="AE1609" i="3"/>
  <c r="AD1609" i="3"/>
  <c r="AG1608" i="3"/>
  <c r="AF1608" i="3"/>
  <c r="AE1608" i="3"/>
  <c r="AD1608" i="3"/>
  <c r="AG1607" i="3"/>
  <c r="AF1607" i="3"/>
  <c r="AE1607" i="3"/>
  <c r="AD1607" i="3"/>
  <c r="AG1606" i="3"/>
  <c r="AF1606" i="3"/>
  <c r="AE1606" i="3"/>
  <c r="AD1606" i="3"/>
  <c r="AG1605" i="3"/>
  <c r="AF1605" i="3"/>
  <c r="AE1605" i="3"/>
  <c r="AD1605" i="3"/>
  <c r="AG1604" i="3"/>
  <c r="AF1604" i="3"/>
  <c r="AE1604" i="3"/>
  <c r="AD1604" i="3"/>
  <c r="AG1603" i="3"/>
  <c r="AF1603" i="3"/>
  <c r="AE1603" i="3"/>
  <c r="AD1603" i="3"/>
  <c r="AG1602" i="3"/>
  <c r="AF1602" i="3"/>
  <c r="AE1602" i="3"/>
  <c r="AD1602" i="3"/>
  <c r="AG1601" i="3"/>
  <c r="AF1601" i="3"/>
  <c r="AE1601" i="3"/>
  <c r="AD1601" i="3"/>
  <c r="AG1600" i="3"/>
  <c r="AF1600" i="3"/>
  <c r="AE1600" i="3"/>
  <c r="AD1600" i="3"/>
  <c r="AG1599" i="3"/>
  <c r="AF1599" i="3"/>
  <c r="AE1599" i="3"/>
  <c r="AD1599" i="3"/>
  <c r="AG1598" i="3"/>
  <c r="AF1598" i="3"/>
  <c r="AE1598" i="3"/>
  <c r="AD1598" i="3"/>
  <c r="AG1597" i="3"/>
  <c r="AF1597" i="3"/>
  <c r="AE1597" i="3"/>
  <c r="AD1597" i="3"/>
  <c r="AG1596" i="3"/>
  <c r="AF1596" i="3"/>
  <c r="AE1596" i="3"/>
  <c r="AD1596" i="3"/>
  <c r="AG1595" i="3"/>
  <c r="AF1595" i="3"/>
  <c r="AE1595" i="3"/>
  <c r="AD1595" i="3"/>
  <c r="AG1594" i="3"/>
  <c r="AF1594" i="3"/>
  <c r="AE1594" i="3"/>
  <c r="AD1594" i="3"/>
  <c r="AG1593" i="3"/>
  <c r="AF1593" i="3"/>
  <c r="AE1593" i="3"/>
  <c r="AD1593" i="3"/>
  <c r="AG1592" i="3"/>
  <c r="AF1592" i="3"/>
  <c r="AE1592" i="3"/>
  <c r="AD1592" i="3"/>
  <c r="AG1591" i="3"/>
  <c r="AF1591" i="3"/>
  <c r="AE1591" i="3"/>
  <c r="AD1591" i="3"/>
  <c r="AG1590" i="3"/>
  <c r="AF1590" i="3"/>
  <c r="AE1590" i="3"/>
  <c r="AD1590" i="3"/>
  <c r="AG1589" i="3"/>
  <c r="AF1589" i="3"/>
  <c r="AE1589" i="3"/>
  <c r="AD1589" i="3"/>
  <c r="AG1588" i="3"/>
  <c r="AF1588" i="3"/>
  <c r="AE1588" i="3"/>
  <c r="AD1588" i="3"/>
  <c r="AG1587" i="3"/>
  <c r="AF1587" i="3"/>
  <c r="AE1587" i="3"/>
  <c r="AD1587" i="3"/>
  <c r="AG1586" i="3"/>
  <c r="AF1586" i="3"/>
  <c r="AE1586" i="3"/>
  <c r="AD1586" i="3"/>
  <c r="AG1585" i="3"/>
  <c r="AF1585" i="3"/>
  <c r="AE1585" i="3"/>
  <c r="AD1585" i="3"/>
  <c r="AG1584" i="3"/>
  <c r="AF1584" i="3"/>
  <c r="AE1584" i="3"/>
  <c r="AD1584" i="3"/>
  <c r="AG1583" i="3"/>
  <c r="AF1583" i="3"/>
  <c r="AE1583" i="3"/>
  <c r="AD1583" i="3"/>
  <c r="AG1582" i="3"/>
  <c r="AF1582" i="3"/>
  <c r="AE1582" i="3"/>
  <c r="AD1582" i="3"/>
  <c r="AG1581" i="3"/>
  <c r="AF1581" i="3"/>
  <c r="AE1581" i="3"/>
  <c r="AD1581" i="3"/>
  <c r="AG1580" i="3"/>
  <c r="AF1580" i="3"/>
  <c r="AE1580" i="3"/>
  <c r="AD1580" i="3"/>
  <c r="AG1579" i="3"/>
  <c r="AF1579" i="3"/>
  <c r="AE1579" i="3"/>
  <c r="AD1579" i="3"/>
  <c r="AG1578" i="3"/>
  <c r="AF1578" i="3"/>
  <c r="AE1578" i="3"/>
  <c r="AD1578" i="3"/>
  <c r="AG1577" i="3"/>
  <c r="AF1577" i="3"/>
  <c r="AE1577" i="3"/>
  <c r="AD1577" i="3"/>
  <c r="AG1576" i="3"/>
  <c r="AF1576" i="3"/>
  <c r="AE1576" i="3"/>
  <c r="AD1576" i="3"/>
  <c r="AG1575" i="3"/>
  <c r="AF1575" i="3"/>
  <c r="AE1575" i="3"/>
  <c r="AD1575" i="3"/>
  <c r="AG1574" i="3"/>
  <c r="AF1574" i="3"/>
  <c r="AE1574" i="3"/>
  <c r="AD1574" i="3"/>
  <c r="AG1573" i="3"/>
  <c r="AF1573" i="3"/>
  <c r="AE1573" i="3"/>
  <c r="AD1573" i="3"/>
  <c r="AG1572" i="3"/>
  <c r="AF1572" i="3"/>
  <c r="AE1572" i="3"/>
  <c r="AD1572" i="3"/>
  <c r="AG1571" i="3"/>
  <c r="AF1571" i="3"/>
  <c r="AE1571" i="3"/>
  <c r="AD1571" i="3"/>
  <c r="AG1570" i="3"/>
  <c r="AF1570" i="3"/>
  <c r="AE1570" i="3"/>
  <c r="AD1570" i="3"/>
  <c r="AG1569" i="3"/>
  <c r="AF1569" i="3"/>
  <c r="AE1569" i="3"/>
  <c r="AD1569" i="3"/>
  <c r="AG1568" i="3"/>
  <c r="AF1568" i="3"/>
  <c r="AE1568" i="3"/>
  <c r="AD1568" i="3"/>
  <c r="AG1567" i="3"/>
  <c r="AF1567" i="3"/>
  <c r="AE1567" i="3"/>
  <c r="AD1567" i="3"/>
  <c r="AG1566" i="3"/>
  <c r="AF1566" i="3"/>
  <c r="AE1566" i="3"/>
  <c r="AD1566" i="3"/>
  <c r="AG1565" i="3"/>
  <c r="AF1565" i="3"/>
  <c r="AE1565" i="3"/>
  <c r="AD1565" i="3"/>
  <c r="AG1564" i="3"/>
  <c r="AF1564" i="3"/>
  <c r="AE1564" i="3"/>
  <c r="AD1564" i="3"/>
  <c r="AG1563" i="3"/>
  <c r="AF1563" i="3"/>
  <c r="AE1563" i="3"/>
  <c r="AD1563" i="3"/>
  <c r="AG1562" i="3"/>
  <c r="AF1562" i="3"/>
  <c r="AE1562" i="3"/>
  <c r="AD1562" i="3"/>
  <c r="AG1561" i="3"/>
  <c r="AF1561" i="3"/>
  <c r="AE1561" i="3"/>
  <c r="AD1561" i="3"/>
  <c r="AG1560" i="3"/>
  <c r="AF1560" i="3"/>
  <c r="AE1560" i="3"/>
  <c r="AD1560" i="3"/>
  <c r="AG1559" i="3"/>
  <c r="AF1559" i="3"/>
  <c r="AE1559" i="3"/>
  <c r="AD1559" i="3"/>
  <c r="AG1558" i="3"/>
  <c r="AF1558" i="3"/>
  <c r="AE1558" i="3"/>
  <c r="AD1558" i="3"/>
  <c r="AG1557" i="3"/>
  <c r="AF1557" i="3"/>
  <c r="AE1557" i="3"/>
  <c r="AD1557" i="3"/>
  <c r="AG1556" i="3"/>
  <c r="AF1556" i="3"/>
  <c r="AE1556" i="3"/>
  <c r="AD1556" i="3"/>
  <c r="AG1555" i="3"/>
  <c r="AF1555" i="3"/>
  <c r="AE1555" i="3"/>
  <c r="AD1555" i="3"/>
  <c r="AG1554" i="3"/>
  <c r="AF1554" i="3"/>
  <c r="AE1554" i="3"/>
  <c r="AD1554" i="3"/>
  <c r="AG1553" i="3"/>
  <c r="AF1553" i="3"/>
  <c r="AE1553" i="3"/>
  <c r="AD1553" i="3"/>
  <c r="AG1552" i="3"/>
  <c r="AF1552" i="3"/>
  <c r="AE1552" i="3"/>
  <c r="AD1552" i="3"/>
  <c r="AG1551" i="3"/>
  <c r="AF1551" i="3"/>
  <c r="AE1551" i="3"/>
  <c r="AD1551" i="3"/>
  <c r="AG1550" i="3"/>
  <c r="AF1550" i="3"/>
  <c r="AE1550" i="3"/>
  <c r="AD1550" i="3"/>
  <c r="AG1549" i="3"/>
  <c r="AF1549" i="3"/>
  <c r="AE1549" i="3"/>
  <c r="AD1549" i="3"/>
  <c r="AG1548" i="3"/>
  <c r="AF1548" i="3"/>
  <c r="AE1548" i="3"/>
  <c r="AD1548" i="3"/>
  <c r="AG1547" i="3"/>
  <c r="AF1547" i="3"/>
  <c r="AE1547" i="3"/>
  <c r="AD1547" i="3"/>
  <c r="AG1546" i="3"/>
  <c r="AF1546" i="3"/>
  <c r="AE1546" i="3"/>
  <c r="AD1546" i="3"/>
  <c r="AG1545" i="3"/>
  <c r="AF1545" i="3"/>
  <c r="AE1545" i="3"/>
  <c r="AD1545" i="3"/>
  <c r="AG1544" i="3"/>
  <c r="AF1544" i="3"/>
  <c r="AE1544" i="3"/>
  <c r="AD1544" i="3"/>
  <c r="AG1543" i="3"/>
  <c r="AF1543" i="3"/>
  <c r="AE1543" i="3"/>
  <c r="AD1543" i="3"/>
  <c r="AG1542" i="3"/>
  <c r="AF1542" i="3"/>
  <c r="AE1542" i="3"/>
  <c r="AD1542" i="3"/>
  <c r="AG1541" i="3"/>
  <c r="AF1541" i="3"/>
  <c r="AE1541" i="3"/>
  <c r="AD1541" i="3"/>
  <c r="AG1540" i="3"/>
  <c r="AF1540" i="3"/>
  <c r="AE1540" i="3"/>
  <c r="AD1540" i="3"/>
  <c r="AG1539" i="3"/>
  <c r="AF1539" i="3"/>
  <c r="AE1539" i="3"/>
  <c r="AD1539" i="3"/>
  <c r="AG1538" i="3"/>
  <c r="AF1538" i="3"/>
  <c r="AE1538" i="3"/>
  <c r="AD1538" i="3"/>
  <c r="AG1537" i="3"/>
  <c r="AF1537" i="3"/>
  <c r="AE1537" i="3"/>
  <c r="AD1537" i="3"/>
  <c r="AG1536" i="3"/>
  <c r="AF1536" i="3"/>
  <c r="AE1536" i="3"/>
  <c r="AD1536" i="3"/>
  <c r="AG1535" i="3"/>
  <c r="AF1535" i="3"/>
  <c r="AE1535" i="3"/>
  <c r="AD1535" i="3"/>
  <c r="AG1534" i="3"/>
  <c r="AF1534" i="3"/>
  <c r="AE1534" i="3"/>
  <c r="AD1534" i="3"/>
  <c r="AG1533" i="3"/>
  <c r="AF1533" i="3"/>
  <c r="AE1533" i="3"/>
  <c r="AD1533" i="3"/>
  <c r="AG1532" i="3"/>
  <c r="AF1532" i="3"/>
  <c r="AE1532" i="3"/>
  <c r="AD1532" i="3"/>
  <c r="AG1531" i="3"/>
  <c r="AF1531" i="3"/>
  <c r="AE1531" i="3"/>
  <c r="AD1531" i="3"/>
  <c r="AG1530" i="3"/>
  <c r="AF1530" i="3"/>
  <c r="AE1530" i="3"/>
  <c r="AD1530" i="3"/>
  <c r="AG1529" i="3"/>
  <c r="AF1529" i="3"/>
  <c r="AE1529" i="3"/>
  <c r="AD1529" i="3"/>
  <c r="AG1528" i="3"/>
  <c r="AF1528" i="3"/>
  <c r="AE1528" i="3"/>
  <c r="AD1528" i="3"/>
  <c r="AG1527" i="3"/>
  <c r="AF1527" i="3"/>
  <c r="AE1527" i="3"/>
  <c r="AD1527" i="3"/>
  <c r="AG1526" i="3"/>
  <c r="AF1526" i="3"/>
  <c r="AE1526" i="3"/>
  <c r="AD1526" i="3"/>
  <c r="AG1525" i="3"/>
  <c r="AF1525" i="3"/>
  <c r="AE1525" i="3"/>
  <c r="AD1525" i="3"/>
  <c r="AG1524" i="3"/>
  <c r="AF1524" i="3"/>
  <c r="AE1524" i="3"/>
  <c r="AD1524" i="3"/>
  <c r="AG1523" i="3"/>
  <c r="AF1523" i="3"/>
  <c r="AE1523" i="3"/>
  <c r="AD1523" i="3"/>
  <c r="AG1522" i="3"/>
  <c r="AF1522" i="3"/>
  <c r="AE1522" i="3"/>
  <c r="AD1522" i="3"/>
  <c r="AG1521" i="3"/>
  <c r="AF1521" i="3"/>
  <c r="AE1521" i="3"/>
  <c r="AD1521" i="3"/>
  <c r="AG1520" i="3"/>
  <c r="AF1520" i="3"/>
  <c r="AE1520" i="3"/>
  <c r="AD1520" i="3"/>
  <c r="AG1519" i="3"/>
  <c r="AF1519" i="3"/>
  <c r="AE1519" i="3"/>
  <c r="AD1519" i="3"/>
  <c r="AG1518" i="3"/>
  <c r="AF1518" i="3"/>
  <c r="AE1518" i="3"/>
  <c r="AD1518" i="3"/>
  <c r="AG1517" i="3"/>
  <c r="AF1517" i="3"/>
  <c r="AE1517" i="3"/>
  <c r="AD1517" i="3"/>
  <c r="AG1516" i="3"/>
  <c r="AF1516" i="3"/>
  <c r="AE1516" i="3"/>
  <c r="AD1516" i="3"/>
  <c r="AG1515" i="3"/>
  <c r="AF1515" i="3"/>
  <c r="AE1515" i="3"/>
  <c r="AD1515" i="3"/>
  <c r="AG1514" i="3"/>
  <c r="AF1514" i="3"/>
  <c r="AE1514" i="3"/>
  <c r="AD1514" i="3"/>
  <c r="AG1513" i="3"/>
  <c r="AF1513" i="3"/>
  <c r="AE1513" i="3"/>
  <c r="AD1513" i="3"/>
  <c r="AG1512" i="3"/>
  <c r="AF1512" i="3"/>
  <c r="AE1512" i="3"/>
  <c r="AD1512" i="3"/>
  <c r="AG1511" i="3"/>
  <c r="AF1511" i="3"/>
  <c r="AE1511" i="3"/>
  <c r="AD1511" i="3"/>
  <c r="AG1510" i="3"/>
  <c r="AF1510" i="3"/>
  <c r="AE1510" i="3"/>
  <c r="AD1510" i="3"/>
  <c r="AG1509" i="3"/>
  <c r="AF1509" i="3"/>
  <c r="AE1509" i="3"/>
  <c r="AD1509" i="3"/>
  <c r="AG1508" i="3"/>
  <c r="AF1508" i="3"/>
  <c r="AE1508" i="3"/>
  <c r="AD1508" i="3"/>
  <c r="AG1507" i="3"/>
  <c r="AF1507" i="3"/>
  <c r="AE1507" i="3"/>
  <c r="AD1507" i="3"/>
  <c r="AG1506" i="3"/>
  <c r="AF1506" i="3"/>
  <c r="AE1506" i="3"/>
  <c r="AD1506" i="3"/>
  <c r="AG1505" i="3"/>
  <c r="AF1505" i="3"/>
  <c r="AE1505" i="3"/>
  <c r="AD1505" i="3"/>
  <c r="AG1504" i="3"/>
  <c r="AF1504" i="3"/>
  <c r="AE1504" i="3"/>
  <c r="AD1504" i="3"/>
  <c r="AG1503" i="3"/>
  <c r="AF1503" i="3"/>
  <c r="AE1503" i="3"/>
  <c r="AD1503" i="3"/>
  <c r="AG1502" i="3"/>
  <c r="AF1502" i="3"/>
  <c r="AE1502" i="3"/>
  <c r="AD1502" i="3"/>
  <c r="AG1501" i="3"/>
  <c r="AF1501" i="3"/>
  <c r="AE1501" i="3"/>
  <c r="AD1501" i="3"/>
  <c r="AG1500" i="3"/>
  <c r="AF1500" i="3"/>
  <c r="AE1500" i="3"/>
  <c r="AD1500" i="3"/>
  <c r="AG1499" i="3"/>
  <c r="AF1499" i="3"/>
  <c r="AE1499" i="3"/>
  <c r="AD1499" i="3"/>
  <c r="AG1498" i="3"/>
  <c r="AF1498" i="3"/>
  <c r="AE1498" i="3"/>
  <c r="AD1498" i="3"/>
  <c r="AG1497" i="3"/>
  <c r="AF1497" i="3"/>
  <c r="AE1497" i="3"/>
  <c r="AD1497" i="3"/>
  <c r="AG1496" i="3"/>
  <c r="AF1496" i="3"/>
  <c r="AE1496" i="3"/>
  <c r="AD1496" i="3"/>
  <c r="AG1495" i="3"/>
  <c r="AF1495" i="3"/>
  <c r="AE1495" i="3"/>
  <c r="AD1495" i="3"/>
  <c r="AG1494" i="3"/>
  <c r="AF1494" i="3"/>
  <c r="AE1494" i="3"/>
  <c r="AD1494" i="3"/>
  <c r="AG1493" i="3"/>
  <c r="AF1493" i="3"/>
  <c r="AE1493" i="3"/>
  <c r="AD1493" i="3"/>
  <c r="AG1492" i="3"/>
  <c r="AF1492" i="3"/>
  <c r="AE1492" i="3"/>
  <c r="AD1492" i="3"/>
  <c r="AG1491" i="3"/>
  <c r="AF1491" i="3"/>
  <c r="AE1491" i="3"/>
  <c r="AD1491" i="3"/>
  <c r="AG1490" i="3"/>
  <c r="AF1490" i="3"/>
  <c r="AE1490" i="3"/>
  <c r="AD1490" i="3"/>
  <c r="AG1489" i="3"/>
  <c r="AF1489" i="3"/>
  <c r="AE1489" i="3"/>
  <c r="AD1489" i="3"/>
  <c r="AG1488" i="3"/>
  <c r="AF1488" i="3"/>
  <c r="AE1488" i="3"/>
  <c r="AD1488" i="3"/>
  <c r="AG1487" i="3"/>
  <c r="AF1487" i="3"/>
  <c r="AE1487" i="3"/>
  <c r="AD1487" i="3"/>
  <c r="AG1486" i="3"/>
  <c r="AF1486" i="3"/>
  <c r="AE1486" i="3"/>
  <c r="AD1486" i="3"/>
  <c r="AG1485" i="3"/>
  <c r="AF1485" i="3"/>
  <c r="AE1485" i="3"/>
  <c r="AD1485" i="3"/>
  <c r="AG1484" i="3"/>
  <c r="AF1484" i="3"/>
  <c r="AE1484" i="3"/>
  <c r="AD1484" i="3"/>
  <c r="AG1483" i="3"/>
  <c r="AF1483" i="3"/>
  <c r="AE1483" i="3"/>
  <c r="AD1483" i="3"/>
  <c r="AG1482" i="3"/>
  <c r="AF1482" i="3"/>
  <c r="AE1482" i="3"/>
  <c r="AD1482" i="3"/>
  <c r="AG1481" i="3"/>
  <c r="AF1481" i="3"/>
  <c r="AE1481" i="3"/>
  <c r="AD1481" i="3"/>
  <c r="AG1480" i="3"/>
  <c r="AF1480" i="3"/>
  <c r="AE1480" i="3"/>
  <c r="AD1480" i="3"/>
  <c r="AG1479" i="3"/>
  <c r="AF1479" i="3"/>
  <c r="AE1479" i="3"/>
  <c r="AD1479" i="3"/>
  <c r="AG1478" i="3"/>
  <c r="AF1478" i="3"/>
  <c r="AE1478" i="3"/>
  <c r="AD1478" i="3"/>
  <c r="AG1477" i="3"/>
  <c r="AF1477" i="3"/>
  <c r="AE1477" i="3"/>
  <c r="AD1477" i="3"/>
  <c r="AG1476" i="3"/>
  <c r="AF1476" i="3"/>
  <c r="AE1476" i="3"/>
  <c r="AD1476" i="3"/>
  <c r="AG1475" i="3"/>
  <c r="AF1475" i="3"/>
  <c r="AE1475" i="3"/>
  <c r="AD1475" i="3"/>
  <c r="AG1474" i="3"/>
  <c r="AF1474" i="3"/>
  <c r="AE1474" i="3"/>
  <c r="AD1474" i="3"/>
  <c r="AG1473" i="3"/>
  <c r="AF1473" i="3"/>
  <c r="AE1473" i="3"/>
  <c r="AD1473" i="3"/>
  <c r="AG1472" i="3"/>
  <c r="AF1472" i="3"/>
  <c r="AE1472" i="3"/>
  <c r="AD1472" i="3"/>
  <c r="AG1471" i="3"/>
  <c r="AF1471" i="3"/>
  <c r="AE1471" i="3"/>
  <c r="AD1471" i="3"/>
  <c r="AG1470" i="3"/>
  <c r="AF1470" i="3"/>
  <c r="AE1470" i="3"/>
  <c r="AD1470" i="3"/>
  <c r="AG1469" i="3"/>
  <c r="AF1469" i="3"/>
  <c r="AE1469" i="3"/>
  <c r="AD1469" i="3"/>
  <c r="AG1468" i="3"/>
  <c r="AF1468" i="3"/>
  <c r="AE1468" i="3"/>
  <c r="AD1468" i="3"/>
  <c r="AG1467" i="3"/>
  <c r="AF1467" i="3"/>
  <c r="AE1467" i="3"/>
  <c r="AD1467" i="3"/>
  <c r="AG1466" i="3"/>
  <c r="AF1466" i="3"/>
  <c r="AE1466" i="3"/>
  <c r="AD1466" i="3"/>
  <c r="AG1465" i="3"/>
  <c r="AF1465" i="3"/>
  <c r="AE1465" i="3"/>
  <c r="AD1465" i="3"/>
  <c r="AG1464" i="3"/>
  <c r="AF1464" i="3"/>
  <c r="AE1464" i="3"/>
  <c r="AD1464" i="3"/>
  <c r="AG1463" i="3"/>
  <c r="AF1463" i="3"/>
  <c r="AE1463" i="3"/>
  <c r="AD1463" i="3"/>
  <c r="AG1462" i="3"/>
  <c r="AF1462" i="3"/>
  <c r="AE1462" i="3"/>
  <c r="AD1462" i="3"/>
  <c r="AG1461" i="3"/>
  <c r="AF1461" i="3"/>
  <c r="AE1461" i="3"/>
  <c r="AD1461" i="3"/>
  <c r="AG1460" i="3"/>
  <c r="AF1460" i="3"/>
  <c r="AE1460" i="3"/>
  <c r="AD1460" i="3"/>
  <c r="AG1459" i="3"/>
  <c r="AF1459" i="3"/>
  <c r="AE1459" i="3"/>
  <c r="AD1459" i="3"/>
  <c r="AG1458" i="3"/>
  <c r="AF1458" i="3"/>
  <c r="AE1458" i="3"/>
  <c r="AD1458" i="3"/>
  <c r="AG1457" i="3"/>
  <c r="AF1457" i="3"/>
  <c r="AE1457" i="3"/>
  <c r="AD1457" i="3"/>
  <c r="AG1456" i="3"/>
  <c r="AF1456" i="3"/>
  <c r="AE1456" i="3"/>
  <c r="AD1456" i="3"/>
  <c r="AG1455" i="3"/>
  <c r="AF1455" i="3"/>
  <c r="AE1455" i="3"/>
  <c r="AD1455" i="3"/>
  <c r="AG1454" i="3"/>
  <c r="AF1454" i="3"/>
  <c r="AE1454" i="3"/>
  <c r="AD1454" i="3"/>
  <c r="AG1453" i="3"/>
  <c r="AF1453" i="3"/>
  <c r="AE1453" i="3"/>
  <c r="AD1453" i="3"/>
  <c r="AG1452" i="3"/>
  <c r="AF1452" i="3"/>
  <c r="AE1452" i="3"/>
  <c r="AD1452" i="3"/>
  <c r="AG1451" i="3"/>
  <c r="AF1451" i="3"/>
  <c r="AE1451" i="3"/>
  <c r="AD1451" i="3"/>
  <c r="AG1450" i="3"/>
  <c r="AF1450" i="3"/>
  <c r="AE1450" i="3"/>
  <c r="AD1450" i="3"/>
  <c r="AG1449" i="3"/>
  <c r="AF1449" i="3"/>
  <c r="AE1449" i="3"/>
  <c r="AD1449" i="3"/>
  <c r="AG1448" i="3"/>
  <c r="AF1448" i="3"/>
  <c r="AE1448" i="3"/>
  <c r="AD1448" i="3"/>
  <c r="AG1447" i="3"/>
  <c r="AF1447" i="3"/>
  <c r="AE1447" i="3"/>
  <c r="AD1447" i="3"/>
  <c r="AG1446" i="3"/>
  <c r="AF1446" i="3"/>
  <c r="AE1446" i="3"/>
  <c r="AD1446" i="3"/>
  <c r="AG1445" i="3"/>
  <c r="AF1445" i="3"/>
  <c r="AE1445" i="3"/>
  <c r="AD1445" i="3"/>
  <c r="AG1444" i="3"/>
  <c r="AF1444" i="3"/>
  <c r="AE1444" i="3"/>
  <c r="AD1444" i="3"/>
  <c r="AG1443" i="3"/>
  <c r="AF1443" i="3"/>
  <c r="AE1443" i="3"/>
  <c r="AD1443" i="3"/>
  <c r="AG1442" i="3"/>
  <c r="AF1442" i="3"/>
  <c r="AE1442" i="3"/>
  <c r="AD1442" i="3"/>
  <c r="AG1441" i="3"/>
  <c r="AF1441" i="3"/>
  <c r="AE1441" i="3"/>
  <c r="AD1441" i="3"/>
  <c r="AG1440" i="3"/>
  <c r="AF1440" i="3"/>
  <c r="AE1440" i="3"/>
  <c r="AD1440" i="3"/>
  <c r="AG1439" i="3"/>
  <c r="AF1439" i="3"/>
  <c r="AE1439" i="3"/>
  <c r="AD1439" i="3"/>
  <c r="AG1438" i="3"/>
  <c r="AF1438" i="3"/>
  <c r="AE1438" i="3"/>
  <c r="AD1438" i="3"/>
  <c r="AG1437" i="3"/>
  <c r="AF1437" i="3"/>
  <c r="AE1437" i="3"/>
  <c r="AD1437" i="3"/>
  <c r="AG1436" i="3"/>
  <c r="AF1436" i="3"/>
  <c r="AE1436" i="3"/>
  <c r="AD1436" i="3"/>
  <c r="AG1435" i="3"/>
  <c r="AF1435" i="3"/>
  <c r="AE1435" i="3"/>
  <c r="AD1435" i="3"/>
  <c r="AG1434" i="3"/>
  <c r="AF1434" i="3"/>
  <c r="AE1434" i="3"/>
  <c r="AD1434" i="3"/>
  <c r="AG1433" i="3"/>
  <c r="AF1433" i="3"/>
  <c r="AE1433" i="3"/>
  <c r="AD1433" i="3"/>
  <c r="AG1432" i="3"/>
  <c r="AF1432" i="3"/>
  <c r="AE1432" i="3"/>
  <c r="AD1432" i="3"/>
  <c r="AG1431" i="3"/>
  <c r="AF1431" i="3"/>
  <c r="AE1431" i="3"/>
  <c r="AD1431" i="3"/>
  <c r="AG1430" i="3"/>
  <c r="AF1430" i="3"/>
  <c r="AE1430" i="3"/>
  <c r="AD1430" i="3"/>
  <c r="AG1429" i="3"/>
  <c r="AF1429" i="3"/>
  <c r="AE1429" i="3"/>
  <c r="AD1429" i="3"/>
  <c r="AG1428" i="3"/>
  <c r="AF1428" i="3"/>
  <c r="AE1428" i="3"/>
  <c r="AD1428" i="3"/>
  <c r="AG1427" i="3"/>
  <c r="AF1427" i="3"/>
  <c r="AE1427" i="3"/>
  <c r="AD1427" i="3"/>
  <c r="AG1426" i="3"/>
  <c r="AF1426" i="3"/>
  <c r="AE1426" i="3"/>
  <c r="AD1426" i="3"/>
  <c r="AG1425" i="3"/>
  <c r="AF1425" i="3"/>
  <c r="AE1425" i="3"/>
  <c r="AD1425" i="3"/>
  <c r="AG1424" i="3"/>
  <c r="AF1424" i="3"/>
  <c r="AE1424" i="3"/>
  <c r="AD1424" i="3"/>
  <c r="AG1423" i="3"/>
  <c r="AF1423" i="3"/>
  <c r="AE1423" i="3"/>
  <c r="AD1423" i="3"/>
  <c r="AG1422" i="3"/>
  <c r="AF1422" i="3"/>
  <c r="AE1422" i="3"/>
  <c r="AD1422" i="3"/>
  <c r="AG1421" i="3"/>
  <c r="AF1421" i="3"/>
  <c r="AE1421" i="3"/>
  <c r="AD1421" i="3"/>
  <c r="AG1420" i="3"/>
  <c r="AF1420" i="3"/>
  <c r="AE1420" i="3"/>
  <c r="AD1420" i="3"/>
  <c r="AG1419" i="3"/>
  <c r="AF1419" i="3"/>
  <c r="AE1419" i="3"/>
  <c r="AD1419" i="3"/>
  <c r="AG1418" i="3"/>
  <c r="AF1418" i="3"/>
  <c r="AE1418" i="3"/>
  <c r="AD1418" i="3"/>
  <c r="AG1417" i="3"/>
  <c r="AF1417" i="3"/>
  <c r="AE1417" i="3"/>
  <c r="AD1417" i="3"/>
  <c r="AG1416" i="3"/>
  <c r="AF1416" i="3"/>
  <c r="AE1416" i="3"/>
  <c r="AD1416" i="3"/>
  <c r="AG1415" i="3"/>
  <c r="AF1415" i="3"/>
  <c r="AE1415" i="3"/>
  <c r="AD1415" i="3"/>
  <c r="AG1414" i="3"/>
  <c r="AF1414" i="3"/>
  <c r="AE1414" i="3"/>
  <c r="AD1414" i="3"/>
  <c r="AG1413" i="3"/>
  <c r="AF1413" i="3"/>
  <c r="AE1413" i="3"/>
  <c r="AD1413" i="3"/>
  <c r="AG1412" i="3"/>
  <c r="AF1412" i="3"/>
  <c r="AE1412" i="3"/>
  <c r="AD1412" i="3"/>
  <c r="AG1411" i="3"/>
  <c r="AF1411" i="3"/>
  <c r="AE1411" i="3"/>
  <c r="AD1411" i="3"/>
  <c r="AG1410" i="3"/>
  <c r="AF1410" i="3"/>
  <c r="AE1410" i="3"/>
  <c r="AD1410" i="3"/>
  <c r="AG1409" i="3"/>
  <c r="AF1409" i="3"/>
  <c r="AE1409" i="3"/>
  <c r="AD1409" i="3"/>
  <c r="AG1408" i="3"/>
  <c r="AF1408" i="3"/>
  <c r="AE1408" i="3"/>
  <c r="AD1408" i="3"/>
  <c r="AG1407" i="3"/>
  <c r="AF1407" i="3"/>
  <c r="AE1407" i="3"/>
  <c r="AD1407" i="3"/>
  <c r="AG1406" i="3"/>
  <c r="AF1406" i="3"/>
  <c r="AE1406" i="3"/>
  <c r="AD1406" i="3"/>
  <c r="AG1405" i="3"/>
  <c r="AF1405" i="3"/>
  <c r="AE1405" i="3"/>
  <c r="AD1405" i="3"/>
  <c r="AG1404" i="3"/>
  <c r="AF1404" i="3"/>
  <c r="AE1404" i="3"/>
  <c r="AD1404" i="3"/>
  <c r="AG1403" i="3"/>
  <c r="AF1403" i="3"/>
  <c r="AE1403" i="3"/>
  <c r="AD1403" i="3"/>
  <c r="AG1402" i="3"/>
  <c r="AF1402" i="3"/>
  <c r="AE1402" i="3"/>
  <c r="AD1402" i="3"/>
  <c r="AG1401" i="3"/>
  <c r="AF1401" i="3"/>
  <c r="AE1401" i="3"/>
  <c r="AD1401" i="3"/>
  <c r="AG1400" i="3"/>
  <c r="AF1400" i="3"/>
  <c r="AE1400" i="3"/>
  <c r="AD1400" i="3"/>
  <c r="AG1399" i="3"/>
  <c r="AF1399" i="3"/>
  <c r="AE1399" i="3"/>
  <c r="AD1399" i="3"/>
  <c r="AG1398" i="3"/>
  <c r="AF1398" i="3"/>
  <c r="AE1398" i="3"/>
  <c r="AD1398" i="3"/>
  <c r="AG1397" i="3"/>
  <c r="AF1397" i="3"/>
  <c r="AE1397" i="3"/>
  <c r="AD1397" i="3"/>
  <c r="AG1396" i="3"/>
  <c r="AF1396" i="3"/>
  <c r="AE1396" i="3"/>
  <c r="AD1396" i="3"/>
  <c r="AG1395" i="3"/>
  <c r="AF1395" i="3"/>
  <c r="AE1395" i="3"/>
  <c r="AD1395" i="3"/>
  <c r="AG1394" i="3"/>
  <c r="AF1394" i="3"/>
  <c r="AE1394" i="3"/>
  <c r="AD1394" i="3"/>
  <c r="AG1393" i="3"/>
  <c r="AF1393" i="3"/>
  <c r="AE1393" i="3"/>
  <c r="AD1393" i="3"/>
  <c r="AG1392" i="3"/>
  <c r="AF1392" i="3"/>
  <c r="AE1392" i="3"/>
  <c r="AD1392" i="3"/>
  <c r="AG1391" i="3"/>
  <c r="AF1391" i="3"/>
  <c r="AE1391" i="3"/>
  <c r="AD1391" i="3"/>
  <c r="AG1390" i="3"/>
  <c r="AF1390" i="3"/>
  <c r="AE1390" i="3"/>
  <c r="AD1390" i="3"/>
  <c r="AG1389" i="3"/>
  <c r="AF1389" i="3"/>
  <c r="AE1389" i="3"/>
  <c r="AD1389" i="3"/>
  <c r="AG1388" i="3"/>
  <c r="AF1388" i="3"/>
  <c r="AE1388" i="3"/>
  <c r="AD1388" i="3"/>
  <c r="AG1387" i="3"/>
  <c r="AF1387" i="3"/>
  <c r="AE1387" i="3"/>
  <c r="AD1387" i="3"/>
  <c r="AG1386" i="3"/>
  <c r="AF1386" i="3"/>
  <c r="AE1386" i="3"/>
  <c r="AD1386" i="3"/>
  <c r="AG1385" i="3"/>
  <c r="AF1385" i="3"/>
  <c r="AE1385" i="3"/>
  <c r="AD1385" i="3"/>
  <c r="AG1384" i="3"/>
  <c r="AF1384" i="3"/>
  <c r="AE1384" i="3"/>
  <c r="AD1384" i="3"/>
  <c r="AG1383" i="3"/>
  <c r="AF1383" i="3"/>
  <c r="AE1383" i="3"/>
  <c r="AD1383" i="3"/>
  <c r="AG1382" i="3"/>
  <c r="AF1382" i="3"/>
  <c r="AE1382" i="3"/>
  <c r="AD1382" i="3"/>
  <c r="AG1381" i="3"/>
  <c r="AF1381" i="3"/>
  <c r="AE1381" i="3"/>
  <c r="AD1381" i="3"/>
  <c r="AG1380" i="3"/>
  <c r="AF1380" i="3"/>
  <c r="AE1380" i="3"/>
  <c r="AD1380" i="3"/>
  <c r="AG1379" i="3"/>
  <c r="AF1379" i="3"/>
  <c r="AE1379" i="3"/>
  <c r="AD1379" i="3"/>
  <c r="AG1378" i="3"/>
  <c r="AF1378" i="3"/>
  <c r="AE1378" i="3"/>
  <c r="AD1378" i="3"/>
  <c r="AG1377" i="3"/>
  <c r="AF1377" i="3"/>
  <c r="AE1377" i="3"/>
  <c r="AD1377" i="3"/>
  <c r="AG1376" i="3"/>
  <c r="AF1376" i="3"/>
  <c r="AE1376" i="3"/>
  <c r="AD1376" i="3"/>
  <c r="AG1375" i="3"/>
  <c r="AF1375" i="3"/>
  <c r="AE1375" i="3"/>
  <c r="AD1375" i="3"/>
  <c r="AG1374" i="3"/>
  <c r="AF1374" i="3"/>
  <c r="AE1374" i="3"/>
  <c r="AD1374" i="3"/>
  <c r="AG1373" i="3"/>
  <c r="AF1373" i="3"/>
  <c r="AE1373" i="3"/>
  <c r="AD1373" i="3"/>
  <c r="AG1372" i="3"/>
  <c r="AF1372" i="3"/>
  <c r="AE1372" i="3"/>
  <c r="AD1372" i="3"/>
  <c r="AG1371" i="3"/>
  <c r="AF1371" i="3"/>
  <c r="AE1371" i="3"/>
  <c r="AD1371" i="3"/>
  <c r="AG1370" i="3"/>
  <c r="AF1370" i="3"/>
  <c r="AE1370" i="3"/>
  <c r="AD1370" i="3"/>
  <c r="AG1369" i="3"/>
  <c r="AF1369" i="3"/>
  <c r="AE1369" i="3"/>
  <c r="AD1369" i="3"/>
  <c r="AG1368" i="3"/>
  <c r="AF1368" i="3"/>
  <c r="AE1368" i="3"/>
  <c r="AD1368" i="3"/>
  <c r="AG1367" i="3"/>
  <c r="AF1367" i="3"/>
  <c r="AE1367" i="3"/>
  <c r="AD1367" i="3"/>
  <c r="AG1366" i="3"/>
  <c r="AF1366" i="3"/>
  <c r="AE1366" i="3"/>
  <c r="AD1366" i="3"/>
  <c r="AG1365" i="3"/>
  <c r="AF1365" i="3"/>
  <c r="AE1365" i="3"/>
  <c r="AD1365" i="3"/>
  <c r="AG1364" i="3"/>
  <c r="AF1364" i="3"/>
  <c r="AE1364" i="3"/>
  <c r="AD1364" i="3"/>
  <c r="AG1363" i="3"/>
  <c r="AF1363" i="3"/>
  <c r="AE1363" i="3"/>
  <c r="AD1363" i="3"/>
  <c r="AG1362" i="3"/>
  <c r="AF1362" i="3"/>
  <c r="AE1362" i="3"/>
  <c r="AD1362" i="3"/>
  <c r="AG1361" i="3"/>
  <c r="AF1361" i="3"/>
  <c r="AE1361" i="3"/>
  <c r="AD1361" i="3"/>
  <c r="AG1360" i="3"/>
  <c r="AF1360" i="3"/>
  <c r="AE1360" i="3"/>
  <c r="AD1360" i="3"/>
  <c r="AG1359" i="3"/>
  <c r="AF1359" i="3"/>
  <c r="AE1359" i="3"/>
  <c r="AD1359" i="3"/>
  <c r="AG1358" i="3"/>
  <c r="AF1358" i="3"/>
  <c r="AE1358" i="3"/>
  <c r="AD1358" i="3"/>
  <c r="AG1357" i="3"/>
  <c r="AF1357" i="3"/>
  <c r="AE1357" i="3"/>
  <c r="AD1357" i="3"/>
  <c r="AG1356" i="3"/>
  <c r="AF1356" i="3"/>
  <c r="AE1356" i="3"/>
  <c r="AD1356" i="3"/>
  <c r="AG1355" i="3"/>
  <c r="AF1355" i="3"/>
  <c r="AE1355" i="3"/>
  <c r="AD1355" i="3"/>
  <c r="AG1354" i="3"/>
  <c r="AF1354" i="3"/>
  <c r="AE1354" i="3"/>
  <c r="AD1354" i="3"/>
  <c r="AG1353" i="3"/>
  <c r="AF1353" i="3"/>
  <c r="AE1353" i="3"/>
  <c r="AD1353" i="3"/>
  <c r="AG1352" i="3"/>
  <c r="AF1352" i="3"/>
  <c r="AE1352" i="3"/>
  <c r="AD1352" i="3"/>
  <c r="AG1351" i="3"/>
  <c r="AF1351" i="3"/>
  <c r="AE1351" i="3"/>
  <c r="AD1351" i="3"/>
  <c r="AG1350" i="3"/>
  <c r="AF1350" i="3"/>
  <c r="AE1350" i="3"/>
  <c r="AD1350" i="3"/>
  <c r="AG1349" i="3"/>
  <c r="AF1349" i="3"/>
  <c r="AE1349" i="3"/>
  <c r="AD1349" i="3"/>
  <c r="AG1348" i="3"/>
  <c r="AF1348" i="3"/>
  <c r="AE1348" i="3"/>
  <c r="AD1348" i="3"/>
  <c r="AG1347" i="3"/>
  <c r="AF1347" i="3"/>
  <c r="AE1347" i="3"/>
  <c r="AD1347" i="3"/>
  <c r="AG1346" i="3"/>
  <c r="AF1346" i="3"/>
  <c r="AE1346" i="3"/>
  <c r="AD1346" i="3"/>
  <c r="AG1345" i="3"/>
  <c r="AF1345" i="3"/>
  <c r="AE1345" i="3"/>
  <c r="AD1345" i="3"/>
  <c r="AG1344" i="3"/>
  <c r="AF1344" i="3"/>
  <c r="AE1344" i="3"/>
  <c r="AD1344" i="3"/>
  <c r="AG1343" i="3"/>
  <c r="AF1343" i="3"/>
  <c r="AE1343" i="3"/>
  <c r="AD1343" i="3"/>
  <c r="AG1342" i="3"/>
  <c r="AF1342" i="3"/>
  <c r="AE1342" i="3"/>
  <c r="AD1342" i="3"/>
  <c r="AG1341" i="3"/>
  <c r="AF1341" i="3"/>
  <c r="AE1341" i="3"/>
  <c r="AD1341" i="3"/>
  <c r="AG1340" i="3"/>
  <c r="AF1340" i="3"/>
  <c r="AE1340" i="3"/>
  <c r="AD1340" i="3"/>
  <c r="AG1339" i="3"/>
  <c r="AF1339" i="3"/>
  <c r="AE1339" i="3"/>
  <c r="AD1339" i="3"/>
  <c r="AG1338" i="3"/>
  <c r="AF1338" i="3"/>
  <c r="AE1338" i="3"/>
  <c r="AD1338" i="3"/>
  <c r="AG1337" i="3"/>
  <c r="AF1337" i="3"/>
  <c r="AE1337" i="3"/>
  <c r="AD1337" i="3"/>
  <c r="AG1336" i="3"/>
  <c r="AF1336" i="3"/>
  <c r="AE1336" i="3"/>
  <c r="AD1336" i="3"/>
  <c r="AG1335" i="3"/>
  <c r="AF1335" i="3"/>
  <c r="AE1335" i="3"/>
  <c r="AD1335" i="3"/>
  <c r="AG1334" i="3"/>
  <c r="AF1334" i="3"/>
  <c r="AE1334" i="3"/>
  <c r="AD1334" i="3"/>
  <c r="AG1333" i="3"/>
  <c r="AF1333" i="3"/>
  <c r="AE1333" i="3"/>
  <c r="AD1333" i="3"/>
  <c r="AG1332" i="3"/>
  <c r="AF1332" i="3"/>
  <c r="AE1332" i="3"/>
  <c r="AD1332" i="3"/>
  <c r="AG1331" i="3"/>
  <c r="AF1331" i="3"/>
  <c r="AE1331" i="3"/>
  <c r="AD1331" i="3"/>
  <c r="AG1330" i="3"/>
  <c r="AF1330" i="3"/>
  <c r="AE1330" i="3"/>
  <c r="AD1330" i="3"/>
  <c r="AG1329" i="3"/>
  <c r="AF1329" i="3"/>
  <c r="AE1329" i="3"/>
  <c r="AD1329" i="3"/>
  <c r="AG1328" i="3"/>
  <c r="AF1328" i="3"/>
  <c r="AE1328" i="3"/>
  <c r="AD1328" i="3"/>
  <c r="AG1327" i="3"/>
  <c r="AF1327" i="3"/>
  <c r="AE1327" i="3"/>
  <c r="AD1327" i="3"/>
  <c r="AG1326" i="3"/>
  <c r="AF1326" i="3"/>
  <c r="AE1326" i="3"/>
  <c r="AD1326" i="3"/>
  <c r="AG1325" i="3"/>
  <c r="AF1325" i="3"/>
  <c r="AE1325" i="3"/>
  <c r="AD1325" i="3"/>
  <c r="AG1324" i="3"/>
  <c r="AF1324" i="3"/>
  <c r="AE1324" i="3"/>
  <c r="AD1324" i="3"/>
  <c r="AG1323" i="3"/>
  <c r="AF1323" i="3"/>
  <c r="AE1323" i="3"/>
  <c r="AD1323" i="3"/>
  <c r="AG1322" i="3"/>
  <c r="AF1322" i="3"/>
  <c r="AE1322" i="3"/>
  <c r="AD1322" i="3"/>
  <c r="AG1321" i="3"/>
  <c r="AF1321" i="3"/>
  <c r="AE1321" i="3"/>
  <c r="AD1321" i="3"/>
  <c r="AG1320" i="3"/>
  <c r="AF1320" i="3"/>
  <c r="AE1320" i="3"/>
  <c r="AD1320" i="3"/>
  <c r="AG1319" i="3"/>
  <c r="AF1319" i="3"/>
  <c r="AE1319" i="3"/>
  <c r="AD1319" i="3"/>
  <c r="AG1318" i="3"/>
  <c r="AF1318" i="3"/>
  <c r="AE1318" i="3"/>
  <c r="AD1318" i="3"/>
  <c r="AG1317" i="3"/>
  <c r="AF1317" i="3"/>
  <c r="AE1317" i="3"/>
  <c r="AD1317" i="3"/>
  <c r="AG1316" i="3"/>
  <c r="AF1316" i="3"/>
  <c r="AE1316" i="3"/>
  <c r="AD1316" i="3"/>
  <c r="AG1315" i="3"/>
  <c r="AF1315" i="3"/>
  <c r="AE1315" i="3"/>
  <c r="AD1315" i="3"/>
  <c r="AG1314" i="3"/>
  <c r="AF1314" i="3"/>
  <c r="AE1314" i="3"/>
  <c r="AD1314" i="3"/>
  <c r="AG1313" i="3"/>
  <c r="AF1313" i="3"/>
  <c r="AE1313" i="3"/>
  <c r="AD1313" i="3"/>
  <c r="AG1312" i="3"/>
  <c r="AF1312" i="3"/>
  <c r="AE1312" i="3"/>
  <c r="AD1312" i="3"/>
  <c r="AG1311" i="3"/>
  <c r="AF1311" i="3"/>
  <c r="AE1311" i="3"/>
  <c r="AD1311" i="3"/>
  <c r="AG1310" i="3"/>
  <c r="AF1310" i="3"/>
  <c r="AE1310" i="3"/>
  <c r="AD1310" i="3"/>
  <c r="AG1309" i="3"/>
  <c r="AF1309" i="3"/>
  <c r="AE1309" i="3"/>
  <c r="AD1309" i="3"/>
  <c r="AG1308" i="3"/>
  <c r="AF1308" i="3"/>
  <c r="AE1308" i="3"/>
  <c r="AD1308" i="3"/>
  <c r="AG1307" i="3"/>
  <c r="AF1307" i="3"/>
  <c r="AE1307" i="3"/>
  <c r="AD1307" i="3"/>
  <c r="AG1306" i="3"/>
  <c r="AF1306" i="3"/>
  <c r="AE1306" i="3"/>
  <c r="AD1306" i="3"/>
  <c r="AG1305" i="3"/>
  <c r="AF1305" i="3"/>
  <c r="AE1305" i="3"/>
  <c r="AD1305" i="3"/>
  <c r="AG1304" i="3"/>
  <c r="AF1304" i="3"/>
  <c r="AE1304" i="3"/>
  <c r="AD1304" i="3"/>
  <c r="AG1303" i="3"/>
  <c r="AF1303" i="3"/>
  <c r="AE1303" i="3"/>
  <c r="AD1303" i="3"/>
  <c r="AG1302" i="3"/>
  <c r="AF1302" i="3"/>
  <c r="AE1302" i="3"/>
  <c r="AD1302" i="3"/>
  <c r="AG1301" i="3"/>
  <c r="AF1301" i="3"/>
  <c r="AE1301" i="3"/>
  <c r="AD1301" i="3"/>
  <c r="AG1300" i="3"/>
  <c r="AF1300" i="3"/>
  <c r="AE1300" i="3"/>
  <c r="AD1300" i="3"/>
  <c r="AG1299" i="3"/>
  <c r="AF1299" i="3"/>
  <c r="AE1299" i="3"/>
  <c r="AD1299" i="3"/>
  <c r="AG1298" i="3"/>
  <c r="AF1298" i="3"/>
  <c r="AE1298" i="3"/>
  <c r="AD1298" i="3"/>
  <c r="AG1297" i="3"/>
  <c r="AF1297" i="3"/>
  <c r="AE1297" i="3"/>
  <c r="AD1297" i="3"/>
  <c r="AG1296" i="3"/>
  <c r="AF1296" i="3"/>
  <c r="AE1296" i="3"/>
  <c r="AD1296" i="3"/>
  <c r="AG1295" i="3"/>
  <c r="AF1295" i="3"/>
  <c r="AE1295" i="3"/>
  <c r="AD1295" i="3"/>
  <c r="AG1294" i="3"/>
  <c r="AF1294" i="3"/>
  <c r="AE1294" i="3"/>
  <c r="AD1294" i="3"/>
  <c r="AG1293" i="3"/>
  <c r="AF1293" i="3"/>
  <c r="AE1293" i="3"/>
  <c r="AD1293" i="3"/>
  <c r="AG1292" i="3"/>
  <c r="AF1292" i="3"/>
  <c r="AE1292" i="3"/>
  <c r="AD1292" i="3"/>
  <c r="AG1291" i="3"/>
  <c r="AF1291" i="3"/>
  <c r="AE1291" i="3"/>
  <c r="AD1291" i="3"/>
  <c r="AG1290" i="3"/>
  <c r="AF1290" i="3"/>
  <c r="AE1290" i="3"/>
  <c r="AD1290" i="3"/>
  <c r="AG1289" i="3"/>
  <c r="AF1289" i="3"/>
  <c r="AE1289" i="3"/>
  <c r="AD1289" i="3"/>
  <c r="AG1288" i="3"/>
  <c r="AF1288" i="3"/>
  <c r="AE1288" i="3"/>
  <c r="AD1288" i="3"/>
  <c r="AG1287" i="3"/>
  <c r="AF1287" i="3"/>
  <c r="AE1287" i="3"/>
  <c r="AD1287" i="3"/>
  <c r="AG1286" i="3"/>
  <c r="AF1286" i="3"/>
  <c r="AE1286" i="3"/>
  <c r="AD1286" i="3"/>
  <c r="AG1285" i="3"/>
  <c r="AF1285" i="3"/>
  <c r="AE1285" i="3"/>
  <c r="AD1285" i="3"/>
  <c r="AG1284" i="3"/>
  <c r="AF1284" i="3"/>
  <c r="AE1284" i="3"/>
  <c r="AD1284" i="3"/>
  <c r="AG1283" i="3"/>
  <c r="AF1283" i="3"/>
  <c r="AE1283" i="3"/>
  <c r="AD1283" i="3"/>
  <c r="AG1282" i="3"/>
  <c r="AF1282" i="3"/>
  <c r="AE1282" i="3"/>
  <c r="AD1282" i="3"/>
  <c r="AG1281" i="3"/>
  <c r="AF1281" i="3"/>
  <c r="AE1281" i="3"/>
  <c r="AD1281" i="3"/>
  <c r="AG1280" i="3"/>
  <c r="AF1280" i="3"/>
  <c r="AE1280" i="3"/>
  <c r="AD1280" i="3"/>
  <c r="AG1279" i="3"/>
  <c r="AF1279" i="3"/>
  <c r="AE1279" i="3"/>
  <c r="AD1279" i="3"/>
  <c r="AG1278" i="3"/>
  <c r="AF1278" i="3"/>
  <c r="AE1278" i="3"/>
  <c r="AD1278" i="3"/>
  <c r="AG1277" i="3"/>
  <c r="AF1277" i="3"/>
  <c r="AE1277" i="3"/>
  <c r="AD1277" i="3"/>
  <c r="AG1276" i="3"/>
  <c r="AF1276" i="3"/>
  <c r="AE1276" i="3"/>
  <c r="AD1276" i="3"/>
  <c r="AG1275" i="3"/>
  <c r="AF1275" i="3"/>
  <c r="AE1275" i="3"/>
  <c r="AD1275" i="3"/>
  <c r="AG1274" i="3"/>
  <c r="AF1274" i="3"/>
  <c r="AE1274" i="3"/>
  <c r="AD1274" i="3"/>
  <c r="AG1273" i="3"/>
  <c r="AF1273" i="3"/>
  <c r="AE1273" i="3"/>
  <c r="AD1273" i="3"/>
  <c r="AG1272" i="3"/>
  <c r="AF1272" i="3"/>
  <c r="AE1272" i="3"/>
  <c r="AD1272" i="3"/>
  <c r="AG1271" i="3"/>
  <c r="AF1271" i="3"/>
  <c r="AE1271" i="3"/>
  <c r="AD1271" i="3"/>
  <c r="AG1270" i="3"/>
  <c r="AF1270" i="3"/>
  <c r="AE1270" i="3"/>
  <c r="AD1270" i="3"/>
  <c r="AG1269" i="3"/>
  <c r="AF1269" i="3"/>
  <c r="AE1269" i="3"/>
  <c r="AD1269" i="3"/>
  <c r="AG1268" i="3"/>
  <c r="AF1268" i="3"/>
  <c r="AE1268" i="3"/>
  <c r="AD1268" i="3"/>
  <c r="AG1267" i="3"/>
  <c r="AF1267" i="3"/>
  <c r="AE1267" i="3"/>
  <c r="AD1267" i="3"/>
  <c r="AG1266" i="3"/>
  <c r="AF1266" i="3"/>
  <c r="AE1266" i="3"/>
  <c r="AD1266" i="3"/>
  <c r="AG1265" i="3"/>
  <c r="AF1265" i="3"/>
  <c r="AE1265" i="3"/>
  <c r="AD1265" i="3"/>
  <c r="AG1264" i="3"/>
  <c r="AF1264" i="3"/>
  <c r="AE1264" i="3"/>
  <c r="AD1264" i="3"/>
  <c r="AG1263" i="3"/>
  <c r="AF1263" i="3"/>
  <c r="AE1263" i="3"/>
  <c r="AD1263" i="3"/>
  <c r="AG1262" i="3"/>
  <c r="AF1262" i="3"/>
  <c r="AE1262" i="3"/>
  <c r="AD1262" i="3"/>
  <c r="AG1261" i="3"/>
  <c r="AF1261" i="3"/>
  <c r="AE1261" i="3"/>
  <c r="AD1261" i="3"/>
  <c r="AG1260" i="3"/>
  <c r="AF1260" i="3"/>
  <c r="AE1260" i="3"/>
  <c r="AD1260" i="3"/>
  <c r="AG1259" i="3"/>
  <c r="AF1259" i="3"/>
  <c r="AE1259" i="3"/>
  <c r="AD1259" i="3"/>
  <c r="AG1258" i="3"/>
  <c r="AF1258" i="3"/>
  <c r="AE1258" i="3"/>
  <c r="AD1258" i="3"/>
  <c r="AG1257" i="3"/>
  <c r="AF1257" i="3"/>
  <c r="AE1257" i="3"/>
  <c r="AD1257" i="3"/>
  <c r="AG1256" i="3"/>
  <c r="AF1256" i="3"/>
  <c r="AE1256" i="3"/>
  <c r="AD1256" i="3"/>
  <c r="AG1255" i="3"/>
  <c r="AF1255" i="3"/>
  <c r="AE1255" i="3"/>
  <c r="AD1255" i="3"/>
  <c r="AG1254" i="3"/>
  <c r="AF1254" i="3"/>
  <c r="AE1254" i="3"/>
  <c r="AD1254" i="3"/>
  <c r="AG1253" i="3"/>
  <c r="AF1253" i="3"/>
  <c r="AE1253" i="3"/>
  <c r="AD1253" i="3"/>
  <c r="AG1252" i="3"/>
  <c r="AF1252" i="3"/>
  <c r="AE1252" i="3"/>
  <c r="AD1252" i="3"/>
  <c r="AG1251" i="3"/>
  <c r="AF1251" i="3"/>
  <c r="AE1251" i="3"/>
  <c r="AD1251" i="3"/>
  <c r="AG1250" i="3"/>
  <c r="AF1250" i="3"/>
  <c r="AE1250" i="3"/>
  <c r="AD1250" i="3"/>
  <c r="AG1249" i="3"/>
  <c r="AF1249" i="3"/>
  <c r="AE1249" i="3"/>
  <c r="AD1249" i="3"/>
  <c r="AG1248" i="3"/>
  <c r="AF1248" i="3"/>
  <c r="AE1248" i="3"/>
  <c r="AD1248" i="3"/>
  <c r="AG1247" i="3"/>
  <c r="AF1247" i="3"/>
  <c r="AE1247" i="3"/>
  <c r="AD1247" i="3"/>
  <c r="AG1246" i="3"/>
  <c r="AF1246" i="3"/>
  <c r="AE1246" i="3"/>
  <c r="AD1246" i="3"/>
  <c r="AG1245" i="3"/>
  <c r="AF1245" i="3"/>
  <c r="AE1245" i="3"/>
  <c r="AD1245" i="3"/>
  <c r="AG1244" i="3"/>
  <c r="AF1244" i="3"/>
  <c r="AE1244" i="3"/>
  <c r="AD1244" i="3"/>
  <c r="AG1243" i="3"/>
  <c r="AF1243" i="3"/>
  <c r="AE1243" i="3"/>
  <c r="AD1243" i="3"/>
  <c r="AG1242" i="3"/>
  <c r="AF1242" i="3"/>
  <c r="AE1242" i="3"/>
  <c r="AD1242" i="3"/>
  <c r="AG1241" i="3"/>
  <c r="AF1241" i="3"/>
  <c r="AE1241" i="3"/>
  <c r="AD1241" i="3"/>
  <c r="AG1240" i="3"/>
  <c r="AF1240" i="3"/>
  <c r="AE1240" i="3"/>
  <c r="AD1240" i="3"/>
  <c r="AG1239" i="3"/>
  <c r="AF1239" i="3"/>
  <c r="AE1239" i="3"/>
  <c r="AD1239" i="3"/>
  <c r="AG1238" i="3"/>
  <c r="AF1238" i="3"/>
  <c r="AE1238" i="3"/>
  <c r="AD1238" i="3"/>
  <c r="AG1237" i="3"/>
  <c r="AF1237" i="3"/>
  <c r="AE1237" i="3"/>
  <c r="AD1237" i="3"/>
  <c r="AG1236" i="3"/>
  <c r="AF1236" i="3"/>
  <c r="AE1236" i="3"/>
  <c r="AD1236" i="3"/>
  <c r="AG1235" i="3"/>
  <c r="AF1235" i="3"/>
  <c r="AE1235" i="3"/>
  <c r="AD1235" i="3"/>
  <c r="AG1234" i="3"/>
  <c r="AF1234" i="3"/>
  <c r="AE1234" i="3"/>
  <c r="AD1234" i="3"/>
  <c r="AG1233" i="3"/>
  <c r="AF1233" i="3"/>
  <c r="AE1233" i="3"/>
  <c r="AD1233" i="3"/>
  <c r="AG1232" i="3"/>
  <c r="AF1232" i="3"/>
  <c r="AE1232" i="3"/>
  <c r="AD1232" i="3"/>
  <c r="AG1231" i="3"/>
  <c r="AF1231" i="3"/>
  <c r="AE1231" i="3"/>
  <c r="AD1231" i="3"/>
  <c r="AG1230" i="3"/>
  <c r="AF1230" i="3"/>
  <c r="AE1230" i="3"/>
  <c r="AD1230" i="3"/>
  <c r="AG1229" i="3"/>
  <c r="AF1229" i="3"/>
  <c r="AE1229" i="3"/>
  <c r="AD1229" i="3"/>
  <c r="AG1228" i="3"/>
  <c r="AF1228" i="3"/>
  <c r="AE1228" i="3"/>
  <c r="AD1228" i="3"/>
  <c r="AG1227" i="3"/>
  <c r="AF1227" i="3"/>
  <c r="AE1227" i="3"/>
  <c r="AD1227" i="3"/>
  <c r="AG1226" i="3"/>
  <c r="AF1226" i="3"/>
  <c r="AE1226" i="3"/>
  <c r="AD1226" i="3"/>
  <c r="AG1225" i="3"/>
  <c r="AF1225" i="3"/>
  <c r="AE1225" i="3"/>
  <c r="AD1225" i="3"/>
  <c r="AG1224" i="3"/>
  <c r="AF1224" i="3"/>
  <c r="AE1224" i="3"/>
  <c r="AD1224" i="3"/>
  <c r="AG1223" i="3"/>
  <c r="AF1223" i="3"/>
  <c r="AE1223" i="3"/>
  <c r="AD1223" i="3"/>
  <c r="AG1222" i="3"/>
  <c r="AF1222" i="3"/>
  <c r="AE1222" i="3"/>
  <c r="AD1222" i="3"/>
  <c r="AG1221" i="3"/>
  <c r="AF1221" i="3"/>
  <c r="AE1221" i="3"/>
  <c r="AD1221" i="3"/>
  <c r="AG1220" i="3"/>
  <c r="AF1220" i="3"/>
  <c r="AE1220" i="3"/>
  <c r="AD1220" i="3"/>
  <c r="AG1219" i="3"/>
  <c r="AF1219" i="3"/>
  <c r="AE1219" i="3"/>
  <c r="AD1219" i="3"/>
  <c r="AG1218" i="3"/>
  <c r="AF1218" i="3"/>
  <c r="AE1218" i="3"/>
  <c r="AD1218" i="3"/>
  <c r="AG1217" i="3"/>
  <c r="AF1217" i="3"/>
  <c r="AE1217" i="3"/>
  <c r="AD1217" i="3"/>
  <c r="AG1216" i="3"/>
  <c r="AF1216" i="3"/>
  <c r="AE1216" i="3"/>
  <c r="AD1216" i="3"/>
  <c r="AG1215" i="3"/>
  <c r="AF1215" i="3"/>
  <c r="AE1215" i="3"/>
  <c r="AD1215" i="3"/>
  <c r="AG1214" i="3"/>
  <c r="AF1214" i="3"/>
  <c r="AE1214" i="3"/>
  <c r="AD1214" i="3"/>
  <c r="AG1213" i="3"/>
  <c r="AF1213" i="3"/>
  <c r="AE1213" i="3"/>
  <c r="AD1213" i="3"/>
  <c r="AG1212" i="3"/>
  <c r="AF1212" i="3"/>
  <c r="AE1212" i="3"/>
  <c r="AD1212" i="3"/>
  <c r="AG1211" i="3"/>
  <c r="AF1211" i="3"/>
  <c r="AE1211" i="3"/>
  <c r="AD1211" i="3"/>
  <c r="AG1210" i="3"/>
  <c r="AF1210" i="3"/>
  <c r="AE1210" i="3"/>
  <c r="AD1210" i="3"/>
  <c r="AG1209" i="3"/>
  <c r="AF1209" i="3"/>
  <c r="AE1209" i="3"/>
  <c r="AD1209" i="3"/>
  <c r="AG1208" i="3"/>
  <c r="AF1208" i="3"/>
  <c r="AE1208" i="3"/>
  <c r="AD1208" i="3"/>
  <c r="AG1207" i="3"/>
  <c r="AF1207" i="3"/>
  <c r="AE1207" i="3"/>
  <c r="AD1207" i="3"/>
  <c r="AG1206" i="3"/>
  <c r="AF1206" i="3"/>
  <c r="AE1206" i="3"/>
  <c r="AD1206" i="3"/>
  <c r="AG1205" i="3"/>
  <c r="AF1205" i="3"/>
  <c r="AE1205" i="3"/>
  <c r="AD1205" i="3"/>
  <c r="AG1204" i="3"/>
  <c r="AF1204" i="3"/>
  <c r="AE1204" i="3"/>
  <c r="AD1204" i="3"/>
  <c r="AG1203" i="3"/>
  <c r="AF1203" i="3"/>
  <c r="AE1203" i="3"/>
  <c r="AD1203" i="3"/>
  <c r="AG1202" i="3"/>
  <c r="AF1202" i="3"/>
  <c r="AE1202" i="3"/>
  <c r="AD1202" i="3"/>
  <c r="AG1201" i="3"/>
  <c r="AF1201" i="3"/>
  <c r="AE1201" i="3"/>
  <c r="AD1201" i="3"/>
  <c r="AG1200" i="3"/>
  <c r="AF1200" i="3"/>
  <c r="AE1200" i="3"/>
  <c r="AD1200" i="3"/>
  <c r="AG1199" i="3"/>
  <c r="AF1199" i="3"/>
  <c r="AE1199" i="3"/>
  <c r="AD1199" i="3"/>
  <c r="AG1198" i="3"/>
  <c r="AF1198" i="3"/>
  <c r="AE1198" i="3"/>
  <c r="AD1198" i="3"/>
  <c r="AG1197" i="3"/>
  <c r="AF1197" i="3"/>
  <c r="AE1197" i="3"/>
  <c r="AD1197" i="3"/>
  <c r="AG1196" i="3"/>
  <c r="AF1196" i="3"/>
  <c r="AE1196" i="3"/>
  <c r="AD1196" i="3"/>
  <c r="AG1195" i="3"/>
  <c r="AF1195" i="3"/>
  <c r="AE1195" i="3"/>
  <c r="AD1195" i="3"/>
  <c r="AG1194" i="3"/>
  <c r="AF1194" i="3"/>
  <c r="AE1194" i="3"/>
  <c r="AD1194" i="3"/>
  <c r="AG1193" i="3"/>
  <c r="AF1193" i="3"/>
  <c r="AE1193" i="3"/>
  <c r="AD1193" i="3"/>
  <c r="AG1192" i="3"/>
  <c r="AF1192" i="3"/>
  <c r="AE1192" i="3"/>
  <c r="AD1192" i="3"/>
  <c r="AG1191" i="3"/>
  <c r="AF1191" i="3"/>
  <c r="AE1191" i="3"/>
  <c r="AD1191" i="3"/>
  <c r="AG1190" i="3"/>
  <c r="AF1190" i="3"/>
  <c r="AE1190" i="3"/>
  <c r="AD1190" i="3"/>
  <c r="AG1189" i="3"/>
  <c r="AF1189" i="3"/>
  <c r="AE1189" i="3"/>
  <c r="AD1189" i="3"/>
  <c r="AG1188" i="3"/>
  <c r="AF1188" i="3"/>
  <c r="AE1188" i="3"/>
  <c r="AD1188" i="3"/>
  <c r="AG1187" i="3"/>
  <c r="AF1187" i="3"/>
  <c r="AE1187" i="3"/>
  <c r="AD1187" i="3"/>
  <c r="AG1186" i="3"/>
  <c r="AF1186" i="3"/>
  <c r="AE1186" i="3"/>
  <c r="AD1186" i="3"/>
  <c r="AG1185" i="3"/>
  <c r="AF1185" i="3"/>
  <c r="AE1185" i="3"/>
  <c r="AD1185" i="3"/>
  <c r="AG1184" i="3"/>
  <c r="AF1184" i="3"/>
  <c r="AE1184" i="3"/>
  <c r="AD1184" i="3"/>
  <c r="AG1183" i="3"/>
  <c r="AF1183" i="3"/>
  <c r="AE1183" i="3"/>
  <c r="AD1183" i="3"/>
  <c r="AG1182" i="3"/>
  <c r="AF1182" i="3"/>
  <c r="AE1182" i="3"/>
  <c r="AD1182" i="3"/>
  <c r="AG1181" i="3"/>
  <c r="AF1181" i="3"/>
  <c r="AE1181" i="3"/>
  <c r="AD1181" i="3"/>
  <c r="AG1180" i="3"/>
  <c r="AF1180" i="3"/>
  <c r="AE1180" i="3"/>
  <c r="AD1180" i="3"/>
  <c r="AG1179" i="3"/>
  <c r="AF1179" i="3"/>
  <c r="AE1179" i="3"/>
  <c r="AD1179" i="3"/>
  <c r="AG1178" i="3"/>
  <c r="AF1178" i="3"/>
  <c r="AE1178" i="3"/>
  <c r="AD1178" i="3"/>
  <c r="AG1177" i="3"/>
  <c r="AF1177" i="3"/>
  <c r="AE1177" i="3"/>
  <c r="AD1177" i="3"/>
  <c r="AG1176" i="3"/>
  <c r="AF1176" i="3"/>
  <c r="AE1176" i="3"/>
  <c r="AD1176" i="3"/>
  <c r="AG1175" i="3"/>
  <c r="AF1175" i="3"/>
  <c r="AE1175" i="3"/>
  <c r="AD1175" i="3"/>
  <c r="AG1174" i="3"/>
  <c r="AF1174" i="3"/>
  <c r="AE1174" i="3"/>
  <c r="AD1174" i="3"/>
  <c r="AG1173" i="3"/>
  <c r="AF1173" i="3"/>
  <c r="AE1173" i="3"/>
  <c r="AD1173" i="3"/>
  <c r="AG1172" i="3"/>
  <c r="AF1172" i="3"/>
  <c r="AE1172" i="3"/>
  <c r="AD1172" i="3"/>
  <c r="AG1171" i="3"/>
  <c r="AF1171" i="3"/>
  <c r="AE1171" i="3"/>
  <c r="AD1171" i="3"/>
  <c r="AG1170" i="3"/>
  <c r="AF1170" i="3"/>
  <c r="AE1170" i="3"/>
  <c r="AD1170" i="3"/>
  <c r="AG1169" i="3"/>
  <c r="AF1169" i="3"/>
  <c r="AE1169" i="3"/>
  <c r="AD1169" i="3"/>
  <c r="AG1168" i="3"/>
  <c r="AF1168" i="3"/>
  <c r="AE1168" i="3"/>
  <c r="AD1168" i="3"/>
  <c r="AG1167" i="3"/>
  <c r="AF1167" i="3"/>
  <c r="AE1167" i="3"/>
  <c r="AD1167" i="3"/>
  <c r="AG1166" i="3"/>
  <c r="AF1166" i="3"/>
  <c r="AE1166" i="3"/>
  <c r="AD1166" i="3"/>
  <c r="AG1165" i="3"/>
  <c r="AF1165" i="3"/>
  <c r="AE1165" i="3"/>
  <c r="AD1165" i="3"/>
  <c r="AG1164" i="3"/>
  <c r="AF1164" i="3"/>
  <c r="AE1164" i="3"/>
  <c r="AD1164" i="3"/>
  <c r="AG1163" i="3"/>
  <c r="AF1163" i="3"/>
  <c r="AE1163" i="3"/>
  <c r="AD1163" i="3"/>
  <c r="AG1162" i="3"/>
  <c r="AF1162" i="3"/>
  <c r="AE1162" i="3"/>
  <c r="AD1162" i="3"/>
  <c r="AG1161" i="3"/>
  <c r="AF1161" i="3"/>
  <c r="AE1161" i="3"/>
  <c r="AD1161" i="3"/>
  <c r="AG1160" i="3"/>
  <c r="AF1160" i="3"/>
  <c r="AE1160" i="3"/>
  <c r="AD1160" i="3"/>
  <c r="AG1159" i="3"/>
  <c r="AF1159" i="3"/>
  <c r="AE1159" i="3"/>
  <c r="AD1159" i="3"/>
  <c r="AG1158" i="3"/>
  <c r="AF1158" i="3"/>
  <c r="AE1158" i="3"/>
  <c r="AD1158" i="3"/>
  <c r="AG1157" i="3"/>
  <c r="AF1157" i="3"/>
  <c r="AE1157" i="3"/>
  <c r="AD1157" i="3"/>
  <c r="AG1156" i="3"/>
  <c r="AF1156" i="3"/>
  <c r="AE1156" i="3"/>
  <c r="AD1156" i="3"/>
  <c r="AG1155" i="3"/>
  <c r="AF1155" i="3"/>
  <c r="AE1155" i="3"/>
  <c r="AD1155" i="3"/>
  <c r="AG1154" i="3"/>
  <c r="AF1154" i="3"/>
  <c r="AE1154" i="3"/>
  <c r="AD1154" i="3"/>
  <c r="AG1153" i="3"/>
  <c r="AF1153" i="3"/>
  <c r="AE1153" i="3"/>
  <c r="AD1153" i="3"/>
  <c r="AG1152" i="3"/>
  <c r="AF1152" i="3"/>
  <c r="AE1152" i="3"/>
  <c r="AD1152" i="3"/>
  <c r="AG1151" i="3"/>
  <c r="AF1151" i="3"/>
  <c r="AE1151" i="3"/>
  <c r="AD1151" i="3"/>
  <c r="AG1150" i="3"/>
  <c r="AF1150" i="3"/>
  <c r="AE1150" i="3"/>
  <c r="AD1150" i="3"/>
  <c r="AG1149" i="3"/>
  <c r="AF1149" i="3"/>
  <c r="AE1149" i="3"/>
  <c r="AD1149" i="3"/>
  <c r="AG1148" i="3"/>
  <c r="AF1148" i="3"/>
  <c r="AE1148" i="3"/>
  <c r="AD1148" i="3"/>
  <c r="AG1147" i="3"/>
  <c r="AF1147" i="3"/>
  <c r="AE1147" i="3"/>
  <c r="AD1147" i="3"/>
  <c r="AG1146" i="3"/>
  <c r="AF1146" i="3"/>
  <c r="AE1146" i="3"/>
  <c r="AD1146" i="3"/>
  <c r="AG1145" i="3"/>
  <c r="AF1145" i="3"/>
  <c r="AE1145" i="3"/>
  <c r="AD1145" i="3"/>
  <c r="AG1144" i="3"/>
  <c r="AF1144" i="3"/>
  <c r="AE1144" i="3"/>
  <c r="AD1144" i="3"/>
  <c r="AG1143" i="3"/>
  <c r="AF1143" i="3"/>
  <c r="AE1143" i="3"/>
  <c r="AD1143" i="3"/>
  <c r="AG1142" i="3"/>
  <c r="AF1142" i="3"/>
  <c r="AE1142" i="3"/>
  <c r="AD1142" i="3"/>
  <c r="AG1141" i="3"/>
  <c r="AF1141" i="3"/>
  <c r="AE1141" i="3"/>
  <c r="AD1141" i="3"/>
  <c r="AG1140" i="3"/>
  <c r="AF1140" i="3"/>
  <c r="AE1140" i="3"/>
  <c r="AD1140" i="3"/>
  <c r="AG1139" i="3"/>
  <c r="AF1139" i="3"/>
  <c r="AE1139" i="3"/>
  <c r="AD1139" i="3"/>
  <c r="AG1138" i="3"/>
  <c r="AF1138" i="3"/>
  <c r="AE1138" i="3"/>
  <c r="AD1138" i="3"/>
  <c r="AG1137" i="3"/>
  <c r="AF1137" i="3"/>
  <c r="AE1137" i="3"/>
  <c r="AD1137" i="3"/>
  <c r="AG1136" i="3"/>
  <c r="AF1136" i="3"/>
  <c r="AE1136" i="3"/>
  <c r="AD1136" i="3"/>
  <c r="AG1135" i="3"/>
  <c r="AF1135" i="3"/>
  <c r="AE1135" i="3"/>
  <c r="AD1135" i="3"/>
  <c r="AG1134" i="3"/>
  <c r="AF1134" i="3"/>
  <c r="AE1134" i="3"/>
  <c r="AD1134" i="3"/>
  <c r="AG1133" i="3"/>
  <c r="AF1133" i="3"/>
  <c r="AE1133" i="3"/>
  <c r="AD1133" i="3"/>
  <c r="AG1132" i="3"/>
  <c r="AF1132" i="3"/>
  <c r="AE1132" i="3"/>
  <c r="AD1132" i="3"/>
  <c r="AG1131" i="3"/>
  <c r="AF1131" i="3"/>
  <c r="AE1131" i="3"/>
  <c r="AD1131" i="3"/>
  <c r="AG1130" i="3"/>
  <c r="AF1130" i="3"/>
  <c r="AE1130" i="3"/>
  <c r="AD1130" i="3"/>
  <c r="AG1129" i="3"/>
  <c r="AF1129" i="3"/>
  <c r="AE1129" i="3"/>
  <c r="AD1129" i="3"/>
  <c r="AG1128" i="3"/>
  <c r="AF1128" i="3"/>
  <c r="AE1128" i="3"/>
  <c r="AD1128" i="3"/>
  <c r="AG1127" i="3"/>
  <c r="AF1127" i="3"/>
  <c r="AE1127" i="3"/>
  <c r="AD1127" i="3"/>
  <c r="AG1126" i="3"/>
  <c r="AF1126" i="3"/>
  <c r="AE1126" i="3"/>
  <c r="AD1126" i="3"/>
  <c r="AG1125" i="3"/>
  <c r="AF1125" i="3"/>
  <c r="AE1125" i="3"/>
  <c r="AD1125" i="3"/>
  <c r="AG1124" i="3"/>
  <c r="AF1124" i="3"/>
  <c r="AE1124" i="3"/>
  <c r="AD1124" i="3"/>
  <c r="AG1123" i="3"/>
  <c r="AF1123" i="3"/>
  <c r="AE1123" i="3"/>
  <c r="AD1123" i="3"/>
  <c r="AG1122" i="3"/>
  <c r="AF1122" i="3"/>
  <c r="AE1122" i="3"/>
  <c r="AD1122" i="3"/>
  <c r="AG1121" i="3"/>
  <c r="AF1121" i="3"/>
  <c r="AE1121" i="3"/>
  <c r="AD1121" i="3"/>
  <c r="AG1120" i="3"/>
  <c r="AF1120" i="3"/>
  <c r="AE1120" i="3"/>
  <c r="AD1120" i="3"/>
  <c r="AG1119" i="3"/>
  <c r="AF1119" i="3"/>
  <c r="AE1119" i="3"/>
  <c r="AD1119" i="3"/>
  <c r="AG1118" i="3"/>
  <c r="AF1118" i="3"/>
  <c r="AE1118" i="3"/>
  <c r="AD1118" i="3"/>
  <c r="AG1117" i="3"/>
  <c r="AF1117" i="3"/>
  <c r="AE1117" i="3"/>
  <c r="AD1117" i="3"/>
  <c r="AG1116" i="3"/>
  <c r="AF1116" i="3"/>
  <c r="AE1116" i="3"/>
  <c r="AD1116" i="3"/>
  <c r="AG1115" i="3"/>
  <c r="AF1115" i="3"/>
  <c r="AE1115" i="3"/>
  <c r="AD1115" i="3"/>
  <c r="AG1114" i="3"/>
  <c r="AF1114" i="3"/>
  <c r="AE1114" i="3"/>
  <c r="AD1114" i="3"/>
  <c r="AG1113" i="3"/>
  <c r="AF1113" i="3"/>
  <c r="AE1113" i="3"/>
  <c r="AD1113" i="3"/>
  <c r="AG1112" i="3"/>
  <c r="AF1112" i="3"/>
  <c r="AE1112" i="3"/>
  <c r="AD1112" i="3"/>
  <c r="AG1111" i="3"/>
  <c r="AF1111" i="3"/>
  <c r="AE1111" i="3"/>
  <c r="AD1111" i="3"/>
  <c r="AG1110" i="3"/>
  <c r="AF1110" i="3"/>
  <c r="AE1110" i="3"/>
  <c r="AD1110" i="3"/>
  <c r="AG1109" i="3"/>
  <c r="AF1109" i="3"/>
  <c r="AE1109" i="3"/>
  <c r="AD1109" i="3"/>
  <c r="AG1108" i="3"/>
  <c r="AF1108" i="3"/>
  <c r="AE1108" i="3"/>
  <c r="AD1108" i="3"/>
  <c r="AG1107" i="3"/>
  <c r="AF1107" i="3"/>
  <c r="AE1107" i="3"/>
  <c r="AD1107" i="3"/>
  <c r="AG1106" i="3"/>
  <c r="AF1106" i="3"/>
  <c r="AE1106" i="3"/>
  <c r="AD1106" i="3"/>
  <c r="AG1105" i="3"/>
  <c r="AF1105" i="3"/>
  <c r="AE1105" i="3"/>
  <c r="AD1105" i="3"/>
  <c r="AG1104" i="3"/>
  <c r="AF1104" i="3"/>
  <c r="AE1104" i="3"/>
  <c r="AD1104" i="3"/>
  <c r="AG1103" i="3"/>
  <c r="AF1103" i="3"/>
  <c r="AE1103" i="3"/>
  <c r="AD1103" i="3"/>
  <c r="AG1102" i="3"/>
  <c r="AF1102" i="3"/>
  <c r="AE1102" i="3"/>
  <c r="AD1102" i="3"/>
  <c r="AG1101" i="3"/>
  <c r="AF1101" i="3"/>
  <c r="AE1101" i="3"/>
  <c r="AD1101" i="3"/>
  <c r="AG1100" i="3"/>
  <c r="AF1100" i="3"/>
  <c r="AE1100" i="3"/>
  <c r="AD1100" i="3"/>
  <c r="AG1099" i="3"/>
  <c r="AF1099" i="3"/>
  <c r="AE1099" i="3"/>
  <c r="AD1099" i="3"/>
  <c r="AG1098" i="3"/>
  <c r="AF1098" i="3"/>
  <c r="AE1098" i="3"/>
  <c r="AD1098" i="3"/>
  <c r="AG1097" i="3"/>
  <c r="AF1097" i="3"/>
  <c r="AE1097" i="3"/>
  <c r="AD1097" i="3"/>
  <c r="AG1096" i="3"/>
  <c r="AF1096" i="3"/>
  <c r="AE1096" i="3"/>
  <c r="AD1096" i="3"/>
  <c r="AG1095" i="3"/>
  <c r="AF1095" i="3"/>
  <c r="AE1095" i="3"/>
  <c r="AD1095" i="3"/>
  <c r="AG1094" i="3"/>
  <c r="AF1094" i="3"/>
  <c r="AE1094" i="3"/>
  <c r="AD1094" i="3"/>
  <c r="AG1093" i="3"/>
  <c r="AF1093" i="3"/>
  <c r="AE1093" i="3"/>
  <c r="AD1093" i="3"/>
  <c r="AG1092" i="3"/>
  <c r="AF1092" i="3"/>
  <c r="AE1092" i="3"/>
  <c r="AD1092" i="3"/>
  <c r="AG1091" i="3"/>
  <c r="AF1091" i="3"/>
  <c r="AE1091" i="3"/>
  <c r="AD1091" i="3"/>
  <c r="AG1090" i="3"/>
  <c r="AF1090" i="3"/>
  <c r="AE1090" i="3"/>
  <c r="AD1090" i="3"/>
  <c r="AG1089" i="3"/>
  <c r="AF1089" i="3"/>
  <c r="AE1089" i="3"/>
  <c r="AD1089" i="3"/>
  <c r="AG1088" i="3"/>
  <c r="AF1088" i="3"/>
  <c r="AE1088" i="3"/>
  <c r="AD1088" i="3"/>
  <c r="AG1087" i="3"/>
  <c r="AF1087" i="3"/>
  <c r="AE1087" i="3"/>
  <c r="AD1087" i="3"/>
  <c r="AG1086" i="3"/>
  <c r="AF1086" i="3"/>
  <c r="AE1086" i="3"/>
  <c r="AD1086" i="3"/>
  <c r="AG1085" i="3"/>
  <c r="AF1085" i="3"/>
  <c r="AE1085" i="3"/>
  <c r="AD1085" i="3"/>
  <c r="AG1084" i="3"/>
  <c r="AF1084" i="3"/>
  <c r="AE1084" i="3"/>
  <c r="AD1084" i="3"/>
  <c r="AG1083" i="3"/>
  <c r="AF1083" i="3"/>
  <c r="AE1083" i="3"/>
  <c r="AD1083" i="3"/>
  <c r="AG1082" i="3"/>
  <c r="AF1082" i="3"/>
  <c r="AE1082" i="3"/>
  <c r="AD1082" i="3"/>
  <c r="AG1081" i="3"/>
  <c r="AF1081" i="3"/>
  <c r="AE1081" i="3"/>
  <c r="AD1081" i="3"/>
  <c r="AG1080" i="3"/>
  <c r="AF1080" i="3"/>
  <c r="AE1080" i="3"/>
  <c r="AD1080" i="3"/>
  <c r="AG1079" i="3"/>
  <c r="AF1079" i="3"/>
  <c r="AE1079" i="3"/>
  <c r="AD1079" i="3"/>
  <c r="AG1078" i="3"/>
  <c r="AF1078" i="3"/>
  <c r="AE1078" i="3"/>
  <c r="AD1078" i="3"/>
  <c r="AG1077" i="3"/>
  <c r="AF1077" i="3"/>
  <c r="AE1077" i="3"/>
  <c r="AD1077" i="3"/>
  <c r="AG1076" i="3"/>
  <c r="AF1076" i="3"/>
  <c r="AE1076" i="3"/>
  <c r="AD1076" i="3"/>
  <c r="AG1075" i="3"/>
  <c r="AF1075" i="3"/>
  <c r="AE1075" i="3"/>
  <c r="AD1075" i="3"/>
  <c r="AG1074" i="3"/>
  <c r="AF1074" i="3"/>
  <c r="AE1074" i="3"/>
  <c r="AD1074" i="3"/>
  <c r="AG1073" i="3"/>
  <c r="AF1073" i="3"/>
  <c r="AE1073" i="3"/>
  <c r="AD1073" i="3"/>
  <c r="AG1072" i="3"/>
  <c r="AF1072" i="3"/>
  <c r="AE1072" i="3"/>
  <c r="AD1072" i="3"/>
  <c r="AG1071" i="3"/>
  <c r="AF1071" i="3"/>
  <c r="AE1071" i="3"/>
  <c r="AD1071" i="3"/>
  <c r="AG1070" i="3"/>
  <c r="AF1070" i="3"/>
  <c r="AE1070" i="3"/>
  <c r="AD1070" i="3"/>
  <c r="AG1069" i="3"/>
  <c r="AF1069" i="3"/>
  <c r="AE1069" i="3"/>
  <c r="AD1069" i="3"/>
  <c r="AG1068" i="3"/>
  <c r="AF1068" i="3"/>
  <c r="AE1068" i="3"/>
  <c r="AD1068" i="3"/>
  <c r="AG1067" i="3"/>
  <c r="AF1067" i="3"/>
  <c r="AE1067" i="3"/>
  <c r="AD1067" i="3"/>
  <c r="AG1066" i="3"/>
  <c r="AF1066" i="3"/>
  <c r="AE1066" i="3"/>
  <c r="AD1066" i="3"/>
  <c r="AG1065" i="3"/>
  <c r="AF1065" i="3"/>
  <c r="AE1065" i="3"/>
  <c r="AD1065" i="3"/>
  <c r="AG1064" i="3"/>
  <c r="AF1064" i="3"/>
  <c r="AE1064" i="3"/>
  <c r="AD1064" i="3"/>
  <c r="AG1063" i="3"/>
  <c r="AF1063" i="3"/>
  <c r="AE1063" i="3"/>
  <c r="AD1063" i="3"/>
  <c r="AG1062" i="3"/>
  <c r="AF1062" i="3"/>
  <c r="AE1062" i="3"/>
  <c r="AD1062" i="3"/>
  <c r="AG1061" i="3"/>
  <c r="AF1061" i="3"/>
  <c r="AE1061" i="3"/>
  <c r="AD1061" i="3"/>
  <c r="AG1060" i="3"/>
  <c r="AF1060" i="3"/>
  <c r="AE1060" i="3"/>
  <c r="AD1060" i="3"/>
  <c r="AG1059" i="3"/>
  <c r="AF1059" i="3"/>
  <c r="AE1059" i="3"/>
  <c r="AD1059" i="3"/>
  <c r="AG1058" i="3"/>
  <c r="AF1058" i="3"/>
  <c r="AE1058" i="3"/>
  <c r="AD1058" i="3"/>
  <c r="AG1057" i="3"/>
  <c r="AF1057" i="3"/>
  <c r="AE1057" i="3"/>
  <c r="AD1057" i="3"/>
  <c r="AG1056" i="3"/>
  <c r="AF1056" i="3"/>
  <c r="AE1056" i="3"/>
  <c r="AD1056" i="3"/>
  <c r="AG1055" i="3"/>
  <c r="AF1055" i="3"/>
  <c r="AE1055" i="3"/>
  <c r="AD1055" i="3"/>
  <c r="AG1054" i="3"/>
  <c r="AF1054" i="3"/>
  <c r="AE1054" i="3"/>
  <c r="AD1054" i="3"/>
  <c r="AG1053" i="3"/>
  <c r="AF1053" i="3"/>
  <c r="AE1053" i="3"/>
  <c r="AD1053" i="3"/>
  <c r="AG1052" i="3"/>
  <c r="AF1052" i="3"/>
  <c r="AE1052" i="3"/>
  <c r="AD1052" i="3"/>
  <c r="AG1051" i="3"/>
  <c r="AF1051" i="3"/>
  <c r="AE1051" i="3"/>
  <c r="AD1051" i="3"/>
  <c r="AG1050" i="3"/>
  <c r="AF1050" i="3"/>
  <c r="AE1050" i="3"/>
  <c r="AD1050" i="3"/>
  <c r="AG1049" i="3"/>
  <c r="AF1049" i="3"/>
  <c r="AE1049" i="3"/>
  <c r="AD1049" i="3"/>
  <c r="AG1048" i="3"/>
  <c r="AF1048" i="3"/>
  <c r="AE1048" i="3"/>
  <c r="AD1048" i="3"/>
  <c r="AG1047" i="3"/>
  <c r="AF1047" i="3"/>
  <c r="AE1047" i="3"/>
  <c r="AD1047" i="3"/>
  <c r="AG1046" i="3"/>
  <c r="AF1046" i="3"/>
  <c r="AE1046" i="3"/>
  <c r="AD1046" i="3"/>
  <c r="AG1045" i="3"/>
  <c r="AF1045" i="3"/>
  <c r="AE1045" i="3"/>
  <c r="AD1045" i="3"/>
  <c r="AG1044" i="3"/>
  <c r="AF1044" i="3"/>
  <c r="AE1044" i="3"/>
  <c r="AD1044" i="3"/>
  <c r="AG1043" i="3"/>
  <c r="AF1043" i="3"/>
  <c r="AE1043" i="3"/>
  <c r="AD1043" i="3"/>
  <c r="AG1042" i="3"/>
  <c r="AF1042" i="3"/>
  <c r="AE1042" i="3"/>
  <c r="AD1042" i="3"/>
  <c r="AG1041" i="3"/>
  <c r="AF1041" i="3"/>
  <c r="AE1041" i="3"/>
  <c r="AD1041" i="3"/>
  <c r="AG1040" i="3"/>
  <c r="AF1040" i="3"/>
  <c r="AE1040" i="3"/>
  <c r="AD1040" i="3"/>
  <c r="AG1039" i="3"/>
  <c r="AF1039" i="3"/>
  <c r="AE1039" i="3"/>
  <c r="AD1039" i="3"/>
  <c r="AG1038" i="3"/>
  <c r="AF1038" i="3"/>
  <c r="AE1038" i="3"/>
  <c r="AD1038" i="3"/>
  <c r="AG1037" i="3"/>
  <c r="AF1037" i="3"/>
  <c r="AE1037" i="3"/>
  <c r="AD1037" i="3"/>
  <c r="AG1036" i="3"/>
  <c r="AF1036" i="3"/>
  <c r="AE1036" i="3"/>
  <c r="AD1036" i="3"/>
  <c r="AG1035" i="3"/>
  <c r="AF1035" i="3"/>
  <c r="AE1035" i="3"/>
  <c r="AD1035" i="3"/>
  <c r="AG1034" i="3"/>
  <c r="AF1034" i="3"/>
  <c r="AE1034" i="3"/>
  <c r="AD1034" i="3"/>
  <c r="AG1033" i="3"/>
  <c r="AF1033" i="3"/>
  <c r="AE1033" i="3"/>
  <c r="AD1033" i="3"/>
  <c r="AG1032" i="3"/>
  <c r="AF1032" i="3"/>
  <c r="AE1032" i="3"/>
  <c r="AD1032" i="3"/>
  <c r="AG1031" i="3"/>
  <c r="AF1031" i="3"/>
  <c r="AE1031" i="3"/>
  <c r="AD1031" i="3"/>
  <c r="AG1030" i="3"/>
  <c r="AF1030" i="3"/>
  <c r="AE1030" i="3"/>
  <c r="AD1030" i="3"/>
  <c r="AG1029" i="3"/>
  <c r="AF1029" i="3"/>
  <c r="AE1029" i="3"/>
  <c r="AD1029" i="3"/>
  <c r="AG1028" i="3"/>
  <c r="AF1028" i="3"/>
  <c r="AE1028" i="3"/>
  <c r="AD1028" i="3"/>
  <c r="AG1027" i="3"/>
  <c r="AF1027" i="3"/>
  <c r="AE1027" i="3"/>
  <c r="AD1027" i="3"/>
  <c r="AG1026" i="3"/>
  <c r="AF1026" i="3"/>
  <c r="AE1026" i="3"/>
  <c r="AD1026" i="3"/>
  <c r="AG1025" i="3"/>
  <c r="AF1025" i="3"/>
  <c r="AE1025" i="3"/>
  <c r="AD1025" i="3"/>
  <c r="AG1024" i="3"/>
  <c r="AF1024" i="3"/>
  <c r="AE1024" i="3"/>
  <c r="AD1024" i="3"/>
  <c r="AG1023" i="3"/>
  <c r="AF1023" i="3"/>
  <c r="AE1023" i="3"/>
  <c r="AD1023" i="3"/>
  <c r="AG1022" i="3"/>
  <c r="AF1022" i="3"/>
  <c r="AE1022" i="3"/>
  <c r="AD1022" i="3"/>
  <c r="AG1021" i="3"/>
  <c r="AF1021" i="3"/>
  <c r="AE1021" i="3"/>
  <c r="AD1021" i="3"/>
  <c r="AG1020" i="3"/>
  <c r="AF1020" i="3"/>
  <c r="AE1020" i="3"/>
  <c r="AD1020" i="3"/>
  <c r="AG1019" i="3"/>
  <c r="AF1019" i="3"/>
  <c r="AE1019" i="3"/>
  <c r="AD1019" i="3"/>
  <c r="AG1018" i="3"/>
  <c r="AF1018" i="3"/>
  <c r="AE1018" i="3"/>
  <c r="AD1018" i="3"/>
  <c r="AG1017" i="3"/>
  <c r="AF1017" i="3"/>
  <c r="AE1017" i="3"/>
  <c r="AD1017" i="3"/>
  <c r="AG1016" i="3"/>
  <c r="AF1016" i="3"/>
  <c r="AE1016" i="3"/>
  <c r="AD1016" i="3"/>
  <c r="AG1015" i="3"/>
  <c r="AF1015" i="3"/>
  <c r="AE1015" i="3"/>
  <c r="AD1015" i="3"/>
  <c r="AG1014" i="3"/>
  <c r="AF1014" i="3"/>
  <c r="AE1014" i="3"/>
  <c r="AD1014" i="3"/>
  <c r="AG1013" i="3"/>
  <c r="AF1013" i="3"/>
  <c r="AE1013" i="3"/>
  <c r="AD1013" i="3"/>
  <c r="AG1012" i="3"/>
  <c r="AF1012" i="3"/>
  <c r="AE1012" i="3"/>
  <c r="AD1012" i="3"/>
  <c r="AG1011" i="3"/>
  <c r="AF1011" i="3"/>
  <c r="AE1011" i="3"/>
  <c r="AD1011" i="3"/>
  <c r="AG1010" i="3"/>
  <c r="AF1010" i="3"/>
  <c r="AE1010" i="3"/>
  <c r="AD1010" i="3"/>
  <c r="AG1009" i="3"/>
  <c r="AF1009" i="3"/>
  <c r="AE1009" i="3"/>
  <c r="AD1009" i="3"/>
  <c r="AG1008" i="3"/>
  <c r="AF1008" i="3"/>
  <c r="AE1008" i="3"/>
  <c r="AD1008" i="3"/>
  <c r="AG1007" i="3"/>
  <c r="AF1007" i="3"/>
  <c r="AE1007" i="3"/>
  <c r="AD1007" i="3"/>
  <c r="AG1006" i="3"/>
  <c r="AF1006" i="3"/>
  <c r="AE1006" i="3"/>
  <c r="AD1006" i="3"/>
  <c r="AG1005" i="3"/>
  <c r="AF1005" i="3"/>
  <c r="AE1005" i="3"/>
  <c r="AD1005" i="3"/>
  <c r="AG1004" i="3"/>
  <c r="AF1004" i="3"/>
  <c r="AE1004" i="3"/>
  <c r="AD1004" i="3"/>
  <c r="AG1003" i="3"/>
  <c r="AF1003" i="3"/>
  <c r="AE1003" i="3"/>
  <c r="AD1003" i="3"/>
  <c r="AG1002" i="3"/>
  <c r="AF1002" i="3"/>
  <c r="AE1002" i="3"/>
  <c r="AD1002" i="3"/>
  <c r="AG1001" i="3"/>
  <c r="AF1001" i="3"/>
  <c r="AE1001" i="3"/>
  <c r="AD1001" i="3"/>
  <c r="AG1000" i="3"/>
  <c r="AF1000" i="3"/>
  <c r="AE1000" i="3"/>
  <c r="AD1000" i="3"/>
  <c r="AG999" i="3"/>
  <c r="AF999" i="3"/>
  <c r="AE999" i="3"/>
  <c r="AD999" i="3"/>
  <c r="AG998" i="3"/>
  <c r="AF998" i="3"/>
  <c r="AE998" i="3"/>
  <c r="AD998" i="3"/>
  <c r="AG997" i="3"/>
  <c r="AF997" i="3"/>
  <c r="AE997" i="3"/>
  <c r="AD997" i="3"/>
  <c r="AG996" i="3"/>
  <c r="AF996" i="3"/>
  <c r="AE996" i="3"/>
  <c r="AD996" i="3"/>
  <c r="AG995" i="3"/>
  <c r="AF995" i="3"/>
  <c r="AE995" i="3"/>
  <c r="AD995" i="3"/>
  <c r="AG994" i="3"/>
  <c r="AF994" i="3"/>
  <c r="AE994" i="3"/>
  <c r="AD994" i="3"/>
  <c r="AG993" i="3"/>
  <c r="AF993" i="3"/>
  <c r="AE993" i="3"/>
  <c r="AD993" i="3"/>
  <c r="AG992" i="3"/>
  <c r="AF992" i="3"/>
  <c r="AE992" i="3"/>
  <c r="AD992" i="3"/>
  <c r="AG991" i="3"/>
  <c r="AF991" i="3"/>
  <c r="AE991" i="3"/>
  <c r="AD991" i="3"/>
  <c r="AG990" i="3"/>
  <c r="AF990" i="3"/>
  <c r="AE990" i="3"/>
  <c r="AD990" i="3"/>
  <c r="AG989" i="3"/>
  <c r="AF989" i="3"/>
  <c r="AE989" i="3"/>
  <c r="AD989" i="3"/>
  <c r="AG988" i="3"/>
  <c r="AF988" i="3"/>
  <c r="AE988" i="3"/>
  <c r="AD988" i="3"/>
  <c r="AG987" i="3"/>
  <c r="AF987" i="3"/>
  <c r="AE987" i="3"/>
  <c r="AD987" i="3"/>
  <c r="AG986" i="3"/>
  <c r="AF986" i="3"/>
  <c r="AE986" i="3"/>
  <c r="AD986" i="3"/>
  <c r="AG985" i="3"/>
  <c r="AF985" i="3"/>
  <c r="AE985" i="3"/>
  <c r="AD985" i="3"/>
  <c r="AG984" i="3"/>
  <c r="AF984" i="3"/>
  <c r="AE984" i="3"/>
  <c r="AD984" i="3"/>
  <c r="AG983" i="3"/>
  <c r="AF983" i="3"/>
  <c r="AE983" i="3"/>
  <c r="AD983" i="3"/>
  <c r="AG982" i="3"/>
  <c r="AF982" i="3"/>
  <c r="AE982" i="3"/>
  <c r="AD982" i="3"/>
  <c r="AG981" i="3"/>
  <c r="AF981" i="3"/>
  <c r="AE981" i="3"/>
  <c r="AD981" i="3"/>
  <c r="AG980" i="3"/>
  <c r="AF980" i="3"/>
  <c r="AE980" i="3"/>
  <c r="AD980" i="3"/>
  <c r="AG979" i="3"/>
  <c r="AF979" i="3"/>
  <c r="AE979" i="3"/>
  <c r="AD979" i="3"/>
  <c r="AG978" i="3"/>
  <c r="AF978" i="3"/>
  <c r="AE978" i="3"/>
  <c r="AD978" i="3"/>
  <c r="AG977" i="3"/>
  <c r="AF977" i="3"/>
  <c r="AE977" i="3"/>
  <c r="AD977" i="3"/>
  <c r="AG976" i="3"/>
  <c r="AF976" i="3"/>
  <c r="AE976" i="3"/>
  <c r="AD976" i="3"/>
  <c r="AG975" i="3"/>
  <c r="AF975" i="3"/>
  <c r="AE975" i="3"/>
  <c r="AD975" i="3"/>
  <c r="AG974" i="3"/>
  <c r="AF974" i="3"/>
  <c r="AE974" i="3"/>
  <c r="AD974" i="3"/>
  <c r="AG973" i="3"/>
  <c r="AF973" i="3"/>
  <c r="AE973" i="3"/>
  <c r="AD973" i="3"/>
  <c r="AG972" i="3"/>
  <c r="AF972" i="3"/>
  <c r="AE972" i="3"/>
  <c r="AD972" i="3"/>
  <c r="AG971" i="3"/>
  <c r="AF971" i="3"/>
  <c r="AE971" i="3"/>
  <c r="AD971" i="3"/>
  <c r="AG970" i="3"/>
  <c r="AF970" i="3"/>
  <c r="AE970" i="3"/>
  <c r="AD970" i="3"/>
  <c r="AG969" i="3"/>
  <c r="AF969" i="3"/>
  <c r="AE969" i="3"/>
  <c r="AD969" i="3"/>
  <c r="AG968" i="3"/>
  <c r="AF968" i="3"/>
  <c r="AE968" i="3"/>
  <c r="AD968" i="3"/>
  <c r="AG967" i="3"/>
  <c r="AF967" i="3"/>
  <c r="AE967" i="3"/>
  <c r="AD967" i="3"/>
  <c r="AG966" i="3"/>
  <c r="AF966" i="3"/>
  <c r="AE966" i="3"/>
  <c r="AD966" i="3"/>
  <c r="AG965" i="3"/>
  <c r="AF965" i="3"/>
  <c r="AE965" i="3"/>
  <c r="AD965" i="3"/>
  <c r="AG964" i="3"/>
  <c r="AF964" i="3"/>
  <c r="AE964" i="3"/>
  <c r="AD964" i="3"/>
  <c r="AG963" i="3"/>
  <c r="AF963" i="3"/>
  <c r="AE963" i="3"/>
  <c r="AD963" i="3"/>
  <c r="AG962" i="3"/>
  <c r="AF962" i="3"/>
  <c r="AE962" i="3"/>
  <c r="AD962" i="3"/>
  <c r="AG961" i="3"/>
  <c r="AF961" i="3"/>
  <c r="AE961" i="3"/>
  <c r="AD961" i="3"/>
  <c r="AG960" i="3"/>
  <c r="AF960" i="3"/>
  <c r="AE960" i="3"/>
  <c r="AD960" i="3"/>
  <c r="AG959" i="3"/>
  <c r="AF959" i="3"/>
  <c r="AE959" i="3"/>
  <c r="AD959" i="3"/>
  <c r="AG958" i="3"/>
  <c r="AF958" i="3"/>
  <c r="AE958" i="3"/>
  <c r="AD958" i="3"/>
  <c r="AG957" i="3"/>
  <c r="AF957" i="3"/>
  <c r="AE957" i="3"/>
  <c r="AD957" i="3"/>
  <c r="AG956" i="3"/>
  <c r="AF956" i="3"/>
  <c r="AE956" i="3"/>
  <c r="AD956" i="3"/>
  <c r="AG955" i="3"/>
  <c r="AF955" i="3"/>
  <c r="AE955" i="3"/>
  <c r="AD955" i="3"/>
  <c r="AG954" i="3"/>
  <c r="AF954" i="3"/>
  <c r="AE954" i="3"/>
  <c r="AD954" i="3"/>
  <c r="AG953" i="3"/>
  <c r="AF953" i="3"/>
  <c r="AE953" i="3"/>
  <c r="AD953" i="3"/>
  <c r="AG952" i="3"/>
  <c r="AF952" i="3"/>
  <c r="AE952" i="3"/>
  <c r="AD952" i="3"/>
  <c r="AG951" i="3"/>
  <c r="AF951" i="3"/>
  <c r="AE951" i="3"/>
  <c r="AD951" i="3"/>
  <c r="AG950" i="3"/>
  <c r="AF950" i="3"/>
  <c r="AE950" i="3"/>
  <c r="AD950" i="3"/>
  <c r="AG949" i="3"/>
  <c r="AF949" i="3"/>
  <c r="AE949" i="3"/>
  <c r="AD949" i="3"/>
  <c r="AG948" i="3"/>
  <c r="AF948" i="3"/>
  <c r="AE948" i="3"/>
  <c r="AD948" i="3"/>
  <c r="AG947" i="3"/>
  <c r="AF947" i="3"/>
  <c r="AE947" i="3"/>
  <c r="AD947" i="3"/>
  <c r="AG946" i="3"/>
  <c r="AF946" i="3"/>
  <c r="AE946" i="3"/>
  <c r="AD946" i="3"/>
  <c r="AG945" i="3"/>
  <c r="AF945" i="3"/>
  <c r="AE945" i="3"/>
  <c r="AD945" i="3"/>
  <c r="AG944" i="3"/>
  <c r="AF944" i="3"/>
  <c r="AE944" i="3"/>
  <c r="AD944" i="3"/>
  <c r="AG943" i="3"/>
  <c r="AF943" i="3"/>
  <c r="AE943" i="3"/>
  <c r="AD943" i="3"/>
  <c r="AG942" i="3"/>
  <c r="AF942" i="3"/>
  <c r="AE942" i="3"/>
  <c r="AD942" i="3"/>
  <c r="AG941" i="3"/>
  <c r="AF941" i="3"/>
  <c r="AE941" i="3"/>
  <c r="AD941" i="3"/>
  <c r="AG940" i="3"/>
  <c r="AF940" i="3"/>
  <c r="AE940" i="3"/>
  <c r="AD940" i="3"/>
  <c r="AG939" i="3"/>
  <c r="AF939" i="3"/>
  <c r="AE939" i="3"/>
  <c r="AD939" i="3"/>
  <c r="AG938" i="3"/>
  <c r="AF938" i="3"/>
  <c r="AE938" i="3"/>
  <c r="AD938" i="3"/>
  <c r="AG937" i="3"/>
  <c r="AF937" i="3"/>
  <c r="AE937" i="3"/>
  <c r="AD937" i="3"/>
  <c r="AG936" i="3"/>
  <c r="AF936" i="3"/>
  <c r="AE936" i="3"/>
  <c r="AD936" i="3"/>
  <c r="AG935" i="3"/>
  <c r="AF935" i="3"/>
  <c r="AE935" i="3"/>
  <c r="AD935" i="3"/>
  <c r="AG934" i="3"/>
  <c r="AF934" i="3"/>
  <c r="AE934" i="3"/>
  <c r="AD934" i="3"/>
  <c r="AG933" i="3"/>
  <c r="AF933" i="3"/>
  <c r="AE933" i="3"/>
  <c r="AD933" i="3"/>
  <c r="AG932" i="3"/>
  <c r="AF932" i="3"/>
  <c r="AE932" i="3"/>
  <c r="AD932" i="3"/>
  <c r="AG931" i="3"/>
  <c r="AF931" i="3"/>
  <c r="AE931" i="3"/>
  <c r="AD931" i="3"/>
  <c r="AG930" i="3"/>
  <c r="AF930" i="3"/>
  <c r="AE930" i="3"/>
  <c r="AD930" i="3"/>
  <c r="AG929" i="3"/>
  <c r="AF929" i="3"/>
  <c r="AE929" i="3"/>
  <c r="AD929" i="3"/>
  <c r="AG928" i="3"/>
  <c r="AF928" i="3"/>
  <c r="AE928" i="3"/>
  <c r="AD928" i="3"/>
  <c r="AG927" i="3"/>
  <c r="AF927" i="3"/>
  <c r="AE927" i="3"/>
  <c r="AD927" i="3"/>
  <c r="AG926" i="3"/>
  <c r="AF926" i="3"/>
  <c r="AE926" i="3"/>
  <c r="AD926" i="3"/>
  <c r="AG925" i="3"/>
  <c r="AF925" i="3"/>
  <c r="AE925" i="3"/>
  <c r="AD925" i="3"/>
  <c r="AG924" i="3"/>
  <c r="AF924" i="3"/>
  <c r="AE924" i="3"/>
  <c r="AD924" i="3"/>
  <c r="AG923" i="3"/>
  <c r="AF923" i="3"/>
  <c r="AE923" i="3"/>
  <c r="AD923" i="3"/>
  <c r="AG922" i="3"/>
  <c r="AF922" i="3"/>
  <c r="AE922" i="3"/>
  <c r="AD922" i="3"/>
  <c r="AG921" i="3"/>
  <c r="AF921" i="3"/>
  <c r="AE921" i="3"/>
  <c r="AD921" i="3"/>
  <c r="AG920" i="3"/>
  <c r="AF920" i="3"/>
  <c r="AE920" i="3"/>
  <c r="AD920" i="3"/>
  <c r="AG919" i="3"/>
  <c r="AF919" i="3"/>
  <c r="AE919" i="3"/>
  <c r="AD919" i="3"/>
  <c r="AG918" i="3"/>
  <c r="AF918" i="3"/>
  <c r="AE918" i="3"/>
  <c r="AD918" i="3"/>
  <c r="AG917" i="3"/>
  <c r="AF917" i="3"/>
  <c r="AE917" i="3"/>
  <c r="AD917" i="3"/>
  <c r="AG916" i="3"/>
  <c r="AF916" i="3"/>
  <c r="AE916" i="3"/>
  <c r="AD916" i="3"/>
  <c r="AG915" i="3"/>
  <c r="AF915" i="3"/>
  <c r="AE915" i="3"/>
  <c r="AD915" i="3"/>
  <c r="AG914" i="3"/>
  <c r="AF914" i="3"/>
  <c r="AE914" i="3"/>
  <c r="AD914" i="3"/>
  <c r="AG913" i="3"/>
  <c r="AF913" i="3"/>
  <c r="AE913" i="3"/>
  <c r="AD913" i="3"/>
  <c r="AG912" i="3"/>
  <c r="AF912" i="3"/>
  <c r="AE912" i="3"/>
  <c r="AD912" i="3"/>
  <c r="AG911" i="3"/>
  <c r="AF911" i="3"/>
  <c r="AE911" i="3"/>
  <c r="AD911" i="3"/>
  <c r="AG910" i="3"/>
  <c r="AF910" i="3"/>
  <c r="AE910" i="3"/>
  <c r="AD910" i="3"/>
  <c r="AG909" i="3"/>
  <c r="AF909" i="3"/>
  <c r="AE909" i="3"/>
  <c r="AD909" i="3"/>
  <c r="AG908" i="3"/>
  <c r="AF908" i="3"/>
  <c r="AE908" i="3"/>
  <c r="AD908" i="3"/>
  <c r="AG907" i="3"/>
  <c r="AF907" i="3"/>
  <c r="AE907" i="3"/>
  <c r="AD907" i="3"/>
  <c r="AG906" i="3"/>
  <c r="AF906" i="3"/>
  <c r="AE906" i="3"/>
  <c r="AD906" i="3"/>
  <c r="AG905" i="3"/>
  <c r="AF905" i="3"/>
  <c r="AE905" i="3"/>
  <c r="AD905" i="3"/>
  <c r="AG904" i="3"/>
  <c r="AF904" i="3"/>
  <c r="AE904" i="3"/>
  <c r="AD904" i="3"/>
  <c r="AG903" i="3"/>
  <c r="AF903" i="3"/>
  <c r="AE903" i="3"/>
  <c r="AD903" i="3"/>
  <c r="AG902" i="3"/>
  <c r="AF902" i="3"/>
  <c r="AE902" i="3"/>
  <c r="AD902" i="3"/>
  <c r="AG901" i="3"/>
  <c r="AF901" i="3"/>
  <c r="AE901" i="3"/>
  <c r="AD901" i="3"/>
  <c r="AG900" i="3"/>
  <c r="AF900" i="3"/>
  <c r="AE900" i="3"/>
  <c r="AD900" i="3"/>
  <c r="AG899" i="3"/>
  <c r="AF899" i="3"/>
  <c r="AE899" i="3"/>
  <c r="AD899" i="3"/>
  <c r="AG898" i="3"/>
  <c r="AF898" i="3"/>
  <c r="AE898" i="3"/>
  <c r="AD898" i="3"/>
  <c r="AG897" i="3"/>
  <c r="AF897" i="3"/>
  <c r="AE897" i="3"/>
  <c r="AD897" i="3"/>
  <c r="AG896" i="3"/>
  <c r="AF896" i="3"/>
  <c r="AE896" i="3"/>
  <c r="AD896" i="3"/>
  <c r="AG895" i="3"/>
  <c r="AF895" i="3"/>
  <c r="AE895" i="3"/>
  <c r="AD895" i="3"/>
  <c r="AG894" i="3"/>
  <c r="AF894" i="3"/>
  <c r="AE894" i="3"/>
  <c r="AD894" i="3"/>
  <c r="AG893" i="3"/>
  <c r="AF893" i="3"/>
  <c r="AE893" i="3"/>
  <c r="AD893" i="3"/>
  <c r="AG892" i="3"/>
  <c r="AF892" i="3"/>
  <c r="AE892" i="3"/>
  <c r="AD892" i="3"/>
  <c r="AG891" i="3"/>
  <c r="AF891" i="3"/>
  <c r="AE891" i="3"/>
  <c r="AD891" i="3"/>
  <c r="AG890" i="3"/>
  <c r="AF890" i="3"/>
  <c r="AE890" i="3"/>
  <c r="AD890" i="3"/>
  <c r="AG889" i="3"/>
  <c r="AF889" i="3"/>
  <c r="AE889" i="3"/>
  <c r="AD889" i="3"/>
  <c r="AG888" i="3"/>
  <c r="AF888" i="3"/>
  <c r="AE888" i="3"/>
  <c r="AD888" i="3"/>
  <c r="AG887" i="3"/>
  <c r="AF887" i="3"/>
  <c r="AE887" i="3"/>
  <c r="AD887" i="3"/>
  <c r="AG886" i="3"/>
  <c r="AF886" i="3"/>
  <c r="AE886" i="3"/>
  <c r="AD886" i="3"/>
  <c r="AG885" i="3"/>
  <c r="AF885" i="3"/>
  <c r="AE885" i="3"/>
  <c r="AD885" i="3"/>
  <c r="AG884" i="3"/>
  <c r="AF884" i="3"/>
  <c r="AE884" i="3"/>
  <c r="AD884" i="3"/>
  <c r="AG883" i="3"/>
  <c r="AF883" i="3"/>
  <c r="AE883" i="3"/>
  <c r="AD883" i="3"/>
  <c r="AG882" i="3"/>
  <c r="AF882" i="3"/>
  <c r="AE882" i="3"/>
  <c r="AD882" i="3"/>
  <c r="AG881" i="3"/>
  <c r="AF881" i="3"/>
  <c r="AE881" i="3"/>
  <c r="AD881" i="3"/>
  <c r="AG880" i="3"/>
  <c r="AF880" i="3"/>
  <c r="AE880" i="3"/>
  <c r="AD880" i="3"/>
  <c r="AG879" i="3"/>
  <c r="AF879" i="3"/>
  <c r="AE879" i="3"/>
  <c r="AD879" i="3"/>
  <c r="AG878" i="3"/>
  <c r="AF878" i="3"/>
  <c r="AE878" i="3"/>
  <c r="AD878" i="3"/>
  <c r="AG877" i="3"/>
  <c r="AF877" i="3"/>
  <c r="AE877" i="3"/>
  <c r="AD877" i="3"/>
  <c r="AG876" i="3"/>
  <c r="AF876" i="3"/>
  <c r="AE876" i="3"/>
  <c r="AD876" i="3"/>
  <c r="AG875" i="3"/>
  <c r="AF875" i="3"/>
  <c r="AE875" i="3"/>
  <c r="AD875" i="3"/>
  <c r="AG874" i="3"/>
  <c r="AF874" i="3"/>
  <c r="AE874" i="3"/>
  <c r="AD874" i="3"/>
  <c r="AG873" i="3"/>
  <c r="AF873" i="3"/>
  <c r="AE873" i="3"/>
  <c r="AD873" i="3"/>
  <c r="AG872" i="3"/>
  <c r="AF872" i="3"/>
  <c r="AE872" i="3"/>
  <c r="AD872" i="3"/>
  <c r="AG871" i="3"/>
  <c r="AF871" i="3"/>
  <c r="AE871" i="3"/>
  <c r="AD871" i="3"/>
  <c r="AG870" i="3"/>
  <c r="AF870" i="3"/>
  <c r="AE870" i="3"/>
  <c r="AD870" i="3"/>
  <c r="AG869" i="3"/>
  <c r="AF869" i="3"/>
  <c r="AE869" i="3"/>
  <c r="AD869" i="3"/>
  <c r="AG868" i="3"/>
  <c r="AF868" i="3"/>
  <c r="AE868" i="3"/>
  <c r="AD868" i="3"/>
  <c r="AG867" i="3"/>
  <c r="AF867" i="3"/>
  <c r="AE867" i="3"/>
  <c r="AD867" i="3"/>
  <c r="AG866" i="3"/>
  <c r="AF866" i="3"/>
  <c r="AE866" i="3"/>
  <c r="AD866" i="3"/>
  <c r="AG865" i="3"/>
  <c r="AF865" i="3"/>
  <c r="AE865" i="3"/>
  <c r="AD865" i="3"/>
  <c r="AG864" i="3"/>
  <c r="AF864" i="3"/>
  <c r="AE864" i="3"/>
  <c r="AD864" i="3"/>
  <c r="AG863" i="3"/>
  <c r="AF863" i="3"/>
  <c r="AE863" i="3"/>
  <c r="AD863" i="3"/>
  <c r="AG862" i="3"/>
  <c r="AF862" i="3"/>
  <c r="AE862" i="3"/>
  <c r="AD862" i="3"/>
  <c r="AG861" i="3"/>
  <c r="AF861" i="3"/>
  <c r="AE861" i="3"/>
  <c r="AD861" i="3"/>
  <c r="AG860" i="3"/>
  <c r="AF860" i="3"/>
  <c r="AE860" i="3"/>
  <c r="AD860" i="3"/>
  <c r="AG859" i="3"/>
  <c r="AF859" i="3"/>
  <c r="AE859" i="3"/>
  <c r="AD859" i="3"/>
  <c r="AG858" i="3"/>
  <c r="AF858" i="3"/>
  <c r="AE858" i="3"/>
  <c r="AD858" i="3"/>
  <c r="AG857" i="3"/>
  <c r="AF857" i="3"/>
  <c r="AE857" i="3"/>
  <c r="AD857" i="3"/>
  <c r="AG856" i="3"/>
  <c r="AF856" i="3"/>
  <c r="AE856" i="3"/>
  <c r="AD856" i="3"/>
  <c r="AG855" i="3"/>
  <c r="AF855" i="3"/>
  <c r="AE855" i="3"/>
  <c r="AD855" i="3"/>
  <c r="AG854" i="3"/>
  <c r="AF854" i="3"/>
  <c r="AE854" i="3"/>
  <c r="AD854" i="3"/>
  <c r="AG853" i="3"/>
  <c r="AF853" i="3"/>
  <c r="AE853" i="3"/>
  <c r="AD853" i="3"/>
  <c r="AG852" i="3"/>
  <c r="AF852" i="3"/>
  <c r="AE852" i="3"/>
  <c r="AD852" i="3"/>
  <c r="AG851" i="3"/>
  <c r="AF851" i="3"/>
  <c r="AE851" i="3"/>
  <c r="AD851" i="3"/>
  <c r="AG850" i="3"/>
  <c r="AF850" i="3"/>
  <c r="AE850" i="3"/>
  <c r="AD850" i="3"/>
  <c r="AG849" i="3"/>
  <c r="AF849" i="3"/>
  <c r="AE849" i="3"/>
  <c r="AD849" i="3"/>
  <c r="AG848" i="3"/>
  <c r="AF848" i="3"/>
  <c r="AE848" i="3"/>
  <c r="AD848" i="3"/>
  <c r="AG847" i="3"/>
  <c r="AF847" i="3"/>
  <c r="AE847" i="3"/>
  <c r="AD847" i="3"/>
  <c r="AG846" i="3"/>
  <c r="AF846" i="3"/>
  <c r="AE846" i="3"/>
  <c r="AD846" i="3"/>
  <c r="AG845" i="3"/>
  <c r="AF845" i="3"/>
  <c r="AE845" i="3"/>
  <c r="AD845" i="3"/>
  <c r="AG844" i="3"/>
  <c r="AF844" i="3"/>
  <c r="AE844" i="3"/>
  <c r="AD844" i="3"/>
  <c r="AG843" i="3"/>
  <c r="AF843" i="3"/>
  <c r="AE843" i="3"/>
  <c r="AD843" i="3"/>
  <c r="AG842" i="3"/>
  <c r="AF842" i="3"/>
  <c r="AE842" i="3"/>
  <c r="AD842" i="3"/>
  <c r="AG841" i="3"/>
  <c r="AF841" i="3"/>
  <c r="AE841" i="3"/>
  <c r="AD841" i="3"/>
  <c r="AG840" i="3"/>
  <c r="AF840" i="3"/>
  <c r="AE840" i="3"/>
  <c r="AD840" i="3"/>
  <c r="AG839" i="3"/>
  <c r="AF839" i="3"/>
  <c r="AE839" i="3"/>
  <c r="AD839" i="3"/>
  <c r="AG838" i="3"/>
  <c r="AF838" i="3"/>
  <c r="AE838" i="3"/>
  <c r="AD838" i="3"/>
  <c r="AG837" i="3"/>
  <c r="AF837" i="3"/>
  <c r="AE837" i="3"/>
  <c r="AD837" i="3"/>
  <c r="AG836" i="3"/>
  <c r="AF836" i="3"/>
  <c r="AE836" i="3"/>
  <c r="AD836" i="3"/>
  <c r="AG835" i="3"/>
  <c r="AF835" i="3"/>
  <c r="AE835" i="3"/>
  <c r="AD835" i="3"/>
  <c r="AG834" i="3"/>
  <c r="AF834" i="3"/>
  <c r="AE834" i="3"/>
  <c r="AD834" i="3"/>
  <c r="AG833" i="3"/>
  <c r="AF833" i="3"/>
  <c r="AE833" i="3"/>
  <c r="AD833" i="3"/>
  <c r="AG832" i="3"/>
  <c r="AF832" i="3"/>
  <c r="AE832" i="3"/>
  <c r="AD832" i="3"/>
  <c r="AG831" i="3"/>
  <c r="AF831" i="3"/>
  <c r="AE831" i="3"/>
  <c r="AD831" i="3"/>
  <c r="AG830" i="3"/>
  <c r="AF830" i="3"/>
  <c r="AE830" i="3"/>
  <c r="AD830" i="3"/>
  <c r="AG829" i="3"/>
  <c r="AF829" i="3"/>
  <c r="AE829" i="3"/>
  <c r="AD829" i="3"/>
  <c r="AG828" i="3"/>
  <c r="AF828" i="3"/>
  <c r="AE828" i="3"/>
  <c r="AD828" i="3"/>
  <c r="AG827" i="3"/>
  <c r="AF827" i="3"/>
  <c r="AE827" i="3"/>
  <c r="AD827" i="3"/>
  <c r="AG826" i="3"/>
  <c r="AF826" i="3"/>
  <c r="AE826" i="3"/>
  <c r="AD826" i="3"/>
  <c r="AG825" i="3"/>
  <c r="AF825" i="3"/>
  <c r="AE825" i="3"/>
  <c r="AD825" i="3"/>
  <c r="AG824" i="3"/>
  <c r="AF824" i="3"/>
  <c r="AE824" i="3"/>
  <c r="AD824" i="3"/>
  <c r="AG823" i="3"/>
  <c r="AF823" i="3"/>
  <c r="AE823" i="3"/>
  <c r="AD823" i="3"/>
  <c r="AG822" i="3"/>
  <c r="AF822" i="3"/>
  <c r="AE822" i="3"/>
  <c r="AD822" i="3"/>
  <c r="AG821" i="3"/>
  <c r="AF821" i="3"/>
  <c r="AE821" i="3"/>
  <c r="AD821" i="3"/>
  <c r="AG820" i="3"/>
  <c r="AF820" i="3"/>
  <c r="AE820" i="3"/>
  <c r="AD820" i="3"/>
  <c r="AG819" i="3"/>
  <c r="AF819" i="3"/>
  <c r="AE819" i="3"/>
  <c r="AD819" i="3"/>
  <c r="AG818" i="3"/>
  <c r="AF818" i="3"/>
  <c r="AE818" i="3"/>
  <c r="AD818" i="3"/>
  <c r="AG817" i="3"/>
  <c r="AF817" i="3"/>
  <c r="AE817" i="3"/>
  <c r="AD817" i="3"/>
  <c r="AG816" i="3"/>
  <c r="AF816" i="3"/>
  <c r="AE816" i="3"/>
  <c r="AD816" i="3"/>
  <c r="AG815" i="3"/>
  <c r="AF815" i="3"/>
  <c r="AE815" i="3"/>
  <c r="AD815" i="3"/>
  <c r="AG814" i="3"/>
  <c r="AF814" i="3"/>
  <c r="AE814" i="3"/>
  <c r="AD814" i="3"/>
  <c r="AG813" i="3"/>
  <c r="AF813" i="3"/>
  <c r="AE813" i="3"/>
  <c r="AD813" i="3"/>
  <c r="AG812" i="3"/>
  <c r="AF812" i="3"/>
  <c r="AE812" i="3"/>
  <c r="AD812" i="3"/>
  <c r="AG811" i="3"/>
  <c r="AF811" i="3"/>
  <c r="AE811" i="3"/>
  <c r="AD811" i="3"/>
  <c r="AG810" i="3"/>
  <c r="AF810" i="3"/>
  <c r="AE810" i="3"/>
  <c r="AD810" i="3"/>
  <c r="AG809" i="3"/>
  <c r="AF809" i="3"/>
  <c r="AE809" i="3"/>
  <c r="AD809" i="3"/>
  <c r="AG808" i="3"/>
  <c r="AF808" i="3"/>
  <c r="AE808" i="3"/>
  <c r="AD808" i="3"/>
  <c r="AG807" i="3"/>
  <c r="AF807" i="3"/>
  <c r="AE807" i="3"/>
  <c r="AD807" i="3"/>
  <c r="AG806" i="3"/>
  <c r="AF806" i="3"/>
  <c r="AE806" i="3"/>
  <c r="AD806" i="3"/>
  <c r="AG805" i="3"/>
  <c r="AF805" i="3"/>
  <c r="AE805" i="3"/>
  <c r="AD805" i="3"/>
  <c r="AG804" i="3"/>
  <c r="AF804" i="3"/>
  <c r="AE804" i="3"/>
  <c r="AD804" i="3"/>
  <c r="AG803" i="3"/>
  <c r="AF803" i="3"/>
  <c r="AE803" i="3"/>
  <c r="AD803" i="3"/>
  <c r="AG802" i="3"/>
  <c r="AF802" i="3"/>
  <c r="AE802" i="3"/>
  <c r="AD802" i="3"/>
  <c r="AG801" i="3"/>
  <c r="AF801" i="3"/>
  <c r="AE801" i="3"/>
  <c r="AD801" i="3"/>
  <c r="AG800" i="3"/>
  <c r="AF800" i="3"/>
  <c r="AE800" i="3"/>
  <c r="AD800" i="3"/>
  <c r="AG799" i="3"/>
  <c r="AF799" i="3"/>
  <c r="AE799" i="3"/>
  <c r="AD799" i="3"/>
  <c r="AG798" i="3"/>
  <c r="AF798" i="3"/>
  <c r="AE798" i="3"/>
  <c r="AD798" i="3"/>
  <c r="AG797" i="3"/>
  <c r="AF797" i="3"/>
  <c r="AE797" i="3"/>
  <c r="AD797" i="3"/>
  <c r="AG796" i="3"/>
  <c r="AF796" i="3"/>
  <c r="AE796" i="3"/>
  <c r="AD796" i="3"/>
  <c r="AG795" i="3"/>
  <c r="AF795" i="3"/>
  <c r="AE795" i="3"/>
  <c r="AD795" i="3"/>
  <c r="AG794" i="3"/>
  <c r="AF794" i="3"/>
  <c r="AE794" i="3"/>
  <c r="AD794" i="3"/>
  <c r="AG793" i="3"/>
  <c r="AF793" i="3"/>
  <c r="AE793" i="3"/>
  <c r="AD793" i="3"/>
  <c r="AG792" i="3"/>
  <c r="AF792" i="3"/>
  <c r="AE792" i="3"/>
  <c r="AD792" i="3"/>
  <c r="AG791" i="3"/>
  <c r="AF791" i="3"/>
  <c r="AE791" i="3"/>
  <c r="AD791" i="3"/>
  <c r="AG790" i="3"/>
  <c r="AF790" i="3"/>
  <c r="AE790" i="3"/>
  <c r="AD790" i="3"/>
  <c r="AG789" i="3"/>
  <c r="AF789" i="3"/>
  <c r="AE789" i="3"/>
  <c r="AD789" i="3"/>
  <c r="AG788" i="3"/>
  <c r="AF788" i="3"/>
  <c r="AE788" i="3"/>
  <c r="AD788" i="3"/>
  <c r="AG787" i="3"/>
  <c r="AF787" i="3"/>
  <c r="AE787" i="3"/>
  <c r="AD787" i="3"/>
  <c r="AG786" i="3"/>
  <c r="AF786" i="3"/>
  <c r="AE786" i="3"/>
  <c r="AD786" i="3"/>
  <c r="AG785" i="3"/>
  <c r="AF785" i="3"/>
  <c r="AE785" i="3"/>
  <c r="AD785" i="3"/>
  <c r="AG784" i="3"/>
  <c r="AF784" i="3"/>
  <c r="AE784" i="3"/>
  <c r="AD784" i="3"/>
  <c r="AG783" i="3"/>
  <c r="AF783" i="3"/>
  <c r="AE783" i="3"/>
  <c r="AD783" i="3"/>
  <c r="AG782" i="3"/>
  <c r="AF782" i="3"/>
  <c r="AE782" i="3"/>
  <c r="AD782" i="3"/>
  <c r="AG781" i="3"/>
  <c r="AF781" i="3"/>
  <c r="AE781" i="3"/>
  <c r="AD781" i="3"/>
  <c r="AG780" i="3"/>
  <c r="AF780" i="3"/>
  <c r="AE780" i="3"/>
  <c r="AD780" i="3"/>
  <c r="AG779" i="3"/>
  <c r="AF779" i="3"/>
  <c r="AE779" i="3"/>
  <c r="AD779" i="3"/>
  <c r="AG778" i="3"/>
  <c r="AF778" i="3"/>
  <c r="AE778" i="3"/>
  <c r="AD778" i="3"/>
  <c r="AG777" i="3"/>
  <c r="AF777" i="3"/>
  <c r="AE777" i="3"/>
  <c r="AD777" i="3"/>
  <c r="AG776" i="3"/>
  <c r="AF776" i="3"/>
  <c r="AE776" i="3"/>
  <c r="AD776" i="3"/>
  <c r="AG775" i="3"/>
  <c r="AF775" i="3"/>
  <c r="AE775" i="3"/>
  <c r="AD775" i="3"/>
  <c r="AG774" i="3"/>
  <c r="AF774" i="3"/>
  <c r="AE774" i="3"/>
  <c r="AD774" i="3"/>
  <c r="AG773" i="3"/>
  <c r="AF773" i="3"/>
  <c r="AE773" i="3"/>
  <c r="AD773" i="3"/>
  <c r="AG772" i="3"/>
  <c r="AF772" i="3"/>
  <c r="AE772" i="3"/>
  <c r="AD772" i="3"/>
  <c r="AG771" i="3"/>
  <c r="AF771" i="3"/>
  <c r="AE771" i="3"/>
  <c r="AD771" i="3"/>
  <c r="AG770" i="3"/>
  <c r="AF770" i="3"/>
  <c r="AE770" i="3"/>
  <c r="AD770" i="3"/>
  <c r="AG769" i="3"/>
  <c r="AF769" i="3"/>
  <c r="AE769" i="3"/>
  <c r="AD769" i="3"/>
  <c r="AG768" i="3"/>
  <c r="AF768" i="3"/>
  <c r="AE768" i="3"/>
  <c r="AD768" i="3"/>
  <c r="AG767" i="3"/>
  <c r="AF767" i="3"/>
  <c r="AE767" i="3"/>
  <c r="AD767" i="3"/>
  <c r="AG766" i="3"/>
  <c r="AF766" i="3"/>
  <c r="AE766" i="3"/>
  <c r="AD766" i="3"/>
  <c r="AG765" i="3"/>
  <c r="AF765" i="3"/>
  <c r="AE765" i="3"/>
  <c r="AD765" i="3"/>
  <c r="AG764" i="3"/>
  <c r="AF764" i="3"/>
  <c r="AE764" i="3"/>
  <c r="AD764" i="3"/>
  <c r="AG763" i="3"/>
  <c r="AF763" i="3"/>
  <c r="AE763" i="3"/>
  <c r="AD763" i="3"/>
  <c r="AG762" i="3"/>
  <c r="AF762" i="3"/>
  <c r="AE762" i="3"/>
  <c r="AD762" i="3"/>
  <c r="AG761" i="3"/>
  <c r="AF761" i="3"/>
  <c r="AE761" i="3"/>
  <c r="AD761" i="3"/>
  <c r="AG760" i="3"/>
  <c r="AF760" i="3"/>
  <c r="AE760" i="3"/>
  <c r="AD760" i="3"/>
  <c r="AG759" i="3"/>
  <c r="AF759" i="3"/>
  <c r="AE759" i="3"/>
  <c r="AD759" i="3"/>
  <c r="AG758" i="3"/>
  <c r="AF758" i="3"/>
  <c r="AE758" i="3"/>
  <c r="AD758" i="3"/>
  <c r="AG757" i="3"/>
  <c r="AF757" i="3"/>
  <c r="AE757" i="3"/>
  <c r="AD757" i="3"/>
  <c r="AG756" i="3"/>
  <c r="AF756" i="3"/>
  <c r="AE756" i="3"/>
  <c r="AD756" i="3"/>
  <c r="AG755" i="3"/>
  <c r="AF755" i="3"/>
  <c r="AE755" i="3"/>
  <c r="AD755" i="3"/>
  <c r="AG754" i="3"/>
  <c r="AF754" i="3"/>
  <c r="AE754" i="3"/>
  <c r="AD754" i="3"/>
  <c r="AG753" i="3"/>
  <c r="AF753" i="3"/>
  <c r="AE753" i="3"/>
  <c r="AD753" i="3"/>
  <c r="AG752" i="3"/>
  <c r="AF752" i="3"/>
  <c r="AE752" i="3"/>
  <c r="AD752" i="3"/>
  <c r="AG751" i="3"/>
  <c r="AF751" i="3"/>
  <c r="AE751" i="3"/>
  <c r="AD751" i="3"/>
  <c r="AG750" i="3"/>
  <c r="AF750" i="3"/>
  <c r="AE750" i="3"/>
  <c r="AD750" i="3"/>
  <c r="AG749" i="3"/>
  <c r="AF749" i="3"/>
  <c r="AE749" i="3"/>
  <c r="AD749" i="3"/>
  <c r="AG748" i="3"/>
  <c r="AF748" i="3"/>
  <c r="AE748" i="3"/>
  <c r="AD748" i="3"/>
  <c r="AG747" i="3"/>
  <c r="AF747" i="3"/>
  <c r="AE747" i="3"/>
  <c r="AD747" i="3"/>
  <c r="AG746" i="3"/>
  <c r="AF746" i="3"/>
  <c r="AE746" i="3"/>
  <c r="AD746" i="3"/>
  <c r="AG745" i="3"/>
  <c r="AF745" i="3"/>
  <c r="AE745" i="3"/>
  <c r="AD745" i="3"/>
  <c r="AG744" i="3"/>
  <c r="AF744" i="3"/>
  <c r="AE744" i="3"/>
  <c r="AD744" i="3"/>
  <c r="AG743" i="3"/>
  <c r="AF743" i="3"/>
  <c r="AE743" i="3"/>
  <c r="AD743" i="3"/>
  <c r="AG742" i="3"/>
  <c r="AF742" i="3"/>
  <c r="AE742" i="3"/>
  <c r="AD742" i="3"/>
  <c r="AG741" i="3"/>
  <c r="AF741" i="3"/>
  <c r="AE741" i="3"/>
  <c r="AD741" i="3"/>
  <c r="AG740" i="3"/>
  <c r="AF740" i="3"/>
  <c r="AE740" i="3"/>
  <c r="AD740" i="3"/>
  <c r="AG739" i="3"/>
  <c r="AF739" i="3"/>
  <c r="AE739" i="3"/>
  <c r="AD739" i="3"/>
  <c r="AG738" i="3"/>
  <c r="AF738" i="3"/>
  <c r="AE738" i="3"/>
  <c r="AD738" i="3"/>
  <c r="AG737" i="3"/>
  <c r="AF737" i="3"/>
  <c r="AE737" i="3"/>
  <c r="AD737" i="3"/>
  <c r="AG736" i="3"/>
  <c r="AF736" i="3"/>
  <c r="AE736" i="3"/>
  <c r="AD736" i="3"/>
  <c r="AG735" i="3"/>
  <c r="AF735" i="3"/>
  <c r="AE735" i="3"/>
  <c r="AD735" i="3"/>
  <c r="AG734" i="3"/>
  <c r="AF734" i="3"/>
  <c r="AE734" i="3"/>
  <c r="AD734" i="3"/>
  <c r="AG733" i="3"/>
  <c r="AF733" i="3"/>
  <c r="AE733" i="3"/>
  <c r="AD733" i="3"/>
  <c r="AG732" i="3"/>
  <c r="AF732" i="3"/>
  <c r="AE732" i="3"/>
  <c r="AD732" i="3"/>
  <c r="AG731" i="3"/>
  <c r="AF731" i="3"/>
  <c r="AE731" i="3"/>
  <c r="AD731" i="3"/>
  <c r="AG730" i="3"/>
  <c r="AF730" i="3"/>
  <c r="AE730" i="3"/>
  <c r="AD730" i="3"/>
  <c r="AG729" i="3"/>
  <c r="AF729" i="3"/>
  <c r="AE729" i="3"/>
  <c r="AD729" i="3"/>
  <c r="AG728" i="3"/>
  <c r="AF728" i="3"/>
  <c r="AE728" i="3"/>
  <c r="AD728" i="3"/>
  <c r="AG727" i="3"/>
  <c r="AF727" i="3"/>
  <c r="AE727" i="3"/>
  <c r="AD727" i="3"/>
  <c r="AG726" i="3"/>
  <c r="AF726" i="3"/>
  <c r="AE726" i="3"/>
  <c r="AD726" i="3"/>
  <c r="AG725" i="3"/>
  <c r="AF725" i="3"/>
  <c r="AE725" i="3"/>
  <c r="AD725" i="3"/>
  <c r="AG724" i="3"/>
  <c r="AF724" i="3"/>
  <c r="AE724" i="3"/>
  <c r="AD724" i="3"/>
  <c r="AG723" i="3"/>
  <c r="AF723" i="3"/>
  <c r="AE723" i="3"/>
  <c r="AD723" i="3"/>
  <c r="AG722" i="3"/>
  <c r="AF722" i="3"/>
  <c r="AE722" i="3"/>
  <c r="AD722" i="3"/>
  <c r="AG721" i="3"/>
  <c r="AF721" i="3"/>
  <c r="AE721" i="3"/>
  <c r="AD721" i="3"/>
  <c r="AG720" i="3"/>
  <c r="AF720" i="3"/>
  <c r="AE720" i="3"/>
  <c r="AD720" i="3"/>
  <c r="AG719" i="3"/>
  <c r="AF719" i="3"/>
  <c r="AE719" i="3"/>
  <c r="AD719" i="3"/>
  <c r="AG718" i="3"/>
  <c r="AF718" i="3"/>
  <c r="AE718" i="3"/>
  <c r="AD718" i="3"/>
  <c r="AG717" i="3"/>
  <c r="AF717" i="3"/>
  <c r="AE717" i="3"/>
  <c r="AD717" i="3"/>
  <c r="AG716" i="3"/>
  <c r="AF716" i="3"/>
  <c r="AE716" i="3"/>
  <c r="AD716" i="3"/>
  <c r="AG715" i="3"/>
  <c r="AF715" i="3"/>
  <c r="AE715" i="3"/>
  <c r="AD715" i="3"/>
  <c r="AG714" i="3"/>
  <c r="AF714" i="3"/>
  <c r="AE714" i="3"/>
  <c r="AD714" i="3"/>
  <c r="AG713" i="3"/>
  <c r="AF713" i="3"/>
  <c r="AE713" i="3"/>
  <c r="AD713" i="3"/>
  <c r="AG712" i="3"/>
  <c r="AF712" i="3"/>
  <c r="AE712" i="3"/>
  <c r="AD712" i="3"/>
  <c r="AG711" i="3"/>
  <c r="AF711" i="3"/>
  <c r="AE711" i="3"/>
  <c r="AD711" i="3"/>
  <c r="AG710" i="3"/>
  <c r="AF710" i="3"/>
  <c r="AE710" i="3"/>
  <c r="AD710" i="3"/>
  <c r="AG709" i="3"/>
  <c r="AF709" i="3"/>
  <c r="AE709" i="3"/>
  <c r="AD709" i="3"/>
  <c r="AG708" i="3"/>
  <c r="AF708" i="3"/>
  <c r="AE708" i="3"/>
  <c r="AD708" i="3"/>
  <c r="AG707" i="3"/>
  <c r="AF707" i="3"/>
  <c r="AE707" i="3"/>
  <c r="AD707" i="3"/>
  <c r="AG706" i="3"/>
  <c r="AF706" i="3"/>
  <c r="AE706" i="3"/>
  <c r="AD706" i="3"/>
  <c r="AG705" i="3"/>
  <c r="AF705" i="3"/>
  <c r="AE705" i="3"/>
  <c r="AD705" i="3"/>
  <c r="AG704" i="3"/>
  <c r="AF704" i="3"/>
  <c r="AE704" i="3"/>
  <c r="AD704" i="3"/>
  <c r="AG703" i="3"/>
  <c r="AF703" i="3"/>
  <c r="AE703" i="3"/>
  <c r="AD703" i="3"/>
  <c r="AG702" i="3"/>
  <c r="AF702" i="3"/>
  <c r="AE702" i="3"/>
  <c r="AD702" i="3"/>
  <c r="AG701" i="3"/>
  <c r="AF701" i="3"/>
  <c r="AE701" i="3"/>
  <c r="AD701" i="3"/>
  <c r="AG700" i="3"/>
  <c r="AF700" i="3"/>
  <c r="AE700" i="3"/>
  <c r="AD700" i="3"/>
  <c r="AG699" i="3"/>
  <c r="AF699" i="3"/>
  <c r="AE699" i="3"/>
  <c r="AD699" i="3"/>
  <c r="AG698" i="3"/>
  <c r="AF698" i="3"/>
  <c r="AE698" i="3"/>
  <c r="AD698" i="3"/>
  <c r="AG697" i="3"/>
  <c r="AF697" i="3"/>
  <c r="AE697" i="3"/>
  <c r="AD697" i="3"/>
  <c r="AG696" i="3"/>
  <c r="AF696" i="3"/>
  <c r="AE696" i="3"/>
  <c r="AD696" i="3"/>
  <c r="AG695" i="3"/>
  <c r="AF695" i="3"/>
  <c r="AE695" i="3"/>
  <c r="AD695" i="3"/>
  <c r="AG694" i="3"/>
  <c r="AF694" i="3"/>
  <c r="AE694" i="3"/>
  <c r="AD694" i="3"/>
  <c r="AG693" i="3"/>
  <c r="AF693" i="3"/>
  <c r="AE693" i="3"/>
  <c r="AD693" i="3"/>
  <c r="AG692" i="3"/>
  <c r="AF692" i="3"/>
  <c r="AE692" i="3"/>
  <c r="AD692" i="3"/>
  <c r="AG691" i="3"/>
  <c r="AF691" i="3"/>
  <c r="AE691" i="3"/>
  <c r="AD691" i="3"/>
  <c r="AG690" i="3"/>
  <c r="AF690" i="3"/>
  <c r="AE690" i="3"/>
  <c r="AD690" i="3"/>
  <c r="AG689" i="3"/>
  <c r="AF689" i="3"/>
  <c r="AE689" i="3"/>
  <c r="AD689" i="3"/>
  <c r="AG688" i="3"/>
  <c r="AF688" i="3"/>
  <c r="AE688" i="3"/>
  <c r="AD688" i="3"/>
  <c r="AG687" i="3"/>
  <c r="AF687" i="3"/>
  <c r="AE687" i="3"/>
  <c r="AD687" i="3"/>
  <c r="AG686" i="3"/>
  <c r="AF686" i="3"/>
  <c r="AE686" i="3"/>
  <c r="AD686" i="3"/>
  <c r="AG685" i="3"/>
  <c r="AF685" i="3"/>
  <c r="AE685" i="3"/>
  <c r="AD685" i="3"/>
  <c r="AG684" i="3"/>
  <c r="AF684" i="3"/>
  <c r="AE684" i="3"/>
  <c r="AD684" i="3"/>
  <c r="AG683" i="3"/>
  <c r="AF683" i="3"/>
  <c r="AE683" i="3"/>
  <c r="AD683" i="3"/>
  <c r="AG682" i="3"/>
  <c r="AF682" i="3"/>
  <c r="AE682" i="3"/>
  <c r="AD682" i="3"/>
  <c r="AG681" i="3"/>
  <c r="AF681" i="3"/>
  <c r="AE681" i="3"/>
  <c r="AD681" i="3"/>
  <c r="AG680" i="3"/>
  <c r="AF680" i="3"/>
  <c r="AE680" i="3"/>
  <c r="AD680" i="3"/>
  <c r="AG679" i="3"/>
  <c r="AF679" i="3"/>
  <c r="AE679" i="3"/>
  <c r="AD679" i="3"/>
  <c r="AG678" i="3"/>
  <c r="AF678" i="3"/>
  <c r="AE678" i="3"/>
  <c r="AD678" i="3"/>
  <c r="AG677" i="3"/>
  <c r="AF677" i="3"/>
  <c r="AE677" i="3"/>
  <c r="AD677" i="3"/>
  <c r="AG676" i="3"/>
  <c r="AF676" i="3"/>
  <c r="AE676" i="3"/>
  <c r="AD676" i="3"/>
  <c r="AG675" i="3"/>
  <c r="AF675" i="3"/>
  <c r="AE675" i="3"/>
  <c r="AD675" i="3"/>
  <c r="AG674" i="3"/>
  <c r="AF674" i="3"/>
  <c r="AE674" i="3"/>
  <c r="AD674" i="3"/>
  <c r="AG673" i="3"/>
  <c r="AF673" i="3"/>
  <c r="AE673" i="3"/>
  <c r="AD673" i="3"/>
  <c r="AG672" i="3"/>
  <c r="AF672" i="3"/>
  <c r="AE672" i="3"/>
  <c r="AD672" i="3"/>
  <c r="AG671" i="3"/>
  <c r="AF671" i="3"/>
  <c r="AE671" i="3"/>
  <c r="AD671" i="3"/>
  <c r="AG670" i="3"/>
  <c r="AF670" i="3"/>
  <c r="AE670" i="3"/>
  <c r="AD670" i="3"/>
  <c r="AG669" i="3"/>
  <c r="AF669" i="3"/>
  <c r="AE669" i="3"/>
  <c r="AD669" i="3"/>
  <c r="AG668" i="3"/>
  <c r="AF668" i="3"/>
  <c r="AE668" i="3"/>
  <c r="AD668" i="3"/>
  <c r="AG667" i="3"/>
  <c r="AF667" i="3"/>
  <c r="AE667" i="3"/>
  <c r="AD667" i="3"/>
  <c r="AG666" i="3"/>
  <c r="AF666" i="3"/>
  <c r="AE666" i="3"/>
  <c r="AD666" i="3"/>
  <c r="AG665" i="3"/>
  <c r="AF665" i="3"/>
  <c r="AE665" i="3"/>
  <c r="AD665" i="3"/>
  <c r="AG664" i="3"/>
  <c r="AF664" i="3"/>
  <c r="AE664" i="3"/>
  <c r="AD664" i="3"/>
  <c r="AG663" i="3"/>
  <c r="AF663" i="3"/>
  <c r="AE663" i="3"/>
  <c r="AD663" i="3"/>
  <c r="AG662" i="3"/>
  <c r="AF662" i="3"/>
  <c r="AE662" i="3"/>
  <c r="AD662" i="3"/>
  <c r="AG661" i="3"/>
  <c r="AF661" i="3"/>
  <c r="AE661" i="3"/>
  <c r="AD661" i="3"/>
  <c r="AG660" i="3"/>
  <c r="AF660" i="3"/>
  <c r="AE660" i="3"/>
  <c r="AD660" i="3"/>
  <c r="AG659" i="3"/>
  <c r="AF659" i="3"/>
  <c r="AE659" i="3"/>
  <c r="AD659" i="3"/>
  <c r="AG658" i="3"/>
  <c r="AF658" i="3"/>
  <c r="AE658" i="3"/>
  <c r="AD658" i="3"/>
  <c r="AG657" i="3"/>
  <c r="AF657" i="3"/>
  <c r="AE657" i="3"/>
  <c r="AD657" i="3"/>
  <c r="AG656" i="3"/>
  <c r="AF656" i="3"/>
  <c r="AE656" i="3"/>
  <c r="AD656" i="3"/>
  <c r="AG655" i="3"/>
  <c r="AF655" i="3"/>
  <c r="AE655" i="3"/>
  <c r="AD655" i="3"/>
  <c r="AG654" i="3"/>
  <c r="AF654" i="3"/>
  <c r="AE654" i="3"/>
  <c r="AD654" i="3"/>
  <c r="AG653" i="3"/>
  <c r="AF653" i="3"/>
  <c r="AE653" i="3"/>
  <c r="AD653" i="3"/>
  <c r="AG652" i="3"/>
  <c r="AF652" i="3"/>
  <c r="AE652" i="3"/>
  <c r="AD652" i="3"/>
  <c r="AG651" i="3"/>
  <c r="AF651" i="3"/>
  <c r="AE651" i="3"/>
  <c r="AD651" i="3"/>
  <c r="AG650" i="3"/>
  <c r="AF650" i="3"/>
  <c r="AE650" i="3"/>
  <c r="AD650" i="3"/>
  <c r="AG649" i="3"/>
  <c r="AF649" i="3"/>
  <c r="AE649" i="3"/>
  <c r="AD649" i="3"/>
  <c r="AG648" i="3"/>
  <c r="AF648" i="3"/>
  <c r="AE648" i="3"/>
  <c r="AD648" i="3"/>
  <c r="AG647" i="3"/>
  <c r="AF647" i="3"/>
  <c r="AE647" i="3"/>
  <c r="AD647" i="3"/>
  <c r="AG646" i="3"/>
  <c r="AF646" i="3"/>
  <c r="AE646" i="3"/>
  <c r="AD646" i="3"/>
  <c r="AG645" i="3"/>
  <c r="AF645" i="3"/>
  <c r="AE645" i="3"/>
  <c r="AD645" i="3"/>
  <c r="AG644" i="3"/>
  <c r="AF644" i="3"/>
  <c r="AE644" i="3"/>
  <c r="AD644" i="3"/>
  <c r="AG643" i="3"/>
  <c r="AF643" i="3"/>
  <c r="AE643" i="3"/>
  <c r="AD643" i="3"/>
  <c r="AG642" i="3"/>
  <c r="AF642" i="3"/>
  <c r="AE642" i="3"/>
  <c r="AD642" i="3"/>
  <c r="AH641" i="3"/>
  <c r="AG640" i="3"/>
  <c r="AF640" i="3"/>
  <c r="AE640" i="3"/>
  <c r="AD640" i="3"/>
  <c r="AG639" i="3"/>
  <c r="AF639" i="3"/>
  <c r="AE639" i="3"/>
  <c r="AD639" i="3"/>
  <c r="AG638" i="3"/>
  <c r="AF638" i="3"/>
  <c r="AE638" i="3"/>
  <c r="AD638" i="3"/>
  <c r="AG637" i="3"/>
  <c r="AF637" i="3"/>
  <c r="AE637" i="3"/>
  <c r="AD637" i="3"/>
  <c r="AG636" i="3"/>
  <c r="AF636" i="3"/>
  <c r="AE636" i="3"/>
  <c r="AD636" i="3"/>
  <c r="AG635" i="3"/>
  <c r="AF635" i="3"/>
  <c r="AE635" i="3"/>
  <c r="AD635" i="3"/>
  <c r="AG634" i="3"/>
  <c r="AF634" i="3"/>
  <c r="AE634" i="3"/>
  <c r="AD634" i="3"/>
  <c r="AG633" i="3"/>
  <c r="AF633" i="3"/>
  <c r="AE633" i="3"/>
  <c r="AD633" i="3"/>
  <c r="AG632" i="3"/>
  <c r="AF632" i="3"/>
  <c r="AE632" i="3"/>
  <c r="AD632" i="3"/>
  <c r="AG631" i="3"/>
  <c r="AF631" i="3"/>
  <c r="AE631" i="3"/>
  <c r="AD631" i="3"/>
  <c r="AG630" i="3"/>
  <c r="AF630" i="3"/>
  <c r="AE630" i="3"/>
  <c r="AD630" i="3"/>
  <c r="AG629" i="3"/>
  <c r="AF629" i="3"/>
  <c r="AE629" i="3"/>
  <c r="AD629" i="3"/>
  <c r="AG628" i="3"/>
  <c r="AF628" i="3"/>
  <c r="AE628" i="3"/>
  <c r="AD628" i="3"/>
  <c r="AG627" i="3"/>
  <c r="AF627" i="3"/>
  <c r="AE627" i="3"/>
  <c r="AD627" i="3"/>
  <c r="AG626" i="3"/>
  <c r="AF626" i="3"/>
  <c r="AE626" i="3"/>
  <c r="AD626" i="3"/>
  <c r="AG625" i="3"/>
  <c r="AF625" i="3"/>
  <c r="AE625" i="3"/>
  <c r="AD625" i="3"/>
  <c r="AG624" i="3"/>
  <c r="AF624" i="3"/>
  <c r="AE624" i="3"/>
  <c r="AD624" i="3"/>
  <c r="AG623" i="3"/>
  <c r="AF623" i="3"/>
  <c r="AE623" i="3"/>
  <c r="AD623" i="3"/>
  <c r="AG622" i="3"/>
  <c r="AF622" i="3"/>
  <c r="AE622" i="3"/>
  <c r="AD622" i="3"/>
  <c r="AG621" i="3"/>
  <c r="AF621" i="3"/>
  <c r="AE621" i="3"/>
  <c r="AD621" i="3"/>
  <c r="AG620" i="3"/>
  <c r="AF620" i="3"/>
  <c r="AE620" i="3"/>
  <c r="AD620" i="3"/>
  <c r="AG619" i="3"/>
  <c r="AF619" i="3"/>
  <c r="AE619" i="3"/>
  <c r="AD619" i="3"/>
  <c r="AG618" i="3"/>
  <c r="AF618" i="3"/>
  <c r="AE618" i="3"/>
  <c r="AD618" i="3"/>
  <c r="AG617" i="3"/>
  <c r="AF617" i="3"/>
  <c r="AE617" i="3"/>
  <c r="AD617" i="3"/>
  <c r="AG616" i="3"/>
  <c r="AF616" i="3"/>
  <c r="AE616" i="3"/>
  <c r="AD616" i="3"/>
  <c r="AG615" i="3"/>
  <c r="AF615" i="3"/>
  <c r="AE615" i="3"/>
  <c r="AD615" i="3"/>
  <c r="AG614" i="3"/>
  <c r="AF614" i="3"/>
  <c r="AE614" i="3"/>
  <c r="AD614" i="3"/>
  <c r="AG613" i="3"/>
  <c r="AF613" i="3"/>
  <c r="AE613" i="3"/>
  <c r="AD613" i="3"/>
  <c r="AG612" i="3"/>
  <c r="AF612" i="3"/>
  <c r="AE612" i="3"/>
  <c r="AD612" i="3"/>
  <c r="AG611" i="3"/>
  <c r="AF611" i="3"/>
  <c r="AE611" i="3"/>
  <c r="AD611" i="3"/>
  <c r="AG610" i="3"/>
  <c r="AF610" i="3"/>
  <c r="AE610" i="3"/>
  <c r="AD610" i="3"/>
  <c r="AG609" i="3"/>
  <c r="AF609" i="3"/>
  <c r="AE609" i="3"/>
  <c r="AD609" i="3"/>
  <c r="AG608" i="3"/>
  <c r="AF608" i="3"/>
  <c r="AE608" i="3"/>
  <c r="AD608" i="3"/>
  <c r="AG607" i="3"/>
  <c r="AF607" i="3"/>
  <c r="AE607" i="3"/>
  <c r="AD607" i="3"/>
  <c r="AG606" i="3"/>
  <c r="AF606" i="3"/>
  <c r="AE606" i="3"/>
  <c r="AD606" i="3"/>
  <c r="AG605" i="3"/>
  <c r="AF605" i="3"/>
  <c r="AE605" i="3"/>
  <c r="AD605" i="3"/>
  <c r="AG604" i="3"/>
  <c r="AF604" i="3"/>
  <c r="AE604" i="3"/>
  <c r="AD604" i="3"/>
  <c r="AG603" i="3"/>
  <c r="AF603" i="3"/>
  <c r="AE603" i="3"/>
  <c r="AD603" i="3"/>
  <c r="AG602" i="3"/>
  <c r="AF602" i="3"/>
  <c r="AE602" i="3"/>
  <c r="AD602" i="3"/>
  <c r="AG601" i="3"/>
  <c r="AF601" i="3"/>
  <c r="AE601" i="3"/>
  <c r="AD601" i="3"/>
  <c r="AG600" i="3"/>
  <c r="AF600" i="3"/>
  <c r="AE600" i="3"/>
  <c r="AD600" i="3"/>
  <c r="AG599" i="3"/>
  <c r="AF599" i="3"/>
  <c r="AE599" i="3"/>
  <c r="AD599" i="3"/>
  <c r="AG598" i="3"/>
  <c r="AF598" i="3"/>
  <c r="AE598" i="3"/>
  <c r="AD598" i="3"/>
  <c r="AG597" i="3"/>
  <c r="AF597" i="3"/>
  <c r="AE597" i="3"/>
  <c r="AD597" i="3"/>
  <c r="AG596" i="3"/>
  <c r="AF596" i="3"/>
  <c r="AE596" i="3"/>
  <c r="AD596" i="3"/>
  <c r="AG595" i="3"/>
  <c r="AF595" i="3"/>
  <c r="AE595" i="3"/>
  <c r="AD595" i="3"/>
  <c r="AG594" i="3"/>
  <c r="AF594" i="3"/>
  <c r="AE594" i="3"/>
  <c r="AD594" i="3"/>
  <c r="AG593" i="3"/>
  <c r="AF593" i="3"/>
  <c r="AE593" i="3"/>
  <c r="AD593" i="3"/>
  <c r="AG592" i="3"/>
  <c r="AF592" i="3"/>
  <c r="AE592" i="3"/>
  <c r="AD592" i="3"/>
  <c r="AG591" i="3"/>
  <c r="AF591" i="3"/>
  <c r="AE591" i="3"/>
  <c r="AD591" i="3"/>
  <c r="AG590" i="3"/>
  <c r="AF590" i="3"/>
  <c r="AE590" i="3"/>
  <c r="AD590" i="3"/>
  <c r="AG589" i="3"/>
  <c r="AF589" i="3"/>
  <c r="AE589" i="3"/>
  <c r="AD589" i="3"/>
  <c r="AG588" i="3"/>
  <c r="AF588" i="3"/>
  <c r="AE588" i="3"/>
  <c r="AD588" i="3"/>
  <c r="AG587" i="3"/>
  <c r="AF587" i="3"/>
  <c r="AE587" i="3"/>
  <c r="AD587" i="3"/>
  <c r="AG586" i="3"/>
  <c r="AF586" i="3"/>
  <c r="AE586" i="3"/>
  <c r="AD586" i="3"/>
  <c r="AG585" i="3"/>
  <c r="AF585" i="3"/>
  <c r="AE585" i="3"/>
  <c r="AD585" i="3"/>
  <c r="AG584" i="3"/>
  <c r="AF584" i="3"/>
  <c r="AE584" i="3"/>
  <c r="AD584" i="3"/>
  <c r="AG583" i="3"/>
  <c r="AF583" i="3"/>
  <c r="AE583" i="3"/>
  <c r="AD583" i="3"/>
  <c r="AG582" i="3"/>
  <c r="AF582" i="3"/>
  <c r="AE582" i="3"/>
  <c r="AD582" i="3"/>
  <c r="AG581" i="3"/>
  <c r="AF581" i="3"/>
  <c r="AE581" i="3"/>
  <c r="AD581" i="3"/>
  <c r="AG580" i="3"/>
  <c r="AF580" i="3"/>
  <c r="AE580" i="3"/>
  <c r="AD580" i="3"/>
  <c r="AG579" i="3"/>
  <c r="AF579" i="3"/>
  <c r="AE579" i="3"/>
  <c r="AD579" i="3"/>
  <c r="AG578" i="3"/>
  <c r="AF578" i="3"/>
  <c r="AE578" i="3"/>
  <c r="AD578" i="3"/>
  <c r="AG577" i="3"/>
  <c r="AF577" i="3"/>
  <c r="AE577" i="3"/>
  <c r="AD577" i="3"/>
  <c r="AG576" i="3"/>
  <c r="AF576" i="3"/>
  <c r="AE576" i="3"/>
  <c r="AD576" i="3"/>
  <c r="AG575" i="3"/>
  <c r="AF575" i="3"/>
  <c r="AE575" i="3"/>
  <c r="AD575" i="3"/>
  <c r="AG574" i="3"/>
  <c r="AF574" i="3"/>
  <c r="AE574" i="3"/>
  <c r="AD574" i="3"/>
  <c r="AG573" i="3"/>
  <c r="AF573" i="3"/>
  <c r="AE573" i="3"/>
  <c r="AD573" i="3"/>
  <c r="AG572" i="3"/>
  <c r="AF572" i="3"/>
  <c r="AE572" i="3"/>
  <c r="AD572" i="3"/>
  <c r="AG571" i="3"/>
  <c r="AF571" i="3"/>
  <c r="AE571" i="3"/>
  <c r="AD571" i="3"/>
  <c r="AG570" i="3"/>
  <c r="AF570" i="3"/>
  <c r="AE570" i="3"/>
  <c r="AD570" i="3"/>
  <c r="AG569" i="3"/>
  <c r="AF569" i="3"/>
  <c r="AE569" i="3"/>
  <c r="AD569" i="3"/>
  <c r="AG568" i="3"/>
  <c r="AF568" i="3"/>
  <c r="AE568" i="3"/>
  <c r="AD568" i="3"/>
  <c r="AG567" i="3"/>
  <c r="AF567" i="3"/>
  <c r="AE567" i="3"/>
  <c r="AD567" i="3"/>
  <c r="AG566" i="3"/>
  <c r="AF566" i="3"/>
  <c r="AE566" i="3"/>
  <c r="AD566" i="3"/>
  <c r="AG565" i="3"/>
  <c r="AF565" i="3"/>
  <c r="AE565" i="3"/>
  <c r="AD565" i="3"/>
  <c r="AG564" i="3"/>
  <c r="AF564" i="3"/>
  <c r="AE564" i="3"/>
  <c r="AD564" i="3"/>
  <c r="AG563" i="3"/>
  <c r="AF563" i="3"/>
  <c r="AE563" i="3"/>
  <c r="AD563" i="3"/>
  <c r="AG562" i="3"/>
  <c r="AF562" i="3"/>
  <c r="AE562" i="3"/>
  <c r="AD562" i="3"/>
  <c r="AG561" i="3"/>
  <c r="AF561" i="3"/>
  <c r="AE561" i="3"/>
  <c r="AD561" i="3"/>
  <c r="AG560" i="3"/>
  <c r="AF560" i="3"/>
  <c r="AE560" i="3"/>
  <c r="AD560" i="3"/>
  <c r="AG559" i="3"/>
  <c r="AF559" i="3"/>
  <c r="AE559" i="3"/>
  <c r="AD559" i="3"/>
  <c r="AG558" i="3"/>
  <c r="AF558" i="3"/>
  <c r="AE558" i="3"/>
  <c r="AD558" i="3"/>
  <c r="AG557" i="3"/>
  <c r="AF557" i="3"/>
  <c r="AE557" i="3"/>
  <c r="AD557" i="3"/>
  <c r="AG556" i="3"/>
  <c r="AF556" i="3"/>
  <c r="AE556" i="3"/>
  <c r="AD556" i="3"/>
  <c r="AG555" i="3"/>
  <c r="AF555" i="3"/>
  <c r="AE555" i="3"/>
  <c r="AD555" i="3"/>
  <c r="AG554" i="3"/>
  <c r="AF554" i="3"/>
  <c r="AE554" i="3"/>
  <c r="AD554" i="3"/>
  <c r="AG553" i="3"/>
  <c r="AF553" i="3"/>
  <c r="AE553" i="3"/>
  <c r="AD553" i="3"/>
  <c r="AG552" i="3"/>
  <c r="AF552" i="3"/>
  <c r="AE552" i="3"/>
  <c r="AD552" i="3"/>
  <c r="AG551" i="3"/>
  <c r="AF551" i="3"/>
  <c r="AE551" i="3"/>
  <c r="AD551" i="3"/>
  <c r="AG550" i="3"/>
  <c r="AF550" i="3"/>
  <c r="AE550" i="3"/>
  <c r="AD550" i="3"/>
  <c r="AG549" i="3"/>
  <c r="AF549" i="3"/>
  <c r="AE549" i="3"/>
  <c r="AD549" i="3"/>
  <c r="AG548" i="3"/>
  <c r="AF548" i="3"/>
  <c r="AE548" i="3"/>
  <c r="AD548" i="3"/>
  <c r="AG547" i="3"/>
  <c r="AF547" i="3"/>
  <c r="AE547" i="3"/>
  <c r="AD547" i="3"/>
  <c r="AG546" i="3"/>
  <c r="AF546" i="3"/>
  <c r="AE546" i="3"/>
  <c r="AD546" i="3"/>
  <c r="AG545" i="3"/>
  <c r="AF545" i="3"/>
  <c r="AE545" i="3"/>
  <c r="AD545" i="3"/>
  <c r="AG544" i="3"/>
  <c r="AF544" i="3"/>
  <c r="AE544" i="3"/>
  <c r="AD544" i="3"/>
  <c r="AG543" i="3"/>
  <c r="AF543" i="3"/>
  <c r="AE543" i="3"/>
  <c r="AD543" i="3"/>
  <c r="AG542" i="3"/>
  <c r="AF542" i="3"/>
  <c r="AE542" i="3"/>
  <c r="AD542" i="3"/>
  <c r="AG541" i="3"/>
  <c r="AF541" i="3"/>
  <c r="AE541" i="3"/>
  <c r="AD541" i="3"/>
  <c r="AG540" i="3"/>
  <c r="AF540" i="3"/>
  <c r="AE540" i="3"/>
  <c r="AD540" i="3"/>
  <c r="AG539" i="3"/>
  <c r="AF539" i="3"/>
  <c r="AE539" i="3"/>
  <c r="AD539" i="3"/>
  <c r="AG538" i="3"/>
  <c r="AF538" i="3"/>
  <c r="AE538" i="3"/>
  <c r="AD538" i="3"/>
  <c r="AG537" i="3"/>
  <c r="AF537" i="3"/>
  <c r="AE537" i="3"/>
  <c r="AD537" i="3"/>
  <c r="AG536" i="3"/>
  <c r="AF536" i="3"/>
  <c r="AE536" i="3"/>
  <c r="AD536" i="3"/>
  <c r="AG535" i="3"/>
  <c r="AF535" i="3"/>
  <c r="AE535" i="3"/>
  <c r="AD535" i="3"/>
  <c r="AG534" i="3"/>
  <c r="AF534" i="3"/>
  <c r="AE534" i="3"/>
  <c r="AD534" i="3"/>
  <c r="AG533" i="3"/>
  <c r="AF533" i="3"/>
  <c r="AE533" i="3"/>
  <c r="AD533" i="3"/>
  <c r="AG532" i="3"/>
  <c r="AF532" i="3"/>
  <c r="AE532" i="3"/>
  <c r="AD532" i="3"/>
  <c r="AG531" i="3"/>
  <c r="AF531" i="3"/>
  <c r="AE531" i="3"/>
  <c r="AD531" i="3"/>
  <c r="AG530" i="3"/>
  <c r="AF530" i="3"/>
  <c r="AE530" i="3"/>
  <c r="AD530" i="3"/>
  <c r="AG529" i="3"/>
  <c r="AF529" i="3"/>
  <c r="AE529" i="3"/>
  <c r="AD529" i="3"/>
  <c r="AG528" i="3"/>
  <c r="AF528" i="3"/>
  <c r="AE528" i="3"/>
  <c r="AD528" i="3"/>
  <c r="AG527" i="3"/>
  <c r="AF527" i="3"/>
  <c r="AE527" i="3"/>
  <c r="AD527" i="3"/>
  <c r="AG526" i="3"/>
  <c r="AF526" i="3"/>
  <c r="AE526" i="3"/>
  <c r="AD526" i="3"/>
  <c r="AG525" i="3"/>
  <c r="AF525" i="3"/>
  <c r="AE525" i="3"/>
  <c r="AD525" i="3"/>
  <c r="AG524" i="3"/>
  <c r="AF524" i="3"/>
  <c r="AE524" i="3"/>
  <c r="AD524" i="3"/>
  <c r="AG523" i="3"/>
  <c r="AF523" i="3"/>
  <c r="AE523" i="3"/>
  <c r="AD523" i="3"/>
  <c r="AG522" i="3"/>
  <c r="AF522" i="3"/>
  <c r="AE522" i="3"/>
  <c r="AD522" i="3"/>
  <c r="AG521" i="3"/>
  <c r="AF521" i="3"/>
  <c r="AE521" i="3"/>
  <c r="AD521" i="3"/>
  <c r="AG520" i="3"/>
  <c r="AF520" i="3"/>
  <c r="AE520" i="3"/>
  <c r="AD520" i="3"/>
  <c r="AG519" i="3"/>
  <c r="AF519" i="3"/>
  <c r="AE519" i="3"/>
  <c r="AD519" i="3"/>
  <c r="AG518" i="3"/>
  <c r="AF518" i="3"/>
  <c r="AE518" i="3"/>
  <c r="AD518" i="3"/>
  <c r="AG517" i="3"/>
  <c r="AF517" i="3"/>
  <c r="AE517" i="3"/>
  <c r="AD517" i="3"/>
  <c r="AG516" i="3"/>
  <c r="AF516" i="3"/>
  <c r="AE516" i="3"/>
  <c r="AD516" i="3"/>
  <c r="AG515" i="3"/>
  <c r="AF515" i="3"/>
  <c r="AE515" i="3"/>
  <c r="AD515" i="3"/>
  <c r="AG514" i="3"/>
  <c r="AF514" i="3"/>
  <c r="AE514" i="3"/>
  <c r="AD514" i="3"/>
  <c r="AG513" i="3"/>
  <c r="AF513" i="3"/>
  <c r="AE513" i="3"/>
  <c r="AD513" i="3"/>
  <c r="AG512" i="3"/>
  <c r="AF512" i="3"/>
  <c r="AE512" i="3"/>
  <c r="AD512" i="3"/>
  <c r="AG511" i="3"/>
  <c r="AF511" i="3"/>
  <c r="AE511" i="3"/>
  <c r="AD511" i="3"/>
  <c r="AG510" i="3"/>
  <c r="AF510" i="3"/>
  <c r="AE510" i="3"/>
  <c r="AD510" i="3"/>
  <c r="AG509" i="3"/>
  <c r="AF509" i="3"/>
  <c r="AE509" i="3"/>
  <c r="AD509" i="3"/>
  <c r="AG508" i="3"/>
  <c r="AF508" i="3"/>
  <c r="AE508" i="3"/>
  <c r="AD508" i="3"/>
  <c r="AG507" i="3"/>
  <c r="AF507" i="3"/>
  <c r="AE507" i="3"/>
  <c r="AD507" i="3"/>
  <c r="AG506" i="3"/>
  <c r="AF506" i="3"/>
  <c r="AE506" i="3"/>
  <c r="AD506" i="3"/>
  <c r="AG505" i="3"/>
  <c r="AF505" i="3"/>
  <c r="AE505" i="3"/>
  <c r="AD505" i="3"/>
  <c r="AG504" i="3"/>
  <c r="AF504" i="3"/>
  <c r="AE504" i="3"/>
  <c r="AD504" i="3"/>
  <c r="AG503" i="3"/>
  <c r="AF503" i="3"/>
  <c r="AE503" i="3"/>
  <c r="AD503" i="3"/>
  <c r="AG502" i="3"/>
  <c r="AF502" i="3"/>
  <c r="AE502" i="3"/>
  <c r="AD502" i="3"/>
  <c r="AG501" i="3"/>
  <c r="AF501" i="3"/>
  <c r="AE501" i="3"/>
  <c r="AD501" i="3"/>
  <c r="AG500" i="3"/>
  <c r="AF500" i="3"/>
  <c r="AE500" i="3"/>
  <c r="AD500" i="3"/>
  <c r="AG499" i="3"/>
  <c r="AF499" i="3"/>
  <c r="AE499" i="3"/>
  <c r="AD499" i="3"/>
  <c r="AG498" i="3"/>
  <c r="AF498" i="3"/>
  <c r="AE498" i="3"/>
  <c r="AD498" i="3"/>
  <c r="AG497" i="3"/>
  <c r="AF497" i="3"/>
  <c r="AE497" i="3"/>
  <c r="AD497" i="3"/>
  <c r="AG496" i="3"/>
  <c r="AF496" i="3"/>
  <c r="AE496" i="3"/>
  <c r="AD496" i="3"/>
  <c r="AG495" i="3"/>
  <c r="AF495" i="3"/>
  <c r="AE495" i="3"/>
  <c r="AD495" i="3"/>
  <c r="AG494" i="3"/>
  <c r="AF494" i="3"/>
  <c r="AE494" i="3"/>
  <c r="AD494" i="3"/>
  <c r="AG493" i="3"/>
  <c r="AF493" i="3"/>
  <c r="AE493" i="3"/>
  <c r="AD493" i="3"/>
  <c r="AG492" i="3"/>
  <c r="AF492" i="3"/>
  <c r="AE492" i="3"/>
  <c r="AD492" i="3"/>
  <c r="AG491" i="3"/>
  <c r="AF491" i="3"/>
  <c r="AE491" i="3"/>
  <c r="AD491" i="3"/>
  <c r="AG490" i="3"/>
  <c r="AF490" i="3"/>
  <c r="AE490" i="3"/>
  <c r="AD490" i="3"/>
  <c r="AG489" i="3"/>
  <c r="AF489" i="3"/>
  <c r="AE489" i="3"/>
  <c r="AD489" i="3"/>
  <c r="AG488" i="3"/>
  <c r="AF488" i="3"/>
  <c r="AE488" i="3"/>
  <c r="AD488" i="3"/>
  <c r="AG487" i="3"/>
  <c r="AF487" i="3"/>
  <c r="AE487" i="3"/>
  <c r="AD487" i="3"/>
  <c r="AG486" i="3"/>
  <c r="AF486" i="3"/>
  <c r="AE486" i="3"/>
  <c r="AD486" i="3"/>
  <c r="AG485" i="3"/>
  <c r="AF485" i="3"/>
  <c r="AE485" i="3"/>
  <c r="AD485" i="3"/>
  <c r="AG484" i="3"/>
  <c r="AF484" i="3"/>
  <c r="AE484" i="3"/>
  <c r="AD484" i="3"/>
  <c r="AG483" i="3"/>
  <c r="AF483" i="3"/>
  <c r="AE483" i="3"/>
  <c r="AD483" i="3"/>
  <c r="AG482" i="3"/>
  <c r="AF482" i="3"/>
  <c r="AE482" i="3"/>
  <c r="AD482" i="3"/>
  <c r="AG481" i="3"/>
  <c r="AF481" i="3"/>
  <c r="AE481" i="3"/>
  <c r="AD481" i="3"/>
  <c r="AG480" i="3"/>
  <c r="AF480" i="3"/>
  <c r="AE480" i="3"/>
  <c r="AD480" i="3"/>
  <c r="AG479" i="3"/>
  <c r="AF479" i="3"/>
  <c r="AE479" i="3"/>
  <c r="AD479" i="3"/>
  <c r="AG478" i="3"/>
  <c r="AF478" i="3"/>
  <c r="AE478" i="3"/>
  <c r="AD478" i="3"/>
  <c r="AG477" i="3"/>
  <c r="AF477" i="3"/>
  <c r="AE477" i="3"/>
  <c r="AD477" i="3"/>
  <c r="AG476" i="3"/>
  <c r="AF476" i="3"/>
  <c r="AE476" i="3"/>
  <c r="AD476" i="3"/>
  <c r="AG475" i="3"/>
  <c r="AF475" i="3"/>
  <c r="AE475" i="3"/>
  <c r="AD475" i="3"/>
  <c r="AG474" i="3"/>
  <c r="AF474" i="3"/>
  <c r="AE474" i="3"/>
  <c r="AD474" i="3"/>
  <c r="AG473" i="3"/>
  <c r="AF473" i="3"/>
  <c r="AE473" i="3"/>
  <c r="AD473" i="3"/>
  <c r="AG472" i="3"/>
  <c r="AF472" i="3"/>
  <c r="AE472" i="3"/>
  <c r="AD472" i="3"/>
  <c r="AG471" i="3"/>
  <c r="AF471" i="3"/>
  <c r="AE471" i="3"/>
  <c r="AD471" i="3"/>
  <c r="AG470" i="3"/>
  <c r="AF470" i="3"/>
  <c r="AE470" i="3"/>
  <c r="AD470" i="3"/>
  <c r="AG469" i="3"/>
  <c r="AF469" i="3"/>
  <c r="AE469" i="3"/>
  <c r="AD469" i="3"/>
  <c r="AG468" i="3"/>
  <c r="AF468" i="3"/>
  <c r="AE468" i="3"/>
  <c r="AD468" i="3"/>
  <c r="AG467" i="3"/>
  <c r="AF467" i="3"/>
  <c r="AE467" i="3"/>
  <c r="AD467" i="3"/>
  <c r="AG466" i="3"/>
  <c r="AF466" i="3"/>
  <c r="AE466" i="3"/>
  <c r="AD466" i="3"/>
  <c r="AG465" i="3"/>
  <c r="AF465" i="3"/>
  <c r="AE465" i="3"/>
  <c r="AD465" i="3"/>
  <c r="AG464" i="3"/>
  <c r="AF464" i="3"/>
  <c r="AE464" i="3"/>
  <c r="AD464" i="3"/>
  <c r="AG463" i="3"/>
  <c r="AF463" i="3"/>
  <c r="AE463" i="3"/>
  <c r="AD463" i="3"/>
  <c r="AG462" i="3"/>
  <c r="AF462" i="3"/>
  <c r="AE462" i="3"/>
  <c r="AD462" i="3"/>
  <c r="AG461" i="3"/>
  <c r="AF461" i="3"/>
  <c r="AE461" i="3"/>
  <c r="AD461" i="3"/>
  <c r="AG460" i="3"/>
  <c r="AF460" i="3"/>
  <c r="AE460" i="3"/>
  <c r="AD460" i="3"/>
  <c r="AG459" i="3"/>
  <c r="AF459" i="3"/>
  <c r="AE459" i="3"/>
  <c r="AD459" i="3"/>
  <c r="AG458" i="3"/>
  <c r="AF458" i="3"/>
  <c r="AE458" i="3"/>
  <c r="AD458" i="3"/>
  <c r="AG457" i="3"/>
  <c r="AF457" i="3"/>
  <c r="AE457" i="3"/>
  <c r="AD457" i="3"/>
  <c r="AG456" i="3"/>
  <c r="AF456" i="3"/>
  <c r="AE456" i="3"/>
  <c r="AD456" i="3"/>
  <c r="AG455" i="3"/>
  <c r="AF455" i="3"/>
  <c r="AE455" i="3"/>
  <c r="AD455" i="3"/>
  <c r="AG454" i="3"/>
  <c r="AF454" i="3"/>
  <c r="AE454" i="3"/>
  <c r="AD454" i="3"/>
  <c r="AG453" i="3"/>
  <c r="AF453" i="3"/>
  <c r="AE453" i="3"/>
  <c r="AD453" i="3"/>
  <c r="AG452" i="3"/>
  <c r="AF452" i="3"/>
  <c r="AE452" i="3"/>
  <c r="AD452" i="3"/>
  <c r="AG451" i="3"/>
  <c r="AF451" i="3"/>
  <c r="AE451" i="3"/>
  <c r="AD451" i="3"/>
  <c r="AG450" i="3"/>
  <c r="AF450" i="3"/>
  <c r="AE450" i="3"/>
  <c r="AD450" i="3"/>
  <c r="AG449" i="3"/>
  <c r="AF449" i="3"/>
  <c r="AE449" i="3"/>
  <c r="AD449" i="3"/>
  <c r="AG448" i="3"/>
  <c r="AF448" i="3"/>
  <c r="AE448" i="3"/>
  <c r="AD448" i="3"/>
  <c r="AG447" i="3"/>
  <c r="AF447" i="3"/>
  <c r="AE447" i="3"/>
  <c r="AD447" i="3"/>
  <c r="AG446" i="3"/>
  <c r="AF446" i="3"/>
  <c r="AE446" i="3"/>
  <c r="AD446" i="3"/>
  <c r="AG445" i="3"/>
  <c r="AF445" i="3"/>
  <c r="AE445" i="3"/>
  <c r="AD445" i="3"/>
  <c r="AG444" i="3"/>
  <c r="AF444" i="3"/>
  <c r="AE444" i="3"/>
  <c r="AD444" i="3"/>
  <c r="AG443" i="3"/>
  <c r="AF443" i="3"/>
  <c r="AE443" i="3"/>
  <c r="AD443" i="3"/>
  <c r="AG442" i="3"/>
  <c r="AF442" i="3"/>
  <c r="AE442" i="3"/>
  <c r="AD442" i="3"/>
  <c r="AG441" i="3"/>
  <c r="AF441" i="3"/>
  <c r="AE441" i="3"/>
  <c r="AD441" i="3"/>
  <c r="AG440" i="3"/>
  <c r="AF440" i="3"/>
  <c r="AE440" i="3"/>
  <c r="AD440" i="3"/>
  <c r="AG439" i="3"/>
  <c r="AF439" i="3"/>
  <c r="AE439" i="3"/>
  <c r="AD439" i="3"/>
  <c r="AG438" i="3"/>
  <c r="AF438" i="3"/>
  <c r="AE438" i="3"/>
  <c r="AD438" i="3"/>
  <c r="AG437" i="3"/>
  <c r="AF437" i="3"/>
  <c r="AE437" i="3"/>
  <c r="AD437" i="3"/>
  <c r="AG436" i="3"/>
  <c r="AF436" i="3"/>
  <c r="AE436" i="3"/>
  <c r="AD436" i="3"/>
  <c r="AG435" i="3"/>
  <c r="AF435" i="3"/>
  <c r="AE435" i="3"/>
  <c r="AD435" i="3"/>
  <c r="AG434" i="3"/>
  <c r="AF434" i="3"/>
  <c r="AE434" i="3"/>
  <c r="AD434" i="3"/>
  <c r="AG433" i="3"/>
  <c r="AF433" i="3"/>
  <c r="AE433" i="3"/>
  <c r="AD433" i="3"/>
  <c r="AG432" i="3"/>
  <c r="AF432" i="3"/>
  <c r="AE432" i="3"/>
  <c r="AD432" i="3"/>
  <c r="AG431" i="3"/>
  <c r="AF431" i="3"/>
  <c r="AE431" i="3"/>
  <c r="AD431" i="3"/>
  <c r="AG430" i="3"/>
  <c r="AF430" i="3"/>
  <c r="AE430" i="3"/>
  <c r="AD430" i="3"/>
  <c r="AG429" i="3"/>
  <c r="AF429" i="3"/>
  <c r="AE429" i="3"/>
  <c r="AD429" i="3"/>
  <c r="AG428" i="3"/>
  <c r="AF428" i="3"/>
  <c r="AE428" i="3"/>
  <c r="AD428" i="3"/>
  <c r="AG427" i="3"/>
  <c r="AF427" i="3"/>
  <c r="AE427" i="3"/>
  <c r="AD427" i="3"/>
  <c r="AG426" i="3"/>
  <c r="AF426" i="3"/>
  <c r="AE426" i="3"/>
  <c r="AD426" i="3"/>
  <c r="AG425" i="3"/>
  <c r="AF425" i="3"/>
  <c r="AE425" i="3"/>
  <c r="AD425" i="3"/>
  <c r="AG424" i="3"/>
  <c r="AF424" i="3"/>
  <c r="AE424" i="3"/>
  <c r="AD424" i="3"/>
  <c r="AG423" i="3"/>
  <c r="AF423" i="3"/>
  <c r="AE423" i="3"/>
  <c r="AD423" i="3"/>
  <c r="AG422" i="3"/>
  <c r="AF422" i="3"/>
  <c r="AE422" i="3"/>
  <c r="AD422" i="3"/>
  <c r="AG421" i="3"/>
  <c r="AF421" i="3"/>
  <c r="AE421" i="3"/>
  <c r="AD421" i="3"/>
  <c r="AG420" i="3"/>
  <c r="AF420" i="3"/>
  <c r="AE420" i="3"/>
  <c r="AD420" i="3"/>
  <c r="AG419" i="3"/>
  <c r="AF419" i="3"/>
  <c r="AE419" i="3"/>
  <c r="AD419" i="3"/>
  <c r="AG418" i="3"/>
  <c r="AF418" i="3"/>
  <c r="AE418" i="3"/>
  <c r="AD418" i="3"/>
  <c r="AG417" i="3"/>
  <c r="AF417" i="3"/>
  <c r="AE417" i="3"/>
  <c r="AD417" i="3"/>
  <c r="AG416" i="3"/>
  <c r="AF416" i="3"/>
  <c r="AE416" i="3"/>
  <c r="AD416" i="3"/>
  <c r="AG415" i="3"/>
  <c r="AF415" i="3"/>
  <c r="AE415" i="3"/>
  <c r="AD415" i="3"/>
  <c r="AG414" i="3"/>
  <c r="AF414" i="3"/>
  <c r="AE414" i="3"/>
  <c r="AD414" i="3"/>
  <c r="AG413" i="3"/>
  <c r="AF413" i="3"/>
  <c r="AE413" i="3"/>
  <c r="AD413" i="3"/>
  <c r="AG412" i="3"/>
  <c r="AF412" i="3"/>
  <c r="AE412" i="3"/>
  <c r="AD412" i="3"/>
  <c r="AG411" i="3"/>
  <c r="AF411" i="3"/>
  <c r="AE411" i="3"/>
  <c r="AD411" i="3"/>
  <c r="AG410" i="3"/>
  <c r="AF410" i="3"/>
  <c r="AE410" i="3"/>
  <c r="AD410" i="3"/>
  <c r="AG409" i="3"/>
  <c r="AF409" i="3"/>
  <c r="AE409" i="3"/>
  <c r="AD409" i="3"/>
  <c r="AG408" i="3"/>
  <c r="AF408" i="3"/>
  <c r="AE408" i="3"/>
  <c r="AD408" i="3"/>
  <c r="AG407" i="3"/>
  <c r="AF407" i="3"/>
  <c r="AE407" i="3"/>
  <c r="AD407" i="3"/>
  <c r="AG406" i="3"/>
  <c r="AF406" i="3"/>
  <c r="AE406" i="3"/>
  <c r="AD406" i="3"/>
  <c r="AG405" i="3"/>
  <c r="AF405" i="3"/>
  <c r="AE405" i="3"/>
  <c r="AD405" i="3"/>
  <c r="AG404" i="3"/>
  <c r="AF404" i="3"/>
  <c r="AE404" i="3"/>
  <c r="AD404" i="3"/>
  <c r="AG403" i="3"/>
  <c r="AF403" i="3"/>
  <c r="AE403" i="3"/>
  <c r="AD403" i="3"/>
  <c r="AG402" i="3"/>
  <c r="AF402" i="3"/>
  <c r="AE402" i="3"/>
  <c r="AD402" i="3"/>
  <c r="AG401" i="3"/>
  <c r="AF401" i="3"/>
  <c r="AE401" i="3"/>
  <c r="AD401" i="3"/>
  <c r="AG400" i="3"/>
  <c r="AF400" i="3"/>
  <c r="AE400" i="3"/>
  <c r="AD400" i="3"/>
  <c r="AG399" i="3"/>
  <c r="AF399" i="3"/>
  <c r="AE399" i="3"/>
  <c r="AD399" i="3"/>
  <c r="AG398" i="3"/>
  <c r="AF398" i="3"/>
  <c r="AE398" i="3"/>
  <c r="AD398" i="3"/>
  <c r="AG397" i="3"/>
  <c r="AF397" i="3"/>
  <c r="AE397" i="3"/>
  <c r="AD397" i="3"/>
  <c r="AG396" i="3"/>
  <c r="AF396" i="3"/>
  <c r="AE396" i="3"/>
  <c r="AD396" i="3"/>
  <c r="AG395" i="3"/>
  <c r="AF395" i="3"/>
  <c r="AE395" i="3"/>
  <c r="AD395" i="3"/>
  <c r="AG394" i="3"/>
  <c r="AF394" i="3"/>
  <c r="AE394" i="3"/>
  <c r="AD394" i="3"/>
  <c r="AG393" i="3"/>
  <c r="AF393" i="3"/>
  <c r="AE393" i="3"/>
  <c r="AD393" i="3"/>
  <c r="AG392" i="3"/>
  <c r="AF392" i="3"/>
  <c r="AE392" i="3"/>
  <c r="AD392" i="3"/>
  <c r="AG391" i="3"/>
  <c r="AF391" i="3"/>
  <c r="AE391" i="3"/>
  <c r="AD391" i="3"/>
  <c r="AG390" i="3"/>
  <c r="AF390" i="3"/>
  <c r="AE390" i="3"/>
  <c r="AD390" i="3"/>
  <c r="AG389" i="3"/>
  <c r="AF389" i="3"/>
  <c r="AE389" i="3"/>
  <c r="AD389" i="3"/>
  <c r="AG388" i="3"/>
  <c r="AF388" i="3"/>
  <c r="AE388" i="3"/>
  <c r="AD388" i="3"/>
  <c r="AG387" i="3"/>
  <c r="AF387" i="3"/>
  <c r="AE387" i="3"/>
  <c r="AD387" i="3"/>
  <c r="AG386" i="3"/>
  <c r="AF386" i="3"/>
  <c r="AE386" i="3"/>
  <c r="AD386" i="3"/>
  <c r="AG385" i="3"/>
  <c r="AF385" i="3"/>
  <c r="AE385" i="3"/>
  <c r="AD385" i="3"/>
  <c r="AG384" i="3"/>
  <c r="AF384" i="3"/>
  <c r="AE384" i="3"/>
  <c r="AD384" i="3"/>
  <c r="AG383" i="3"/>
  <c r="AF383" i="3"/>
  <c r="AE383" i="3"/>
  <c r="AD383" i="3"/>
  <c r="AG382" i="3"/>
  <c r="AF382" i="3"/>
  <c r="AE382" i="3"/>
  <c r="AD382" i="3"/>
  <c r="AG381" i="3"/>
  <c r="AF381" i="3"/>
  <c r="AE381" i="3"/>
  <c r="AD381" i="3"/>
  <c r="AG380" i="3"/>
  <c r="AF380" i="3"/>
  <c r="AE380" i="3"/>
  <c r="AD380" i="3"/>
  <c r="AG379" i="3"/>
  <c r="AF379" i="3"/>
  <c r="AE379" i="3"/>
  <c r="AD379" i="3"/>
  <c r="AG378" i="3"/>
  <c r="AF378" i="3"/>
  <c r="AE378" i="3"/>
  <c r="AD378" i="3"/>
  <c r="AG377" i="3"/>
  <c r="AF377" i="3"/>
  <c r="AE377" i="3"/>
  <c r="AD377" i="3"/>
  <c r="AG376" i="3"/>
  <c r="AF376" i="3"/>
  <c r="AE376" i="3"/>
  <c r="AD376" i="3"/>
  <c r="AG375" i="3"/>
  <c r="AF375" i="3"/>
  <c r="AE375" i="3"/>
  <c r="AD375" i="3"/>
  <c r="AG374" i="3"/>
  <c r="AF374" i="3"/>
  <c r="AE374" i="3"/>
  <c r="AD374" i="3"/>
  <c r="AG373" i="3"/>
  <c r="AF373" i="3"/>
  <c r="AE373" i="3"/>
  <c r="AD373" i="3"/>
  <c r="AG372" i="3"/>
  <c r="AF372" i="3"/>
  <c r="AE372" i="3"/>
  <c r="AD372" i="3"/>
  <c r="AG371" i="3"/>
  <c r="AF371" i="3"/>
  <c r="AE371" i="3"/>
  <c r="AD371" i="3"/>
  <c r="AG370" i="3"/>
  <c r="AF370" i="3"/>
  <c r="AE370" i="3"/>
  <c r="AD370" i="3"/>
  <c r="AG369" i="3"/>
  <c r="AF369" i="3"/>
  <c r="AE369" i="3"/>
  <c r="AD369" i="3"/>
  <c r="AG368" i="3"/>
  <c r="AF368" i="3"/>
  <c r="AE368" i="3"/>
  <c r="AD368" i="3"/>
  <c r="AG367" i="3"/>
  <c r="AF367" i="3"/>
  <c r="AE367" i="3"/>
  <c r="AD367" i="3"/>
  <c r="AG366" i="3"/>
  <c r="AF366" i="3"/>
  <c r="AE366" i="3"/>
  <c r="AD366" i="3"/>
  <c r="AG365" i="3"/>
  <c r="AF365" i="3"/>
  <c r="AE365" i="3"/>
  <c r="AD365" i="3"/>
  <c r="AG364" i="3"/>
  <c r="AF364" i="3"/>
  <c r="AE364" i="3"/>
  <c r="AD364" i="3"/>
  <c r="AG363" i="3"/>
  <c r="AF363" i="3"/>
  <c r="AE363" i="3"/>
  <c r="AD363" i="3"/>
  <c r="AG362" i="3"/>
  <c r="AF362" i="3"/>
  <c r="AE362" i="3"/>
  <c r="AD362" i="3"/>
  <c r="AG361" i="3"/>
  <c r="AF361" i="3"/>
  <c r="AE361" i="3"/>
  <c r="AD361" i="3"/>
  <c r="AG360" i="3"/>
  <c r="AF360" i="3"/>
  <c r="AE360" i="3"/>
  <c r="AD360" i="3"/>
  <c r="AG359" i="3"/>
  <c r="AF359" i="3"/>
  <c r="AE359" i="3"/>
  <c r="AD359" i="3"/>
  <c r="AG358" i="3"/>
  <c r="AF358" i="3"/>
  <c r="AE358" i="3"/>
  <c r="AD358" i="3"/>
  <c r="AG357" i="3"/>
  <c r="AF357" i="3"/>
  <c r="AE357" i="3"/>
  <c r="AD357" i="3"/>
  <c r="AG356" i="3"/>
  <c r="AF356" i="3"/>
  <c r="AE356" i="3"/>
  <c r="AD356" i="3"/>
  <c r="AG355" i="3"/>
  <c r="AF355" i="3"/>
  <c r="AE355" i="3"/>
  <c r="AD355" i="3"/>
  <c r="AG354" i="3"/>
  <c r="AF354" i="3"/>
  <c r="AE354" i="3"/>
  <c r="AD354" i="3"/>
  <c r="AG353" i="3"/>
  <c r="AF353" i="3"/>
  <c r="AE353" i="3"/>
  <c r="AD353" i="3"/>
  <c r="AG352" i="3"/>
  <c r="AF352" i="3"/>
  <c r="AE352" i="3"/>
  <c r="AD352" i="3"/>
  <c r="AG351" i="3"/>
  <c r="AF351" i="3"/>
  <c r="AE351" i="3"/>
  <c r="AD351" i="3"/>
  <c r="AG350" i="3"/>
  <c r="AF350" i="3"/>
  <c r="AE350" i="3"/>
  <c r="AD350" i="3"/>
  <c r="AG349" i="3"/>
  <c r="AF349" i="3"/>
  <c r="AE349" i="3"/>
  <c r="AD349" i="3"/>
  <c r="AG348" i="3"/>
  <c r="AF348" i="3"/>
  <c r="AE348" i="3"/>
  <c r="AD348" i="3"/>
  <c r="AG347" i="3"/>
  <c r="AF347" i="3"/>
  <c r="AE347" i="3"/>
  <c r="AD347" i="3"/>
  <c r="AG346" i="3"/>
  <c r="AF346" i="3"/>
  <c r="AE346" i="3"/>
  <c r="AD346" i="3"/>
  <c r="AG345" i="3"/>
  <c r="AF345" i="3"/>
  <c r="AE345" i="3"/>
  <c r="AD345" i="3"/>
  <c r="AG344" i="3"/>
  <c r="AF344" i="3"/>
  <c r="AE344" i="3"/>
  <c r="AD344" i="3"/>
  <c r="AG343" i="3"/>
  <c r="AF343" i="3"/>
  <c r="AE343" i="3"/>
  <c r="AD343" i="3"/>
  <c r="AG342" i="3"/>
  <c r="AF342" i="3"/>
  <c r="AE342" i="3"/>
  <c r="AD342" i="3"/>
  <c r="AG341" i="3"/>
  <c r="AF341" i="3"/>
  <c r="AE341" i="3"/>
  <c r="AD341" i="3"/>
  <c r="AG340" i="3"/>
  <c r="AF340" i="3"/>
  <c r="AE340" i="3"/>
  <c r="AD340" i="3"/>
  <c r="AG339" i="3"/>
  <c r="AF339" i="3"/>
  <c r="AE339" i="3"/>
  <c r="AD339" i="3"/>
  <c r="AG338" i="3"/>
  <c r="AF338" i="3"/>
  <c r="AE338" i="3"/>
  <c r="AD338" i="3"/>
  <c r="AG337" i="3"/>
  <c r="AF337" i="3"/>
  <c r="AE337" i="3"/>
  <c r="AD337" i="3"/>
  <c r="AG336" i="3"/>
  <c r="AF336" i="3"/>
  <c r="AE336" i="3"/>
  <c r="AD336" i="3"/>
  <c r="AG335" i="3"/>
  <c r="AF335" i="3"/>
  <c r="AE335" i="3"/>
  <c r="AD335" i="3"/>
  <c r="AG334" i="3"/>
  <c r="AF334" i="3"/>
  <c r="AE334" i="3"/>
  <c r="AD334" i="3"/>
  <c r="AG333" i="3"/>
  <c r="AF333" i="3"/>
  <c r="AE333" i="3"/>
  <c r="AD333" i="3"/>
  <c r="AG332" i="3"/>
  <c r="AF332" i="3"/>
  <c r="AE332" i="3"/>
  <c r="AD332" i="3"/>
  <c r="AG331" i="3"/>
  <c r="AF331" i="3"/>
  <c r="AE331" i="3"/>
  <c r="AD331" i="3"/>
  <c r="AG330" i="3"/>
  <c r="AF330" i="3"/>
  <c r="AE330" i="3"/>
  <c r="AD330" i="3"/>
  <c r="AG329" i="3"/>
  <c r="AF329" i="3"/>
  <c r="AE329" i="3"/>
  <c r="AD329" i="3"/>
  <c r="AG328" i="3"/>
  <c r="AF328" i="3"/>
  <c r="AE328" i="3"/>
  <c r="AD328" i="3"/>
  <c r="AG327" i="3"/>
  <c r="AF327" i="3"/>
  <c r="AE327" i="3"/>
  <c r="AD327" i="3"/>
  <c r="AG326" i="3"/>
  <c r="AF326" i="3"/>
  <c r="AE326" i="3"/>
  <c r="AD326" i="3"/>
  <c r="AG325" i="3"/>
  <c r="AF325" i="3"/>
  <c r="AE325" i="3"/>
  <c r="AD325" i="3"/>
  <c r="AG324" i="3"/>
  <c r="AF324" i="3"/>
  <c r="AE324" i="3"/>
  <c r="AD324" i="3"/>
  <c r="AG323" i="3"/>
  <c r="AF323" i="3"/>
  <c r="AE323" i="3"/>
  <c r="AD323" i="3"/>
  <c r="AG322" i="3"/>
  <c r="AF322" i="3"/>
  <c r="AE322" i="3"/>
  <c r="AD322" i="3"/>
  <c r="AG321" i="3"/>
  <c r="AF321" i="3"/>
  <c r="AE321" i="3"/>
  <c r="AD321" i="3"/>
  <c r="AG320" i="3"/>
  <c r="AF320" i="3"/>
  <c r="AE320" i="3"/>
  <c r="AD320" i="3"/>
  <c r="AG319" i="3"/>
  <c r="AF319" i="3"/>
  <c r="AE319" i="3"/>
  <c r="AD319" i="3"/>
  <c r="AG318" i="3"/>
  <c r="AF318" i="3"/>
  <c r="AE318" i="3"/>
  <c r="AD318" i="3"/>
  <c r="AG317" i="3"/>
  <c r="AF317" i="3"/>
  <c r="AE317" i="3"/>
  <c r="AD317" i="3"/>
  <c r="AG316" i="3"/>
  <c r="AF316" i="3"/>
  <c r="AE316" i="3"/>
  <c r="AD316" i="3"/>
  <c r="AG315" i="3"/>
  <c r="AF315" i="3"/>
  <c r="AE315" i="3"/>
  <c r="AD315" i="3"/>
  <c r="AG314" i="3"/>
  <c r="AF314" i="3"/>
  <c r="AE314" i="3"/>
  <c r="AD314" i="3"/>
  <c r="AG313" i="3"/>
  <c r="AF313" i="3"/>
  <c r="AE313" i="3"/>
  <c r="AD313" i="3"/>
  <c r="AG312" i="3"/>
  <c r="AF312" i="3"/>
  <c r="AE312" i="3"/>
  <c r="AD312" i="3"/>
  <c r="AG311" i="3"/>
  <c r="AF311" i="3"/>
  <c r="AE311" i="3"/>
  <c r="AD311" i="3"/>
  <c r="AG310" i="3"/>
  <c r="AF310" i="3"/>
  <c r="AE310" i="3"/>
  <c r="AD310" i="3"/>
  <c r="AG309" i="3"/>
  <c r="AF309" i="3"/>
  <c r="AE309" i="3"/>
  <c r="AD309" i="3"/>
  <c r="AG308" i="3"/>
  <c r="AF308" i="3"/>
  <c r="AE308" i="3"/>
  <c r="AD308" i="3"/>
  <c r="AG307" i="3"/>
  <c r="AF307" i="3"/>
  <c r="AE307" i="3"/>
  <c r="AD307" i="3"/>
  <c r="AG306" i="3"/>
  <c r="AF306" i="3"/>
  <c r="AE306" i="3"/>
  <c r="AD306" i="3"/>
  <c r="AG305" i="3"/>
  <c r="AF305" i="3"/>
  <c r="AE305" i="3"/>
  <c r="AD305" i="3"/>
  <c r="AG304" i="3"/>
  <c r="AF304" i="3"/>
  <c r="AE304" i="3"/>
  <c r="AD304" i="3"/>
  <c r="AG303" i="3"/>
  <c r="AF303" i="3"/>
  <c r="AE303" i="3"/>
  <c r="AD303" i="3"/>
  <c r="AG302" i="3"/>
  <c r="AF302" i="3"/>
  <c r="AE302" i="3"/>
  <c r="AD302" i="3"/>
  <c r="AG301" i="3"/>
  <c r="AF301" i="3"/>
  <c r="AE301" i="3"/>
  <c r="AD301" i="3"/>
  <c r="AG300" i="3"/>
  <c r="AF300" i="3"/>
  <c r="AE300" i="3"/>
  <c r="AD300" i="3"/>
  <c r="AG299" i="3"/>
  <c r="AF299" i="3"/>
  <c r="AE299" i="3"/>
  <c r="AD299" i="3"/>
  <c r="AG298" i="3"/>
  <c r="AF298" i="3"/>
  <c r="AE298" i="3"/>
  <c r="AD298" i="3"/>
  <c r="AG297" i="3"/>
  <c r="AF297" i="3"/>
  <c r="AE297" i="3"/>
  <c r="AD297" i="3"/>
  <c r="AG296" i="3"/>
  <c r="AF296" i="3"/>
  <c r="AE296" i="3"/>
  <c r="AD296" i="3"/>
  <c r="AG295" i="3"/>
  <c r="AF295" i="3"/>
  <c r="AE295" i="3"/>
  <c r="AD295" i="3"/>
  <c r="AG294" i="3"/>
  <c r="AF294" i="3"/>
  <c r="AE294" i="3"/>
  <c r="AD294" i="3"/>
  <c r="AG293" i="3"/>
  <c r="AF293" i="3"/>
  <c r="AE293" i="3"/>
  <c r="AD293" i="3"/>
  <c r="AG292" i="3"/>
  <c r="AF292" i="3"/>
  <c r="AE292" i="3"/>
  <c r="AD292" i="3"/>
  <c r="AG291" i="3"/>
  <c r="AF291" i="3"/>
  <c r="AE291" i="3"/>
  <c r="AD291" i="3"/>
  <c r="AG290" i="3"/>
  <c r="AF290" i="3"/>
  <c r="AE290" i="3"/>
  <c r="AD290" i="3"/>
  <c r="AG289" i="3"/>
  <c r="AF289" i="3"/>
  <c r="AE289" i="3"/>
  <c r="AD289" i="3"/>
  <c r="AG288" i="3"/>
  <c r="AF288" i="3"/>
  <c r="AE288" i="3"/>
  <c r="AD288" i="3"/>
  <c r="AG287" i="3"/>
  <c r="AF287" i="3"/>
  <c r="AE287" i="3"/>
  <c r="AD287" i="3"/>
  <c r="AG286" i="3"/>
  <c r="AF286" i="3"/>
  <c r="AE286" i="3"/>
  <c r="AD286" i="3"/>
  <c r="AG285" i="3"/>
  <c r="AF285" i="3"/>
  <c r="AE285" i="3"/>
  <c r="AD285" i="3"/>
  <c r="AG284" i="3"/>
  <c r="AF284" i="3"/>
  <c r="AE284" i="3"/>
  <c r="AD284" i="3"/>
  <c r="AG283" i="3"/>
  <c r="AF283" i="3"/>
  <c r="AE283" i="3"/>
  <c r="AD283" i="3"/>
  <c r="AG282" i="3"/>
  <c r="AF282" i="3"/>
  <c r="AE282" i="3"/>
  <c r="AD282" i="3"/>
  <c r="AG281" i="3"/>
  <c r="AF281" i="3"/>
  <c r="AE281" i="3"/>
  <c r="AD281" i="3"/>
  <c r="AG280" i="3"/>
  <c r="AF280" i="3"/>
  <c r="AE280" i="3"/>
  <c r="AD280" i="3"/>
  <c r="AG279" i="3"/>
  <c r="AF279" i="3"/>
  <c r="AE279" i="3"/>
  <c r="AD279" i="3"/>
  <c r="AG278" i="3"/>
  <c r="AF278" i="3"/>
  <c r="AE278" i="3"/>
  <c r="AD278" i="3"/>
  <c r="AG277" i="3"/>
  <c r="AF277" i="3"/>
  <c r="AE277" i="3"/>
  <c r="AD277" i="3"/>
  <c r="AG276" i="3"/>
  <c r="AF276" i="3"/>
  <c r="AE276" i="3"/>
  <c r="AD276" i="3"/>
  <c r="AG275" i="3"/>
  <c r="AF275" i="3"/>
  <c r="AE275" i="3"/>
  <c r="AD275" i="3"/>
  <c r="AG274" i="3"/>
  <c r="AF274" i="3"/>
  <c r="AE274" i="3"/>
  <c r="AD274" i="3"/>
  <c r="AG273" i="3"/>
  <c r="AF273" i="3"/>
  <c r="AE273" i="3"/>
  <c r="AD273" i="3"/>
  <c r="AG272" i="3"/>
  <c r="AF272" i="3"/>
  <c r="AE272" i="3"/>
  <c r="AD272" i="3"/>
  <c r="AG271" i="3"/>
  <c r="AF271" i="3"/>
  <c r="AE271" i="3"/>
  <c r="AD271" i="3"/>
  <c r="AG270" i="3"/>
  <c r="AF270" i="3"/>
  <c r="AE270" i="3"/>
  <c r="AD270" i="3"/>
  <c r="AG269" i="3"/>
  <c r="AF269" i="3"/>
  <c r="AE269" i="3"/>
  <c r="AD269" i="3"/>
  <c r="AG268" i="3"/>
  <c r="AF268" i="3"/>
  <c r="AE268" i="3"/>
  <c r="AD268" i="3"/>
  <c r="AG267" i="3"/>
  <c r="AF267" i="3"/>
  <c r="AE267" i="3"/>
  <c r="AD267" i="3"/>
  <c r="AG266" i="3"/>
  <c r="AF266" i="3"/>
  <c r="AE266" i="3"/>
  <c r="AD266" i="3"/>
  <c r="AG265" i="3"/>
  <c r="AF265" i="3"/>
  <c r="AE265" i="3"/>
  <c r="AD265" i="3"/>
  <c r="AG264" i="3"/>
  <c r="AF264" i="3"/>
  <c r="AE264" i="3"/>
  <c r="AD264" i="3"/>
  <c r="AG263" i="3"/>
  <c r="AF263" i="3"/>
  <c r="AE263" i="3"/>
  <c r="AD263" i="3"/>
  <c r="AG262" i="3"/>
  <c r="AF262" i="3"/>
  <c r="AE262" i="3"/>
  <c r="AD262" i="3"/>
  <c r="AG261" i="3"/>
  <c r="AF261" i="3"/>
  <c r="AE261" i="3"/>
  <c r="AD261" i="3"/>
  <c r="AG260" i="3"/>
  <c r="AG259" i="3"/>
  <c r="AF259" i="3"/>
  <c r="AE259" i="3"/>
  <c r="AD259" i="3"/>
  <c r="AG258" i="3"/>
  <c r="AF258" i="3"/>
  <c r="AE258" i="3"/>
  <c r="AD258" i="3"/>
  <c r="AG257" i="3"/>
  <c r="AF257" i="3"/>
  <c r="AE257" i="3"/>
  <c r="AD257" i="3"/>
  <c r="AG256" i="3"/>
  <c r="AF256" i="3"/>
  <c r="AE256" i="3"/>
  <c r="AD256" i="3"/>
  <c r="AG255" i="3"/>
  <c r="AF255" i="3"/>
  <c r="AE255" i="3"/>
  <c r="AD255" i="3"/>
  <c r="AG254" i="3"/>
  <c r="AF254" i="3"/>
  <c r="AE254" i="3"/>
  <c r="AD254" i="3"/>
  <c r="AG253" i="3"/>
  <c r="AF253" i="3"/>
  <c r="AE253" i="3"/>
  <c r="AD253" i="3"/>
  <c r="AG252" i="3"/>
  <c r="AF252" i="3"/>
  <c r="AE252" i="3"/>
  <c r="AD252" i="3"/>
  <c r="AG251" i="3"/>
  <c r="AF251" i="3"/>
  <c r="AE251" i="3"/>
  <c r="AD251" i="3"/>
  <c r="AG250" i="3"/>
  <c r="AF250" i="3"/>
  <c r="AE250" i="3"/>
  <c r="AD250" i="3"/>
  <c r="AG249" i="3"/>
  <c r="AF249" i="3"/>
  <c r="AE249" i="3"/>
  <c r="AD249" i="3"/>
  <c r="AG248" i="3"/>
  <c r="AF248" i="3"/>
  <c r="AE248" i="3"/>
  <c r="AD248" i="3"/>
  <c r="AG247" i="3"/>
  <c r="AF247" i="3"/>
  <c r="AE247" i="3"/>
  <c r="AD247" i="3"/>
  <c r="AG246" i="3"/>
  <c r="AF246" i="3"/>
  <c r="AE246" i="3"/>
  <c r="AD246" i="3"/>
  <c r="AG245" i="3"/>
  <c r="AF245" i="3"/>
  <c r="AE245" i="3"/>
  <c r="AD245" i="3"/>
  <c r="AG244" i="3"/>
  <c r="AF244" i="3"/>
  <c r="AE244" i="3"/>
  <c r="AD244" i="3"/>
  <c r="AG243" i="3"/>
  <c r="AF243" i="3"/>
  <c r="AE243" i="3"/>
  <c r="AD243" i="3"/>
  <c r="AG242" i="3"/>
  <c r="AF242" i="3"/>
  <c r="AE242" i="3"/>
  <c r="AD242" i="3"/>
  <c r="AG241" i="3"/>
  <c r="AF241" i="3"/>
  <c r="AE241" i="3"/>
  <c r="AD241" i="3"/>
  <c r="AG240" i="3"/>
  <c r="AF240" i="3"/>
  <c r="AE240" i="3"/>
  <c r="AD240" i="3"/>
  <c r="AG239" i="3"/>
  <c r="AF239" i="3"/>
  <c r="AE239" i="3"/>
  <c r="AD239" i="3"/>
  <c r="AG238" i="3"/>
  <c r="AF238" i="3"/>
  <c r="AE238" i="3"/>
  <c r="AD238" i="3"/>
  <c r="AG237" i="3"/>
  <c r="AF237" i="3"/>
  <c r="AE237" i="3"/>
  <c r="AD237" i="3"/>
  <c r="AG236" i="3"/>
  <c r="AF236" i="3"/>
  <c r="AE236" i="3"/>
  <c r="AD236" i="3"/>
  <c r="AG235" i="3"/>
  <c r="AF235" i="3"/>
  <c r="AE235" i="3"/>
  <c r="AD235" i="3"/>
  <c r="AG234" i="3"/>
  <c r="AF234" i="3"/>
  <c r="AE234" i="3"/>
  <c r="AD234" i="3"/>
  <c r="AG233" i="3"/>
  <c r="AF233" i="3"/>
  <c r="AE233" i="3"/>
  <c r="AD233" i="3"/>
  <c r="AG232" i="3"/>
  <c r="AF232" i="3"/>
  <c r="AE232" i="3"/>
  <c r="AD232" i="3"/>
  <c r="AG231" i="3"/>
  <c r="AF231" i="3"/>
  <c r="AE231" i="3"/>
  <c r="AD231" i="3"/>
  <c r="AG230" i="3"/>
  <c r="AF230" i="3"/>
  <c r="AE230" i="3"/>
  <c r="AD230" i="3"/>
  <c r="AG229" i="3"/>
  <c r="AF229" i="3"/>
  <c r="AE229" i="3"/>
  <c r="AD229" i="3"/>
  <c r="AG228" i="3"/>
  <c r="AF228" i="3"/>
  <c r="AE228" i="3"/>
  <c r="AD228" i="3"/>
  <c r="AG227" i="3"/>
  <c r="AF227" i="3"/>
  <c r="AE227" i="3"/>
  <c r="AD227" i="3"/>
  <c r="AG226" i="3"/>
  <c r="AF226" i="3"/>
  <c r="AE226" i="3"/>
  <c r="AD226" i="3"/>
  <c r="AG225" i="3"/>
  <c r="AF225" i="3"/>
  <c r="AE225" i="3"/>
  <c r="AD225" i="3"/>
  <c r="AG224" i="3"/>
  <c r="AF224" i="3"/>
  <c r="AE224" i="3"/>
  <c r="AD224" i="3"/>
  <c r="AG223" i="3"/>
  <c r="AF223" i="3"/>
  <c r="AE223" i="3"/>
  <c r="AD223" i="3"/>
  <c r="AG222" i="3"/>
  <c r="AF222" i="3"/>
  <c r="AE222" i="3"/>
  <c r="AD222" i="3"/>
  <c r="AG221" i="3"/>
  <c r="AF221" i="3"/>
  <c r="AE221" i="3"/>
  <c r="AD221" i="3"/>
  <c r="AG220" i="3"/>
  <c r="AF220" i="3"/>
  <c r="AE220" i="3"/>
  <c r="AD220" i="3"/>
  <c r="AG219" i="3"/>
  <c r="AF219" i="3"/>
  <c r="AE219" i="3"/>
  <c r="AD219" i="3"/>
  <c r="AG218" i="3"/>
  <c r="AF218" i="3"/>
  <c r="AE218" i="3"/>
  <c r="AD218" i="3"/>
  <c r="AG217" i="3"/>
  <c r="AF217" i="3"/>
  <c r="AE217" i="3"/>
  <c r="AD217" i="3"/>
  <c r="AG216" i="3"/>
  <c r="AF216" i="3"/>
  <c r="AE216" i="3"/>
  <c r="AD216" i="3"/>
  <c r="AG215" i="3"/>
  <c r="AF215" i="3"/>
  <c r="AE215" i="3"/>
  <c r="AD215" i="3"/>
  <c r="AG214" i="3"/>
  <c r="AF214" i="3"/>
  <c r="AE214" i="3"/>
  <c r="AD214" i="3"/>
  <c r="AG213" i="3"/>
  <c r="AF213" i="3"/>
  <c r="AE213" i="3"/>
  <c r="AD213" i="3"/>
  <c r="AG212" i="3"/>
  <c r="AF212" i="3"/>
  <c r="AE212" i="3"/>
  <c r="AD212" i="3"/>
  <c r="AG211" i="3"/>
  <c r="AF211" i="3"/>
  <c r="AE211" i="3"/>
  <c r="AD211" i="3"/>
  <c r="AG210" i="3"/>
  <c r="AF210" i="3"/>
  <c r="AE210" i="3"/>
  <c r="AD210" i="3"/>
  <c r="AG209" i="3"/>
  <c r="AF209" i="3"/>
  <c r="AE209" i="3"/>
  <c r="AD209" i="3"/>
  <c r="AG208" i="3"/>
  <c r="AF208" i="3"/>
  <c r="AE208" i="3"/>
  <c r="AD208" i="3"/>
  <c r="AG207" i="3"/>
  <c r="AF207" i="3"/>
  <c r="AE207" i="3"/>
  <c r="AD207" i="3"/>
  <c r="AG206" i="3"/>
  <c r="AF206" i="3"/>
  <c r="AE206" i="3"/>
  <c r="AD206" i="3"/>
  <c r="AG205" i="3"/>
  <c r="AF205" i="3"/>
  <c r="AE205" i="3"/>
  <c r="AD205" i="3"/>
  <c r="AG204" i="3"/>
  <c r="AF204" i="3"/>
  <c r="AE204" i="3"/>
  <c r="AD204" i="3"/>
  <c r="AG203" i="3"/>
  <c r="AF203" i="3"/>
  <c r="AE203" i="3"/>
  <c r="AD203" i="3"/>
  <c r="AG202" i="3"/>
  <c r="AF202" i="3"/>
  <c r="AE202" i="3"/>
  <c r="AD202" i="3"/>
  <c r="AG201" i="3"/>
  <c r="AF201" i="3"/>
  <c r="AE201" i="3"/>
  <c r="AD201" i="3"/>
  <c r="AG200" i="3"/>
  <c r="AF200" i="3"/>
  <c r="AE200" i="3"/>
  <c r="AD200" i="3"/>
  <c r="AG199" i="3"/>
  <c r="AF199" i="3"/>
  <c r="AE199" i="3"/>
  <c r="AD199" i="3"/>
  <c r="AG198" i="3"/>
  <c r="AF198" i="3"/>
  <c r="AE198" i="3"/>
  <c r="AD198" i="3"/>
  <c r="AG197" i="3"/>
  <c r="AF197" i="3"/>
  <c r="AE197" i="3"/>
  <c r="AD197" i="3"/>
  <c r="AG196" i="3"/>
  <c r="AF196" i="3"/>
  <c r="AE196" i="3"/>
  <c r="AD196" i="3"/>
  <c r="AG195" i="3"/>
  <c r="AF195" i="3"/>
  <c r="AE195" i="3"/>
  <c r="AD195" i="3"/>
  <c r="AG194" i="3"/>
  <c r="AF194" i="3"/>
  <c r="AE194" i="3"/>
  <c r="AD194" i="3"/>
  <c r="AG193" i="3"/>
  <c r="AF193" i="3"/>
  <c r="AE193" i="3"/>
  <c r="AD193" i="3"/>
  <c r="AG192" i="3"/>
  <c r="AF192" i="3"/>
  <c r="AE192" i="3"/>
  <c r="AD192" i="3"/>
  <c r="AG191" i="3"/>
  <c r="AF191" i="3"/>
  <c r="AE191" i="3"/>
  <c r="AD191" i="3"/>
  <c r="AG190" i="3"/>
  <c r="AF190" i="3"/>
  <c r="AE190" i="3"/>
  <c r="AD190" i="3"/>
  <c r="AG189" i="3"/>
  <c r="AF189" i="3"/>
  <c r="AE189" i="3"/>
  <c r="AD189" i="3"/>
  <c r="AG188" i="3"/>
  <c r="AF188" i="3"/>
  <c r="AE188" i="3"/>
  <c r="AD188" i="3"/>
  <c r="AG187" i="3"/>
  <c r="AF187" i="3"/>
  <c r="AE187" i="3"/>
  <c r="AD187" i="3"/>
  <c r="AG186" i="3"/>
  <c r="AF186" i="3"/>
  <c r="AE186" i="3"/>
  <c r="AD186" i="3"/>
  <c r="AG185" i="3"/>
  <c r="AF185" i="3"/>
  <c r="AE185" i="3"/>
  <c r="AD185" i="3"/>
  <c r="AG184" i="3"/>
  <c r="AF184" i="3"/>
  <c r="AE184" i="3"/>
  <c r="AD184" i="3"/>
  <c r="AG183" i="3"/>
  <c r="AF183" i="3"/>
  <c r="AE183" i="3"/>
  <c r="AD183" i="3"/>
  <c r="AG182" i="3"/>
  <c r="AF182" i="3"/>
  <c r="AE182" i="3"/>
  <c r="AD182" i="3"/>
  <c r="AG181" i="3"/>
  <c r="AF181" i="3"/>
  <c r="AE181" i="3"/>
  <c r="AD181" i="3"/>
  <c r="AG180" i="3"/>
  <c r="AF180" i="3"/>
  <c r="AE180" i="3"/>
  <c r="AD180" i="3"/>
  <c r="AG179" i="3"/>
  <c r="AF179" i="3"/>
  <c r="AE179" i="3"/>
  <c r="AD179" i="3"/>
  <c r="AG178" i="3"/>
  <c r="AF178" i="3"/>
  <c r="AE178" i="3"/>
  <c r="AD178" i="3"/>
  <c r="AG177" i="3"/>
  <c r="AF177" i="3"/>
  <c r="AE177" i="3"/>
  <c r="AD177" i="3"/>
  <c r="AG176" i="3"/>
  <c r="AF176" i="3"/>
  <c r="AE176" i="3"/>
  <c r="AD176" i="3"/>
  <c r="AG175" i="3"/>
  <c r="AF175" i="3"/>
  <c r="AE175" i="3"/>
  <c r="AD175" i="3"/>
  <c r="AG174" i="3"/>
  <c r="AF174" i="3"/>
  <c r="AE174" i="3"/>
  <c r="AD174" i="3"/>
  <c r="AG173" i="3"/>
  <c r="AF173" i="3"/>
  <c r="AE173" i="3"/>
  <c r="AD173" i="3"/>
  <c r="AG172" i="3"/>
  <c r="AF172" i="3"/>
  <c r="AE172" i="3"/>
  <c r="AD172" i="3"/>
  <c r="AG171" i="3"/>
  <c r="AF171" i="3"/>
  <c r="AE171" i="3"/>
  <c r="AD171" i="3"/>
  <c r="AG170" i="3"/>
  <c r="AF170" i="3"/>
  <c r="AE170" i="3"/>
  <c r="AD170" i="3"/>
  <c r="AG169" i="3"/>
  <c r="AF169" i="3"/>
  <c r="AE169" i="3"/>
  <c r="AD169" i="3"/>
  <c r="AG168" i="3"/>
  <c r="AF168" i="3"/>
  <c r="AE168" i="3"/>
  <c r="AD168" i="3"/>
  <c r="AG167" i="3"/>
  <c r="AF167" i="3"/>
  <c r="AE167" i="3"/>
  <c r="AD167" i="3"/>
  <c r="AG166" i="3"/>
  <c r="AF166" i="3"/>
  <c r="AE166" i="3"/>
  <c r="AD166" i="3"/>
  <c r="AG165" i="3"/>
  <c r="AF165" i="3"/>
  <c r="AE165" i="3"/>
  <c r="AD165" i="3"/>
  <c r="AG164" i="3"/>
  <c r="AF164" i="3"/>
  <c r="AE164" i="3"/>
  <c r="AD164" i="3"/>
  <c r="AG163" i="3"/>
  <c r="AF163" i="3"/>
  <c r="AE163" i="3"/>
  <c r="AD163" i="3"/>
  <c r="AG162" i="3"/>
  <c r="AF162" i="3"/>
  <c r="AE162" i="3"/>
  <c r="AD162" i="3"/>
  <c r="AG161" i="3"/>
  <c r="AF161" i="3"/>
  <c r="AE161" i="3"/>
  <c r="AD161" i="3"/>
  <c r="AG160" i="3"/>
  <c r="AF160" i="3"/>
  <c r="AE160" i="3"/>
  <c r="AD160" i="3"/>
  <c r="AG159" i="3"/>
  <c r="AF159" i="3"/>
  <c r="AE159" i="3"/>
  <c r="AD159" i="3"/>
  <c r="AG158" i="3"/>
  <c r="AF158" i="3"/>
  <c r="AE158" i="3"/>
  <c r="AD158" i="3"/>
  <c r="AG157" i="3"/>
  <c r="AF157" i="3"/>
  <c r="AE157" i="3"/>
  <c r="AD157" i="3"/>
  <c r="AG156" i="3"/>
  <c r="AF156" i="3"/>
  <c r="AE156" i="3"/>
  <c r="AD156" i="3"/>
  <c r="AG155" i="3"/>
  <c r="AF155" i="3"/>
  <c r="AE155" i="3"/>
  <c r="AD155" i="3"/>
  <c r="AG154" i="3"/>
  <c r="AF154" i="3"/>
  <c r="AE154" i="3"/>
  <c r="AD154" i="3"/>
  <c r="AG153" i="3"/>
  <c r="AF153" i="3"/>
  <c r="AE153" i="3"/>
  <c r="AD153" i="3"/>
  <c r="AG152" i="3"/>
  <c r="AF152" i="3"/>
  <c r="AE152" i="3"/>
  <c r="AD152" i="3"/>
  <c r="AG151" i="3"/>
  <c r="AF151" i="3"/>
  <c r="AE151" i="3"/>
  <c r="AD151" i="3"/>
  <c r="AG150" i="3"/>
  <c r="AF150" i="3"/>
  <c r="AE150" i="3"/>
  <c r="AD150" i="3"/>
  <c r="AG149" i="3"/>
  <c r="AF149" i="3"/>
  <c r="AE149" i="3"/>
  <c r="AD149" i="3"/>
  <c r="AG148" i="3"/>
  <c r="AF148" i="3"/>
  <c r="AE148" i="3"/>
  <c r="AD148" i="3"/>
  <c r="AG147" i="3"/>
  <c r="AF147" i="3"/>
  <c r="AE147" i="3"/>
  <c r="AD147" i="3"/>
  <c r="AG146" i="3"/>
  <c r="AF146" i="3"/>
  <c r="AE146" i="3"/>
  <c r="AD146" i="3"/>
  <c r="AG145" i="3"/>
  <c r="AF145" i="3"/>
  <c r="AE145" i="3"/>
  <c r="AD145" i="3"/>
  <c r="AG144" i="3"/>
  <c r="AF144" i="3"/>
  <c r="AE144" i="3"/>
  <c r="AD144" i="3"/>
  <c r="AG143" i="3"/>
  <c r="AF143" i="3"/>
  <c r="AE143" i="3"/>
  <c r="AD143" i="3"/>
  <c r="AG142" i="3"/>
  <c r="AF142" i="3"/>
  <c r="AE142" i="3"/>
  <c r="AD142" i="3"/>
  <c r="AG141" i="3"/>
  <c r="AF141" i="3"/>
  <c r="AE141" i="3"/>
  <c r="AD141" i="3"/>
  <c r="AG140" i="3"/>
  <c r="AF140" i="3"/>
  <c r="AE140" i="3"/>
  <c r="AD140" i="3"/>
  <c r="AG139" i="3"/>
  <c r="AF139" i="3"/>
  <c r="AE139" i="3"/>
  <c r="AD139" i="3"/>
  <c r="AG138" i="3"/>
  <c r="AF138" i="3"/>
  <c r="AE138" i="3"/>
  <c r="AD138" i="3"/>
  <c r="AG137" i="3"/>
  <c r="AF137" i="3"/>
  <c r="AE137" i="3"/>
  <c r="AD137" i="3"/>
  <c r="AG136" i="3"/>
  <c r="AF136" i="3"/>
  <c r="AE136" i="3"/>
  <c r="AD136" i="3"/>
  <c r="AG135" i="3"/>
  <c r="AF135" i="3"/>
  <c r="AE135" i="3"/>
  <c r="AD135" i="3"/>
  <c r="AG134" i="3"/>
  <c r="AF134" i="3"/>
  <c r="AE134" i="3"/>
  <c r="AD134" i="3"/>
  <c r="AG133" i="3"/>
  <c r="AF133" i="3"/>
  <c r="AE133" i="3"/>
  <c r="AD133" i="3"/>
  <c r="AG132" i="3"/>
  <c r="AF132" i="3"/>
  <c r="AE132" i="3"/>
  <c r="AD132" i="3"/>
  <c r="AG131" i="3"/>
  <c r="AF131" i="3"/>
  <c r="AE131" i="3"/>
  <c r="AD131" i="3"/>
  <c r="AG130" i="3"/>
  <c r="AF130" i="3"/>
  <c r="AE130" i="3"/>
  <c r="AD130" i="3"/>
  <c r="AG129" i="3"/>
  <c r="AF129" i="3"/>
  <c r="AE129" i="3"/>
  <c r="AD129" i="3"/>
  <c r="AG128" i="3"/>
  <c r="AF128" i="3"/>
  <c r="AE128" i="3"/>
  <c r="AD128" i="3"/>
  <c r="AG127" i="3"/>
  <c r="AF127" i="3"/>
  <c r="AE127" i="3"/>
  <c r="AD127" i="3"/>
  <c r="AG126" i="3"/>
  <c r="AF126" i="3"/>
  <c r="AE126" i="3"/>
  <c r="AD126" i="3"/>
  <c r="AG125" i="3"/>
  <c r="AF125" i="3"/>
  <c r="AE125" i="3"/>
  <c r="AD125" i="3"/>
  <c r="AG124" i="3"/>
  <c r="AF124" i="3"/>
  <c r="AE124" i="3"/>
  <c r="AD124" i="3"/>
  <c r="AG123" i="3"/>
  <c r="AF123" i="3"/>
  <c r="AE123" i="3"/>
  <c r="AD123" i="3"/>
  <c r="AG122" i="3"/>
  <c r="AF122" i="3"/>
  <c r="AE122" i="3"/>
  <c r="AD122" i="3"/>
  <c r="AG121" i="3"/>
  <c r="AF121" i="3"/>
  <c r="AE121" i="3"/>
  <c r="AD121" i="3"/>
  <c r="AG120" i="3"/>
  <c r="AF120" i="3"/>
  <c r="AE120" i="3"/>
  <c r="AD120" i="3"/>
  <c r="AG119" i="3"/>
  <c r="AF119" i="3"/>
  <c r="AE119" i="3"/>
  <c r="AD119" i="3"/>
  <c r="AG118" i="3"/>
  <c r="AF118" i="3"/>
  <c r="AE118" i="3"/>
  <c r="AD118" i="3"/>
  <c r="AG117" i="3"/>
  <c r="AF117" i="3"/>
  <c r="AE117" i="3"/>
  <c r="AD117" i="3"/>
  <c r="AG116" i="3"/>
  <c r="AF116" i="3"/>
  <c r="AE116" i="3"/>
  <c r="AD116" i="3"/>
  <c r="AG115" i="3"/>
  <c r="AF115" i="3"/>
  <c r="AE115" i="3"/>
  <c r="AD115" i="3"/>
  <c r="AG114" i="3"/>
  <c r="AF114" i="3"/>
  <c r="AE114" i="3"/>
  <c r="AD114" i="3"/>
  <c r="AG113" i="3"/>
  <c r="AF113" i="3"/>
  <c r="AE113" i="3"/>
  <c r="AD113" i="3"/>
  <c r="AG112" i="3"/>
  <c r="AF112" i="3"/>
  <c r="AE112" i="3"/>
  <c r="AD112" i="3"/>
  <c r="AG111" i="3"/>
  <c r="AF111" i="3"/>
  <c r="AE111" i="3"/>
  <c r="AD111" i="3"/>
  <c r="AG110" i="3"/>
  <c r="AF110" i="3"/>
  <c r="AE110" i="3"/>
  <c r="AD110" i="3"/>
  <c r="AG109" i="3"/>
  <c r="AF109" i="3"/>
  <c r="AE109" i="3"/>
  <c r="AD109" i="3"/>
  <c r="AG108" i="3"/>
  <c r="AF108" i="3"/>
  <c r="AE108" i="3"/>
  <c r="AD108" i="3"/>
  <c r="AG107" i="3"/>
  <c r="AF107" i="3"/>
  <c r="AE107" i="3"/>
  <c r="AD107" i="3"/>
  <c r="AG106" i="3"/>
  <c r="AF106" i="3"/>
  <c r="AE106" i="3"/>
  <c r="AD106" i="3"/>
  <c r="AG105" i="3"/>
  <c r="AF105" i="3"/>
  <c r="AE105" i="3"/>
  <c r="AD105" i="3"/>
  <c r="AG104" i="3"/>
  <c r="AF104" i="3"/>
  <c r="AE104" i="3"/>
  <c r="AD104" i="3"/>
  <c r="AG103" i="3"/>
  <c r="AF103" i="3"/>
  <c r="AE103" i="3"/>
  <c r="AD103" i="3"/>
  <c r="AG102" i="3"/>
  <c r="AF102" i="3"/>
  <c r="AE102" i="3"/>
  <c r="AD102" i="3"/>
  <c r="AG101" i="3"/>
  <c r="AF101" i="3"/>
  <c r="AE101" i="3"/>
  <c r="AD101" i="3"/>
  <c r="AG100" i="3"/>
  <c r="AF100" i="3"/>
  <c r="AE100" i="3"/>
  <c r="AD100" i="3"/>
  <c r="AG99" i="3"/>
  <c r="AF99" i="3"/>
  <c r="AE99" i="3"/>
  <c r="AD99" i="3"/>
  <c r="AG98" i="3"/>
  <c r="AF98" i="3"/>
  <c r="AE98" i="3"/>
  <c r="AD98" i="3"/>
  <c r="AG97" i="3"/>
  <c r="AF97" i="3"/>
  <c r="AE97" i="3"/>
  <c r="AD97" i="3"/>
  <c r="AG96" i="3"/>
  <c r="AF96" i="3"/>
  <c r="AE96" i="3"/>
  <c r="AD96" i="3"/>
  <c r="AG95" i="3"/>
  <c r="AF95" i="3"/>
  <c r="AE95" i="3"/>
  <c r="AD95" i="3"/>
  <c r="AG94" i="3"/>
  <c r="AF94" i="3"/>
  <c r="AE94" i="3"/>
  <c r="AD94" i="3"/>
  <c r="AG93" i="3"/>
  <c r="AF93" i="3"/>
  <c r="AE93" i="3"/>
  <c r="AD93" i="3"/>
  <c r="AG92" i="3"/>
  <c r="AF92" i="3"/>
  <c r="AE92" i="3"/>
  <c r="AD92" i="3"/>
  <c r="AG91" i="3"/>
  <c r="AF91" i="3"/>
  <c r="AE91" i="3"/>
  <c r="AD91" i="3"/>
  <c r="AG90" i="3"/>
  <c r="AF90" i="3"/>
  <c r="AE90" i="3"/>
  <c r="AD90" i="3"/>
  <c r="AG89" i="3"/>
  <c r="AF89" i="3"/>
  <c r="AE89" i="3"/>
  <c r="AD89" i="3"/>
  <c r="AG88" i="3"/>
  <c r="AF88" i="3"/>
  <c r="AE88" i="3"/>
  <c r="AD88" i="3"/>
  <c r="AG87" i="3"/>
  <c r="AF87" i="3"/>
  <c r="AE87" i="3"/>
  <c r="AD87" i="3"/>
  <c r="AG86" i="3"/>
  <c r="AF86" i="3"/>
  <c r="AE86" i="3"/>
  <c r="AD86" i="3"/>
  <c r="AG85" i="3"/>
  <c r="AF85" i="3"/>
  <c r="AE85" i="3"/>
  <c r="AD85" i="3"/>
  <c r="AG84" i="3"/>
  <c r="AF84" i="3"/>
  <c r="AE84" i="3"/>
  <c r="AD84" i="3"/>
  <c r="AG83" i="3"/>
  <c r="AF83" i="3"/>
  <c r="AE83" i="3"/>
  <c r="AD83" i="3"/>
  <c r="AG82" i="3"/>
  <c r="AF82" i="3"/>
  <c r="AE82" i="3"/>
  <c r="AD82" i="3"/>
  <c r="AG81" i="3"/>
  <c r="AF81" i="3"/>
  <c r="AE81" i="3"/>
  <c r="AD81" i="3"/>
  <c r="AG80" i="3"/>
  <c r="AF80" i="3"/>
  <c r="AE80" i="3"/>
  <c r="AD80" i="3"/>
  <c r="AG79" i="3"/>
  <c r="AF79" i="3"/>
  <c r="AE79" i="3"/>
  <c r="AD79" i="3"/>
  <c r="AG78" i="3"/>
  <c r="AF78" i="3"/>
  <c r="AE78" i="3"/>
  <c r="AD78" i="3"/>
  <c r="AG77" i="3"/>
  <c r="AF77" i="3"/>
  <c r="AE77" i="3"/>
  <c r="AD77" i="3"/>
  <c r="AG76" i="3"/>
  <c r="AF76" i="3"/>
  <c r="AE76" i="3"/>
  <c r="AD76" i="3"/>
  <c r="AG75" i="3"/>
  <c r="AF75" i="3"/>
  <c r="AE75" i="3"/>
  <c r="AD75" i="3"/>
  <c r="AG74" i="3"/>
  <c r="AF74" i="3"/>
  <c r="AE74" i="3"/>
  <c r="AD74" i="3"/>
  <c r="AG73" i="3"/>
  <c r="AF73" i="3"/>
  <c r="AE73" i="3"/>
  <c r="AD73" i="3"/>
  <c r="AG72" i="3"/>
  <c r="AF72" i="3"/>
  <c r="AE72" i="3"/>
  <c r="AD72" i="3"/>
  <c r="AG71" i="3"/>
  <c r="AF71" i="3"/>
  <c r="AE71" i="3"/>
  <c r="AD71" i="3"/>
  <c r="AG70" i="3"/>
  <c r="AF70" i="3"/>
  <c r="AE70" i="3"/>
  <c r="AD70" i="3"/>
  <c r="AG69" i="3"/>
  <c r="AF69" i="3"/>
  <c r="AE69" i="3"/>
  <c r="AD69" i="3"/>
  <c r="AG68" i="3"/>
  <c r="AF68" i="3"/>
  <c r="AE68" i="3"/>
  <c r="AD68" i="3"/>
  <c r="AG67" i="3"/>
  <c r="AF67" i="3"/>
  <c r="AE67" i="3"/>
  <c r="AD67" i="3"/>
  <c r="AG66" i="3"/>
  <c r="AF66" i="3"/>
  <c r="AE66" i="3"/>
  <c r="AD66" i="3"/>
  <c r="AG65" i="3"/>
  <c r="AF65" i="3"/>
  <c r="AE65" i="3"/>
  <c r="AD65" i="3"/>
  <c r="AG64" i="3"/>
  <c r="AF64" i="3"/>
  <c r="AE64" i="3"/>
  <c r="AD64" i="3"/>
  <c r="AG63" i="3"/>
  <c r="AF63" i="3"/>
  <c r="AE63" i="3"/>
  <c r="AD63" i="3"/>
  <c r="AG62" i="3"/>
  <c r="AF62" i="3"/>
  <c r="AE62" i="3"/>
  <c r="AD62" i="3"/>
  <c r="AG61" i="3"/>
  <c r="AF61" i="3"/>
  <c r="AE61" i="3"/>
  <c r="AD61" i="3"/>
  <c r="AG60" i="3"/>
  <c r="AF60" i="3"/>
  <c r="AE60" i="3"/>
  <c r="AD60" i="3"/>
  <c r="AG59" i="3"/>
  <c r="AF59" i="3"/>
  <c r="AE59" i="3"/>
  <c r="AD59" i="3"/>
  <c r="AG58" i="3"/>
  <c r="AF58" i="3"/>
  <c r="AE58" i="3"/>
  <c r="AD58" i="3"/>
  <c r="AG57" i="3"/>
  <c r="AF57" i="3"/>
  <c r="AE57" i="3"/>
  <c r="AD57" i="3"/>
  <c r="AG56" i="3"/>
  <c r="AF56" i="3"/>
  <c r="AE56" i="3"/>
  <c r="AD56" i="3"/>
  <c r="AG55" i="3"/>
  <c r="AF55" i="3"/>
  <c r="AE55" i="3"/>
  <c r="AD55" i="3"/>
  <c r="AG54" i="3"/>
  <c r="AF54" i="3"/>
  <c r="AE54" i="3"/>
  <c r="AD54" i="3"/>
  <c r="AG53" i="3"/>
  <c r="AF53" i="3"/>
  <c r="AE53" i="3"/>
  <c r="AD53" i="3"/>
  <c r="AG52" i="3"/>
  <c r="AF52" i="3"/>
  <c r="AE52" i="3"/>
  <c r="AD52" i="3"/>
  <c r="AG51" i="3"/>
  <c r="AF51" i="3"/>
  <c r="AE51" i="3"/>
  <c r="AD51" i="3"/>
  <c r="AG50" i="3"/>
  <c r="AF50" i="3"/>
  <c r="AE50" i="3"/>
  <c r="AD50" i="3"/>
  <c r="AG49" i="3"/>
  <c r="AF49" i="3"/>
  <c r="AE49" i="3"/>
  <c r="AD49" i="3"/>
  <c r="AG48" i="3"/>
  <c r="AF48" i="3"/>
  <c r="AE48" i="3"/>
  <c r="AD48" i="3"/>
  <c r="AG47" i="3"/>
  <c r="AF47" i="3"/>
  <c r="AE47" i="3"/>
  <c r="AD47" i="3"/>
  <c r="AG46" i="3"/>
  <c r="AF46" i="3"/>
  <c r="AE46" i="3"/>
  <c r="AD46" i="3"/>
  <c r="AG45" i="3"/>
  <c r="AF45" i="3"/>
  <c r="AE45" i="3"/>
  <c r="AD45" i="3"/>
  <c r="AG44" i="3"/>
  <c r="AF44" i="3"/>
  <c r="AE44" i="3"/>
  <c r="AD44" i="3"/>
  <c r="AG43" i="3"/>
  <c r="AF43" i="3"/>
  <c r="AE43" i="3"/>
  <c r="AD43" i="3"/>
  <c r="AG42" i="3"/>
  <c r="AF42" i="3"/>
  <c r="AE42" i="3"/>
  <c r="AD42" i="3"/>
  <c r="AG41" i="3"/>
  <c r="AF41" i="3"/>
  <c r="AE41" i="3"/>
  <c r="AD41" i="3"/>
  <c r="AG40" i="3"/>
  <c r="AF40" i="3"/>
  <c r="AE40" i="3"/>
  <c r="AD40" i="3"/>
  <c r="AG39" i="3"/>
  <c r="AF39" i="3"/>
  <c r="AE39" i="3"/>
  <c r="AD39" i="3"/>
  <c r="AG38" i="3"/>
  <c r="AF38" i="3"/>
  <c r="AE38" i="3"/>
  <c r="AD38" i="3"/>
  <c r="AG37" i="3"/>
  <c r="AF37" i="3"/>
  <c r="AE37" i="3"/>
  <c r="AD37" i="3"/>
  <c r="AG36" i="3"/>
  <c r="AF36" i="3"/>
  <c r="AE36" i="3"/>
  <c r="AD36" i="3"/>
  <c r="AG35" i="3"/>
  <c r="AF35" i="3"/>
  <c r="AE35" i="3"/>
  <c r="AD35" i="3"/>
  <c r="AG34" i="3"/>
  <c r="AF34" i="3"/>
  <c r="AE34" i="3"/>
  <c r="AD34" i="3"/>
  <c r="AG33" i="3"/>
  <c r="AF33" i="3"/>
  <c r="AE33" i="3"/>
  <c r="AD33" i="3"/>
  <c r="AG32" i="3"/>
  <c r="AF32" i="3"/>
  <c r="AE32" i="3"/>
  <c r="AD32" i="3"/>
  <c r="AG31" i="3"/>
  <c r="AF31" i="3"/>
  <c r="AE31" i="3"/>
  <c r="AD31" i="3"/>
  <c r="AG30" i="3"/>
  <c r="AF30" i="3"/>
  <c r="AE30" i="3"/>
  <c r="AD30" i="3"/>
  <c r="AG29" i="3"/>
  <c r="AF29" i="3"/>
  <c r="AE29" i="3"/>
  <c r="AD29" i="3"/>
  <c r="AG28" i="3"/>
  <c r="AF28" i="3"/>
  <c r="AE28" i="3"/>
  <c r="AD28" i="3"/>
  <c r="AG27" i="3"/>
  <c r="AF27" i="3"/>
  <c r="AE27" i="3"/>
  <c r="AD27" i="3"/>
  <c r="AG26" i="3"/>
  <c r="AF26" i="3"/>
  <c r="AE26" i="3"/>
  <c r="AD26" i="3"/>
  <c r="AG25" i="3"/>
  <c r="AF25" i="3"/>
  <c r="AE25" i="3"/>
  <c r="AD25" i="3"/>
  <c r="AG24" i="3"/>
  <c r="AF24" i="3"/>
  <c r="AE24" i="3"/>
  <c r="AD24" i="3"/>
  <c r="AG23" i="3"/>
  <c r="AF23" i="3"/>
  <c r="AE23" i="3"/>
  <c r="AD23" i="3"/>
  <c r="AG22" i="3"/>
  <c r="AF22" i="3"/>
  <c r="AE22" i="3"/>
  <c r="AD22" i="3"/>
  <c r="AG21" i="3"/>
  <c r="AF21" i="3"/>
  <c r="AE21" i="3"/>
  <c r="AD21" i="3"/>
  <c r="AG20" i="3"/>
  <c r="AF20" i="3"/>
  <c r="AE20" i="3"/>
  <c r="AD20" i="3"/>
  <c r="AG19" i="3"/>
  <c r="AF19" i="3"/>
  <c r="AE19" i="3"/>
  <c r="AD19" i="3"/>
  <c r="AG18" i="3"/>
  <c r="AF18" i="3"/>
  <c r="AE18" i="3"/>
  <c r="AD18" i="3"/>
  <c r="AG17" i="3"/>
  <c r="AF17" i="3"/>
  <c r="AE17" i="3"/>
  <c r="AD17" i="3"/>
  <c r="AG16" i="3"/>
  <c r="AF16" i="3"/>
  <c r="AE16" i="3"/>
  <c r="AD16" i="3"/>
  <c r="AG15" i="3"/>
  <c r="AF15" i="3"/>
  <c r="AE15" i="3"/>
  <c r="AD15" i="3"/>
  <c r="AG14" i="3"/>
  <c r="AF14" i="3"/>
  <c r="AE14" i="3"/>
  <c r="AD14" i="3"/>
  <c r="AG13" i="3"/>
  <c r="AF13" i="3"/>
  <c r="AE13" i="3"/>
  <c r="AD13" i="3"/>
  <c r="AG12" i="3"/>
  <c r="AF12" i="3"/>
  <c r="AE12" i="3"/>
  <c r="AD12" i="3"/>
  <c r="AG11" i="3"/>
  <c r="AF11" i="3"/>
  <c r="AE11" i="3"/>
  <c r="AD11" i="3"/>
  <c r="AG10" i="3"/>
  <c r="AF10" i="3"/>
  <c r="AE10" i="3"/>
  <c r="AD10" i="3"/>
  <c r="AG9" i="3"/>
  <c r="AF9" i="3"/>
  <c r="AE9" i="3"/>
  <c r="AD9" i="3"/>
  <c r="AG8" i="3"/>
  <c r="AF8" i="3"/>
  <c r="AE8" i="3"/>
  <c r="AD8" i="3"/>
  <c r="AG7" i="3"/>
  <c r="AF7" i="3"/>
  <c r="AE7" i="3"/>
  <c r="AD7" i="3"/>
  <c r="AG6" i="3"/>
  <c r="AF6" i="3"/>
  <c r="AE6" i="3"/>
  <c r="AD6" i="3"/>
  <c r="AG5" i="3"/>
  <c r="AF5" i="3"/>
  <c r="AE5" i="3"/>
  <c r="AD5" i="3"/>
  <c r="AG4" i="3"/>
  <c r="AF4" i="3"/>
  <c r="AE4" i="3"/>
  <c r="AD4" i="3"/>
  <c r="AG3" i="3"/>
  <c r="AF3" i="3"/>
  <c r="AE3" i="3"/>
  <c r="AD3" i="3"/>
  <c r="AG2" i="3"/>
  <c r="AF2" i="3"/>
  <c r="AE2" i="3"/>
  <c r="AD2" i="3"/>
  <c r="S261" i="1"/>
  <c r="S262" i="1"/>
  <c r="S263" i="1"/>
  <c r="S264" i="1"/>
  <c r="S265" i="1"/>
  <c r="S266" i="1"/>
  <c r="S267" i="1"/>
  <c r="S268" i="1"/>
  <c r="S269" i="1"/>
  <c r="S270" i="1"/>
  <c r="S27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" i="1"/>
  <c r="AH325" i="3" l="1"/>
  <c r="H3459" i="3"/>
  <c r="L3459" i="3"/>
  <c r="P3459" i="3"/>
  <c r="T3459" i="3"/>
  <c r="Y3459" i="3"/>
  <c r="AH262" i="3"/>
  <c r="AH264" i="3"/>
  <c r="AH265" i="3"/>
  <c r="AH268" i="3"/>
  <c r="AH269" i="3"/>
  <c r="AH271" i="3"/>
  <c r="AH273" i="3"/>
  <c r="AH275" i="3"/>
  <c r="AH277" i="3"/>
  <c r="AH278" i="3"/>
  <c r="AH281" i="3"/>
  <c r="AH283" i="3"/>
  <c r="AH285" i="3"/>
  <c r="AH287" i="3"/>
  <c r="AH289" i="3"/>
  <c r="AH291" i="3"/>
  <c r="AH292" i="3"/>
  <c r="AH294" i="3"/>
  <c r="AH296" i="3"/>
  <c r="AH298" i="3"/>
  <c r="AH300" i="3"/>
  <c r="AH302" i="3"/>
  <c r="AH304" i="3"/>
  <c r="AH306" i="3"/>
  <c r="AH308" i="3"/>
  <c r="AH310" i="3"/>
  <c r="AH312" i="3"/>
  <c r="AH314" i="3"/>
  <c r="AH316" i="3"/>
  <c r="AH318" i="3"/>
  <c r="AH320" i="3"/>
  <c r="AH322" i="3"/>
  <c r="AH326" i="3"/>
  <c r="AH261" i="3"/>
  <c r="AH263" i="3"/>
  <c r="AH266" i="3"/>
  <c r="AH267" i="3"/>
  <c r="AH270" i="3"/>
  <c r="AH272" i="3"/>
  <c r="AH274" i="3"/>
  <c r="AH276" i="3"/>
  <c r="AH279" i="3"/>
  <c r="AH280" i="3"/>
  <c r="AH282" i="3"/>
  <c r="AH284" i="3"/>
  <c r="AH286" i="3"/>
  <c r="AH288" i="3"/>
  <c r="AH290" i="3"/>
  <c r="AH293" i="3"/>
  <c r="AH295" i="3"/>
  <c r="AH297" i="3"/>
  <c r="AH299" i="3"/>
  <c r="AH301" i="3"/>
  <c r="AH303" i="3"/>
  <c r="AH305" i="3"/>
  <c r="AH307" i="3"/>
  <c r="AH309" i="3"/>
  <c r="AH311" i="3"/>
  <c r="AH313" i="3"/>
  <c r="AH315" i="3"/>
  <c r="AH317" i="3"/>
  <c r="AH319" i="3"/>
  <c r="AH321" i="3"/>
  <c r="AH323" i="3"/>
  <c r="AH324" i="3"/>
  <c r="AH328" i="3"/>
  <c r="AH327" i="3"/>
  <c r="AH329" i="3"/>
  <c r="AH331" i="3"/>
  <c r="AH333" i="3"/>
  <c r="AH334" i="3"/>
  <c r="AH336" i="3"/>
  <c r="AH338" i="3"/>
  <c r="AH339" i="3"/>
  <c r="AH341" i="3"/>
  <c r="AH342" i="3"/>
  <c r="AH344" i="3"/>
  <c r="AH346" i="3"/>
  <c r="AH347" i="3"/>
  <c r="AH349" i="3"/>
  <c r="AH352" i="3"/>
  <c r="AH354" i="3"/>
  <c r="AH356" i="3"/>
  <c r="AH357" i="3"/>
  <c r="AH361" i="3"/>
  <c r="AH364" i="3"/>
  <c r="AH365" i="3"/>
  <c r="AH368" i="3"/>
  <c r="AH369" i="3"/>
  <c r="AH371" i="3"/>
  <c r="AH372" i="3"/>
  <c r="AH374" i="3"/>
  <c r="AH376" i="3"/>
  <c r="AH377" i="3"/>
  <c r="AH380" i="3"/>
  <c r="AH382" i="3"/>
  <c r="AH384" i="3"/>
  <c r="AH385" i="3"/>
  <c r="AH387" i="3"/>
  <c r="AH389" i="3"/>
  <c r="AH390" i="3"/>
  <c r="AH392" i="3"/>
  <c r="AH394" i="3"/>
  <c r="AH396" i="3"/>
  <c r="AH397" i="3"/>
  <c r="AH401" i="3"/>
  <c r="AH404" i="3"/>
  <c r="AH406" i="3"/>
  <c r="AH407" i="3"/>
  <c r="AH409" i="3"/>
  <c r="AH411" i="3"/>
  <c r="AH413" i="3"/>
  <c r="AH417" i="3"/>
  <c r="AH419" i="3"/>
  <c r="AH421" i="3"/>
  <c r="AH423" i="3"/>
  <c r="AH426" i="3"/>
  <c r="AH427" i="3"/>
  <c r="AH429" i="3"/>
  <c r="AH431" i="3"/>
  <c r="AH433" i="3"/>
  <c r="AH434" i="3"/>
  <c r="AH439" i="3"/>
  <c r="AH441" i="3"/>
  <c r="AH443" i="3"/>
  <c r="AH445" i="3"/>
  <c r="AH449" i="3"/>
  <c r="AH451" i="3"/>
  <c r="AH453" i="3"/>
  <c r="AH455" i="3"/>
  <c r="AH458" i="3"/>
  <c r="AH463" i="3"/>
  <c r="AH465" i="3"/>
  <c r="AH467" i="3"/>
  <c r="AH469" i="3"/>
  <c r="AH474" i="3"/>
  <c r="AH475" i="3"/>
  <c r="AH477" i="3"/>
  <c r="AH479" i="3"/>
  <c r="AH482" i="3"/>
  <c r="AH485" i="3"/>
  <c r="AH487" i="3"/>
  <c r="AH489" i="3"/>
  <c r="AH490" i="3"/>
  <c r="AH495" i="3"/>
  <c r="AH497" i="3"/>
  <c r="AH499" i="3"/>
  <c r="AH500" i="3"/>
  <c r="AH502" i="3"/>
  <c r="AH506" i="3"/>
  <c r="AH507" i="3"/>
  <c r="AH330" i="3"/>
  <c r="AH332" i="3"/>
  <c r="AH335" i="3"/>
  <c r="AH337" i="3"/>
  <c r="AH340" i="3"/>
  <c r="AH343" i="3"/>
  <c r="AH345" i="3"/>
  <c r="AH348" i="3"/>
  <c r="AH350" i="3"/>
  <c r="AH353" i="3"/>
  <c r="AH355" i="3"/>
  <c r="AH358" i="3"/>
  <c r="AH360" i="3"/>
  <c r="AH362" i="3"/>
  <c r="AH366" i="3"/>
  <c r="AH370" i="3"/>
  <c r="AH373" i="3"/>
  <c r="AH378" i="3"/>
  <c r="AH381" i="3"/>
  <c r="AH386" i="3"/>
  <c r="AH388" i="3"/>
  <c r="AH393" i="3"/>
  <c r="AH398" i="3"/>
  <c r="AH400" i="3"/>
  <c r="AH403" i="3"/>
  <c r="AH405" i="3"/>
  <c r="AH410" i="3"/>
  <c r="AH415" i="3"/>
  <c r="AH418" i="3"/>
  <c r="AH425" i="3"/>
  <c r="AH435" i="3"/>
  <c r="AH437" i="3"/>
  <c r="AH442" i="3"/>
  <c r="AH447" i="3"/>
  <c r="AH450" i="3"/>
  <c r="AH457" i="3"/>
  <c r="AH459" i="3"/>
  <c r="AH461" i="3"/>
  <c r="AH466" i="3"/>
  <c r="AH471" i="3"/>
  <c r="AH473" i="3"/>
  <c r="AH481" i="3"/>
  <c r="AH483" i="3"/>
  <c r="AH491" i="3"/>
  <c r="AH493" i="3"/>
  <c r="AH501" i="3"/>
  <c r="AH503" i="3"/>
  <c r="AH508" i="3"/>
  <c r="AH511" i="3"/>
  <c r="AH512" i="3"/>
  <c r="AH513" i="3"/>
  <c r="AH515" i="3"/>
  <c r="AH516" i="3"/>
  <c r="AH517" i="3"/>
  <c r="AH518" i="3"/>
  <c r="AH519" i="3"/>
  <c r="AH523" i="3"/>
  <c r="AH524" i="3"/>
  <c r="AH527" i="3"/>
  <c r="AH528" i="3"/>
  <c r="AH529" i="3"/>
  <c r="AH531" i="3"/>
  <c r="AH532" i="3"/>
  <c r="AH533" i="3"/>
  <c r="AH534" i="3"/>
  <c r="AH535" i="3"/>
  <c r="AH538" i="3"/>
  <c r="AH539" i="3"/>
  <c r="AH540" i="3"/>
  <c r="AH543" i="3"/>
  <c r="AH544" i="3"/>
  <c r="AH545" i="3"/>
  <c r="AH547" i="3"/>
  <c r="AH548" i="3"/>
  <c r="AH549" i="3"/>
  <c r="AH550" i="3"/>
  <c r="AH551" i="3"/>
  <c r="AH555" i="3"/>
  <c r="AH556" i="3"/>
  <c r="AH559" i="3"/>
  <c r="AH560" i="3"/>
  <c r="AH561" i="3"/>
  <c r="AH563" i="3"/>
  <c r="AH564" i="3"/>
  <c r="AH565" i="3"/>
  <c r="AH566" i="3"/>
  <c r="AH567" i="3"/>
  <c r="AH570" i="3"/>
  <c r="AH571" i="3"/>
  <c r="AH572" i="3"/>
  <c r="AH575" i="3"/>
  <c r="AH576" i="3"/>
  <c r="AH577" i="3"/>
  <c r="AH579" i="3"/>
  <c r="AH580" i="3"/>
  <c r="AH581" i="3"/>
  <c r="AH582" i="3"/>
  <c r="AH583" i="3"/>
  <c r="AH586" i="3"/>
  <c r="AH587" i="3"/>
  <c r="AH588" i="3"/>
  <c r="AH591" i="3"/>
  <c r="AH592" i="3"/>
  <c r="AH593" i="3"/>
  <c r="AH595" i="3"/>
  <c r="AH596" i="3"/>
  <c r="AH597" i="3"/>
  <c r="AH598" i="3"/>
  <c r="AH599" i="3"/>
  <c r="AH603" i="3"/>
  <c r="AH604" i="3"/>
  <c r="AH607" i="3"/>
  <c r="AH608" i="3"/>
  <c r="AH609" i="3"/>
  <c r="AH611" i="3"/>
  <c r="AH612" i="3"/>
  <c r="AH613" i="3"/>
  <c r="AH614" i="3"/>
  <c r="AH615" i="3"/>
  <c r="AH619" i="3"/>
  <c r="AH620" i="3"/>
  <c r="AH623" i="3"/>
  <c r="AH624" i="3"/>
  <c r="AH625" i="3"/>
  <c r="AH627" i="3"/>
  <c r="AH628" i="3"/>
  <c r="AH629" i="3"/>
  <c r="AH630" i="3"/>
  <c r="AH631" i="3"/>
  <c r="AH635" i="3"/>
  <c r="AH636" i="3"/>
  <c r="AH639" i="3"/>
  <c r="AH640" i="3"/>
  <c r="R3459" i="3"/>
  <c r="V3459" i="3"/>
  <c r="AH642" i="3"/>
  <c r="AH643" i="3"/>
  <c r="AH647" i="3"/>
  <c r="AH648" i="3"/>
  <c r="AH651" i="3"/>
  <c r="AH652" i="3"/>
  <c r="AH653" i="3"/>
  <c r="AH655" i="3"/>
  <c r="AH656" i="3"/>
  <c r="AH657" i="3"/>
  <c r="AH658" i="3"/>
  <c r="AH659" i="3"/>
  <c r="AH663" i="3"/>
  <c r="AH664" i="3"/>
  <c r="AH667" i="3"/>
  <c r="AH668" i="3"/>
  <c r="AH669" i="3"/>
  <c r="AH671" i="3"/>
  <c r="AH672" i="3"/>
  <c r="AH673" i="3"/>
  <c r="AH674" i="3"/>
  <c r="AH675" i="3"/>
  <c r="AH679" i="3"/>
  <c r="AH680" i="3"/>
  <c r="AH683" i="3"/>
  <c r="AH684" i="3"/>
  <c r="AH685" i="3"/>
  <c r="AH687" i="3"/>
  <c r="AH688" i="3"/>
  <c r="AH689" i="3"/>
  <c r="AH690" i="3"/>
  <c r="AH691" i="3"/>
  <c r="AH695" i="3"/>
  <c r="AH696" i="3"/>
  <c r="AH699" i="3"/>
  <c r="AH700" i="3"/>
  <c r="AH701" i="3"/>
  <c r="AH703" i="3"/>
  <c r="AH704" i="3"/>
  <c r="AH705" i="3"/>
  <c r="AH706" i="3"/>
  <c r="AH707" i="3"/>
  <c r="AH711" i="3"/>
  <c r="AH712" i="3"/>
  <c r="AH715" i="3"/>
  <c r="AH716" i="3"/>
  <c r="AH717" i="3"/>
  <c r="AH719" i="3"/>
  <c r="AH720" i="3"/>
  <c r="AH721" i="3"/>
  <c r="AH722" i="3"/>
  <c r="AH724" i="3"/>
  <c r="AH727" i="3"/>
  <c r="AH728" i="3"/>
  <c r="AH729" i="3"/>
  <c r="AH732" i="3"/>
  <c r="AH733" i="3"/>
  <c r="AH734" i="3"/>
  <c r="AH736" i="3"/>
  <c r="AH737" i="3"/>
  <c r="AH738" i="3"/>
  <c r="AH739" i="3"/>
  <c r="AH740" i="3"/>
  <c r="AH744" i="3"/>
  <c r="AH745" i="3"/>
  <c r="AH748" i="3"/>
  <c r="AH749" i="3"/>
  <c r="AH750" i="3"/>
  <c r="AH752" i="3"/>
  <c r="AH753" i="3"/>
  <c r="AH754" i="3"/>
  <c r="AH755" i="3"/>
  <c r="AH756" i="3"/>
  <c r="AH760" i="3"/>
  <c r="AH761" i="3"/>
  <c r="AH764" i="3"/>
  <c r="AH765" i="3"/>
  <c r="AH766" i="3"/>
  <c r="AH768" i="3"/>
  <c r="AH769" i="3"/>
  <c r="AH770" i="3"/>
  <c r="AH771" i="3"/>
  <c r="AH772" i="3"/>
  <c r="AH776" i="3"/>
  <c r="AH777" i="3"/>
  <c r="AH780" i="3"/>
  <c r="AH781" i="3"/>
  <c r="AH782" i="3"/>
  <c r="AH784" i="3"/>
  <c r="AH785" i="3"/>
  <c r="AH786" i="3"/>
  <c r="AH787" i="3"/>
  <c r="AH788" i="3"/>
  <c r="AH792" i="3"/>
  <c r="AH793" i="3"/>
  <c r="AH796" i="3"/>
  <c r="AH797" i="3"/>
  <c r="AH798" i="3"/>
  <c r="AH800" i="3"/>
  <c r="AH801" i="3"/>
  <c r="AH802" i="3"/>
  <c r="AH803" i="3"/>
  <c r="AH804" i="3"/>
  <c r="AH808" i="3"/>
  <c r="AH809" i="3"/>
  <c r="AH812" i="3"/>
  <c r="AH813" i="3"/>
  <c r="AH814" i="3"/>
  <c r="AH816" i="3"/>
  <c r="AH817" i="3"/>
  <c r="AH818" i="3"/>
  <c r="AH819" i="3"/>
  <c r="AH820" i="3"/>
  <c r="AH823" i="3"/>
  <c r="AH824" i="3"/>
  <c r="AH825" i="3"/>
  <c r="AH828" i="3"/>
  <c r="AH829" i="3"/>
  <c r="AH830" i="3"/>
  <c r="AH832" i="3"/>
  <c r="AH833" i="3"/>
  <c r="AH834" i="3"/>
  <c r="AH835" i="3"/>
  <c r="AH836" i="3"/>
  <c r="AH840" i="3"/>
  <c r="AH841" i="3"/>
  <c r="AH844" i="3"/>
  <c r="AH845" i="3"/>
  <c r="AH846" i="3"/>
  <c r="AH848" i="3"/>
  <c r="AH849" i="3"/>
  <c r="AH850" i="3"/>
  <c r="AH851" i="3"/>
  <c r="AH852" i="3"/>
  <c r="AH856" i="3"/>
  <c r="AH857" i="3"/>
  <c r="AH860" i="3"/>
  <c r="AH861" i="3"/>
  <c r="AH862" i="3"/>
  <c r="AH864" i="3"/>
  <c r="AH865" i="3"/>
  <c r="AH866" i="3"/>
  <c r="AH867" i="3"/>
  <c r="AH868" i="3"/>
  <c r="AH872" i="3"/>
  <c r="AH873" i="3"/>
  <c r="AH876" i="3"/>
  <c r="AH877" i="3"/>
  <c r="AH878" i="3"/>
  <c r="AH880" i="3"/>
  <c r="AH881" i="3"/>
  <c r="AH882" i="3"/>
  <c r="AH883" i="3"/>
  <c r="AH884" i="3"/>
  <c r="AH888" i="3"/>
  <c r="AH889" i="3"/>
  <c r="AH892" i="3"/>
  <c r="AH893" i="3"/>
  <c r="AH894" i="3"/>
  <c r="AH896" i="3"/>
  <c r="AH897" i="3"/>
  <c r="AH898" i="3"/>
  <c r="AH899" i="3"/>
  <c r="AH900" i="3"/>
  <c r="AH904" i="3"/>
  <c r="AH905" i="3"/>
  <c r="AH908" i="3"/>
  <c r="AH909" i="3"/>
  <c r="AH910" i="3"/>
  <c r="AH912" i="3"/>
  <c r="AH913" i="3"/>
  <c r="AH914" i="3"/>
  <c r="AH915" i="3"/>
  <c r="AH916" i="3"/>
  <c r="AH920" i="3"/>
  <c r="AH921" i="3"/>
  <c r="AH924" i="3"/>
  <c r="AH925" i="3"/>
  <c r="AH926" i="3"/>
  <c r="AH928" i="3"/>
  <c r="AH929" i="3"/>
  <c r="AH930" i="3"/>
  <c r="AH931" i="3"/>
  <c r="AH932" i="3"/>
  <c r="AH936" i="3"/>
  <c r="AH937" i="3"/>
  <c r="AH940" i="3"/>
  <c r="AH941" i="3"/>
  <c r="AH942" i="3"/>
  <c r="AH944" i="3"/>
  <c r="AH945" i="3"/>
  <c r="AH946" i="3"/>
  <c r="AH947" i="3"/>
  <c r="AH948" i="3"/>
  <c r="AH952" i="3"/>
  <c r="AH953" i="3"/>
  <c r="AH956" i="3"/>
  <c r="AH957" i="3"/>
  <c r="AH958" i="3"/>
  <c r="AH960" i="3"/>
  <c r="AH961" i="3"/>
  <c r="AH962" i="3"/>
  <c r="AH963" i="3"/>
  <c r="AH964" i="3"/>
  <c r="AH968" i="3"/>
  <c r="AH969" i="3"/>
  <c r="AH972" i="3"/>
  <c r="AH973" i="3"/>
  <c r="AH974" i="3"/>
  <c r="AH976" i="3"/>
  <c r="AH977" i="3"/>
  <c r="AH978" i="3"/>
  <c r="AH979" i="3"/>
  <c r="AH980" i="3"/>
  <c r="AH984" i="3"/>
  <c r="AH985" i="3"/>
  <c r="AH988" i="3"/>
  <c r="AH989" i="3"/>
  <c r="AH990" i="3"/>
  <c r="AH992" i="3"/>
  <c r="AH993" i="3"/>
  <c r="AH994" i="3"/>
  <c r="AH995" i="3"/>
  <c r="AH996" i="3"/>
  <c r="AH1000" i="3"/>
  <c r="AH1001" i="3"/>
  <c r="AH1004" i="3"/>
  <c r="AH1005" i="3"/>
  <c r="AH1006" i="3"/>
  <c r="AH1008" i="3"/>
  <c r="AH1009" i="3"/>
  <c r="AH1010" i="3"/>
  <c r="AH1011" i="3"/>
  <c r="AH1012" i="3"/>
  <c r="AH1016" i="3"/>
  <c r="AH1017" i="3"/>
  <c r="AH1020" i="3"/>
  <c r="AH1021" i="3"/>
  <c r="AH1022" i="3"/>
  <c r="AH1024" i="3"/>
  <c r="AH1025" i="3"/>
  <c r="AH1026" i="3"/>
  <c r="AH1027" i="3"/>
  <c r="AH1028" i="3"/>
  <c r="AH1032" i="3"/>
  <c r="AH1033" i="3"/>
  <c r="AH1036" i="3"/>
  <c r="AH1037" i="3"/>
  <c r="AH1038" i="3"/>
  <c r="AH1040" i="3"/>
  <c r="AH1041" i="3"/>
  <c r="AH1042" i="3"/>
  <c r="AH1043" i="3"/>
  <c r="AH1044" i="3"/>
  <c r="AH1048" i="3"/>
  <c r="AH1049" i="3"/>
  <c r="AH1052" i="3"/>
  <c r="AH1053" i="3"/>
  <c r="AH1054" i="3"/>
  <c r="AH1056" i="3"/>
  <c r="AH1057" i="3"/>
  <c r="AH1058" i="3"/>
  <c r="AH1059" i="3"/>
  <c r="AH1060" i="3"/>
  <c r="AH1063" i="3"/>
  <c r="AH1064" i="3"/>
  <c r="AH1065" i="3"/>
  <c r="AH1068" i="3"/>
  <c r="AH1069" i="3"/>
  <c r="AH1070" i="3"/>
  <c r="AH1072" i="3"/>
  <c r="AH1073" i="3"/>
  <c r="AH1074" i="3"/>
  <c r="AH1075" i="3"/>
  <c r="AH1076" i="3"/>
  <c r="AH1080" i="3"/>
  <c r="AH1081" i="3"/>
  <c r="AH1084" i="3"/>
  <c r="AH1085" i="3"/>
  <c r="AH1086" i="3"/>
  <c r="AH1088" i="3"/>
  <c r="AH1089" i="3"/>
  <c r="AH1090" i="3"/>
  <c r="AH1091" i="3"/>
  <c r="AH1092" i="3"/>
  <c r="AH1095" i="3"/>
  <c r="AH1096" i="3"/>
  <c r="AH1097" i="3"/>
  <c r="AH1100" i="3"/>
  <c r="AH1101" i="3"/>
  <c r="AH1102" i="3"/>
  <c r="AH1104" i="3"/>
  <c r="AH1105" i="3"/>
  <c r="AH1106" i="3"/>
  <c r="AH1107" i="3"/>
  <c r="AH1108" i="3"/>
  <c r="AH1112" i="3"/>
  <c r="AH3" i="3"/>
  <c r="AH4" i="3"/>
  <c r="AH5" i="3"/>
  <c r="AH6" i="3"/>
  <c r="AH7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182" i="3"/>
  <c r="AH183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H197" i="3"/>
  <c r="AH198" i="3"/>
  <c r="AH199" i="3"/>
  <c r="AH200" i="3"/>
  <c r="AH201" i="3"/>
  <c r="AH202" i="3"/>
  <c r="AH203" i="3"/>
  <c r="AH204" i="3"/>
  <c r="AH205" i="3"/>
  <c r="AH206" i="3"/>
  <c r="AH207" i="3"/>
  <c r="AH208" i="3"/>
  <c r="AH209" i="3"/>
  <c r="AH210" i="3"/>
  <c r="AH211" i="3"/>
  <c r="AH212" i="3"/>
  <c r="AH213" i="3"/>
  <c r="AH214" i="3"/>
  <c r="AH215" i="3"/>
  <c r="AH216" i="3"/>
  <c r="AH217" i="3"/>
  <c r="AH218" i="3"/>
  <c r="AH219" i="3"/>
  <c r="AH220" i="3"/>
  <c r="AH221" i="3"/>
  <c r="AH222" i="3"/>
  <c r="AH223" i="3"/>
  <c r="AH224" i="3"/>
  <c r="AH225" i="3"/>
  <c r="AH226" i="3"/>
  <c r="AH227" i="3"/>
  <c r="AH228" i="3"/>
  <c r="AH229" i="3"/>
  <c r="AH230" i="3"/>
  <c r="AH231" i="3"/>
  <c r="AH232" i="3"/>
  <c r="AH233" i="3"/>
  <c r="AH234" i="3"/>
  <c r="AH235" i="3"/>
  <c r="AH236" i="3"/>
  <c r="AH237" i="3"/>
  <c r="AH238" i="3"/>
  <c r="AH239" i="3"/>
  <c r="AH240" i="3"/>
  <c r="AH241" i="3"/>
  <c r="AH242" i="3"/>
  <c r="AH243" i="3"/>
  <c r="AH244" i="3"/>
  <c r="AH245" i="3"/>
  <c r="AH246" i="3"/>
  <c r="AH247" i="3"/>
  <c r="AH248" i="3"/>
  <c r="AH249" i="3"/>
  <c r="AH250" i="3"/>
  <c r="AH251" i="3"/>
  <c r="AH252" i="3"/>
  <c r="AH253" i="3"/>
  <c r="AH254" i="3"/>
  <c r="AH255" i="3"/>
  <c r="AH256" i="3"/>
  <c r="AH257" i="3"/>
  <c r="AH258" i="3"/>
  <c r="AH259" i="3"/>
  <c r="AH1113" i="3"/>
  <c r="AH1116" i="3"/>
  <c r="AH1117" i="3"/>
  <c r="AH1118" i="3"/>
  <c r="AH1120" i="3"/>
  <c r="AH1121" i="3"/>
  <c r="AH1122" i="3"/>
  <c r="AH1123" i="3"/>
  <c r="AH1124" i="3"/>
  <c r="AH1125" i="3"/>
  <c r="AH1126" i="3"/>
  <c r="AH1127" i="3"/>
  <c r="AH1128" i="3"/>
  <c r="AH1129" i="3"/>
  <c r="AH1130" i="3"/>
  <c r="AH1131" i="3"/>
  <c r="AH1132" i="3"/>
  <c r="AH1133" i="3"/>
  <c r="AH1134" i="3"/>
  <c r="AH1135" i="3"/>
  <c r="AH1136" i="3"/>
  <c r="AH1137" i="3"/>
  <c r="AH1138" i="3"/>
  <c r="AH1139" i="3"/>
  <c r="AH1140" i="3"/>
  <c r="AH1141" i="3"/>
  <c r="AH1142" i="3"/>
  <c r="AH1143" i="3"/>
  <c r="AH1144" i="3"/>
  <c r="AH1145" i="3"/>
  <c r="AH1146" i="3"/>
  <c r="AH1147" i="3"/>
  <c r="AH1148" i="3"/>
  <c r="AH1149" i="3"/>
  <c r="AH1150" i="3"/>
  <c r="AH1151" i="3"/>
  <c r="AH1152" i="3"/>
  <c r="AH1153" i="3"/>
  <c r="AH1154" i="3"/>
  <c r="AH1155" i="3"/>
  <c r="AH1156" i="3"/>
  <c r="AH1157" i="3"/>
  <c r="AH1158" i="3"/>
  <c r="AH1159" i="3"/>
  <c r="AH1160" i="3"/>
  <c r="AH1161" i="3"/>
  <c r="AH1162" i="3"/>
  <c r="AH1163" i="3"/>
  <c r="AH1164" i="3"/>
  <c r="AH1165" i="3"/>
  <c r="AH1166" i="3"/>
  <c r="AH1167" i="3"/>
  <c r="AH1168" i="3"/>
  <c r="AH1169" i="3"/>
  <c r="AH1170" i="3"/>
  <c r="AH1171" i="3"/>
  <c r="AH1172" i="3"/>
  <c r="AH1173" i="3"/>
  <c r="AH1174" i="3"/>
  <c r="AH1175" i="3"/>
  <c r="AH1176" i="3"/>
  <c r="AH1177" i="3"/>
  <c r="AH1178" i="3"/>
  <c r="AH1179" i="3"/>
  <c r="AH1180" i="3"/>
  <c r="AH1181" i="3"/>
  <c r="AH1182" i="3"/>
  <c r="AH1183" i="3"/>
  <c r="AH1184" i="3"/>
  <c r="AH1185" i="3"/>
  <c r="AH1186" i="3"/>
  <c r="AH1187" i="3"/>
  <c r="AH1188" i="3"/>
  <c r="AH1189" i="3"/>
  <c r="AH1190" i="3"/>
  <c r="AH1191" i="3"/>
  <c r="AH1192" i="3"/>
  <c r="AH1193" i="3"/>
  <c r="AH1194" i="3"/>
  <c r="AH1195" i="3"/>
  <c r="AH1196" i="3"/>
  <c r="AH1197" i="3"/>
  <c r="AH1198" i="3"/>
  <c r="AH1199" i="3"/>
  <c r="AH1200" i="3"/>
  <c r="AH1201" i="3"/>
  <c r="AH1202" i="3"/>
  <c r="AH1203" i="3"/>
  <c r="AH1204" i="3"/>
  <c r="AH1205" i="3"/>
  <c r="AH1206" i="3"/>
  <c r="AH1207" i="3"/>
  <c r="AH1208" i="3"/>
  <c r="AH1209" i="3"/>
  <c r="AH1210" i="3"/>
  <c r="AH1211" i="3"/>
  <c r="AH1212" i="3"/>
  <c r="AH1213" i="3"/>
  <c r="AH1214" i="3"/>
  <c r="AH1215" i="3"/>
  <c r="AH1216" i="3"/>
  <c r="AH1217" i="3"/>
  <c r="AH1218" i="3"/>
  <c r="AH1219" i="3"/>
  <c r="AH1220" i="3"/>
  <c r="AH1221" i="3"/>
  <c r="AH1222" i="3"/>
  <c r="AH1223" i="3"/>
  <c r="AH1224" i="3"/>
  <c r="AH1225" i="3"/>
  <c r="AH1226" i="3"/>
  <c r="AH1227" i="3"/>
  <c r="AH1228" i="3"/>
  <c r="AH1229" i="3"/>
  <c r="AH1230" i="3"/>
  <c r="AH1231" i="3"/>
  <c r="AH1232" i="3"/>
  <c r="AH1233" i="3"/>
  <c r="AH1234" i="3"/>
  <c r="AH1235" i="3"/>
  <c r="AH1236" i="3"/>
  <c r="AH1237" i="3"/>
  <c r="AH1238" i="3"/>
  <c r="AH1239" i="3"/>
  <c r="AH1240" i="3"/>
  <c r="AH1241" i="3"/>
  <c r="AH1242" i="3"/>
  <c r="AH1243" i="3"/>
  <c r="AH1244" i="3"/>
  <c r="AH1245" i="3"/>
  <c r="AH1246" i="3"/>
  <c r="AH1247" i="3"/>
  <c r="AH1248" i="3"/>
  <c r="AH1249" i="3"/>
  <c r="AH1250" i="3"/>
  <c r="AH1251" i="3"/>
  <c r="AH1252" i="3"/>
  <c r="AH1253" i="3"/>
  <c r="AH1254" i="3"/>
  <c r="AH1255" i="3"/>
  <c r="AH1256" i="3"/>
  <c r="AH1257" i="3"/>
  <c r="AH1258" i="3"/>
  <c r="AH1259" i="3"/>
  <c r="AH1260" i="3"/>
  <c r="AH1261" i="3"/>
  <c r="AH1262" i="3"/>
  <c r="AH1263" i="3"/>
  <c r="AH1264" i="3"/>
  <c r="AH1265" i="3"/>
  <c r="AH1266" i="3"/>
  <c r="AH1267" i="3"/>
  <c r="AH1268" i="3"/>
  <c r="AH1269" i="3"/>
  <c r="AH1270" i="3"/>
  <c r="AH1271" i="3"/>
  <c r="AH1272" i="3"/>
  <c r="AH1273" i="3"/>
  <c r="AH1274" i="3"/>
  <c r="AH1275" i="3"/>
  <c r="AH1276" i="3"/>
  <c r="AH1277" i="3"/>
  <c r="AH1278" i="3"/>
  <c r="AH1279" i="3"/>
  <c r="AH1280" i="3"/>
  <c r="AH1281" i="3"/>
  <c r="AH1282" i="3"/>
  <c r="AH1283" i="3"/>
  <c r="AH1284" i="3"/>
  <c r="AH1285" i="3"/>
  <c r="AH1286" i="3"/>
  <c r="AH1287" i="3"/>
  <c r="AH1288" i="3"/>
  <c r="AH1289" i="3"/>
  <c r="AH1290" i="3"/>
  <c r="AH1291" i="3"/>
  <c r="AH1292" i="3"/>
  <c r="AH1293" i="3"/>
  <c r="AH1294" i="3"/>
  <c r="AH1295" i="3"/>
  <c r="AH1296" i="3"/>
  <c r="AH1297" i="3"/>
  <c r="AH1298" i="3"/>
  <c r="AH1299" i="3"/>
  <c r="AH1300" i="3"/>
  <c r="AH1301" i="3"/>
  <c r="AH1302" i="3"/>
  <c r="AH1303" i="3"/>
  <c r="AH1304" i="3"/>
  <c r="AH1305" i="3"/>
  <c r="AH1306" i="3"/>
  <c r="AH1307" i="3"/>
  <c r="AH1308" i="3"/>
  <c r="AH1309" i="3"/>
  <c r="AH1310" i="3"/>
  <c r="AH1311" i="3"/>
  <c r="AH1312" i="3"/>
  <c r="AH1313" i="3"/>
  <c r="AH1314" i="3"/>
  <c r="AH1315" i="3"/>
  <c r="AH1316" i="3"/>
  <c r="AH1317" i="3"/>
  <c r="AH1318" i="3"/>
  <c r="AH1319" i="3"/>
  <c r="AH1320" i="3"/>
  <c r="AH1321" i="3"/>
  <c r="AH1322" i="3"/>
  <c r="AH1323" i="3"/>
  <c r="AH1324" i="3"/>
  <c r="AH1325" i="3"/>
  <c r="AH1326" i="3"/>
  <c r="AH1327" i="3"/>
  <c r="AH1328" i="3"/>
  <c r="AH1329" i="3"/>
  <c r="AH1330" i="3"/>
  <c r="AH1331" i="3"/>
  <c r="AH1332" i="3"/>
  <c r="AH1333" i="3"/>
  <c r="AH1334" i="3"/>
  <c r="AH1335" i="3"/>
  <c r="AH1336" i="3"/>
  <c r="AH1337" i="3"/>
  <c r="AH1338" i="3"/>
  <c r="AH1339" i="3"/>
  <c r="AH1340" i="3"/>
  <c r="AH1341" i="3"/>
  <c r="AH1342" i="3"/>
  <c r="AH1343" i="3"/>
  <c r="AH1344" i="3"/>
  <c r="AH1345" i="3"/>
  <c r="AH1346" i="3"/>
  <c r="AH1347" i="3"/>
  <c r="AH1348" i="3"/>
  <c r="AH1349" i="3"/>
  <c r="AH1350" i="3"/>
  <c r="AH1351" i="3"/>
  <c r="AH1352" i="3"/>
  <c r="AH1353" i="3"/>
  <c r="AH1354" i="3"/>
  <c r="AH1355" i="3"/>
  <c r="AH1356" i="3"/>
  <c r="AH1357" i="3"/>
  <c r="AH1358" i="3"/>
  <c r="AH1359" i="3"/>
  <c r="AH1360" i="3"/>
  <c r="AH1361" i="3"/>
  <c r="AH1362" i="3"/>
  <c r="AH1363" i="3"/>
  <c r="AH1364" i="3"/>
  <c r="AH1365" i="3"/>
  <c r="AH1366" i="3"/>
  <c r="AH1367" i="3"/>
  <c r="AH1368" i="3"/>
  <c r="AH1369" i="3"/>
  <c r="AH1370" i="3"/>
  <c r="AH1371" i="3"/>
  <c r="AH1372" i="3"/>
  <c r="AH1373" i="3"/>
  <c r="AH1374" i="3"/>
  <c r="AH1375" i="3"/>
  <c r="AH1376" i="3"/>
  <c r="AH1377" i="3"/>
  <c r="AH1378" i="3"/>
  <c r="AH1379" i="3"/>
  <c r="AH1380" i="3"/>
  <c r="AH1381" i="3"/>
  <c r="AH1382" i="3"/>
  <c r="AH1383" i="3"/>
  <c r="AH1384" i="3"/>
  <c r="AH1385" i="3"/>
  <c r="AH1386" i="3"/>
  <c r="AH1387" i="3"/>
  <c r="AH1388" i="3"/>
  <c r="AH1389" i="3"/>
  <c r="AH1390" i="3"/>
  <c r="AH1391" i="3"/>
  <c r="AH1392" i="3"/>
  <c r="AH1393" i="3"/>
  <c r="AH1394" i="3"/>
  <c r="AH1395" i="3"/>
  <c r="AH1396" i="3"/>
  <c r="AH1397" i="3"/>
  <c r="AH1398" i="3"/>
  <c r="AH1399" i="3"/>
  <c r="AH1400" i="3"/>
  <c r="AH1401" i="3"/>
  <c r="AH1402" i="3"/>
  <c r="AH1403" i="3"/>
  <c r="AH1404" i="3"/>
  <c r="AH1405" i="3"/>
  <c r="AH1406" i="3"/>
  <c r="AH1407" i="3"/>
  <c r="AH1408" i="3"/>
  <c r="AH1409" i="3"/>
  <c r="AH1410" i="3"/>
  <c r="AH1411" i="3"/>
  <c r="AH1412" i="3"/>
  <c r="AH1413" i="3"/>
  <c r="AH1414" i="3"/>
  <c r="AH1415" i="3"/>
  <c r="AH1416" i="3"/>
  <c r="AH1417" i="3"/>
  <c r="AH1418" i="3"/>
  <c r="AH1419" i="3"/>
  <c r="AH1420" i="3"/>
  <c r="AH1421" i="3"/>
  <c r="AH1422" i="3"/>
  <c r="AH1423" i="3"/>
  <c r="AH1424" i="3"/>
  <c r="AH1425" i="3"/>
  <c r="AH1426" i="3"/>
  <c r="AH1427" i="3"/>
  <c r="AH1428" i="3"/>
  <c r="AH1429" i="3"/>
  <c r="AH1430" i="3"/>
  <c r="AH1431" i="3"/>
  <c r="AH1432" i="3"/>
  <c r="AH1433" i="3"/>
  <c r="AH1434" i="3"/>
  <c r="AH1435" i="3"/>
  <c r="AH1436" i="3"/>
  <c r="AH1437" i="3"/>
  <c r="AH1438" i="3"/>
  <c r="AH1439" i="3"/>
  <c r="AH1440" i="3"/>
  <c r="AH1441" i="3"/>
  <c r="AH1442" i="3"/>
  <c r="AH1443" i="3"/>
  <c r="AH1444" i="3"/>
  <c r="AH1445" i="3"/>
  <c r="AH1446" i="3"/>
  <c r="AH1447" i="3"/>
  <c r="AH1448" i="3"/>
  <c r="AH1449" i="3"/>
  <c r="AH1450" i="3"/>
  <c r="AH1451" i="3"/>
  <c r="AH1452" i="3"/>
  <c r="AH1453" i="3"/>
  <c r="AH1454" i="3"/>
  <c r="AH1455" i="3"/>
  <c r="AH1456" i="3"/>
  <c r="AH1894" i="3"/>
  <c r="AH1895" i="3"/>
  <c r="AH1896" i="3"/>
  <c r="AH1897" i="3"/>
  <c r="AH1898" i="3"/>
  <c r="AH1899" i="3"/>
  <c r="AH1900" i="3"/>
  <c r="AH1901" i="3"/>
  <c r="AH1902" i="3"/>
  <c r="AH1903" i="3"/>
  <c r="AH1904" i="3"/>
  <c r="AH1905" i="3"/>
  <c r="AH1906" i="3"/>
  <c r="AH1907" i="3"/>
  <c r="AH1457" i="3"/>
  <c r="AH1458" i="3"/>
  <c r="AH1459" i="3"/>
  <c r="AH1460" i="3"/>
  <c r="AH1461" i="3"/>
  <c r="AH1462" i="3"/>
  <c r="AH1463" i="3"/>
  <c r="AH1464" i="3"/>
  <c r="AH1465" i="3"/>
  <c r="AH1466" i="3"/>
  <c r="AH1467" i="3"/>
  <c r="AH1468" i="3"/>
  <c r="AH1469" i="3"/>
  <c r="AH1470" i="3"/>
  <c r="AH1471" i="3"/>
  <c r="AH1472" i="3"/>
  <c r="AH1473" i="3"/>
  <c r="AH1474" i="3"/>
  <c r="AH1475" i="3"/>
  <c r="AH1476" i="3"/>
  <c r="AH1477" i="3"/>
  <c r="AH1478" i="3"/>
  <c r="AH1479" i="3"/>
  <c r="AH1480" i="3"/>
  <c r="AH1481" i="3"/>
  <c r="AH1482" i="3"/>
  <c r="AH1483" i="3"/>
  <c r="AH1484" i="3"/>
  <c r="AH1485" i="3"/>
  <c r="AH1486" i="3"/>
  <c r="AH1487" i="3"/>
  <c r="AH1488" i="3"/>
  <c r="AH1489" i="3"/>
  <c r="AH1490" i="3"/>
  <c r="AH1491" i="3"/>
  <c r="AH1492" i="3"/>
  <c r="AH1493" i="3"/>
  <c r="AH1494" i="3"/>
  <c r="AH1495" i="3"/>
  <c r="AH1496" i="3"/>
  <c r="AH1497" i="3"/>
  <c r="AH1498" i="3"/>
  <c r="AH1499" i="3"/>
  <c r="AH1500" i="3"/>
  <c r="AH1501" i="3"/>
  <c r="AH1502" i="3"/>
  <c r="AH1503" i="3"/>
  <c r="AH1504" i="3"/>
  <c r="AH1505" i="3"/>
  <c r="AH1506" i="3"/>
  <c r="AH1507" i="3"/>
  <c r="AH1509" i="3"/>
  <c r="AH1510" i="3"/>
  <c r="AH1511" i="3"/>
  <c r="AH1512" i="3"/>
  <c r="AH1513" i="3"/>
  <c r="AH1514" i="3"/>
  <c r="AH1515" i="3"/>
  <c r="AH1516" i="3"/>
  <c r="AH1517" i="3"/>
  <c r="AH1518" i="3"/>
  <c r="AH1519" i="3"/>
  <c r="AH1520" i="3"/>
  <c r="AH1521" i="3"/>
  <c r="AH1522" i="3"/>
  <c r="AH1523" i="3"/>
  <c r="AH1524" i="3"/>
  <c r="AH1525" i="3"/>
  <c r="AH1526" i="3"/>
  <c r="AH1527" i="3"/>
  <c r="AH1528" i="3"/>
  <c r="AH1529" i="3"/>
  <c r="AH1530" i="3"/>
  <c r="AH1531" i="3"/>
  <c r="AH1532" i="3"/>
  <c r="AH1533" i="3"/>
  <c r="AH1534" i="3"/>
  <c r="AH1535" i="3"/>
  <c r="AH1536" i="3"/>
  <c r="AH1537" i="3"/>
  <c r="AH1538" i="3"/>
  <c r="AH1539" i="3"/>
  <c r="AH1540" i="3"/>
  <c r="AH1541" i="3"/>
  <c r="AH1542" i="3"/>
  <c r="AH1543" i="3"/>
  <c r="AH1545" i="3"/>
  <c r="AH1546" i="3"/>
  <c r="AH1547" i="3"/>
  <c r="AH1549" i="3"/>
  <c r="AH1550" i="3"/>
  <c r="AH1551" i="3"/>
  <c r="AH1553" i="3"/>
  <c r="AH1554" i="3"/>
  <c r="AH1555" i="3"/>
  <c r="AH1556" i="3"/>
  <c r="AH1557" i="3"/>
  <c r="AH1558" i="3"/>
  <c r="AH1559" i="3"/>
  <c r="AH1561" i="3"/>
  <c r="AH1562" i="3"/>
  <c r="AH1563" i="3"/>
  <c r="AH1565" i="3"/>
  <c r="AH1567" i="3"/>
  <c r="AH1568" i="3"/>
  <c r="AH1569" i="3"/>
  <c r="AH1571" i="3"/>
  <c r="AH1572" i="3"/>
  <c r="AH1573" i="3"/>
  <c r="AH1575" i="3"/>
  <c r="AH1576" i="3"/>
  <c r="AH1577" i="3"/>
  <c r="AH1579" i="3"/>
  <c r="AH1580" i="3"/>
  <c r="AH1581" i="3"/>
  <c r="AH1583" i="3"/>
  <c r="AH1584" i="3"/>
  <c r="AH1585" i="3"/>
  <c r="AH1587" i="3"/>
  <c r="AH1588" i="3"/>
  <c r="AH1589" i="3"/>
  <c r="AH1591" i="3"/>
  <c r="AH1592" i="3"/>
  <c r="AH1593" i="3"/>
  <c r="AH1595" i="3"/>
  <c r="AH1596" i="3"/>
  <c r="AH1597" i="3"/>
  <c r="AH1599" i="3"/>
  <c r="AH1600" i="3"/>
  <c r="AH1601" i="3"/>
  <c r="AH1603" i="3"/>
  <c r="AH1604" i="3"/>
  <c r="AH1605" i="3"/>
  <c r="AH1607" i="3"/>
  <c r="AH1608" i="3"/>
  <c r="AH1609" i="3"/>
  <c r="AH1613" i="3"/>
  <c r="AH1614" i="3"/>
  <c r="AH1616" i="3"/>
  <c r="AH1617" i="3"/>
  <c r="AH1619" i="3"/>
  <c r="AH1621" i="3"/>
  <c r="AH1622" i="3"/>
  <c r="AH1623" i="3"/>
  <c r="AH1624" i="3"/>
  <c r="AH1625" i="3"/>
  <c r="AH1629" i="3"/>
  <c r="AH1630" i="3"/>
  <c r="AH1632" i="3"/>
  <c r="AH1633" i="3"/>
  <c r="AH1635" i="3"/>
  <c r="AH1637" i="3"/>
  <c r="AH1638" i="3"/>
  <c r="AH1639" i="3"/>
  <c r="AH1640" i="3"/>
  <c r="AH1641" i="3"/>
  <c r="AH1645" i="3"/>
  <c r="AH1646" i="3"/>
  <c r="AH1648" i="3"/>
  <c r="AH1649" i="3"/>
  <c r="AH1651" i="3"/>
  <c r="AH1653" i="3"/>
  <c r="AH1654" i="3"/>
  <c r="AH1655" i="3"/>
  <c r="AH1656" i="3"/>
  <c r="AH1657" i="3"/>
  <c r="AH1661" i="3"/>
  <c r="AH1662" i="3"/>
  <c r="AH1664" i="3"/>
  <c r="AH1665" i="3"/>
  <c r="AH1908" i="3"/>
  <c r="AH1909" i="3"/>
  <c r="AH1910" i="3"/>
  <c r="AH1911" i="3"/>
  <c r="AH1912" i="3"/>
  <c r="AH1913" i="3"/>
  <c r="AH1914" i="3"/>
  <c r="AH1915" i="3"/>
  <c r="AH1916" i="3"/>
  <c r="AH1917" i="3"/>
  <c r="AH1918" i="3"/>
  <c r="AH1919" i="3"/>
  <c r="AH1920" i="3"/>
  <c r="AH1921" i="3"/>
  <c r="AH1922" i="3"/>
  <c r="AH1923" i="3"/>
  <c r="AH1924" i="3"/>
  <c r="AH1925" i="3"/>
  <c r="AH1926" i="3"/>
  <c r="AH1927" i="3"/>
  <c r="AH1928" i="3"/>
  <c r="AH1929" i="3"/>
  <c r="AH1930" i="3"/>
  <c r="AH1931" i="3"/>
  <c r="AH1932" i="3"/>
  <c r="AH1933" i="3"/>
  <c r="AH1934" i="3"/>
  <c r="AH1935" i="3"/>
  <c r="AH1936" i="3"/>
  <c r="AH1937" i="3"/>
  <c r="AH1938" i="3"/>
  <c r="AH1939" i="3"/>
  <c r="AH1940" i="3"/>
  <c r="AH1941" i="3"/>
  <c r="AH1942" i="3"/>
  <c r="AH1943" i="3"/>
  <c r="AH1944" i="3"/>
  <c r="AH1945" i="3"/>
  <c r="AH1946" i="3"/>
  <c r="AH1947" i="3"/>
  <c r="AH1948" i="3"/>
  <c r="AH1949" i="3"/>
  <c r="AH1950" i="3"/>
  <c r="AH1951" i="3"/>
  <c r="AH1952" i="3"/>
  <c r="AH1953" i="3"/>
  <c r="AH1954" i="3"/>
  <c r="AH1955" i="3"/>
  <c r="AH1956" i="3"/>
  <c r="AH1957" i="3"/>
  <c r="AH1958" i="3"/>
  <c r="AH1959" i="3"/>
  <c r="AH1960" i="3"/>
  <c r="AH1961" i="3"/>
  <c r="AH1962" i="3"/>
  <c r="AH1963" i="3"/>
  <c r="AH1964" i="3"/>
  <c r="AH1965" i="3"/>
  <c r="AH1966" i="3"/>
  <c r="AH1967" i="3"/>
  <c r="AH1968" i="3"/>
  <c r="AH1969" i="3"/>
  <c r="AH1970" i="3"/>
  <c r="AH1971" i="3"/>
  <c r="AH1972" i="3"/>
  <c r="AH1973" i="3"/>
  <c r="AH1974" i="3"/>
  <c r="AH1975" i="3"/>
  <c r="AH1976" i="3"/>
  <c r="AH1977" i="3"/>
  <c r="AH1978" i="3"/>
  <c r="AH1979" i="3"/>
  <c r="AH1980" i="3"/>
  <c r="AH1981" i="3"/>
  <c r="AH1982" i="3"/>
  <c r="AH1983" i="3"/>
  <c r="AH1984" i="3"/>
  <c r="AH1985" i="3"/>
  <c r="AH1986" i="3"/>
  <c r="AH1987" i="3"/>
  <c r="AH1988" i="3"/>
  <c r="AH1989" i="3"/>
  <c r="AH1990" i="3"/>
  <c r="AH1991" i="3"/>
  <c r="AH1992" i="3"/>
  <c r="AH1993" i="3"/>
  <c r="AH1994" i="3"/>
  <c r="AH1995" i="3"/>
  <c r="AH1996" i="3"/>
  <c r="AH1997" i="3"/>
  <c r="AH1998" i="3"/>
  <c r="AH1999" i="3"/>
  <c r="AH2000" i="3"/>
  <c r="AH2001" i="3"/>
  <c r="AH2002" i="3"/>
  <c r="AH2003" i="3"/>
  <c r="AH2004" i="3"/>
  <c r="AH2005" i="3"/>
  <c r="AH2006" i="3"/>
  <c r="AH2007" i="3"/>
  <c r="AH2008" i="3"/>
  <c r="AH2009" i="3"/>
  <c r="AH2010" i="3"/>
  <c r="AH2011" i="3"/>
  <c r="AH2012" i="3"/>
  <c r="AH2013" i="3"/>
  <c r="AH2014" i="3"/>
  <c r="AH2015" i="3"/>
  <c r="AH2016" i="3"/>
  <c r="AH2017" i="3"/>
  <c r="AH2018" i="3"/>
  <c r="AH2019" i="3"/>
  <c r="AH2020" i="3"/>
  <c r="AH2021" i="3"/>
  <c r="AH2022" i="3"/>
  <c r="AH2023" i="3"/>
  <c r="AH2024" i="3"/>
  <c r="AH2025" i="3"/>
  <c r="AH2026" i="3"/>
  <c r="AH2027" i="3"/>
  <c r="AH2028" i="3"/>
  <c r="AH2029" i="3"/>
  <c r="AH2030" i="3"/>
  <c r="AH2031" i="3"/>
  <c r="AH2032" i="3"/>
  <c r="AH2033" i="3"/>
  <c r="AH2034" i="3"/>
  <c r="AH2035" i="3"/>
  <c r="AH2036" i="3"/>
  <c r="AH2037" i="3"/>
  <c r="AH2038" i="3"/>
  <c r="AH2039" i="3"/>
  <c r="AH2040" i="3"/>
  <c r="AH2041" i="3"/>
  <c r="AH2042" i="3"/>
  <c r="AH2043" i="3"/>
  <c r="AH2044" i="3"/>
  <c r="AH2045" i="3"/>
  <c r="AH2046" i="3"/>
  <c r="AH2047" i="3"/>
  <c r="AH2048" i="3"/>
  <c r="AH2049" i="3"/>
  <c r="AH2050" i="3"/>
  <c r="AH2051" i="3"/>
  <c r="AH2052" i="3"/>
  <c r="AH2053" i="3"/>
  <c r="AH2054" i="3"/>
  <c r="AH2055" i="3"/>
  <c r="AH2056" i="3"/>
  <c r="AH2057" i="3"/>
  <c r="AH2058" i="3"/>
  <c r="AH2059" i="3"/>
  <c r="AH2060" i="3"/>
  <c r="AH2061" i="3"/>
  <c r="AH2062" i="3"/>
  <c r="AH2063" i="3"/>
  <c r="AH2064" i="3"/>
  <c r="AH2065" i="3"/>
  <c r="AH2066" i="3"/>
  <c r="AH2067" i="3"/>
  <c r="AH2068" i="3"/>
  <c r="AH2069" i="3"/>
  <c r="AH2070" i="3"/>
  <c r="AH2071" i="3"/>
  <c r="AH2072" i="3"/>
  <c r="AH2073" i="3"/>
  <c r="AH2074" i="3"/>
  <c r="AH2075" i="3"/>
  <c r="AH2076" i="3"/>
  <c r="AH2077" i="3"/>
  <c r="AH2078" i="3"/>
  <c r="AH2079" i="3"/>
  <c r="AH2080" i="3"/>
  <c r="AH2081" i="3"/>
  <c r="AH2082" i="3"/>
  <c r="AH2083" i="3"/>
  <c r="AH2084" i="3"/>
  <c r="AH2085" i="3"/>
  <c r="AH2086" i="3"/>
  <c r="AH2087" i="3"/>
  <c r="AH2088" i="3"/>
  <c r="AH2089" i="3"/>
  <c r="AH2090" i="3"/>
  <c r="AH2091" i="3"/>
  <c r="AH2092" i="3"/>
  <c r="AH2093" i="3"/>
  <c r="AH2094" i="3"/>
  <c r="AH2095" i="3"/>
  <c r="AH2096" i="3"/>
  <c r="AH2097" i="3"/>
  <c r="AH2098" i="3"/>
  <c r="AH2099" i="3"/>
  <c r="AH2100" i="3"/>
  <c r="AH2101" i="3"/>
  <c r="AH2102" i="3"/>
  <c r="AH2103" i="3"/>
  <c r="AH2104" i="3"/>
  <c r="AH2105" i="3"/>
  <c r="AH2106" i="3"/>
  <c r="AH2107" i="3"/>
  <c r="AH2108" i="3"/>
  <c r="AH2109" i="3"/>
  <c r="AH2110" i="3"/>
  <c r="AH2111" i="3"/>
  <c r="AH2112" i="3"/>
  <c r="AH2113" i="3"/>
  <c r="AH2114" i="3"/>
  <c r="AH2115" i="3"/>
  <c r="AH2116" i="3"/>
  <c r="AH2117" i="3"/>
  <c r="AH2118" i="3"/>
  <c r="AH2119" i="3"/>
  <c r="AH2120" i="3"/>
  <c r="AH2121" i="3"/>
  <c r="AH2122" i="3"/>
  <c r="AH2123" i="3"/>
  <c r="AH2124" i="3"/>
  <c r="AH2125" i="3"/>
  <c r="AH2126" i="3"/>
  <c r="AH2127" i="3"/>
  <c r="AH2128" i="3"/>
  <c r="AH2129" i="3"/>
  <c r="AH2130" i="3"/>
  <c r="AH2131" i="3"/>
  <c r="AH2132" i="3"/>
  <c r="AH2133" i="3"/>
  <c r="AH2134" i="3"/>
  <c r="AH2135" i="3"/>
  <c r="AH2136" i="3"/>
  <c r="AH2137" i="3"/>
  <c r="AH2138" i="3"/>
  <c r="AH2139" i="3"/>
  <c r="AH2140" i="3"/>
  <c r="AH2141" i="3"/>
  <c r="AH2142" i="3"/>
  <c r="AH2143" i="3"/>
  <c r="AH2144" i="3"/>
  <c r="AH2145" i="3"/>
  <c r="AH2146" i="3"/>
  <c r="AH2147" i="3"/>
  <c r="AH2148" i="3"/>
  <c r="AH2149" i="3"/>
  <c r="AH2150" i="3"/>
  <c r="AH2151" i="3"/>
  <c r="AH2152" i="3"/>
  <c r="AH2153" i="3"/>
  <c r="AH2154" i="3"/>
  <c r="AH2155" i="3"/>
  <c r="AH2156" i="3"/>
  <c r="AH2157" i="3"/>
  <c r="AH2158" i="3"/>
  <c r="AH2159" i="3"/>
  <c r="AH2160" i="3"/>
  <c r="AH2161" i="3"/>
  <c r="AH2162" i="3"/>
  <c r="AH2163" i="3"/>
  <c r="AH2164" i="3"/>
  <c r="AH2165" i="3"/>
  <c r="AH2166" i="3"/>
  <c r="AH2167" i="3"/>
  <c r="AH2168" i="3"/>
  <c r="AH2169" i="3"/>
  <c r="AH2170" i="3"/>
  <c r="AH2171" i="3"/>
  <c r="AH2172" i="3"/>
  <c r="AH2173" i="3"/>
  <c r="AH2174" i="3"/>
  <c r="AH2175" i="3"/>
  <c r="AH2176" i="3"/>
  <c r="AH2177" i="3"/>
  <c r="AH2178" i="3"/>
  <c r="AH2179" i="3"/>
  <c r="AH2180" i="3"/>
  <c r="AH2181" i="3"/>
  <c r="AH2182" i="3"/>
  <c r="AH2183" i="3"/>
  <c r="AH2184" i="3"/>
  <c r="AH2185" i="3"/>
  <c r="AH2186" i="3"/>
  <c r="AH2187" i="3"/>
  <c r="AH2188" i="3"/>
  <c r="AH2189" i="3"/>
  <c r="AH2190" i="3"/>
  <c r="AH2191" i="3"/>
  <c r="AH2192" i="3"/>
  <c r="AH2193" i="3"/>
  <c r="AH2194" i="3"/>
  <c r="AH2195" i="3"/>
  <c r="AH2196" i="3"/>
  <c r="AH2197" i="3"/>
  <c r="AH2198" i="3"/>
  <c r="AH2199" i="3"/>
  <c r="AH2200" i="3"/>
  <c r="AH2201" i="3"/>
  <c r="AH2202" i="3"/>
  <c r="AH2203" i="3"/>
  <c r="AH2204" i="3"/>
  <c r="AH2205" i="3"/>
  <c r="AH2206" i="3"/>
  <c r="AH2207" i="3"/>
  <c r="AH2208" i="3"/>
  <c r="AH2209" i="3"/>
  <c r="AH2211" i="3"/>
  <c r="AH2212" i="3"/>
  <c r="AH2213" i="3"/>
  <c r="AH2215" i="3"/>
  <c r="AH2216" i="3"/>
  <c r="AH2217" i="3"/>
  <c r="AH2218" i="3"/>
  <c r="AH2219" i="3"/>
  <c r="AH2220" i="3"/>
  <c r="AH2221" i="3"/>
  <c r="AH2223" i="3"/>
  <c r="AH2224" i="3"/>
  <c r="AH2225" i="3"/>
  <c r="AH2226" i="3"/>
  <c r="AH2227" i="3"/>
  <c r="AH2228" i="3"/>
  <c r="AH2229" i="3"/>
  <c r="AH2231" i="3"/>
  <c r="AH2232" i="3"/>
  <c r="AH2233" i="3"/>
  <c r="AH2235" i="3"/>
  <c r="AH2236" i="3"/>
  <c r="AH2237" i="3"/>
  <c r="AH2238" i="3"/>
  <c r="AH2239" i="3"/>
  <c r="AH2240" i="3"/>
  <c r="AH2241" i="3"/>
  <c r="AH2242" i="3"/>
  <c r="AH2243" i="3"/>
  <c r="AH2244" i="3"/>
  <c r="AH2245" i="3"/>
  <c r="AH2247" i="3"/>
  <c r="AH2248" i="3"/>
  <c r="AH2249" i="3"/>
  <c r="AH2251" i="3"/>
  <c r="AH2252" i="3"/>
  <c r="AH2253" i="3"/>
  <c r="AH2254" i="3"/>
  <c r="AH2255" i="3"/>
  <c r="AH2256" i="3"/>
  <c r="AH2257" i="3"/>
  <c r="AH2258" i="3"/>
  <c r="AH2259" i="3"/>
  <c r="AH2260" i="3"/>
  <c r="AH2261" i="3"/>
  <c r="AH2263" i="3"/>
  <c r="AH2264" i="3"/>
  <c r="AH2265" i="3"/>
  <c r="AH2267" i="3"/>
  <c r="AH2268" i="3"/>
  <c r="AH2269" i="3"/>
  <c r="AH2270" i="3"/>
  <c r="AH2271" i="3"/>
  <c r="AH2272" i="3"/>
  <c r="AH2273" i="3"/>
  <c r="AH2274" i="3"/>
  <c r="AH2275" i="3"/>
  <c r="AH2276" i="3"/>
  <c r="AH2277" i="3"/>
  <c r="AH2278" i="3"/>
  <c r="AH2279" i="3"/>
  <c r="AH2280" i="3"/>
  <c r="AH2281" i="3"/>
  <c r="AH2283" i="3"/>
  <c r="AH1667" i="3"/>
  <c r="AH2284" i="3"/>
  <c r="AH2285" i="3"/>
  <c r="AH2286" i="3"/>
  <c r="AH2287" i="3"/>
  <c r="AH2288" i="3"/>
  <c r="AH2289" i="3"/>
  <c r="AH2290" i="3"/>
  <c r="AH2291" i="3"/>
  <c r="AH2292" i="3"/>
  <c r="AH2293" i="3"/>
  <c r="AH2294" i="3"/>
  <c r="AH2295" i="3"/>
  <c r="AH2296" i="3"/>
  <c r="AH2297" i="3"/>
  <c r="AH2299" i="3"/>
  <c r="AH2300" i="3"/>
  <c r="AH2301" i="3"/>
  <c r="AH2302" i="3"/>
  <c r="AH2303" i="3"/>
  <c r="AH2304" i="3"/>
  <c r="AH2305" i="3"/>
  <c r="AH2306" i="3"/>
  <c r="AH2307" i="3"/>
  <c r="AH2308" i="3"/>
  <c r="AH2309" i="3"/>
  <c r="AH2311" i="3"/>
  <c r="AH2312" i="3"/>
  <c r="AH2313" i="3"/>
  <c r="AH2315" i="3"/>
  <c r="AH2316" i="3"/>
  <c r="AH2317" i="3"/>
  <c r="AH2318" i="3"/>
  <c r="AH2319" i="3"/>
  <c r="AH2320" i="3"/>
  <c r="AH2321" i="3"/>
  <c r="AH2322" i="3"/>
  <c r="AH2323" i="3"/>
  <c r="AH2324" i="3"/>
  <c r="AH2325" i="3"/>
  <c r="AH2327" i="3"/>
  <c r="AH2328" i="3"/>
  <c r="AH2329" i="3"/>
  <c r="AH2331" i="3"/>
  <c r="AH2332" i="3"/>
  <c r="AH2333" i="3"/>
  <c r="AH2334" i="3"/>
  <c r="AH2335" i="3"/>
  <c r="AH2336" i="3"/>
  <c r="AH2337" i="3"/>
  <c r="AH2339" i="3"/>
  <c r="AH2340" i="3"/>
  <c r="AH2341" i="3"/>
  <c r="AH2343" i="3"/>
  <c r="AH2344" i="3"/>
  <c r="AH2345" i="3"/>
  <c r="AH2347" i="3"/>
  <c r="AH2348" i="3"/>
  <c r="AH2349" i="3"/>
  <c r="AH2350" i="3"/>
  <c r="AH2351" i="3"/>
  <c r="AH2352" i="3"/>
  <c r="AH2353" i="3"/>
  <c r="AH2355" i="3"/>
  <c r="AH2356" i="3"/>
  <c r="AH2357" i="3"/>
  <c r="AH2359" i="3"/>
  <c r="AH2360" i="3"/>
  <c r="AH2361" i="3"/>
  <c r="AH2363" i="3"/>
  <c r="AH2364" i="3"/>
  <c r="AH2365" i="3"/>
  <c r="AH2366" i="3"/>
  <c r="AH2367" i="3"/>
  <c r="AH2368" i="3"/>
  <c r="AH2371" i="3"/>
  <c r="AH2372" i="3"/>
  <c r="AH2373" i="3"/>
  <c r="AH2374" i="3"/>
  <c r="AH2375" i="3"/>
  <c r="AH2376" i="3"/>
  <c r="AH2379" i="3"/>
  <c r="AH2380" i="3"/>
  <c r="AH2381" i="3"/>
  <c r="AH2382" i="3"/>
  <c r="AH2383" i="3"/>
  <c r="AH2384" i="3"/>
  <c r="AH2387" i="3"/>
  <c r="AH2388" i="3"/>
  <c r="AH2389" i="3"/>
  <c r="AH2390" i="3"/>
  <c r="AH2391" i="3"/>
  <c r="AH2392" i="3"/>
  <c r="AH2395" i="3"/>
  <c r="AH2396" i="3"/>
  <c r="AH2397" i="3"/>
  <c r="AH2398" i="3"/>
  <c r="AH2399" i="3"/>
  <c r="AH2400" i="3"/>
  <c r="AH2403" i="3"/>
  <c r="AH2404" i="3"/>
  <c r="AH2405" i="3"/>
  <c r="AH2406" i="3"/>
  <c r="AH2407" i="3"/>
  <c r="AH2408" i="3"/>
  <c r="AH2411" i="3"/>
  <c r="AH2412" i="3"/>
  <c r="AH2413" i="3"/>
  <c r="AH2414" i="3"/>
  <c r="AH2415" i="3"/>
  <c r="AH2416" i="3"/>
  <c r="AH2419" i="3"/>
  <c r="AH2420" i="3"/>
  <c r="AH2421" i="3"/>
  <c r="AH2422" i="3"/>
  <c r="AH2423" i="3"/>
  <c r="AH2424" i="3"/>
  <c r="AH2427" i="3"/>
  <c r="AH2428" i="3"/>
  <c r="AH2430" i="3"/>
  <c r="AH2431" i="3"/>
  <c r="AH2432" i="3"/>
  <c r="AH2435" i="3"/>
  <c r="AH2436" i="3"/>
  <c r="AH2438" i="3"/>
  <c r="AH2439" i="3"/>
  <c r="AH2440" i="3"/>
  <c r="AH2443" i="3"/>
  <c r="AH2444" i="3"/>
  <c r="AH2446" i="3"/>
  <c r="AH2447" i="3"/>
  <c r="AH2450" i="3"/>
  <c r="AH2451" i="3"/>
  <c r="AH2452" i="3"/>
  <c r="AH2455" i="3"/>
  <c r="AH2456" i="3"/>
  <c r="AH2457" i="3"/>
  <c r="AH2458" i="3"/>
  <c r="AH2459" i="3"/>
  <c r="AH2461" i="3"/>
  <c r="AH2462" i="3"/>
  <c r="AH2463" i="3"/>
  <c r="AH2467" i="3"/>
  <c r="AH2468" i="3"/>
  <c r="AH2471" i="3"/>
  <c r="AH2472" i="3"/>
  <c r="AH2473" i="3"/>
  <c r="AH2474" i="3"/>
  <c r="AH2475" i="3"/>
  <c r="AH2477" i="3"/>
  <c r="AH2478" i="3"/>
  <c r="AH2479" i="3"/>
  <c r="AH2483" i="3"/>
  <c r="AH2484" i="3"/>
  <c r="AH2487" i="3"/>
  <c r="AH2488" i="3"/>
  <c r="AH2490" i="3"/>
  <c r="AH2491" i="3"/>
  <c r="AH2492" i="3"/>
  <c r="AH2494" i="3"/>
  <c r="AH2495" i="3"/>
  <c r="AH2496" i="3"/>
  <c r="AH2497" i="3"/>
  <c r="AH2498" i="3"/>
  <c r="AH2503" i="3"/>
  <c r="AH2504" i="3"/>
  <c r="AH2508" i="3"/>
  <c r="AH2510" i="3"/>
  <c r="AH2511" i="3"/>
  <c r="AH2512" i="3"/>
  <c r="AH2513" i="3"/>
  <c r="AH2514" i="3"/>
  <c r="AH2516" i="3"/>
  <c r="AH2518" i="3"/>
  <c r="AH2519" i="3"/>
  <c r="AH2524" i="3"/>
  <c r="AH2526" i="3"/>
  <c r="AH2527" i="3"/>
  <c r="AH2528" i="3"/>
  <c r="AH2529" i="3"/>
  <c r="AH2530" i="3"/>
  <c r="AH2531" i="3"/>
  <c r="AH2532" i="3"/>
  <c r="AH2534" i="3"/>
  <c r="AH2535" i="3"/>
  <c r="AH2538" i="3"/>
  <c r="AH2539" i="3"/>
  <c r="AH2540" i="3"/>
  <c r="AH2542" i="3"/>
  <c r="AH2543" i="3"/>
  <c r="AH2544" i="3"/>
  <c r="AH2545" i="3"/>
  <c r="AH2546" i="3"/>
  <c r="AH2547" i="3"/>
  <c r="AH2551" i="3"/>
  <c r="AH2552" i="3"/>
  <c r="AH2554" i="3"/>
  <c r="AH2555" i="3"/>
  <c r="AH2556" i="3"/>
  <c r="AH2558" i="3"/>
  <c r="AH2559" i="3"/>
  <c r="AH2560" i="3"/>
  <c r="AH2561" i="3"/>
  <c r="AH2562" i="3"/>
  <c r="AH2563" i="3"/>
  <c r="AH2567" i="3"/>
  <c r="AH2568" i="3"/>
  <c r="AH2570" i="3"/>
  <c r="AH2572" i="3"/>
  <c r="AH2574" i="3"/>
  <c r="AH2575" i="3"/>
  <c r="AH2576" i="3"/>
  <c r="AH2577" i="3"/>
  <c r="AH2578" i="3"/>
  <c r="AH2583" i="3"/>
  <c r="AH2584" i="3"/>
  <c r="AH2588" i="3"/>
  <c r="AH2590" i="3"/>
  <c r="AH2591" i="3"/>
  <c r="AH2592" i="3"/>
  <c r="AH2593" i="3"/>
  <c r="AH2594" i="3"/>
  <c r="AH2595" i="3"/>
  <c r="AH2596" i="3"/>
  <c r="AH2598" i="3"/>
  <c r="AH2599" i="3"/>
  <c r="AH2604" i="3"/>
  <c r="AH2606" i="3"/>
  <c r="AH2607" i="3"/>
  <c r="AH2608" i="3"/>
  <c r="AH2609" i="3"/>
  <c r="AH2610" i="3"/>
  <c r="AH2611" i="3"/>
  <c r="AH2612" i="3"/>
  <c r="AH2615" i="3"/>
  <c r="AH2616" i="3"/>
  <c r="AH2618" i="3"/>
  <c r="AH2619" i="3"/>
  <c r="AH2620" i="3"/>
  <c r="AH2622" i="3"/>
  <c r="AH2623" i="3"/>
  <c r="AH2624" i="3"/>
  <c r="AH2625" i="3"/>
  <c r="AH2626" i="3"/>
  <c r="AH2627" i="3"/>
  <c r="AH2631" i="3"/>
  <c r="AH2632" i="3"/>
  <c r="AH2634" i="3"/>
  <c r="AH2636" i="3"/>
  <c r="AH2638" i="3"/>
  <c r="AH2639" i="3"/>
  <c r="AH2640" i="3"/>
  <c r="AH2641" i="3"/>
  <c r="AH2642" i="3"/>
  <c r="AH2647" i="3"/>
  <c r="AH2648" i="3"/>
  <c r="AH2652" i="3"/>
  <c r="AH2654" i="3"/>
  <c r="AH2655" i="3"/>
  <c r="AH2656" i="3"/>
  <c r="AH2657" i="3"/>
  <c r="AH2658" i="3"/>
  <c r="AH2660" i="3"/>
  <c r="AH2662" i="3"/>
  <c r="AH2664" i="3"/>
  <c r="AH2665" i="3"/>
  <c r="AH2666" i="3"/>
  <c r="AH2668" i="3"/>
  <c r="AH2672" i="3"/>
  <c r="AH2673" i="3"/>
  <c r="AH2674" i="3"/>
  <c r="AH2676" i="3"/>
  <c r="AH2680" i="3"/>
  <c r="AH2681" i="3"/>
  <c r="AH2682" i="3"/>
  <c r="AH2684" i="3"/>
  <c r="AH2686" i="3"/>
  <c r="AH2688" i="3"/>
  <c r="AH2689" i="3"/>
  <c r="AH2690" i="3"/>
  <c r="AH2691" i="3"/>
  <c r="AH2692" i="3"/>
  <c r="AH2694" i="3"/>
  <c r="AH2695" i="3"/>
  <c r="AH2696" i="3"/>
  <c r="AH2700" i="3"/>
  <c r="AH2701" i="3"/>
  <c r="AH2704" i="3"/>
  <c r="AH2705" i="3"/>
  <c r="AH2706" i="3"/>
  <c r="AH2707" i="3"/>
  <c r="AH2708" i="3"/>
  <c r="AH2710" i="3"/>
  <c r="AH2711" i="3"/>
  <c r="AH2712" i="3"/>
  <c r="AH2713" i="3"/>
  <c r="AH2717" i="3"/>
  <c r="AH2718" i="3"/>
  <c r="AH2719" i="3"/>
  <c r="AH2723" i="3"/>
  <c r="AH2725" i="3"/>
  <c r="AH2726" i="3"/>
  <c r="AH2727" i="3"/>
  <c r="AH2728" i="3"/>
  <c r="AH2729" i="3"/>
  <c r="AH2731" i="3"/>
  <c r="AH2733" i="3"/>
  <c r="AH2734" i="3"/>
  <c r="AH2738" i="3"/>
  <c r="AH2739" i="3"/>
  <c r="AH2741" i="3"/>
  <c r="AH2742" i="3"/>
  <c r="AH2743" i="3"/>
  <c r="AH2744" i="3"/>
  <c r="AH2745" i="3"/>
  <c r="AH2746" i="3"/>
  <c r="AH2747" i="3"/>
  <c r="AH2749" i="3"/>
  <c r="AH2750" i="3"/>
  <c r="AH2753" i="3"/>
  <c r="AH2754" i="3"/>
  <c r="AH2755" i="3"/>
  <c r="AH2757" i="3"/>
  <c r="AH2758" i="3"/>
  <c r="AH2759" i="3"/>
  <c r="AH2760" i="3"/>
  <c r="AH2761" i="3"/>
  <c r="AH2762" i="3"/>
  <c r="AH2766" i="3"/>
  <c r="AH2767" i="3"/>
  <c r="AH2769" i="3"/>
  <c r="AH2770" i="3"/>
  <c r="AH2771" i="3"/>
  <c r="AH2773" i="3"/>
  <c r="AH2774" i="3"/>
  <c r="AH2775" i="3"/>
  <c r="AH2776" i="3"/>
  <c r="AH2777" i="3"/>
  <c r="AH2781" i="3"/>
  <c r="AH2782" i="3"/>
  <c r="AH2783" i="3"/>
  <c r="AH2787" i="3"/>
  <c r="AH1669" i="3"/>
  <c r="AH1670" i="3"/>
  <c r="AH1671" i="3"/>
  <c r="AH1672" i="3"/>
  <c r="AH1673" i="3"/>
  <c r="AH1677" i="3"/>
  <c r="AH1678" i="3"/>
  <c r="AH1680" i="3"/>
  <c r="AH1681" i="3"/>
  <c r="AH1683" i="3"/>
  <c r="AH1685" i="3"/>
  <c r="AH1686" i="3"/>
  <c r="AH1687" i="3"/>
  <c r="AH1688" i="3"/>
  <c r="AH1689" i="3"/>
  <c r="AH1693" i="3"/>
  <c r="AH1694" i="3"/>
  <c r="AH1696" i="3"/>
  <c r="AH1697" i="3"/>
  <c r="AH1699" i="3"/>
  <c r="AH1701" i="3"/>
  <c r="AH1702" i="3"/>
  <c r="AH1703" i="3"/>
  <c r="AH1704" i="3"/>
  <c r="AH1705" i="3"/>
  <c r="AH1709" i="3"/>
  <c r="AH1710" i="3"/>
  <c r="AH1712" i="3"/>
  <c r="AH1713" i="3"/>
  <c r="AH1715" i="3"/>
  <c r="AH1717" i="3"/>
  <c r="AH1718" i="3"/>
  <c r="AH1719" i="3"/>
  <c r="AH1720" i="3"/>
  <c r="AH1721" i="3"/>
  <c r="AH1722" i="3"/>
  <c r="AH1723" i="3"/>
  <c r="AH1724" i="3"/>
  <c r="AH1725" i="3"/>
  <c r="AH1726" i="3"/>
  <c r="AH1727" i="3"/>
  <c r="AH1728" i="3"/>
  <c r="AH1729" i="3"/>
  <c r="AH1730" i="3"/>
  <c r="AH1731" i="3"/>
  <c r="AH1732" i="3"/>
  <c r="AH1733" i="3"/>
  <c r="AH1734" i="3"/>
  <c r="AH1735" i="3"/>
  <c r="AH1736" i="3"/>
  <c r="AH1737" i="3"/>
  <c r="AH1738" i="3"/>
  <c r="AH1739" i="3"/>
  <c r="AH1740" i="3"/>
  <c r="AH1741" i="3"/>
  <c r="AH1742" i="3"/>
  <c r="AH1743" i="3"/>
  <c r="AH1744" i="3"/>
  <c r="AH1745" i="3"/>
  <c r="AH1746" i="3"/>
  <c r="AH1747" i="3"/>
  <c r="AH1748" i="3"/>
  <c r="AH1749" i="3"/>
  <c r="AH1750" i="3"/>
  <c r="AH1751" i="3"/>
  <c r="AH1752" i="3"/>
  <c r="AH1753" i="3"/>
  <c r="AH1754" i="3"/>
  <c r="AH1755" i="3"/>
  <c r="AH1756" i="3"/>
  <c r="AH1757" i="3"/>
  <c r="AH1758" i="3"/>
  <c r="AH1759" i="3"/>
  <c r="AH1760" i="3"/>
  <c r="AH1761" i="3"/>
  <c r="AH1762" i="3"/>
  <c r="AH1763" i="3"/>
  <c r="AH1764" i="3"/>
  <c r="AH1765" i="3"/>
  <c r="AH1766" i="3"/>
  <c r="AH1767" i="3"/>
  <c r="AH1768" i="3"/>
  <c r="AH1769" i="3"/>
  <c r="AH1770" i="3"/>
  <c r="AH1771" i="3"/>
  <c r="AH1772" i="3"/>
  <c r="AH1773" i="3"/>
  <c r="AH1774" i="3"/>
  <c r="AH1775" i="3"/>
  <c r="AH1776" i="3"/>
  <c r="AH1777" i="3"/>
  <c r="AH1778" i="3"/>
  <c r="AH1780" i="3"/>
  <c r="AH1781" i="3"/>
  <c r="AH1782" i="3"/>
  <c r="AH1783" i="3"/>
  <c r="AH1784" i="3"/>
  <c r="AH1785" i="3"/>
  <c r="AH1786" i="3"/>
  <c r="AH1787" i="3"/>
  <c r="AH1788" i="3"/>
  <c r="AH1789" i="3"/>
  <c r="AH1791" i="3"/>
  <c r="AH1792" i="3"/>
  <c r="AH1793" i="3"/>
  <c r="AH1794" i="3"/>
  <c r="AH1795" i="3"/>
  <c r="AH1796" i="3"/>
  <c r="AH1797" i="3"/>
  <c r="AH1798" i="3"/>
  <c r="AH1799" i="3"/>
  <c r="AH1800" i="3"/>
  <c r="AH1801" i="3"/>
  <c r="AH1802" i="3"/>
  <c r="AH1803" i="3"/>
  <c r="AH1804" i="3"/>
  <c r="AH1805" i="3"/>
  <c r="AH1806" i="3"/>
  <c r="AH2790" i="3"/>
  <c r="AH2791" i="3"/>
  <c r="AH2792" i="3"/>
  <c r="AH2793" i="3"/>
  <c r="AH2794" i="3"/>
  <c r="AH2796" i="3"/>
  <c r="AH2798" i="3"/>
  <c r="AH2799" i="3"/>
  <c r="AH2803" i="3"/>
  <c r="AH2804" i="3"/>
  <c r="AH2806" i="3"/>
  <c r="AH2807" i="3"/>
  <c r="AH2808" i="3"/>
  <c r="AH2809" i="3"/>
  <c r="AH2810" i="3"/>
  <c r="AH2811" i="3"/>
  <c r="AH2812" i="3"/>
  <c r="AH2814" i="3"/>
  <c r="AH2815" i="3"/>
  <c r="AH2818" i="3"/>
  <c r="AH2819" i="3"/>
  <c r="AH2820" i="3"/>
  <c r="AH2822" i="3"/>
  <c r="AH2823" i="3"/>
  <c r="AH2824" i="3"/>
  <c r="AH2825" i="3"/>
  <c r="AH2826" i="3"/>
  <c r="AH2827" i="3"/>
  <c r="AH2831" i="3"/>
  <c r="AH2832" i="3"/>
  <c r="AH2834" i="3"/>
  <c r="AH2835" i="3"/>
  <c r="AH2836" i="3"/>
  <c r="AH2838" i="3"/>
  <c r="AH2839" i="3"/>
  <c r="AH2840" i="3"/>
  <c r="AH2841" i="3"/>
  <c r="AH2842" i="3"/>
  <c r="AH2846" i="3"/>
  <c r="AH2847" i="3"/>
  <c r="AH2848" i="3"/>
  <c r="AH2852" i="3"/>
  <c r="AH2854" i="3"/>
  <c r="AH2855" i="3"/>
  <c r="AH2856" i="3"/>
  <c r="AH2857" i="3"/>
  <c r="AH2858" i="3"/>
  <c r="AH2860" i="3"/>
  <c r="AH2862" i="3"/>
  <c r="AH2863" i="3"/>
  <c r="AH2867" i="3"/>
  <c r="AH2868" i="3"/>
  <c r="AH2870" i="3"/>
  <c r="AH2871" i="3"/>
  <c r="AH2872" i="3"/>
  <c r="AH2873" i="3"/>
  <c r="AH2874" i="3"/>
  <c r="AH2875" i="3"/>
  <c r="AH2876" i="3"/>
  <c r="AH2878" i="3"/>
  <c r="AH2879" i="3"/>
  <c r="AH2882" i="3"/>
  <c r="AH2883" i="3"/>
  <c r="AH2884" i="3"/>
  <c r="AH2886" i="3"/>
  <c r="AH2887" i="3"/>
  <c r="AH2888" i="3"/>
  <c r="AH2889" i="3"/>
  <c r="AH2890" i="3"/>
  <c r="AH2891" i="3"/>
  <c r="AH2895" i="3"/>
  <c r="AH2896" i="3"/>
  <c r="AH2898" i="3"/>
  <c r="AH2899" i="3"/>
  <c r="AH2900" i="3"/>
  <c r="AH2902" i="3"/>
  <c r="AH2903" i="3"/>
  <c r="AH2904" i="3"/>
  <c r="AH2905" i="3"/>
  <c r="AH2906" i="3"/>
  <c r="AH2910" i="3"/>
  <c r="AH2911" i="3"/>
  <c r="AH2912" i="3"/>
  <c r="AH2916" i="3"/>
  <c r="AH2918" i="3"/>
  <c r="AH2919" i="3"/>
  <c r="AH2920" i="3"/>
  <c r="AH2921" i="3"/>
  <c r="AH2922" i="3"/>
  <c r="AH2924" i="3"/>
  <c r="AH2926" i="3"/>
  <c r="AH2927" i="3"/>
  <c r="AH2931" i="3"/>
  <c r="AH2932" i="3"/>
  <c r="AH2934" i="3"/>
  <c r="AH2935" i="3"/>
  <c r="AH2936" i="3"/>
  <c r="AH2937" i="3"/>
  <c r="AH2938" i="3"/>
  <c r="AH2939" i="3"/>
  <c r="AH2940" i="3"/>
  <c r="AH2942" i="3"/>
  <c r="AH2943" i="3"/>
  <c r="AH2946" i="3"/>
  <c r="AH2947" i="3"/>
  <c r="AH2948" i="3"/>
  <c r="AH2950" i="3"/>
  <c r="AH2951" i="3"/>
  <c r="AH2952" i="3"/>
  <c r="AH2953" i="3"/>
  <c r="AH2954" i="3"/>
  <c r="AH2959" i="3"/>
  <c r="AH2960" i="3"/>
  <c r="AH2962" i="3"/>
  <c r="AH2963" i="3"/>
  <c r="AH2964" i="3"/>
  <c r="AH2966" i="3"/>
  <c r="AH2967" i="3"/>
  <c r="AH2968" i="3"/>
  <c r="AH2969" i="3"/>
  <c r="AH2970" i="3"/>
  <c r="AH2975" i="3"/>
  <c r="AH2976" i="3"/>
  <c r="AH2981" i="3"/>
  <c r="AH2983" i="3"/>
  <c r="AH2984" i="3"/>
  <c r="AH2985" i="3"/>
  <c r="AH2986" i="3"/>
  <c r="AH2987" i="3"/>
  <c r="AH2989" i="3"/>
  <c r="AH2991" i="3"/>
  <c r="AH2992" i="3"/>
  <c r="AH2996" i="3"/>
  <c r="AH2997" i="3"/>
  <c r="AH2999" i="3"/>
  <c r="AH3000" i="3"/>
  <c r="AH3001" i="3"/>
  <c r="AH3002" i="3"/>
  <c r="AH3003" i="3"/>
  <c r="AH3004" i="3"/>
  <c r="AH3005" i="3"/>
  <c r="AH3007" i="3"/>
  <c r="AH3008" i="3"/>
  <c r="AH3011" i="3"/>
  <c r="AH3012" i="3"/>
  <c r="AH3013" i="3"/>
  <c r="AH3015" i="3"/>
  <c r="AH3016" i="3"/>
  <c r="AH3017" i="3"/>
  <c r="AH3018" i="3"/>
  <c r="AH3019" i="3"/>
  <c r="AH3024" i="3"/>
  <c r="AH3025" i="3"/>
  <c r="AH3027" i="3"/>
  <c r="AH3028" i="3"/>
  <c r="AH3029" i="3"/>
  <c r="AH3031" i="3"/>
  <c r="AH3032" i="3"/>
  <c r="AH3033" i="3"/>
  <c r="AH3034" i="3"/>
  <c r="AH3035" i="3"/>
  <c r="AH3039" i="3"/>
  <c r="AH3040" i="3"/>
  <c r="AH3045" i="3"/>
  <c r="AH3047" i="3"/>
  <c r="AH3048" i="3"/>
  <c r="AH3049" i="3"/>
  <c r="AH3050" i="3"/>
  <c r="AH3051" i="3"/>
  <c r="AH3053" i="3"/>
  <c r="AH1807" i="3"/>
  <c r="AH1808" i="3"/>
  <c r="AH1809" i="3"/>
  <c r="AH1810" i="3"/>
  <c r="AH1811" i="3"/>
  <c r="AH1812" i="3"/>
  <c r="AH1813" i="3"/>
  <c r="AH1814" i="3"/>
  <c r="AH1815" i="3"/>
  <c r="AH1816" i="3"/>
  <c r="AH1817" i="3"/>
  <c r="AH1818" i="3"/>
  <c r="AH1819" i="3"/>
  <c r="AH1820" i="3"/>
  <c r="AH1821" i="3"/>
  <c r="AH1822" i="3"/>
  <c r="AH1823" i="3"/>
  <c r="AH1824" i="3"/>
  <c r="AH1825" i="3"/>
  <c r="AH1826" i="3"/>
  <c r="AH1827" i="3"/>
  <c r="AH1828" i="3"/>
  <c r="AH1829" i="3"/>
  <c r="AH1830" i="3"/>
  <c r="AH1831" i="3"/>
  <c r="AH1832" i="3"/>
  <c r="AH1833" i="3"/>
  <c r="AH1834" i="3"/>
  <c r="AH1835" i="3"/>
  <c r="AH1836" i="3"/>
  <c r="AH1837" i="3"/>
  <c r="AH1838" i="3"/>
  <c r="AH1839" i="3"/>
  <c r="AH1840" i="3"/>
  <c r="AH1841" i="3"/>
  <c r="AH1842" i="3"/>
  <c r="AH1843" i="3"/>
  <c r="AH1844" i="3"/>
  <c r="AH1845" i="3"/>
  <c r="AH1846" i="3"/>
  <c r="AH1847" i="3"/>
  <c r="AH1848" i="3"/>
  <c r="AH1849" i="3"/>
  <c r="AH1850" i="3"/>
  <c r="AH1851" i="3"/>
  <c r="AH1852" i="3"/>
  <c r="AH1853" i="3"/>
  <c r="AH1854" i="3"/>
  <c r="AH1855" i="3"/>
  <c r="AH1856" i="3"/>
  <c r="AH1857" i="3"/>
  <c r="AH1858" i="3"/>
  <c r="AH1859" i="3"/>
  <c r="AH1860" i="3"/>
  <c r="AH1861" i="3"/>
  <c r="AH1862" i="3"/>
  <c r="AH1863" i="3"/>
  <c r="AH1864" i="3"/>
  <c r="AH1865" i="3"/>
  <c r="AH1866" i="3"/>
  <c r="AH1867" i="3"/>
  <c r="AH1868" i="3"/>
  <c r="AH1869" i="3"/>
  <c r="AH1870" i="3"/>
  <c r="AH1871" i="3"/>
  <c r="AH1872" i="3"/>
  <c r="AH1873" i="3"/>
  <c r="AH1874" i="3"/>
  <c r="AH1875" i="3"/>
  <c r="AH1876" i="3"/>
  <c r="AH1877" i="3"/>
  <c r="AH1878" i="3"/>
  <c r="AH1879" i="3"/>
  <c r="AH1880" i="3"/>
  <c r="AH1881" i="3"/>
  <c r="AH1882" i="3"/>
  <c r="AH1883" i="3"/>
  <c r="AH1884" i="3"/>
  <c r="AH1885" i="3"/>
  <c r="AH1886" i="3"/>
  <c r="AH1887" i="3"/>
  <c r="AH1888" i="3"/>
  <c r="AH1889" i="3"/>
  <c r="AH1890" i="3"/>
  <c r="AH1891" i="3"/>
  <c r="AH3055" i="3"/>
  <c r="AH3056" i="3"/>
  <c r="AH3060" i="3"/>
  <c r="AH3061" i="3"/>
  <c r="AH3063" i="3"/>
  <c r="AH3064" i="3"/>
  <c r="AH3065" i="3"/>
  <c r="AH3066" i="3"/>
  <c r="AH3067" i="3"/>
  <c r="AH3068" i="3"/>
  <c r="AH3069" i="3"/>
  <c r="AH3071" i="3"/>
  <c r="AH3072" i="3"/>
  <c r="AH3075" i="3"/>
  <c r="AH3076" i="3"/>
  <c r="AH3077" i="3"/>
  <c r="AH3079" i="3"/>
  <c r="AH3080" i="3"/>
  <c r="AH3081" i="3"/>
  <c r="AH3082" i="3"/>
  <c r="AH3083" i="3"/>
  <c r="AH3088" i="3"/>
  <c r="AH3089" i="3"/>
  <c r="AH3091" i="3"/>
  <c r="AH3092" i="3"/>
  <c r="AH3093" i="3"/>
  <c r="AH3095" i="3"/>
  <c r="AH3096" i="3"/>
  <c r="AH3098" i="3"/>
  <c r="AH3099" i="3"/>
  <c r="AH3100" i="3"/>
  <c r="AH3103" i="3"/>
  <c r="AH3104" i="3"/>
  <c r="AH3111" i="3"/>
  <c r="AH3112" i="3"/>
  <c r="AH3114" i="3"/>
  <c r="AH3115" i="3"/>
  <c r="AH3116" i="3"/>
  <c r="AH3118" i="3"/>
  <c r="AH3119" i="3"/>
  <c r="AH3120" i="3"/>
  <c r="AH3121" i="3"/>
  <c r="AH3122" i="3"/>
  <c r="AH3123" i="3"/>
  <c r="AH3126" i="3"/>
  <c r="AH3127" i="3"/>
  <c r="AH3132" i="3"/>
  <c r="AH3134" i="3"/>
  <c r="AH3135" i="3"/>
  <c r="AH3136" i="3"/>
  <c r="AH3138" i="3"/>
  <c r="AH3139" i="3"/>
  <c r="AH3142" i="3"/>
  <c r="AH3144" i="3"/>
  <c r="AH3145" i="3"/>
  <c r="AH3146" i="3"/>
  <c r="AH3147" i="3"/>
  <c r="AH3151" i="3"/>
  <c r="AH3152" i="3"/>
  <c r="AH3155" i="3"/>
  <c r="AH3156" i="3"/>
  <c r="AH3158" i="3"/>
  <c r="AH3159" i="3"/>
  <c r="AH3160" i="3"/>
  <c r="AH3162" i="3"/>
  <c r="AH3163" i="3"/>
  <c r="AH3166" i="3"/>
  <c r="AH3167" i="3"/>
  <c r="AH3171" i="3"/>
  <c r="AH3172" i="3"/>
  <c r="AH3173" i="3"/>
  <c r="AH3174" i="3"/>
  <c r="AH3176" i="3"/>
  <c r="AH3177" i="3"/>
  <c r="AH3178" i="3"/>
  <c r="AH3179" i="3"/>
  <c r="AH3180" i="3"/>
  <c r="AH3181" i="3"/>
  <c r="AH3182" i="3"/>
  <c r="AH3188" i="3"/>
  <c r="AH3190" i="3"/>
  <c r="AH3191" i="3"/>
  <c r="AH3192" i="3"/>
  <c r="AH3194" i="3"/>
  <c r="AH3195" i="3"/>
  <c r="AH3199" i="3"/>
  <c r="AH3200" i="3"/>
  <c r="AH3201" i="3"/>
  <c r="AH3203" i="3"/>
  <c r="AH3204" i="3"/>
  <c r="AH3205" i="3"/>
  <c r="AH3209" i="3"/>
  <c r="AH3210" i="3"/>
  <c r="AH3211" i="3"/>
  <c r="AH3217" i="3"/>
  <c r="AH3221" i="3"/>
  <c r="AH3222" i="3"/>
  <c r="AH3225" i="3"/>
  <c r="AH3226" i="3"/>
  <c r="AH3227" i="3"/>
  <c r="AH3230" i="3"/>
  <c r="AH3231" i="3"/>
  <c r="AH3235" i="3"/>
  <c r="AH3236" i="3"/>
  <c r="AH3237" i="3"/>
  <c r="AH3238" i="3"/>
  <c r="AH3242" i="3"/>
  <c r="AH3243" i="3"/>
  <c r="AH3245" i="3"/>
  <c r="AH3246" i="3"/>
  <c r="AH3248" i="3"/>
  <c r="AH3249" i="3"/>
  <c r="AH3250" i="3"/>
  <c r="AH3251" i="3"/>
  <c r="AH3253" i="3"/>
  <c r="AH3254" i="3"/>
  <c r="AH3255" i="3"/>
  <c r="AH3256" i="3"/>
  <c r="AH3257" i="3"/>
  <c r="AH3258" i="3"/>
  <c r="AH3259" i="3"/>
  <c r="AH3263" i="3"/>
  <c r="AH3264" i="3"/>
  <c r="AH3265" i="3"/>
  <c r="AH3267" i="3"/>
  <c r="AH3269" i="3"/>
  <c r="AH3270" i="3"/>
  <c r="AH3274" i="3"/>
  <c r="AH3277" i="3"/>
  <c r="AH3278" i="3"/>
  <c r="AH3279" i="3"/>
  <c r="AH3281" i="3"/>
  <c r="AH3283" i="3"/>
  <c r="AH3284" i="3"/>
  <c r="AH3285" i="3"/>
  <c r="AH3286" i="3"/>
  <c r="AH3289" i="3"/>
  <c r="AH3291" i="3"/>
  <c r="AH3293" i="3"/>
  <c r="J3459" i="3"/>
  <c r="N3459" i="3"/>
  <c r="AH3294" i="3"/>
  <c r="AH3295" i="3"/>
  <c r="AH3298" i="3"/>
  <c r="AH3299" i="3"/>
  <c r="AH3301" i="3"/>
  <c r="AH3302" i="3"/>
  <c r="AH3305" i="3"/>
  <c r="AH3306" i="3"/>
  <c r="AH3307" i="3"/>
  <c r="AH3310" i="3"/>
  <c r="AH3311" i="3"/>
  <c r="AH3312" i="3"/>
  <c r="AH3313" i="3"/>
  <c r="AH3315" i="3"/>
  <c r="AH3317" i="3"/>
  <c r="AH3322" i="3"/>
  <c r="AH3323" i="3"/>
  <c r="AH3326" i="3"/>
  <c r="AH3327" i="3"/>
  <c r="AH3329" i="3"/>
  <c r="AH3330" i="3"/>
  <c r="AH3331" i="3"/>
  <c r="AH3333" i="3"/>
  <c r="AH3334" i="3"/>
  <c r="AH3336" i="3"/>
  <c r="AH3337" i="3"/>
  <c r="AH3338" i="3"/>
  <c r="AH3339" i="3"/>
  <c r="AH3341" i="3"/>
  <c r="AH3342" i="3"/>
  <c r="AH3350" i="3"/>
  <c r="AH3352" i="3"/>
  <c r="AH3353" i="3"/>
  <c r="AH3358" i="3"/>
  <c r="AH3359" i="3"/>
  <c r="AH3361" i="3"/>
  <c r="AH3362" i="3"/>
  <c r="AH3363" i="3"/>
  <c r="AH3365" i="3"/>
  <c r="AH3366" i="3"/>
  <c r="AH3369" i="3"/>
  <c r="AH3370" i="3"/>
  <c r="AH3371" i="3"/>
  <c r="AH3374" i="3"/>
  <c r="AH3377" i="3"/>
  <c r="AH3378" i="3"/>
  <c r="AH3379" i="3"/>
  <c r="AH3381" i="3"/>
  <c r="AH3385" i="3"/>
  <c r="AH3386" i="3"/>
  <c r="AH3387" i="3"/>
  <c r="AH3390" i="3"/>
  <c r="AH3391" i="3"/>
  <c r="AH3393" i="3"/>
  <c r="AH3394" i="3"/>
  <c r="AH3398" i="3"/>
  <c r="AH3401" i="3"/>
  <c r="AH3402" i="3"/>
  <c r="AH3405" i="3"/>
  <c r="AH3406" i="3"/>
  <c r="AH3411" i="3"/>
  <c r="AH3412" i="3"/>
  <c r="AH3413" i="3"/>
  <c r="AH3414" i="3"/>
  <c r="AH3415" i="3"/>
  <c r="AH3416" i="3"/>
  <c r="AH3417" i="3"/>
  <c r="AH3419" i="3"/>
  <c r="AH3422" i="3"/>
  <c r="AH3423" i="3"/>
  <c r="AH3425" i="3"/>
  <c r="AH3426" i="3"/>
  <c r="AH3427" i="3"/>
  <c r="AH3429" i="3"/>
  <c r="AH3430" i="3"/>
  <c r="AH3433" i="3"/>
  <c r="AH3434" i="3"/>
  <c r="AH3438" i="3"/>
  <c r="AH3441" i="3"/>
  <c r="AH3443" i="3"/>
  <c r="AH3444" i="3"/>
  <c r="AH3445" i="3"/>
  <c r="AH3447" i="3"/>
  <c r="AH3448" i="3"/>
  <c r="AH3449" i="3"/>
  <c r="AD3472" i="3"/>
  <c r="AD3468" i="3"/>
  <c r="AD3464" i="3"/>
  <c r="AD3460" i="3"/>
  <c r="AD3458" i="3"/>
  <c r="AD3471" i="3"/>
  <c r="AD3467" i="3"/>
  <c r="AD3463" i="3"/>
  <c r="AD3461" i="3"/>
  <c r="AD3459" i="3"/>
  <c r="AD3470" i="3"/>
  <c r="AD3466" i="3"/>
  <c r="AD3456" i="3"/>
  <c r="AD3469" i="3"/>
  <c r="AD3465" i="3"/>
  <c r="AD3454" i="3"/>
  <c r="AD3457" i="3"/>
  <c r="AH2" i="3"/>
  <c r="AE3471" i="3"/>
  <c r="AE3467" i="3"/>
  <c r="AE3463" i="3"/>
  <c r="AE3459" i="3"/>
  <c r="AE3470" i="3"/>
  <c r="AE3466" i="3"/>
  <c r="AE3456" i="3"/>
  <c r="AE3469" i="3"/>
  <c r="AE3465" i="3"/>
  <c r="AE3457" i="3"/>
  <c r="AE3454" i="3"/>
  <c r="AE3462" i="3" s="1"/>
  <c r="AE3472" i="3"/>
  <c r="AE3468" i="3"/>
  <c r="AE3464" i="3"/>
  <c r="AE3460" i="3"/>
  <c r="AE3458" i="3"/>
  <c r="AH351" i="3"/>
  <c r="AH367" i="3"/>
  <c r="AH383" i="3"/>
  <c r="AH399" i="3"/>
  <c r="AH412" i="3"/>
  <c r="AH420" i="3"/>
  <c r="AH428" i="3"/>
  <c r="AH436" i="3"/>
  <c r="AH444" i="3"/>
  <c r="AH452" i="3"/>
  <c r="AH460" i="3"/>
  <c r="AH468" i="3"/>
  <c r="AH476" i="3"/>
  <c r="AH484" i="3"/>
  <c r="AH492" i="3"/>
  <c r="AH504" i="3"/>
  <c r="AH505" i="3"/>
  <c r="AH520" i="3"/>
  <c r="AH521" i="3"/>
  <c r="AH522" i="3"/>
  <c r="AH536" i="3"/>
  <c r="AH537" i="3"/>
  <c r="AH552" i="3"/>
  <c r="AH553" i="3"/>
  <c r="AH554" i="3"/>
  <c r="AH568" i="3"/>
  <c r="AH569" i="3"/>
  <c r="AH584" i="3"/>
  <c r="AH585" i="3"/>
  <c r="AH600" i="3"/>
  <c r="AH601" i="3"/>
  <c r="AH602" i="3"/>
  <c r="AH616" i="3"/>
  <c r="AH617" i="3"/>
  <c r="AH618" i="3"/>
  <c r="AH632" i="3"/>
  <c r="AH633" i="3"/>
  <c r="AH634" i="3"/>
  <c r="AH644" i="3"/>
  <c r="AH645" i="3"/>
  <c r="AH646" i="3"/>
  <c r="AH660" i="3"/>
  <c r="AH661" i="3"/>
  <c r="AH662" i="3"/>
  <c r="AH676" i="3"/>
  <c r="AH677" i="3"/>
  <c r="AH678" i="3"/>
  <c r="AH692" i="3"/>
  <c r="AH693" i="3"/>
  <c r="AH694" i="3"/>
  <c r="AH708" i="3"/>
  <c r="AH709" i="3"/>
  <c r="AH710" i="3"/>
  <c r="AH725" i="3"/>
  <c r="AH726" i="3"/>
  <c r="AH741" i="3"/>
  <c r="AH742" i="3"/>
  <c r="AH743" i="3"/>
  <c r="AH757" i="3"/>
  <c r="AH758" i="3"/>
  <c r="AH759" i="3"/>
  <c r="AH773" i="3"/>
  <c r="AH774" i="3"/>
  <c r="AH775" i="3"/>
  <c r="AH789" i="3"/>
  <c r="AH790" i="3"/>
  <c r="AH791" i="3"/>
  <c r="AH805" i="3"/>
  <c r="AH806" i="3"/>
  <c r="AH807" i="3"/>
  <c r="AH821" i="3"/>
  <c r="AH822" i="3"/>
  <c r="AH837" i="3"/>
  <c r="AH838" i="3"/>
  <c r="AH839" i="3"/>
  <c r="AH853" i="3"/>
  <c r="AH854" i="3"/>
  <c r="AH855" i="3"/>
  <c r="AH869" i="3"/>
  <c r="AH870" i="3"/>
  <c r="AH871" i="3"/>
  <c r="AH885" i="3"/>
  <c r="AH886" i="3"/>
  <c r="AH887" i="3"/>
  <c r="AH901" i="3"/>
  <c r="AH902" i="3"/>
  <c r="AH903" i="3"/>
  <c r="AH917" i="3"/>
  <c r="AH918" i="3"/>
  <c r="AH919" i="3"/>
  <c r="AH933" i="3"/>
  <c r="AH934" i="3"/>
  <c r="AH935" i="3"/>
  <c r="AH949" i="3"/>
  <c r="AH950" i="3"/>
  <c r="AH951" i="3"/>
  <c r="AH965" i="3"/>
  <c r="AH966" i="3"/>
  <c r="AH967" i="3"/>
  <c r="AH981" i="3"/>
  <c r="AH982" i="3"/>
  <c r="AH983" i="3"/>
  <c r="AH997" i="3"/>
  <c r="AH998" i="3"/>
  <c r="AH999" i="3"/>
  <c r="AH1013" i="3"/>
  <c r="AH1014" i="3"/>
  <c r="AH1015" i="3"/>
  <c r="AH1029" i="3"/>
  <c r="AH1030" i="3"/>
  <c r="AH1031" i="3"/>
  <c r="AH1045" i="3"/>
  <c r="AH1046" i="3"/>
  <c r="AH1047" i="3"/>
  <c r="AH1061" i="3"/>
  <c r="AH1062" i="3"/>
  <c r="AH1077" i="3"/>
  <c r="AH1078" i="3"/>
  <c r="AH1079" i="3"/>
  <c r="AH1093" i="3"/>
  <c r="AH1094" i="3"/>
  <c r="AH1109" i="3"/>
  <c r="AH1110" i="3"/>
  <c r="AH1111" i="3"/>
  <c r="AG3469" i="3"/>
  <c r="AG3465" i="3"/>
  <c r="AG3457" i="3"/>
  <c r="AG3454" i="3"/>
  <c r="AG3472" i="3"/>
  <c r="AG3468" i="3"/>
  <c r="AG3464" i="3"/>
  <c r="AG3460" i="3"/>
  <c r="AG3458" i="3"/>
  <c r="AG3471" i="3"/>
  <c r="AG3467" i="3"/>
  <c r="AG3463" i="3"/>
  <c r="AG3459" i="3"/>
  <c r="AG3470" i="3"/>
  <c r="AG3466" i="3"/>
  <c r="AG3456" i="3"/>
  <c r="AF3470" i="3"/>
  <c r="AF3466" i="3"/>
  <c r="AF3456" i="3"/>
  <c r="AF3469" i="3"/>
  <c r="AF3465" i="3"/>
  <c r="AF3457" i="3"/>
  <c r="AF3472" i="3"/>
  <c r="AF3468" i="3"/>
  <c r="AF3464" i="3"/>
  <c r="AF3460" i="3"/>
  <c r="AF3458" i="3"/>
  <c r="AF3471" i="3"/>
  <c r="AF3467" i="3"/>
  <c r="AF3463" i="3"/>
  <c r="AF3459" i="3"/>
  <c r="AF3454" i="3"/>
  <c r="AF3461" i="3" s="1"/>
  <c r="AH8" i="3"/>
  <c r="AH363" i="3"/>
  <c r="AH379" i="3"/>
  <c r="AH395" i="3"/>
  <c r="AH414" i="3"/>
  <c r="AH422" i="3"/>
  <c r="AH430" i="3"/>
  <c r="AH438" i="3"/>
  <c r="AH446" i="3"/>
  <c r="AH454" i="3"/>
  <c r="AH462" i="3"/>
  <c r="AH470" i="3"/>
  <c r="AH478" i="3"/>
  <c r="AH486" i="3"/>
  <c r="AH494" i="3"/>
  <c r="AH509" i="3"/>
  <c r="AH510" i="3"/>
  <c r="AH525" i="3"/>
  <c r="AH526" i="3"/>
  <c r="AH541" i="3"/>
  <c r="AH542" i="3"/>
  <c r="AH557" i="3"/>
  <c r="AH558" i="3"/>
  <c r="AH573" i="3"/>
  <c r="AH574" i="3"/>
  <c r="AH589" i="3"/>
  <c r="AH590" i="3"/>
  <c r="AH605" i="3"/>
  <c r="AH606" i="3"/>
  <c r="AH621" i="3"/>
  <c r="AH622" i="3"/>
  <c r="AH637" i="3"/>
  <c r="AH638" i="3"/>
  <c r="AH649" i="3"/>
  <c r="AH650" i="3"/>
  <c r="AH665" i="3"/>
  <c r="AH666" i="3"/>
  <c r="AH681" i="3"/>
  <c r="AH682" i="3"/>
  <c r="AH697" i="3"/>
  <c r="AH698" i="3"/>
  <c r="AH713" i="3"/>
  <c r="AH714" i="3"/>
  <c r="AH730" i="3"/>
  <c r="AH731" i="3"/>
  <c r="AH746" i="3"/>
  <c r="AH747" i="3"/>
  <c r="AH762" i="3"/>
  <c r="AH763" i="3"/>
  <c r="AH778" i="3"/>
  <c r="AH779" i="3"/>
  <c r="AH794" i="3"/>
  <c r="AH795" i="3"/>
  <c r="AH810" i="3"/>
  <c r="AH811" i="3"/>
  <c r="AH826" i="3"/>
  <c r="AH827" i="3"/>
  <c r="AH842" i="3"/>
  <c r="AH843" i="3"/>
  <c r="AH858" i="3"/>
  <c r="AH859" i="3"/>
  <c r="AH874" i="3"/>
  <c r="AH875" i="3"/>
  <c r="AH890" i="3"/>
  <c r="AH891" i="3"/>
  <c r="AH906" i="3"/>
  <c r="AH907" i="3"/>
  <c r="AH922" i="3"/>
  <c r="AH923" i="3"/>
  <c r="AH938" i="3"/>
  <c r="AH939" i="3"/>
  <c r="AH954" i="3"/>
  <c r="AH955" i="3"/>
  <c r="AH970" i="3"/>
  <c r="AH971" i="3"/>
  <c r="AH986" i="3"/>
  <c r="AH987" i="3"/>
  <c r="AH1002" i="3"/>
  <c r="AH1003" i="3"/>
  <c r="AH1018" i="3"/>
  <c r="AH1019" i="3"/>
  <c r="AH1034" i="3"/>
  <c r="AH1035" i="3"/>
  <c r="AH1050" i="3"/>
  <c r="AH1051" i="3"/>
  <c r="AH1066" i="3"/>
  <c r="AH1067" i="3"/>
  <c r="AH1082" i="3"/>
  <c r="AH1083" i="3"/>
  <c r="AH1098" i="3"/>
  <c r="AH1099" i="3"/>
  <c r="AH1114" i="3"/>
  <c r="AH1115" i="3"/>
  <c r="AH359" i="3"/>
  <c r="AH375" i="3"/>
  <c r="AH391" i="3"/>
  <c r="AH408" i="3"/>
  <c r="AH416" i="3"/>
  <c r="AH424" i="3"/>
  <c r="AH432" i="3"/>
  <c r="AH440" i="3"/>
  <c r="AH448" i="3"/>
  <c r="AH456" i="3"/>
  <c r="AH464" i="3"/>
  <c r="AH472" i="3"/>
  <c r="AH480" i="3"/>
  <c r="AH488" i="3"/>
  <c r="AH496" i="3"/>
  <c r="AH498" i="3"/>
  <c r="AH514" i="3"/>
  <c r="AH530" i="3"/>
  <c r="AH546" i="3"/>
  <c r="AH562" i="3"/>
  <c r="AH578" i="3"/>
  <c r="AH594" i="3"/>
  <c r="AH610" i="3"/>
  <c r="AH626" i="3"/>
  <c r="AH654" i="3"/>
  <c r="AH670" i="3"/>
  <c r="AH686" i="3"/>
  <c r="AH702" i="3"/>
  <c r="AH718" i="3"/>
  <c r="AH735" i="3"/>
  <c r="AH751" i="3"/>
  <c r="AH767" i="3"/>
  <c r="AH783" i="3"/>
  <c r="AH799" i="3"/>
  <c r="AH815" i="3"/>
  <c r="AH831" i="3"/>
  <c r="AH847" i="3"/>
  <c r="AH863" i="3"/>
  <c r="AH879" i="3"/>
  <c r="AH895" i="3"/>
  <c r="AH911" i="3"/>
  <c r="AH927" i="3"/>
  <c r="AH943" i="3"/>
  <c r="AH959" i="3"/>
  <c r="AH975" i="3"/>
  <c r="AH991" i="3"/>
  <c r="AH1007" i="3"/>
  <c r="AH1023" i="3"/>
  <c r="AH1039" i="3"/>
  <c r="AH1055" i="3"/>
  <c r="AH1071" i="3"/>
  <c r="AH1087" i="3"/>
  <c r="AH1103" i="3"/>
  <c r="AH1119" i="3"/>
  <c r="AH1552" i="3"/>
  <c r="AH1570" i="3"/>
  <c r="AH1578" i="3"/>
  <c r="AH1586" i="3"/>
  <c r="AH1594" i="3"/>
  <c r="AH1602" i="3"/>
  <c r="AH1610" i="3"/>
  <c r="AH1611" i="3"/>
  <c r="AH1612" i="3"/>
  <c r="AH1626" i="3"/>
  <c r="AH1627" i="3"/>
  <c r="AH1628" i="3"/>
  <c r="AH1642" i="3"/>
  <c r="AH1643" i="3"/>
  <c r="AH1644" i="3"/>
  <c r="AH1658" i="3"/>
  <c r="AH1659" i="3"/>
  <c r="AH1660" i="3"/>
  <c r="AH1674" i="3"/>
  <c r="AH1675" i="3"/>
  <c r="AH1676" i="3"/>
  <c r="AH1690" i="3"/>
  <c r="AH1691" i="3"/>
  <c r="AH1692" i="3"/>
  <c r="AH1706" i="3"/>
  <c r="AH1707" i="3"/>
  <c r="AH1708" i="3"/>
  <c r="AH1548" i="3"/>
  <c r="AH1564" i="3"/>
  <c r="AH1615" i="3"/>
  <c r="AH1631" i="3"/>
  <c r="AH1647" i="3"/>
  <c r="AH1663" i="3"/>
  <c r="AH1679" i="3"/>
  <c r="AH1695" i="3"/>
  <c r="AH1711" i="3"/>
  <c r="AH1544" i="3"/>
  <c r="AH1560" i="3"/>
  <c r="AH1566" i="3"/>
  <c r="AH1574" i="3"/>
  <c r="AH1582" i="3"/>
  <c r="AH1590" i="3"/>
  <c r="AH1598" i="3"/>
  <c r="AH1606" i="3"/>
  <c r="AH1618" i="3"/>
  <c r="AH1620" i="3"/>
  <c r="AH1634" i="3"/>
  <c r="AH1636" i="3"/>
  <c r="AH1650" i="3"/>
  <c r="AH1652" i="3"/>
  <c r="AH1666" i="3"/>
  <c r="AH1668" i="3"/>
  <c r="AH1682" i="3"/>
  <c r="AH1684" i="3"/>
  <c r="AH1698" i="3"/>
  <c r="AH1700" i="3"/>
  <c r="AH1714" i="3"/>
  <c r="AH1716" i="3"/>
  <c r="AH2210" i="3"/>
  <c r="AH2222" i="3"/>
  <c r="AH2214" i="3"/>
  <c r="AH2234" i="3"/>
  <c r="AH2250" i="3"/>
  <c r="AH2266" i="3"/>
  <c r="AH2282" i="3"/>
  <c r="AH2298" i="3"/>
  <c r="AH2314" i="3"/>
  <c r="AH2330" i="3"/>
  <c r="AH2346" i="3"/>
  <c r="AH2362" i="3"/>
  <c r="AH2448" i="3"/>
  <c r="AH2449" i="3"/>
  <c r="AH2464" i="3"/>
  <c r="AH2465" i="3"/>
  <c r="AH2466" i="3"/>
  <c r="AH2480" i="3"/>
  <c r="AH2481" i="3"/>
  <c r="AH2482" i="3"/>
  <c r="AH2499" i="3"/>
  <c r="AH2500" i="3"/>
  <c r="AH2502" i="3"/>
  <c r="AH2520" i="3"/>
  <c r="AH2522" i="3"/>
  <c r="AH2523" i="3"/>
  <c r="AH2564" i="3"/>
  <c r="AH2566" i="3"/>
  <c r="AH2586" i="3"/>
  <c r="AH2587" i="3"/>
  <c r="AH2628" i="3"/>
  <c r="AH2630" i="3"/>
  <c r="AH2650" i="3"/>
  <c r="AH2651" i="3"/>
  <c r="AH2678" i="3"/>
  <c r="AH2230" i="3"/>
  <c r="AH2246" i="3"/>
  <c r="AH2262" i="3"/>
  <c r="AH2310" i="3"/>
  <c r="AH2326" i="3"/>
  <c r="AH2342" i="3"/>
  <c r="AH2358" i="3"/>
  <c r="AH2369" i="3"/>
  <c r="AH2370" i="3"/>
  <c r="AH2377" i="3"/>
  <c r="AH2378" i="3"/>
  <c r="AH2385" i="3"/>
  <c r="AH2386" i="3"/>
  <c r="AH2393" i="3"/>
  <c r="AH2394" i="3"/>
  <c r="AH2401" i="3"/>
  <c r="AH2402" i="3"/>
  <c r="AH2409" i="3"/>
  <c r="AH2410" i="3"/>
  <c r="AH2417" i="3"/>
  <c r="AH2418" i="3"/>
  <c r="AH2425" i="3"/>
  <c r="AH2426" i="3"/>
  <c r="AH2433" i="3"/>
  <c r="AH2434" i="3"/>
  <c r="AH2441" i="3"/>
  <c r="AH2442" i="3"/>
  <c r="AH2453" i="3"/>
  <c r="AH2454" i="3"/>
  <c r="AH2469" i="3"/>
  <c r="AH2470" i="3"/>
  <c r="AH2485" i="3"/>
  <c r="AH2486" i="3"/>
  <c r="AH2506" i="3"/>
  <c r="AH2507" i="3"/>
  <c r="AH2548" i="3"/>
  <c r="AH2550" i="3"/>
  <c r="AH2571" i="3"/>
  <c r="AH2614" i="3"/>
  <c r="AH2635" i="3"/>
  <c r="AH2338" i="3"/>
  <c r="AH2354" i="3"/>
  <c r="AH2429" i="3"/>
  <c r="AH2437" i="3"/>
  <c r="AH2445" i="3"/>
  <c r="AH2460" i="3"/>
  <c r="AH2476" i="3"/>
  <c r="AH2515" i="3"/>
  <c r="AH2536" i="3"/>
  <c r="AH2579" i="3"/>
  <c r="AH2580" i="3"/>
  <c r="AH2582" i="3"/>
  <c r="AH2600" i="3"/>
  <c r="AH2602" i="3"/>
  <c r="AH2603" i="3"/>
  <c r="AH2643" i="3"/>
  <c r="AH2644" i="3"/>
  <c r="AH2646" i="3"/>
  <c r="AH2670" i="3"/>
  <c r="AH2493" i="3"/>
  <c r="AH2509" i="3"/>
  <c r="AH2525" i="3"/>
  <c r="AH2541" i="3"/>
  <c r="AH2557" i="3"/>
  <c r="AH2573" i="3"/>
  <c r="AH2589" i="3"/>
  <c r="AH2605" i="3"/>
  <c r="AH2621" i="3"/>
  <c r="AH2637" i="3"/>
  <c r="AH2653" i="3"/>
  <c r="AH2659" i="3"/>
  <c r="AH2667" i="3"/>
  <c r="AH2675" i="3"/>
  <c r="AH2683" i="3"/>
  <c r="AH2693" i="3"/>
  <c r="AH2709" i="3"/>
  <c r="AH2730" i="3"/>
  <c r="AH2751" i="3"/>
  <c r="AH2795" i="3"/>
  <c r="AH2816" i="3"/>
  <c r="AH2859" i="3"/>
  <c r="AH2880" i="3"/>
  <c r="AH2923" i="3"/>
  <c r="AH2944" i="3"/>
  <c r="AH2988" i="3"/>
  <c r="AH3009" i="3"/>
  <c r="AH3052" i="3"/>
  <c r="AH3073" i="3"/>
  <c r="AH2489" i="3"/>
  <c r="AH2505" i="3"/>
  <c r="AH2521" i="3"/>
  <c r="AH2537" i="3"/>
  <c r="AH2553" i="3"/>
  <c r="AH2569" i="3"/>
  <c r="AH2585" i="3"/>
  <c r="AH2601" i="3"/>
  <c r="AH2617" i="3"/>
  <c r="AH2633" i="3"/>
  <c r="AH2649" i="3"/>
  <c r="AH2661" i="3"/>
  <c r="AH2669" i="3"/>
  <c r="AH2677" i="3"/>
  <c r="AH2685" i="3"/>
  <c r="AH2697" i="3"/>
  <c r="AH2698" i="3"/>
  <c r="AH2699" i="3"/>
  <c r="AH2714" i="3"/>
  <c r="AH2715" i="3"/>
  <c r="AH2735" i="3"/>
  <c r="AH2737" i="3"/>
  <c r="AH2778" i="3"/>
  <c r="AH2779" i="3"/>
  <c r="AH2800" i="3"/>
  <c r="AH2802" i="3"/>
  <c r="AH2843" i="3"/>
  <c r="AH2844" i="3"/>
  <c r="AH2864" i="3"/>
  <c r="AH2866" i="3"/>
  <c r="AH2907" i="3"/>
  <c r="AH2908" i="3"/>
  <c r="AH2928" i="3"/>
  <c r="AH2930" i="3"/>
  <c r="AH2971" i="3"/>
  <c r="AH2972" i="3"/>
  <c r="AH2993" i="3"/>
  <c r="AH2995" i="3"/>
  <c r="AH3036" i="3"/>
  <c r="AH3037" i="3"/>
  <c r="AH3057" i="3"/>
  <c r="AH3059" i="3"/>
  <c r="AH3106" i="3"/>
  <c r="AH2501" i="3"/>
  <c r="AH2517" i="3"/>
  <c r="AH2533" i="3"/>
  <c r="AH2549" i="3"/>
  <c r="AH2565" i="3"/>
  <c r="AH2581" i="3"/>
  <c r="AH2597" i="3"/>
  <c r="AH2613" i="3"/>
  <c r="AH2629" i="3"/>
  <c r="AH2645" i="3"/>
  <c r="AH2663" i="3"/>
  <c r="AH2671" i="3"/>
  <c r="AH2679" i="3"/>
  <c r="AH2687" i="3"/>
  <c r="AH2702" i="3"/>
  <c r="AH2703" i="3"/>
  <c r="AH2721" i="3"/>
  <c r="AH2722" i="3"/>
  <c r="AH2763" i="3"/>
  <c r="AH2765" i="3"/>
  <c r="AH2785" i="3"/>
  <c r="AH2786" i="3"/>
  <c r="AH2828" i="3"/>
  <c r="AH2830" i="3"/>
  <c r="AH2850" i="3"/>
  <c r="AH2851" i="3"/>
  <c r="AH2892" i="3"/>
  <c r="AH2894" i="3"/>
  <c r="AH2914" i="3"/>
  <c r="AH2915" i="3"/>
  <c r="AH2955" i="3"/>
  <c r="AH2956" i="3"/>
  <c r="AH2958" i="3"/>
  <c r="AH2977" i="3"/>
  <c r="AH2979" i="3"/>
  <c r="AH2980" i="3"/>
  <c r="AH3020" i="3"/>
  <c r="AH3021" i="3"/>
  <c r="AH3023" i="3"/>
  <c r="AH3041" i="3"/>
  <c r="AH3043" i="3"/>
  <c r="AH3044" i="3"/>
  <c r="AH3084" i="3"/>
  <c r="AH3085" i="3"/>
  <c r="AH3087" i="3"/>
  <c r="AH2724" i="3"/>
  <c r="AH2740" i="3"/>
  <c r="AH2756" i="3"/>
  <c r="AH2772" i="3"/>
  <c r="AH2788" i="3"/>
  <c r="AH2805" i="3"/>
  <c r="AH2821" i="3"/>
  <c r="AH2837" i="3"/>
  <c r="AH2853" i="3"/>
  <c r="AH2869" i="3"/>
  <c r="AH2885" i="3"/>
  <c r="AH2901" i="3"/>
  <c r="AH2917" i="3"/>
  <c r="AH2933" i="3"/>
  <c r="AH2949" i="3"/>
  <c r="AH2965" i="3"/>
  <c r="AH2982" i="3"/>
  <c r="AH2998" i="3"/>
  <c r="AH3014" i="3"/>
  <c r="AH3030" i="3"/>
  <c r="AH3046" i="3"/>
  <c r="AH3062" i="3"/>
  <c r="AH3078" i="3"/>
  <c r="AH3094" i="3"/>
  <c r="AH3102" i="3"/>
  <c r="AH3140" i="3"/>
  <c r="AH3168" i="3"/>
  <c r="AH3273" i="3"/>
  <c r="AH3343" i="3"/>
  <c r="AH3345" i="3"/>
  <c r="AH3349" i="3"/>
  <c r="AH2720" i="3"/>
  <c r="AH2736" i="3"/>
  <c r="AH2752" i="3"/>
  <c r="AH2768" i="3"/>
  <c r="AH2784" i="3"/>
  <c r="AH2801" i="3"/>
  <c r="AH2817" i="3"/>
  <c r="AH2833" i="3"/>
  <c r="AH2849" i="3"/>
  <c r="AH2865" i="3"/>
  <c r="AH2881" i="3"/>
  <c r="AH2897" i="3"/>
  <c r="AH2913" i="3"/>
  <c r="AH2929" i="3"/>
  <c r="AH2945" i="3"/>
  <c r="AH2961" i="3"/>
  <c r="AH2978" i="3"/>
  <c r="AH2994" i="3"/>
  <c r="AH3010" i="3"/>
  <c r="AH3026" i="3"/>
  <c r="AH3042" i="3"/>
  <c r="AH3058" i="3"/>
  <c r="AH3074" i="3"/>
  <c r="AH3090" i="3"/>
  <c r="AH3105" i="3"/>
  <c r="AH3124" i="3"/>
  <c r="AH3150" i="3"/>
  <c r="AH3207" i="3"/>
  <c r="AH3321" i="3"/>
  <c r="AH3355" i="3"/>
  <c r="AH3395" i="3"/>
  <c r="AH2716" i="3"/>
  <c r="AH2732" i="3"/>
  <c r="AH2748" i="3"/>
  <c r="AH2764" i="3"/>
  <c r="AH2780" i="3"/>
  <c r="AH2797" i="3"/>
  <c r="AH2813" i="3"/>
  <c r="AH2829" i="3"/>
  <c r="AH2845" i="3"/>
  <c r="AH2861" i="3"/>
  <c r="AH2877" i="3"/>
  <c r="AH2893" i="3"/>
  <c r="AH2909" i="3"/>
  <c r="AH2925" i="3"/>
  <c r="AH2941" i="3"/>
  <c r="AH2957" i="3"/>
  <c r="AH2973" i="3"/>
  <c r="AH2990" i="3"/>
  <c r="AH3006" i="3"/>
  <c r="AH3022" i="3"/>
  <c r="AH3038" i="3"/>
  <c r="AH3054" i="3"/>
  <c r="AH3070" i="3"/>
  <c r="AH3086" i="3"/>
  <c r="AH3097" i="3"/>
  <c r="AH3107" i="3"/>
  <c r="AH3108" i="3"/>
  <c r="AH3110" i="3"/>
  <c r="AH3128" i="3"/>
  <c r="AH3130" i="3"/>
  <c r="AH3131" i="3"/>
  <c r="AH3183" i="3"/>
  <c r="AH3184" i="3"/>
  <c r="AH3187" i="3"/>
  <c r="AH3212" i="3"/>
  <c r="AH3215" i="3"/>
  <c r="AH3216" i="3"/>
  <c r="AH3409" i="3"/>
  <c r="AH3101" i="3"/>
  <c r="AH3117" i="3"/>
  <c r="AH3133" i="3"/>
  <c r="AH3154" i="3"/>
  <c r="AH3161" i="3"/>
  <c r="AH3175" i="3"/>
  <c r="AH3189" i="3"/>
  <c r="AH3197" i="3"/>
  <c r="AH3198" i="3"/>
  <c r="AH3219" i="3"/>
  <c r="AH3220" i="3"/>
  <c r="AH3229" i="3"/>
  <c r="AH3247" i="3"/>
  <c r="AH3266" i="3"/>
  <c r="AH3275" i="3"/>
  <c r="AH3314" i="3"/>
  <c r="AH3351" i="3"/>
  <c r="AH3380" i="3"/>
  <c r="AH3403" i="3"/>
  <c r="AH3418" i="3"/>
  <c r="AH3446" i="3"/>
  <c r="AH3113" i="3"/>
  <c r="AH3129" i="3"/>
  <c r="AH3141" i="3"/>
  <c r="AH3148" i="3"/>
  <c r="AH3149" i="3"/>
  <c r="AH3170" i="3"/>
  <c r="AH3206" i="3"/>
  <c r="AH3213" i="3"/>
  <c r="AH3214" i="3"/>
  <c r="AH3241" i="3"/>
  <c r="AH3287" i="3"/>
  <c r="AH3288" i="3"/>
  <c r="AH3297" i="3"/>
  <c r="AH3316" i="3"/>
  <c r="AH3335" i="3"/>
  <c r="AH3344" i="3"/>
  <c r="AH3354" i="3"/>
  <c r="AH3364" i="3"/>
  <c r="AH3373" i="3"/>
  <c r="AH3382" i="3"/>
  <c r="AH3383" i="3"/>
  <c r="AH3384" i="3"/>
  <c r="AH3407" i="3"/>
  <c r="AH3408" i="3"/>
  <c r="AH3435" i="3"/>
  <c r="AH3437" i="3"/>
  <c r="AH3450" i="3"/>
  <c r="AH3109" i="3"/>
  <c r="AH3125" i="3"/>
  <c r="AH3143" i="3"/>
  <c r="AH3157" i="3"/>
  <c r="AH3164" i="3"/>
  <c r="AH3165" i="3"/>
  <c r="AH3186" i="3"/>
  <c r="AH3193" i="3"/>
  <c r="AH3208" i="3"/>
  <c r="AH3223" i="3"/>
  <c r="AH3224" i="3"/>
  <c r="AH3233" i="3"/>
  <c r="AH3234" i="3"/>
  <c r="AH3252" i="3"/>
  <c r="AH3262" i="3"/>
  <c r="AH3271" i="3"/>
  <c r="AH3272" i="3"/>
  <c r="AH3280" i="3"/>
  <c r="AH3290" i="3"/>
  <c r="AH3300" i="3"/>
  <c r="AH3309" i="3"/>
  <c r="AH3318" i="3"/>
  <c r="AH3319" i="3"/>
  <c r="AH3320" i="3"/>
  <c r="AH3328" i="3"/>
  <c r="AH3347" i="3"/>
  <c r="AH3348" i="3"/>
  <c r="AH3357" i="3"/>
  <c r="AH3375" i="3"/>
  <c r="AH3376" i="3"/>
  <c r="AH3397" i="3"/>
  <c r="AH3439" i="3"/>
  <c r="AH3440" i="3"/>
  <c r="AH3392" i="3"/>
  <c r="AH3399" i="3"/>
  <c r="AH3400" i="3"/>
  <c r="AH3421" i="3"/>
  <c r="AH3428" i="3"/>
  <c r="AH3442" i="3"/>
  <c r="K3459" i="3"/>
  <c r="O3459" i="3"/>
  <c r="AH3137" i="3"/>
  <c r="AH3153" i="3"/>
  <c r="AH3169" i="3"/>
  <c r="AH3185" i="3"/>
  <c r="AH3202" i="3"/>
  <c r="AH3218" i="3"/>
  <c r="AH3232" i="3"/>
  <c r="AH3239" i="3"/>
  <c r="AH3240" i="3"/>
  <c r="AH3261" i="3"/>
  <c r="AH3268" i="3"/>
  <c r="AH3282" i="3"/>
  <c r="AH3296" i="3"/>
  <c r="AH3303" i="3"/>
  <c r="AH3304" i="3"/>
  <c r="AH3325" i="3"/>
  <c r="AH3332" i="3"/>
  <c r="AH3346" i="3"/>
  <c r="AH3360" i="3"/>
  <c r="AH3367" i="3"/>
  <c r="AH3368" i="3"/>
  <c r="AH3389" i="3"/>
  <c r="AH3396" i="3"/>
  <c r="AH3410" i="3"/>
  <c r="AH3424" i="3"/>
  <c r="AH3431" i="3"/>
  <c r="AH3432" i="3"/>
  <c r="AH3228" i="3"/>
  <c r="AH3244" i="3"/>
  <c r="AH3260" i="3"/>
  <c r="AH3276" i="3"/>
  <c r="AH3292" i="3"/>
  <c r="AH3308" i="3"/>
  <c r="AH3324" i="3"/>
  <c r="AH3340" i="3"/>
  <c r="AH3356" i="3"/>
  <c r="AH3372" i="3"/>
  <c r="AH3388" i="3"/>
  <c r="AH3404" i="3"/>
  <c r="AH3420" i="3"/>
  <c r="AH3436" i="3"/>
  <c r="I3459" i="3"/>
  <c r="M3459" i="3"/>
  <c r="Q3459" i="3"/>
  <c r="U3459" i="3"/>
  <c r="Z3459" i="3"/>
  <c r="S3459" i="3"/>
  <c r="W3459" i="3"/>
  <c r="AD3462" i="3" l="1"/>
  <c r="AE3461" i="3"/>
  <c r="AG3462" i="3"/>
  <c r="AG3461" i="3"/>
  <c r="AH3465" i="3"/>
  <c r="AH3470" i="3"/>
  <c r="AH3467" i="3"/>
  <c r="AH3464" i="3"/>
  <c r="AH3454" i="3"/>
  <c r="AH3469" i="3"/>
  <c r="AH3459" i="3"/>
  <c r="AH3471" i="3"/>
  <c r="AH3468" i="3"/>
  <c r="AF3462" i="3"/>
  <c r="AH3457" i="3"/>
  <c r="AH3456" i="3"/>
  <c r="AH3458" i="3"/>
  <c r="AH3472" i="3"/>
  <c r="AH3466" i="3"/>
  <c r="AH3463" i="3"/>
  <c r="AH3460" i="3"/>
  <c r="AH3461" i="3" l="1"/>
  <c r="AH346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ANON ANON</author>
    <author/>
    <author>James Remsen</author>
  </authors>
  <commentList>
    <comment ref="L1" authorId="0" shapeId="0" xr:uid="{E3DE0B87-7128-4929-B1A5-626CE8FFDC26}">
      <text>
        <r>
          <rPr>
            <b/>
            <sz val="9"/>
            <color indexed="81"/>
            <rFont val="Arial"/>
            <family val="2"/>
          </rPr>
          <t>ANON ANON:</t>
        </r>
        <r>
          <rPr>
            <sz val="9"/>
            <color indexed="81"/>
            <rFont val="Arial"/>
            <family val="2"/>
          </rPr>
          <t xml:space="preserve">
does not include Chilean territories outside SACC region, such as Easter Island</t>
        </r>
      </text>
    </comment>
    <comment ref="N1" authorId="1" shapeId="0" xr:uid="{2DBD38B1-3767-4703-B954-A1492CE77C3B}">
      <text>
        <r>
          <rPr>
            <b/>
            <sz val="9"/>
            <color indexed="8"/>
            <rFont val="Arial"/>
            <family val="2"/>
          </rPr>
          <t xml:space="preserve">ANON ANON:
</t>
        </r>
        <r>
          <rPr>
            <sz val="9"/>
            <color indexed="8"/>
            <rFont val="Arial"/>
            <family val="2"/>
          </rPr>
          <t>listed as a separate country in recogntion of the pending dissolution of the Netherlands Antilles</t>
        </r>
      </text>
    </comment>
    <comment ref="Y1" authorId="0" shapeId="0" xr:uid="{67AAA5D9-A2D4-4934-9B41-339F2F586F42}">
      <text>
        <r>
          <rPr>
            <b/>
            <sz val="9"/>
            <color indexed="81"/>
            <rFont val="Arial"/>
            <family val="2"/>
          </rPr>
          <t>ANON ANON:</t>
        </r>
        <r>
          <rPr>
            <sz val="9"/>
            <color indexed="81"/>
            <rFont val="Arial"/>
            <family val="2"/>
          </rPr>
          <t xml:space="preserve">
current plans are for Bonaire to remain a Dutch terriroty</t>
        </r>
      </text>
    </comment>
    <comment ref="A3461" authorId="0" shapeId="0" xr:uid="{B96D79C3-FC50-45F2-ADE6-B2966BA6FFB8}">
      <text>
        <r>
          <rPr>
            <b/>
            <sz val="9"/>
            <color indexed="81"/>
            <rFont val="Arial"/>
            <family val="2"/>
          </rPr>
          <t>ANON ANON:</t>
        </r>
        <r>
          <rPr>
            <sz val="9"/>
            <color indexed="81"/>
            <rFont val="Arial"/>
            <family val="2"/>
          </rPr>
          <t xml:space="preserve">
published sight record but no archived specimen, photograph, video, or recording. Unpublished or non-archived photos are considered sight records.</t>
        </r>
      </text>
    </comment>
    <comment ref="F3461" authorId="0" shapeId="0" xr:uid="{AABD2AE6-4B7A-4FC4-8E4B-34C9B5696B80}">
      <text>
        <r>
          <rPr>
            <b/>
            <sz val="9"/>
            <color indexed="81"/>
            <rFont val="Arial"/>
            <family val="2"/>
          </rPr>
          <t>ANON ANON:</t>
        </r>
        <r>
          <rPr>
            <sz val="9"/>
            <color indexed="81"/>
            <rFont val="Arial"/>
            <family val="2"/>
          </rPr>
          <t xml:space="preserve">
published sight record but no archived specimen, photograph, video, or recording. Unpublished or non-archived photos are considered sight records.</t>
        </r>
      </text>
    </comment>
    <comment ref="A3462" authorId="2" shapeId="0" xr:uid="{00569AC2-C74A-4514-8D5B-A28EF9CD8DDF}">
      <text>
        <r>
          <rPr>
            <b/>
            <sz val="9"/>
            <color rgb="FF000000"/>
            <rFont val="Arial"/>
            <family val="2"/>
          </rPr>
          <t>James Remsen: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Defined as all of breeding and nonbreeding distribution within a single country; "V" or "H" status elsewhere, however, does not remove Endemic label</t>
        </r>
      </text>
    </comment>
    <comment ref="F3462" authorId="2" shapeId="0" xr:uid="{7334FAF1-8F1E-4C0D-8DBF-D8A02841ABFF}">
      <text>
        <r>
          <rPr>
            <b/>
            <sz val="9"/>
            <color rgb="FF000000"/>
            <rFont val="Arial"/>
            <family val="2"/>
          </rPr>
          <t>James Remsen: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Defined as all of breeding and nonbreeding distribution within a single country; "V" or "H" status elsewhere, however, does not remove Endemic label</t>
        </r>
      </text>
    </comment>
  </commentList>
</comments>
</file>

<file path=xl/sharedStrings.xml><?xml version="1.0" encoding="utf-8"?>
<sst xmlns="http://schemas.openxmlformats.org/spreadsheetml/2006/main" count="48407" uniqueCount="10743">
  <si>
    <t>ID ARA Nuevo IAA</t>
  </si>
  <si>
    <t>Nombre del conjunto de datos</t>
  </si>
  <si>
    <t>Nombre de la institución_ARA</t>
  </si>
  <si>
    <t>Código de la institución</t>
  </si>
  <si>
    <t>Número de catálogo</t>
  </si>
  <si>
    <t>Nombre aceptado usado</t>
  </si>
  <si>
    <t>Latitud decimal</t>
  </si>
  <si>
    <t>Longitud decimal</t>
  </si>
  <si>
    <t>Nivel de precisión_ARA</t>
  </si>
  <si>
    <t>Comentarios de la georreferenciación</t>
  </si>
  <si>
    <t>Registrado por</t>
  </si>
  <si>
    <t>SACC</t>
  </si>
  <si>
    <t>Identificaciones previas</t>
  </si>
  <si>
    <t>Año</t>
  </si>
  <si>
    <t>Mes</t>
  </si>
  <si>
    <t>Día</t>
  </si>
  <si>
    <t>Fecha original del evento</t>
  </si>
  <si>
    <t>País</t>
  </si>
  <si>
    <t>Departamento</t>
  </si>
  <si>
    <t>Municipio</t>
  </si>
  <si>
    <t>Localidad</t>
  </si>
  <si>
    <t>Localidad original</t>
  </si>
  <si>
    <t>Biomap</t>
  </si>
  <si>
    <t>American Museum of Natural History</t>
  </si>
  <si>
    <t>AMNH</t>
  </si>
  <si>
    <t>Colinus cristatus</t>
  </si>
  <si>
    <t>Coordenadas de centro urbano</t>
  </si>
  <si>
    <t>Colinus cristatus leucotis</t>
  </si>
  <si>
    <t>Colombia</t>
  </si>
  <si>
    <t>Tolima</t>
  </si>
  <si>
    <t>Honda</t>
  </si>
  <si>
    <t>Honda, area</t>
  </si>
  <si>
    <t>Unknown</t>
  </si>
  <si>
    <t>Aves Colombia [310112]</t>
  </si>
  <si>
    <t>Eupsychortyx c. leucotis</t>
  </si>
  <si>
    <t>Zenaida</t>
  </si>
  <si>
    <t>G. K. C.</t>
  </si>
  <si>
    <t>Columbina passerina</t>
  </si>
  <si>
    <t>Columbina passerina parvula</t>
  </si>
  <si>
    <t>L. A. F.</t>
  </si>
  <si>
    <t>Leptotila</t>
  </si>
  <si>
    <t>F. M. C.</t>
  </si>
  <si>
    <t>Aramides</t>
  </si>
  <si>
    <t>G. O'C.</t>
  </si>
  <si>
    <t>Actitis macularius</t>
  </si>
  <si>
    <t>G.O.C.</t>
  </si>
  <si>
    <t>Actitis macularia</t>
  </si>
  <si>
    <t>Butorides striata</t>
  </si>
  <si>
    <t>Butorides striatus</t>
  </si>
  <si>
    <t>Milvago chimachima</t>
  </si>
  <si>
    <t>Herpetotheres</t>
  </si>
  <si>
    <t>Falco sparverius</t>
  </si>
  <si>
    <t>I. M. R.</t>
  </si>
  <si>
    <t>Cerchneis sparveria intermedia</t>
  </si>
  <si>
    <t>Forpus conspicillatus</t>
  </si>
  <si>
    <t>Forpus conspicillatus conspicillatus</t>
  </si>
  <si>
    <t>Psittacula conspicillata conspicillata</t>
  </si>
  <si>
    <t>Brotogeris jugularis</t>
  </si>
  <si>
    <t>Brotogeris jugularis jugularis</t>
  </si>
  <si>
    <t>Amazona ochrocephala</t>
  </si>
  <si>
    <t>Amazona ochrocephala panamensis</t>
  </si>
  <si>
    <t>G. K C.</t>
  </si>
  <si>
    <t>Megaceryle torquata</t>
  </si>
  <si>
    <t>Ceryle torquata torquata</t>
  </si>
  <si>
    <t>Momotus momota</t>
  </si>
  <si>
    <t>Momotus subrufescens</t>
  </si>
  <si>
    <t>Momotus subrufescens subrufescens</t>
  </si>
  <si>
    <t>Damophila julie julie</t>
  </si>
  <si>
    <t>Lepidopyga goudoti</t>
  </si>
  <si>
    <t>Anthracothorax nigricollis</t>
  </si>
  <si>
    <t>Anthracothorax nigricollis nigricollis</t>
  </si>
  <si>
    <t>Crotophaga major</t>
  </si>
  <si>
    <t>Galbula ruficauda</t>
  </si>
  <si>
    <t>Galbula ruficauda ruficauda</t>
  </si>
  <si>
    <t>Nystalus radiatus</t>
  </si>
  <si>
    <t>T. M. R.</t>
  </si>
  <si>
    <t>Buceo (Mystalus) radiatus</t>
  </si>
  <si>
    <t>Notharchus hyperrhynchus</t>
  </si>
  <si>
    <t>Notharcus hyperhynchus leucocrissus</t>
  </si>
  <si>
    <t>Melanerpes rubricapillus</t>
  </si>
  <si>
    <t>Centurus rubricapillus rubricapillus</t>
  </si>
  <si>
    <t>Veniliornis kirki cecilii</t>
  </si>
  <si>
    <t>G. O'C</t>
  </si>
  <si>
    <t>Picumnus olivaceus</t>
  </si>
  <si>
    <t>Picumnus olivaceus olivaceus</t>
  </si>
  <si>
    <t>F M C.</t>
  </si>
  <si>
    <t>Taraba major</t>
  </si>
  <si>
    <t>Taraba transandeana nanadensis</t>
  </si>
  <si>
    <t>Thamnophilus doliatus</t>
  </si>
  <si>
    <t>Thamnophilus doliatus albicans</t>
  </si>
  <si>
    <t>Thamnophilus radiatus albicans</t>
  </si>
  <si>
    <t>Thamnophilus punctatus</t>
  </si>
  <si>
    <t>P. G. H.</t>
  </si>
  <si>
    <t>Thamnophilus punctatis atrinucha</t>
  </si>
  <si>
    <t>Dysithamnus mentalis</t>
  </si>
  <si>
    <t>Formicivora grisea</t>
  </si>
  <si>
    <t>Microrhopias grisea intermedia</t>
  </si>
  <si>
    <t>Cercomacra nigricans</t>
  </si>
  <si>
    <t>Hafferia immaculata</t>
  </si>
  <si>
    <t>Myrmeciza immaculata immaculata</t>
  </si>
  <si>
    <t>Myrmeciza longipes</t>
  </si>
  <si>
    <t>Myrmeciza longipes boucardi</t>
  </si>
  <si>
    <t>Automolus ochrolaemus</t>
  </si>
  <si>
    <t>Automolus pallidigularis pallidigularis</t>
  </si>
  <si>
    <t>Dendrocincla fuliginosa</t>
  </si>
  <si>
    <t>Dendrocincla lafresnayei lafresnayei</t>
  </si>
  <si>
    <t>Xiphorhynchus nanus nanus</t>
  </si>
  <si>
    <t>Dendroplex picus</t>
  </si>
  <si>
    <t>Dendroplex picus picerostris</t>
  </si>
  <si>
    <t>Lepidocolaptes albolineatus</t>
  </si>
  <si>
    <t>Picolaptes albolineatus</t>
  </si>
  <si>
    <t>Fluvicola pica</t>
  </si>
  <si>
    <t>Colonia colonus</t>
  </si>
  <si>
    <t>Colonia colonus leuconotus</t>
  </si>
  <si>
    <t>Copurus leuconotus</t>
  </si>
  <si>
    <t>Todirostrum cinereum</t>
  </si>
  <si>
    <t>Todirostrum cinereum cinereum</t>
  </si>
  <si>
    <t>Poecilotriccus sylvia</t>
  </si>
  <si>
    <t>Todirostrum schistaceiceps superciliare</t>
  </si>
  <si>
    <t>Hemitriccus margaritaceiventer</t>
  </si>
  <si>
    <t>Euscarthmus septentrionalis</t>
  </si>
  <si>
    <t>Atalotriccus pilaris</t>
  </si>
  <si>
    <t>Atalotriccus pilaris pilaris</t>
  </si>
  <si>
    <t>Mionectes oleagineus</t>
  </si>
  <si>
    <t>Pipromorpha oleaginea parca</t>
  </si>
  <si>
    <t>Myiopagis viridicata</t>
  </si>
  <si>
    <t>Myiopagis viridicata pallens</t>
  </si>
  <si>
    <t>Phaeomyias murina</t>
  </si>
  <si>
    <t>Phaeomias murina incomta</t>
  </si>
  <si>
    <t>Zimmerius chrysops</t>
  </si>
  <si>
    <t>Tyranniscus chrysops chrysops</t>
  </si>
  <si>
    <t>Elaenia flavogaster</t>
  </si>
  <si>
    <t>Elaenia flavogaster flavogaster</t>
  </si>
  <si>
    <t>Myiozetetes cayanensis</t>
  </si>
  <si>
    <t>Myiozetetes cayanensis cayanensis</t>
  </si>
  <si>
    <t>Pitangus sulphuratus</t>
  </si>
  <si>
    <t>Pitangus sulphuratus rufipennis</t>
  </si>
  <si>
    <t>Myiobius</t>
  </si>
  <si>
    <t>Pyrocephalus rubinus</t>
  </si>
  <si>
    <t>Pyrocephalus rubinus heterurus</t>
  </si>
  <si>
    <t>Empidonax traillii</t>
  </si>
  <si>
    <t>Empidonax trailli alnorum</t>
  </si>
  <si>
    <t>Myiarchus apicalis</t>
  </si>
  <si>
    <t>Tyrannus melancholicus</t>
  </si>
  <si>
    <t>Tyrannus melancholicus satrapa</t>
  </si>
  <si>
    <t>Corapipo leucorrhoa</t>
  </si>
  <si>
    <t>Corapipo leucorrhoa leucorrhoa</t>
  </si>
  <si>
    <t>Manacus manacus</t>
  </si>
  <si>
    <t>Manacus manacus flaveolus</t>
  </si>
  <si>
    <t>Polioptila plumbea</t>
  </si>
  <si>
    <t>Polioptila livida plumbeiceps</t>
  </si>
  <si>
    <t>Cantorchilus leucotis</t>
  </si>
  <si>
    <t>Thryophilus leucotis</t>
  </si>
  <si>
    <t>Troglodytes aedon</t>
  </si>
  <si>
    <t>Troglodytes musculus striatulus</t>
  </si>
  <si>
    <t>Mimus gilvus</t>
  </si>
  <si>
    <t>Mimus gilvus tolimensis</t>
  </si>
  <si>
    <t>Donacobius atricapilla</t>
  </si>
  <si>
    <t>Donacobius atricapillus albovittatus</t>
  </si>
  <si>
    <t>Turdus ignobilis</t>
  </si>
  <si>
    <t>Turdus ignobilis ignobilis</t>
  </si>
  <si>
    <t>Planesticus ignobilis ignobilis</t>
  </si>
  <si>
    <t>Turdus leucomelas</t>
  </si>
  <si>
    <t>Planesticus albiventer ephippialis</t>
  </si>
  <si>
    <t>Mniotilta varia</t>
  </si>
  <si>
    <t>Setophaga petechia</t>
  </si>
  <si>
    <t>Dendroica aestiva</t>
  </si>
  <si>
    <t>Setophaga fusca</t>
  </si>
  <si>
    <t>Dendroica fusca</t>
  </si>
  <si>
    <t>Setophaga castanea</t>
  </si>
  <si>
    <t>Dendroica castanea</t>
  </si>
  <si>
    <t>Geothlypis philadelphia</t>
  </si>
  <si>
    <t>Oporornis philadelphia</t>
  </si>
  <si>
    <t>Parkesia noveboracensis</t>
  </si>
  <si>
    <t>Seiurus noveboracensis notabilis</t>
  </si>
  <si>
    <t>Setophaga ruticilla</t>
  </si>
  <si>
    <t>Sporophila grisea grisea</t>
  </si>
  <si>
    <t>Sporophila minuta</t>
  </si>
  <si>
    <t>Sporophila minuta minuta</t>
  </si>
  <si>
    <t>Tiaris bicolor omissa</t>
  </si>
  <si>
    <t>Volatinia jacarina</t>
  </si>
  <si>
    <t>Volatinia jacarini splendens</t>
  </si>
  <si>
    <t>Saltator striatipectus</t>
  </si>
  <si>
    <t>Saltator striatipectus striatipectus</t>
  </si>
  <si>
    <t>Saltator striatipectus '</t>
  </si>
  <si>
    <t>Spinus psaltria</t>
  </si>
  <si>
    <t>Astragalinus psaltria columbianus</t>
  </si>
  <si>
    <t>Arremonops conirostris</t>
  </si>
  <si>
    <t>Arremonops conirostris conirostris</t>
  </si>
  <si>
    <t>Coereba flaveola</t>
  </si>
  <si>
    <t>Coereba mexicana columbiana</t>
  </si>
  <si>
    <t>Conirostrum leucogenys</t>
  </si>
  <si>
    <t>Ateleodacnis leucogenys</t>
  </si>
  <si>
    <t>Dacnis lineata</t>
  </si>
  <si>
    <t>Dacnis egregia egregia</t>
  </si>
  <si>
    <t>Chlorophanes spiza</t>
  </si>
  <si>
    <t>Chlorophanes spiza caerulesceus</t>
  </si>
  <si>
    <t>Euphonia concinna</t>
  </si>
  <si>
    <t>Euphonia laniirostris</t>
  </si>
  <si>
    <t>Euphonia crassirostris crassirostris</t>
  </si>
  <si>
    <t>Tangara vitriolina</t>
  </si>
  <si>
    <t>Thraupis episcopus</t>
  </si>
  <si>
    <t>Thraupis cana cana</t>
  </si>
  <si>
    <t>Ramphocelus dimidiatus</t>
  </si>
  <si>
    <t>Ramphocelus dimidiatus dimidiatus</t>
  </si>
  <si>
    <t>Piranga rubra</t>
  </si>
  <si>
    <t>Piranga rubra rubra</t>
  </si>
  <si>
    <t>Piranga</t>
  </si>
  <si>
    <t>Icterus auricapillus</t>
  </si>
  <si>
    <t>Icterus chrysater</t>
  </si>
  <si>
    <t>Icterus hondae</t>
  </si>
  <si>
    <t>Cornell University Museum of Vertebrates</t>
  </si>
  <si>
    <t>CUMV</t>
  </si>
  <si>
    <t>Fuertes, L.A.</t>
  </si>
  <si>
    <t>Magdalena río</t>
  </si>
  <si>
    <t>Honda, Magdalena Valley</t>
  </si>
  <si>
    <t>Coordenada de la vereda</t>
  </si>
  <si>
    <t>El Triunfo</t>
  </si>
  <si>
    <t>Honda, El Triunfo</t>
  </si>
  <si>
    <t>Honda, Magdalena River</t>
  </si>
  <si>
    <t>Psittacara wagleri</t>
  </si>
  <si>
    <t>Aratinga wagleri wagleri</t>
  </si>
  <si>
    <t>Magdalena Valley, Honda</t>
  </si>
  <si>
    <t>Streptoprocne zonaris</t>
  </si>
  <si>
    <t>Streptoprocne zonaris albicincta</t>
  </si>
  <si>
    <t>Honda, elevation 600 feet</t>
  </si>
  <si>
    <t>Amazilia tzacatl</t>
  </si>
  <si>
    <t>Coordenadas de centro urbano, alturas no ubicadas en centro urbano, pero no es claro su ubicación</t>
  </si>
  <si>
    <t>Amazilia tzacatl tzacatl</t>
  </si>
  <si>
    <t>Honda, above (823m)</t>
  </si>
  <si>
    <t>above Honda, elevation 2700 feet</t>
  </si>
  <si>
    <t>Chalybura buffonii</t>
  </si>
  <si>
    <t>Chalybura buffonii buffonii</t>
  </si>
  <si>
    <t>Baryphthengus martii</t>
  </si>
  <si>
    <t>Baryphthengus martii semirufa</t>
  </si>
  <si>
    <t>Melanerpes subelegans</t>
  </si>
  <si>
    <t>Picumnus olivaceus olicaceus</t>
  </si>
  <si>
    <t>Xiphorhynchus guttatus</t>
  </si>
  <si>
    <t>Xiphorhynchus guttatus nanus</t>
  </si>
  <si>
    <t>Honda, elevation 3200 ft.</t>
  </si>
  <si>
    <t>Honda, above (914m)</t>
  </si>
  <si>
    <t>above Honda, elevation 3000 ft.</t>
  </si>
  <si>
    <t>Cyanocorax affinis</t>
  </si>
  <si>
    <t>Cyanocorax affinis affinis</t>
  </si>
  <si>
    <t>Honda, Magdalena</t>
  </si>
  <si>
    <t>Pheugopedius fasciatoventris</t>
  </si>
  <si>
    <t>Thryothorus fasciatoventris fasciatoventris</t>
  </si>
  <si>
    <t>Thryothorus fasciatoventris fascio-ventris</t>
  </si>
  <si>
    <t>Cyclarhis gujanensis</t>
  </si>
  <si>
    <t>Cyclarhis gujanensis gujanensis</t>
  </si>
  <si>
    <t>Arremon aurantiirostris</t>
  </si>
  <si>
    <t>Eucometis penicillata</t>
  </si>
  <si>
    <t>Tangara nigrocincta</t>
  </si>
  <si>
    <t>Field Museum of Natural History</t>
  </si>
  <si>
    <t>FMNH</t>
  </si>
  <si>
    <t>Cherrie G.K.</t>
  </si>
  <si>
    <t>Momotus momota conexus</t>
  </si>
  <si>
    <t>Honda, Rio Magdalena</t>
  </si>
  <si>
    <t>Instituto de Ciencias Naturales</t>
  </si>
  <si>
    <t>ICN</t>
  </si>
  <si>
    <t>MCZ</t>
  </si>
  <si>
    <t>Museum of Comparative Zoology, Harvard University</t>
  </si>
  <si>
    <t>Chapman, Cherrie, G. K., et al.</t>
  </si>
  <si>
    <t>Todirostrum sylvia superciliare</t>
  </si>
  <si>
    <t>Tangara cyanicollis</t>
  </si>
  <si>
    <t>Fuertes, L. A., Thayer, G.</t>
  </si>
  <si>
    <t>Tangara cyanicollis granadensis</t>
  </si>
  <si>
    <t xml:space="preserve">Honda, above </t>
  </si>
  <si>
    <t>above Honda</t>
  </si>
  <si>
    <t>Tangara gyrola</t>
  </si>
  <si>
    <t>Fuertes, L. A.</t>
  </si>
  <si>
    <t>Tangara gyrola deleticia</t>
  </si>
  <si>
    <t>National Museum of Natural History, Smithsonian Institution (USNM)</t>
  </si>
  <si>
    <t>USNM</t>
  </si>
  <si>
    <t>F. Chapman &amp; Et Al.</t>
  </si>
  <si>
    <t>F. Chapman, Cherrie &amp; Et Al.</t>
  </si>
  <si>
    <t>Magdalena River, Honda</t>
  </si>
  <si>
    <t>UCLA-Dickey Collection (UCLA-Dickey)</t>
  </si>
  <si>
    <t>CHAPMAN, CHERRIE ET AL</t>
  </si>
  <si>
    <t>HONDA, RIO MAGDALENA</t>
  </si>
  <si>
    <t>Thalurania colombica</t>
  </si>
  <si>
    <t>El Consuelo</t>
  </si>
  <si>
    <t>Thalmurania colombica colombica</t>
  </si>
  <si>
    <t>Chalybura buffoni</t>
  </si>
  <si>
    <t>Heliomaster longirostris</t>
  </si>
  <si>
    <t>Anthoscenus longirostris stewartae</t>
  </si>
  <si>
    <t>Myrmeciza longipes leoncardi</t>
  </si>
  <si>
    <t>Contopus cinereus</t>
  </si>
  <si>
    <t>Myiochanes brachytarsus</t>
  </si>
  <si>
    <t>El Consuela</t>
  </si>
  <si>
    <t>Schiffornis turdina</t>
  </si>
  <si>
    <t>Campylorhynchus zonatus</t>
  </si>
  <si>
    <t>Heleodytes zonatus brevirostris</t>
  </si>
  <si>
    <t>Henicorhina leucosticta</t>
  </si>
  <si>
    <t>L. A. Feuertes</t>
  </si>
  <si>
    <t>Henicorhina prosthelenca albilateralis</t>
  </si>
  <si>
    <t>Tiaris olivaceus</t>
  </si>
  <si>
    <t>Tiaris olivacea pusilla</t>
  </si>
  <si>
    <t>Tangara gyroloides gyroloides</t>
  </si>
  <si>
    <t>Tangara cyaneicollis granadensis</t>
  </si>
  <si>
    <t>Habia cristata</t>
  </si>
  <si>
    <t>Eucometis cristata cristata</t>
  </si>
  <si>
    <t>Eucometis cristata '</t>
  </si>
  <si>
    <t>El Consuelo, Honda, elevation 3000 ft</t>
  </si>
  <si>
    <t>El Consuelo, above Honda, elevation 3000 ft.</t>
  </si>
  <si>
    <t>Schiffornis turdinus stenorhynchus</t>
  </si>
  <si>
    <t>Catharus minimus</t>
  </si>
  <si>
    <t>El Consuelo, Honda, elevation 3000 feet</t>
  </si>
  <si>
    <t>Chapman, Cherrie et al.</t>
  </si>
  <si>
    <t>El Consuelo (Avobe Honda), W. slope, E. Andes</t>
  </si>
  <si>
    <t>Myrmeciza longipes panamensis</t>
  </si>
  <si>
    <t>F. Chapman &amp; Cherrie</t>
  </si>
  <si>
    <t>El Consuelo, Above Honda, W Slope of E Andes</t>
  </si>
  <si>
    <t>UCLA</t>
  </si>
  <si>
    <t>FECHA</t>
  </si>
  <si>
    <t>Pionus tumultuosus</t>
  </si>
  <si>
    <t>Coordenada corresponde al centro poblado</t>
  </si>
  <si>
    <t>Native collector</t>
  </si>
  <si>
    <t>Cundinamarca</t>
  </si>
  <si>
    <t>Guaduas</t>
  </si>
  <si>
    <t>Guaduas, area</t>
  </si>
  <si>
    <t>P</t>
  </si>
  <si>
    <t>Pionus seniloides seniloides</t>
  </si>
  <si>
    <t>Veniliornis kirkii cecilii</t>
  </si>
  <si>
    <t>Maria Apolinar Hno.</t>
  </si>
  <si>
    <t>Icterus mesomelas</t>
  </si>
  <si>
    <t>Icterus mesomelas carrikeri</t>
  </si>
  <si>
    <t>Adelomyia melanogenys</t>
  </si>
  <si>
    <t>Adelomyia melanogenys melanogenys</t>
  </si>
  <si>
    <t>Sporophila crassirostris</t>
  </si>
  <si>
    <t>Oryzoborus crassirostris crassirostris</t>
  </si>
  <si>
    <t>Sporophila funerea</t>
  </si>
  <si>
    <t>Oryzoborus funereus</t>
  </si>
  <si>
    <t>Universidad de la Salle</t>
  </si>
  <si>
    <t>US</t>
  </si>
  <si>
    <t>SP_CHECK</t>
  </si>
  <si>
    <t>Scientific name</t>
    <phoneticPr fontId="0"/>
  </si>
  <si>
    <t>Order</t>
  </si>
  <si>
    <t>Family</t>
  </si>
  <si>
    <t>Genus</t>
  </si>
  <si>
    <t>species</t>
    <phoneticPr fontId="0"/>
  </si>
  <si>
    <t>English name</t>
  </si>
  <si>
    <t>Argentina</t>
  </si>
  <si>
    <t>Aruba</t>
  </si>
  <si>
    <t>Bolivia</t>
  </si>
  <si>
    <t>Brazil</t>
  </si>
  <si>
    <t>Chile</t>
  </si>
  <si>
    <t>Curaçao</t>
  </si>
  <si>
    <t>Ecuador</t>
  </si>
  <si>
    <t>French Guiana</t>
  </si>
  <si>
    <t>Guyana</t>
  </si>
  <si>
    <t>Paraguay</t>
  </si>
  <si>
    <t>Peru</t>
  </si>
  <si>
    <t>Suriname</t>
  </si>
  <si>
    <t>Trinidad &amp; Tobago</t>
  </si>
  <si>
    <t>Uruguay</t>
  </si>
  <si>
    <t>Venezuela</t>
  </si>
  <si>
    <t>Bonaire</t>
  </si>
  <si>
    <t>Falkland Iss/I. Malvinas</t>
    <phoneticPr fontId="0"/>
  </si>
  <si>
    <t>X</t>
    <phoneticPr fontId="0"/>
  </si>
  <si>
    <t>NB</t>
    <phoneticPr fontId="0"/>
  </si>
  <si>
    <t>V</t>
    <phoneticPr fontId="0"/>
  </si>
  <si>
    <t>IN</t>
    <phoneticPr fontId="0"/>
  </si>
  <si>
    <t>total</t>
    <phoneticPr fontId="0"/>
  </si>
  <si>
    <t>Rhea americana</t>
  </si>
  <si>
    <t>Rheiiformes</t>
  </si>
  <si>
    <t>Rheidae</t>
  </si>
  <si>
    <t>Rhea</t>
  </si>
  <si>
    <t>americana</t>
  </si>
  <si>
    <t>Greater Rhea</t>
  </si>
  <si>
    <t>X</t>
  </si>
  <si>
    <t>Rhea pennata</t>
  </si>
  <si>
    <t>pennata</t>
  </si>
  <si>
    <t>Lesser Rhea</t>
  </si>
  <si>
    <t>Nothocercus julius</t>
  </si>
  <si>
    <t>Tinamiformes</t>
  </si>
  <si>
    <t>Tinamidae</t>
  </si>
  <si>
    <t>Nothocercus</t>
  </si>
  <si>
    <t>julius</t>
  </si>
  <si>
    <t>Tawny-breasted Tinamou</t>
  </si>
  <si>
    <t>Nothocercus bonapartei</t>
  </si>
  <si>
    <t>bonapartei</t>
  </si>
  <si>
    <t>Highland Tinamou</t>
  </si>
  <si>
    <t>Nothocercus nigrocapillus</t>
  </si>
  <si>
    <t>nigrocapillus</t>
  </si>
  <si>
    <t>Hooded Tinamou</t>
  </si>
  <si>
    <t>Tinamus tao</t>
  </si>
  <si>
    <t>Tinamus</t>
  </si>
  <si>
    <t>tao</t>
  </si>
  <si>
    <t>Gray Tinamou</t>
  </si>
  <si>
    <t>Tinamus solitarius</t>
  </si>
  <si>
    <t>solitarius</t>
  </si>
  <si>
    <t>Solitary Tinamou</t>
  </si>
  <si>
    <t>Tinamus osgoodi</t>
  </si>
  <si>
    <t>osgoodi</t>
  </si>
  <si>
    <t>Black Tinamou</t>
  </si>
  <si>
    <t>H</t>
  </si>
  <si>
    <t>Tinamus major</t>
  </si>
  <si>
    <t>major</t>
  </si>
  <si>
    <t>Great Tinamou</t>
  </si>
  <si>
    <t>Tinamus guttatus</t>
  </si>
  <si>
    <t>guttatus</t>
  </si>
  <si>
    <t>White-throated Tinamou</t>
  </si>
  <si>
    <t>Crypturellus berlepschi</t>
  </si>
  <si>
    <t>Crypturellus</t>
  </si>
  <si>
    <t>berlepschi</t>
  </si>
  <si>
    <t>Berlepsch's Tinamou</t>
  </si>
  <si>
    <t>Crypturellus cinereus</t>
  </si>
  <si>
    <t>cinereus</t>
  </si>
  <si>
    <t>Cinereous Tinamou</t>
  </si>
  <si>
    <t>Crypturellus soui</t>
  </si>
  <si>
    <t>soui</t>
  </si>
  <si>
    <t>Little Tinamou</t>
  </si>
  <si>
    <t>Crypturellus ptaritepui</t>
  </si>
  <si>
    <t>ptaritepui</t>
  </si>
  <si>
    <t>Tepui Tinamou</t>
  </si>
  <si>
    <t>X(e)</t>
  </si>
  <si>
    <t>Crypturellus obsoletus</t>
  </si>
  <si>
    <t>obsoletus</t>
  </si>
  <si>
    <t>Brown Tinamou</t>
  </si>
  <si>
    <t>Crypturellus undulatus</t>
  </si>
  <si>
    <t>undulatus</t>
  </si>
  <si>
    <t>Undulated Tinamou</t>
  </si>
  <si>
    <t>Crypturellus transfasciatus</t>
  </si>
  <si>
    <t>transfasciatus</t>
  </si>
  <si>
    <t>Pale-browed Tinamou</t>
  </si>
  <si>
    <t>Crypturellus strigulosus</t>
  </si>
  <si>
    <t>strigulosus</t>
  </si>
  <si>
    <t>Brazilian Tinamou</t>
  </si>
  <si>
    <t>Crypturellus duidae</t>
  </si>
  <si>
    <t>duidae</t>
  </si>
  <si>
    <t>Gray-legged Tinamou</t>
  </si>
  <si>
    <t>Crypturellus erythropus</t>
  </si>
  <si>
    <t>erythropus</t>
  </si>
  <si>
    <t>Red-legged Tinamou</t>
  </si>
  <si>
    <t>Crypturellus noctivagus</t>
  </si>
  <si>
    <t>noctivagus</t>
  </si>
  <si>
    <t>Yellow-legged Tinamou</t>
  </si>
  <si>
    <t>Crypturellus atrocapillus</t>
  </si>
  <si>
    <t>atrocapillus</t>
  </si>
  <si>
    <t>Black-capped Tinamou</t>
  </si>
  <si>
    <t>Crypturellus kerriae</t>
  </si>
  <si>
    <t>kerriae</t>
  </si>
  <si>
    <t>Choco Tinamou</t>
  </si>
  <si>
    <t>Crypturellus variegatus</t>
  </si>
  <si>
    <t>variegatus</t>
  </si>
  <si>
    <t>Variegated Tinamou</t>
  </si>
  <si>
    <t>Crypturellus brevirostris</t>
  </si>
  <si>
    <t>brevirostris</t>
  </si>
  <si>
    <t>Rusty Tinamou</t>
  </si>
  <si>
    <t>Crypturellus bartletti</t>
  </si>
  <si>
    <t>bartletti</t>
  </si>
  <si>
    <t>Bartlett's Tinamou</t>
  </si>
  <si>
    <t>Crypturellus parvirostris</t>
  </si>
  <si>
    <t>parvirostris</t>
  </si>
  <si>
    <t>Small-billed Tinamou</t>
  </si>
  <si>
    <t>Crypturellus casiquiare</t>
  </si>
  <si>
    <t>casiquiare</t>
  </si>
  <si>
    <t>Barred Tinamou</t>
  </si>
  <si>
    <t>Crypturellus tataupa</t>
  </si>
  <si>
    <t>tataupa</t>
  </si>
  <si>
    <t>Tataupa Tinamou</t>
  </si>
  <si>
    <t>Rhynchotus rufescens</t>
  </si>
  <si>
    <t>Rhynchotus</t>
  </si>
  <si>
    <t>rufescens</t>
  </si>
  <si>
    <t>Red-winged Tinamou</t>
  </si>
  <si>
    <t>Rhynchotus maculicollis</t>
  </si>
  <si>
    <t>maculicollis</t>
  </si>
  <si>
    <t>Huayco Tinamou</t>
  </si>
  <si>
    <t>Nothoprocta taczanowskii</t>
  </si>
  <si>
    <t>Nothoprocta</t>
  </si>
  <si>
    <t>taczanowskii</t>
  </si>
  <si>
    <t>Taczanowski's Tinamou</t>
  </si>
  <si>
    <t>Nothoprocta ornata</t>
  </si>
  <si>
    <t>ornata</t>
  </si>
  <si>
    <t>Ornate Tinamou</t>
  </si>
  <si>
    <t>Nothoprocta perdicaria</t>
  </si>
  <si>
    <t>perdicaria</t>
  </si>
  <si>
    <t>Chilean Tinamou</t>
  </si>
  <si>
    <t>Nothoprocta cinerascens</t>
  </si>
  <si>
    <t>cinerascens</t>
  </si>
  <si>
    <t>Brushland Tinamou</t>
  </si>
  <si>
    <t>Nothoprocta pentlandii</t>
  </si>
  <si>
    <t>pentlandii</t>
  </si>
  <si>
    <t>Andean Tinamou</t>
  </si>
  <si>
    <t>Nothoprocta curvirostris</t>
  </si>
  <si>
    <t>curvirostris</t>
  </si>
  <si>
    <t>Curve-billed Tinamou</t>
  </si>
  <si>
    <t>Nothura boraquira</t>
  </si>
  <si>
    <t>Nothura</t>
  </si>
  <si>
    <t>boraquira</t>
  </si>
  <si>
    <t>White-bellied Nothura</t>
  </si>
  <si>
    <t>Nothura minor</t>
  </si>
  <si>
    <t>minor</t>
  </si>
  <si>
    <t>Lesser Nothura</t>
  </si>
  <si>
    <t>Nothura darwinii</t>
  </si>
  <si>
    <t>darwinii</t>
  </si>
  <si>
    <t>Darwin's Nothura</t>
  </si>
  <si>
    <t>Nothura maculosa</t>
  </si>
  <si>
    <t>maculosa</t>
  </si>
  <si>
    <t>Spotted Nothura</t>
  </si>
  <si>
    <t>Taoniscus nanus</t>
  </si>
  <si>
    <t>Taoniscus</t>
  </si>
  <si>
    <t>nanus</t>
  </si>
  <si>
    <t>Dwarf Tinamou</t>
  </si>
  <si>
    <t>Eudromia elegans</t>
  </si>
  <si>
    <t>Eudromia</t>
  </si>
  <si>
    <t>elegans</t>
  </si>
  <si>
    <t>Elegant Crested-Tinamou</t>
  </si>
  <si>
    <t>Eudromia formosa</t>
  </si>
  <si>
    <t>formosa</t>
  </si>
  <si>
    <t>Quebracho Crested-Tinamou</t>
  </si>
  <si>
    <t>Tinamotis pentlandii</t>
  </si>
  <si>
    <t>Tinamotis</t>
  </si>
  <si>
    <t>Puna Tinamou</t>
  </si>
  <si>
    <t>Tinamotis ingoufi</t>
  </si>
  <si>
    <t>ingoufi</t>
  </si>
  <si>
    <t>Patagonian Tinamou</t>
  </si>
  <si>
    <t>Anhima cornuta</t>
  </si>
  <si>
    <t>Anseriformes</t>
  </si>
  <si>
    <t>Anhimidae</t>
  </si>
  <si>
    <t>Anhima</t>
  </si>
  <si>
    <t>cornuta</t>
  </si>
  <si>
    <t>Horned Screamer</t>
  </si>
  <si>
    <t>V</t>
  </si>
  <si>
    <t>EX</t>
  </si>
  <si>
    <t>Chauna torquata</t>
  </si>
  <si>
    <t>Chauna</t>
  </si>
  <si>
    <t>torquata</t>
  </si>
  <si>
    <t>Southern Screamer</t>
  </si>
  <si>
    <t>Chauna chavaria</t>
  </si>
  <si>
    <t>chavaria</t>
  </si>
  <si>
    <t>Northern Screamer</t>
  </si>
  <si>
    <t>Dendrocygna bicolor</t>
  </si>
  <si>
    <t>Anatidae</t>
  </si>
  <si>
    <t>Dendrocygna</t>
  </si>
  <si>
    <t>bicolor</t>
  </si>
  <si>
    <t>Fulvous Whistling-Duck</t>
  </si>
  <si>
    <t>NB</t>
  </si>
  <si>
    <t>Dendrocygna viduata</t>
  </si>
  <si>
    <t>viduata</t>
  </si>
  <si>
    <t>White-faced Whistling-Duck</t>
  </si>
  <si>
    <t>Dendrocygna autumnalis</t>
  </si>
  <si>
    <t>autumnalis</t>
  </si>
  <si>
    <t>Black-bellied Whistling-Duck</t>
  </si>
  <si>
    <t>Anser anser</t>
  </si>
  <si>
    <t>Anser</t>
  </si>
  <si>
    <t>anser</t>
  </si>
  <si>
    <t>Graylag Goose</t>
  </si>
  <si>
    <t>IN</t>
  </si>
  <si>
    <t>Cygnus melancoryphus</t>
  </si>
  <si>
    <t>Cygnus</t>
  </si>
  <si>
    <t>melancoryphus</t>
  </si>
  <si>
    <t>Black-necked Swan</t>
  </si>
  <si>
    <t>Coscoroba coscoroba</t>
  </si>
  <si>
    <t>Coscoroba</t>
  </si>
  <si>
    <t>coscoroba</t>
  </si>
  <si>
    <t>Coscoroba Swan</t>
  </si>
  <si>
    <t>Oressochen jubatus</t>
  </si>
  <si>
    <t>Oressochen</t>
  </si>
  <si>
    <t>jubatus</t>
  </si>
  <si>
    <t>Orinoco Goose</t>
  </si>
  <si>
    <t>Oressochen melanopterus</t>
  </si>
  <si>
    <t>melanopterus</t>
  </si>
  <si>
    <t>Andean Goose</t>
  </si>
  <si>
    <t>Chloephaga picta</t>
  </si>
  <si>
    <t>Chloephaga</t>
  </si>
  <si>
    <t>picta</t>
  </si>
  <si>
    <t>Upland Goose</t>
  </si>
  <si>
    <t>Chloephaga hybrida</t>
  </si>
  <si>
    <t>hybrida</t>
  </si>
  <si>
    <t>Kelp Goose</t>
  </si>
  <si>
    <t>Chloephaga poliocephala</t>
  </si>
  <si>
    <t>poliocephala</t>
  </si>
  <si>
    <t>Ashy-headed Goose</t>
  </si>
  <si>
    <t>Chloephaga rubidiceps</t>
  </si>
  <si>
    <t>rubidiceps</t>
  </si>
  <si>
    <t>Ruddy-headed Goose</t>
  </si>
  <si>
    <t>Cairina moschata</t>
  </si>
  <si>
    <t>Cairina</t>
  </si>
  <si>
    <t>moschata</t>
  </si>
  <si>
    <t>Muscovy Duck</t>
  </si>
  <si>
    <t>Sarkidiornis sylvicola</t>
  </si>
  <si>
    <t>Sarkidiornis</t>
  </si>
  <si>
    <t>sylvicola</t>
  </si>
  <si>
    <t>Comb Duck</t>
  </si>
  <si>
    <t>Callonetta leucophrys</t>
  </si>
  <si>
    <t>Callonetta</t>
  </si>
  <si>
    <t>leucophrys</t>
  </si>
  <si>
    <t>Ringed Teal</t>
  </si>
  <si>
    <t>Amazonetta brasiliensis</t>
  </si>
  <si>
    <t>Amazonetta</t>
  </si>
  <si>
    <t>brasiliensis</t>
  </si>
  <si>
    <t>Brazilian Teal</t>
  </si>
  <si>
    <t>Merganetta armata</t>
  </si>
  <si>
    <t>Merganetta</t>
  </si>
  <si>
    <t>armata</t>
  </si>
  <si>
    <t>Torrent Duck</t>
  </si>
  <si>
    <t>Tachyeres patachonicus</t>
  </si>
  <si>
    <t>Tachyeres</t>
  </si>
  <si>
    <t>patachonicus</t>
  </si>
  <si>
    <t>Flying Steamer-Duck</t>
  </si>
  <si>
    <t>Tachyeres pteneres</t>
  </si>
  <si>
    <t>pteneres</t>
  </si>
  <si>
    <t>Flightless Steamer-Duck</t>
  </si>
  <si>
    <t>Tachyeres brachypterus</t>
  </si>
  <si>
    <t>brachypterus</t>
  </si>
  <si>
    <t>Falkland Steamer-Duck</t>
  </si>
  <si>
    <t>Tachyeres leucocephalus</t>
  </si>
  <si>
    <t>leucocephalus</t>
  </si>
  <si>
    <t>White-headed Steamer-Duck</t>
  </si>
  <si>
    <t>Lophonetta specularioides</t>
  </si>
  <si>
    <t>Lophonetta</t>
  </si>
  <si>
    <t>specularioides</t>
  </si>
  <si>
    <t>Crested Duck</t>
  </si>
  <si>
    <t>Speculanas specularis</t>
  </si>
  <si>
    <t>Speculanas</t>
  </si>
  <si>
    <t>specularis</t>
  </si>
  <si>
    <t>Spectacled Duck</t>
  </si>
  <si>
    <t>Spatula puna</t>
  </si>
  <si>
    <t>Spatula</t>
  </si>
  <si>
    <t>puna</t>
  </si>
  <si>
    <t>Puna Teal</t>
  </si>
  <si>
    <t>Spatula versicolor</t>
  </si>
  <si>
    <t>versicolor</t>
  </si>
  <si>
    <t>Silver Teal</t>
  </si>
  <si>
    <t>Spatula platalea</t>
  </si>
  <si>
    <t>platalea</t>
  </si>
  <si>
    <t>Red Shoveler</t>
  </si>
  <si>
    <t>Spatula clypeata</t>
  </si>
  <si>
    <t>clypeata</t>
  </si>
  <si>
    <t>Northern Shoveler</t>
  </si>
  <si>
    <t>Spatula discors</t>
  </si>
  <si>
    <t>discors</t>
  </si>
  <si>
    <t>Blue-winged Teal</t>
  </si>
  <si>
    <t>Spatula cyanoptera</t>
  </si>
  <si>
    <t>cyanoptera</t>
  </si>
  <si>
    <t>Cinnamon Teal</t>
  </si>
  <si>
    <t>Mareca penelope</t>
  </si>
  <si>
    <t>Mareca</t>
  </si>
  <si>
    <t>penelope</t>
  </si>
  <si>
    <t>Eurasian Wigeon</t>
  </si>
  <si>
    <t>Mareca americana</t>
  </si>
  <si>
    <t>American Wigeon</t>
  </si>
  <si>
    <t>Mareca sibilatrix</t>
  </si>
  <si>
    <t>sibilatrix</t>
  </si>
  <si>
    <t>Chiloe Wigeon</t>
  </si>
  <si>
    <t>Anas bahamensis</t>
  </si>
  <si>
    <t>Anas</t>
  </si>
  <si>
    <t>bahamensis</t>
  </si>
  <si>
    <t>White-cheeked Pintail</t>
  </si>
  <si>
    <t>Anas acuta</t>
  </si>
  <si>
    <t>acuta</t>
  </si>
  <si>
    <t>Northern Pintail</t>
  </si>
  <si>
    <t>Anas georgica</t>
  </si>
  <si>
    <t>georgica</t>
  </si>
  <si>
    <t>Yellow-billed Pintail</t>
  </si>
  <si>
    <t>Anas crecca</t>
  </si>
  <si>
    <t>crecca</t>
  </si>
  <si>
    <t>Green-winged Teal</t>
  </si>
  <si>
    <t>Anas andium</t>
  </si>
  <si>
    <t>andium</t>
  </si>
  <si>
    <t>Andean Teal</t>
  </si>
  <si>
    <t>Anas flavirostris</t>
  </si>
  <si>
    <t>flavirostris</t>
  </si>
  <si>
    <t>Yellow-billed Teal</t>
  </si>
  <si>
    <t>Netta erythrophthalma</t>
  </si>
  <si>
    <t>Netta</t>
  </si>
  <si>
    <t>erythrophthalma</t>
  </si>
  <si>
    <t>Southern Pochard</t>
  </si>
  <si>
    <t>Netta peposaca</t>
  </si>
  <si>
    <t>peposaca</t>
  </si>
  <si>
    <t>Rosy-billed Pochard</t>
  </si>
  <si>
    <t>Aythya collaris</t>
  </si>
  <si>
    <t>Aythya</t>
  </si>
  <si>
    <t>collaris</t>
  </si>
  <si>
    <t>Ring-necked Duck</t>
  </si>
  <si>
    <t>Aythya affinis</t>
  </si>
  <si>
    <t>affinis</t>
  </si>
  <si>
    <t>Lesser Scaup</t>
  </si>
  <si>
    <t>Mergus octosetaceus</t>
  </si>
  <si>
    <t>Mergus</t>
  </si>
  <si>
    <t>octosetaceus</t>
  </si>
  <si>
    <t>Brazilian Merganser</t>
  </si>
  <si>
    <t>Heteronetta atricapilla</t>
  </si>
  <si>
    <t>Heteronetta</t>
  </si>
  <si>
    <t>atricapilla</t>
  </si>
  <si>
    <t>Black-headed Duck</t>
  </si>
  <si>
    <t>Nomonyx dominicus</t>
  </si>
  <si>
    <t>Nomonyx</t>
  </si>
  <si>
    <t>dominicus</t>
  </si>
  <si>
    <t>Masked Duck</t>
  </si>
  <si>
    <t>Oxyura jamaicensis</t>
  </si>
  <si>
    <t>Oxyura</t>
  </si>
  <si>
    <t>jamaicensis</t>
  </si>
  <si>
    <t>Ruddy Duck</t>
  </si>
  <si>
    <t>Oxyura vittata</t>
  </si>
  <si>
    <t>vittata</t>
  </si>
  <si>
    <t>Lake Duck</t>
  </si>
  <si>
    <t>Chamaepetes goudotii</t>
  </si>
  <si>
    <t>Galliformes</t>
  </si>
  <si>
    <t>Cracidae</t>
  </si>
  <si>
    <t>Chamaepetes</t>
  </si>
  <si>
    <t>goudotii</t>
  </si>
  <si>
    <t>Sickle-winged Guan</t>
  </si>
  <si>
    <t>Penelope argyrotis</t>
  </si>
  <si>
    <t>Penelope</t>
  </si>
  <si>
    <t>argyrotis</t>
  </si>
  <si>
    <t>Band-tailed Guan</t>
  </si>
  <si>
    <t>Penelope barbata</t>
  </si>
  <si>
    <t>barbata</t>
  </si>
  <si>
    <t>Bearded Guan</t>
  </si>
  <si>
    <t>Penelope ortoni</t>
  </si>
  <si>
    <t>ortoni</t>
  </si>
  <si>
    <t>Baudo Guan</t>
  </si>
  <si>
    <t>Penelope montagnii</t>
  </si>
  <si>
    <t>montagnii</t>
  </si>
  <si>
    <t>Andean Guan</t>
  </si>
  <si>
    <t>Penelope marail</t>
  </si>
  <si>
    <t>marail</t>
  </si>
  <si>
    <t>Marail Guan</t>
  </si>
  <si>
    <t>Penelope superciliaris</t>
  </si>
  <si>
    <t>superciliaris</t>
  </si>
  <si>
    <t>Rusty-margined Guan</t>
  </si>
  <si>
    <t>Penelope dabbenei</t>
  </si>
  <si>
    <t>dabbenei</t>
  </si>
  <si>
    <t>Red-faced Guan</t>
  </si>
  <si>
    <t>Penelope jacquacu</t>
  </si>
  <si>
    <t>jacquacu</t>
  </si>
  <si>
    <t>Spix's Guan</t>
  </si>
  <si>
    <t>Penelope purpurascens</t>
  </si>
  <si>
    <t>purpurascens</t>
  </si>
  <si>
    <t>Crested Guan</t>
  </si>
  <si>
    <t>Penelope perspicax</t>
  </si>
  <si>
    <t>perspicax</t>
  </si>
  <si>
    <t>Cauca Guan</t>
  </si>
  <si>
    <t>X(e)</t>
    <phoneticPr fontId="0"/>
  </si>
  <si>
    <t>Penelope albipennis</t>
  </si>
  <si>
    <t>albipennis</t>
  </si>
  <si>
    <t>White-winged Guan</t>
  </si>
  <si>
    <t>Penelope bridgesi</t>
  </si>
  <si>
    <t>bridgesi</t>
  </si>
  <si>
    <t>Yungas Guan</t>
  </si>
  <si>
    <t>Penelope obscura</t>
  </si>
  <si>
    <t>obscura</t>
  </si>
  <si>
    <t>Dusky-legged Guan</t>
  </si>
  <si>
    <t>Penelope pileata</t>
  </si>
  <si>
    <t>pileata</t>
  </si>
  <si>
    <t>White-crested Guan</t>
  </si>
  <si>
    <t>Penelope ochrogaster</t>
  </si>
  <si>
    <t>ochrogaster</t>
  </si>
  <si>
    <t>Chestnut-bellied Guan</t>
  </si>
  <si>
    <t>Penelope jacucaca</t>
  </si>
  <si>
    <t>jacucaca</t>
  </si>
  <si>
    <t>White-browed Guan</t>
  </si>
  <si>
    <t>Pipile pipile</t>
  </si>
  <si>
    <t>Pipile</t>
  </si>
  <si>
    <t>pipile</t>
  </si>
  <si>
    <t>Trinidad Piping-Guan</t>
  </si>
  <si>
    <t>Pipile cumanensis</t>
  </si>
  <si>
    <t>cumanensis</t>
  </si>
  <si>
    <t>Blue-throated Piping-Guan</t>
  </si>
  <si>
    <t>Pipile cujubi</t>
  </si>
  <si>
    <t>cujubi</t>
  </si>
  <si>
    <t>Red-throated Piping-Guan</t>
  </si>
  <si>
    <t>Pipile jacutinga</t>
  </si>
  <si>
    <t>jacutinga</t>
  </si>
  <si>
    <t>Black-fronted Piping-Guan</t>
  </si>
  <si>
    <t>Aburria aburri</t>
  </si>
  <si>
    <t>Aburria</t>
  </si>
  <si>
    <t>aburri</t>
  </si>
  <si>
    <t>Wattled Guan</t>
  </si>
  <si>
    <t>Ortalis cinereiceps</t>
  </si>
  <si>
    <t>Ortalis</t>
  </si>
  <si>
    <t>cinereiceps</t>
  </si>
  <si>
    <t>Gray-headed Chachalaca</t>
  </si>
  <si>
    <t>Ortalis garrula</t>
  </si>
  <si>
    <t>garrula</t>
  </si>
  <si>
    <t>Chestnut-winged Chachalaca</t>
  </si>
  <si>
    <t>Ortalis ruficauda</t>
  </si>
  <si>
    <t>ruficauda</t>
  </si>
  <si>
    <t>Rufous-vented Chachalaca</t>
  </si>
  <si>
    <t>Ortalis erythroptera</t>
  </si>
  <si>
    <t>erythroptera</t>
  </si>
  <si>
    <t>Rufous-headed Chachalaca</t>
  </si>
  <si>
    <t>Ortalis canicollis</t>
  </si>
  <si>
    <t>canicollis</t>
  </si>
  <si>
    <t>Chaco Chachalaca</t>
  </si>
  <si>
    <t>Ortalis columbiana</t>
    <phoneticPr fontId="0"/>
  </si>
  <si>
    <t>columbiana</t>
    <phoneticPr fontId="0"/>
  </si>
  <si>
    <t>Colombian Chachalaca</t>
    <phoneticPr fontId="0"/>
  </si>
  <si>
    <t>Ortalis guttata</t>
  </si>
  <si>
    <t>guttata</t>
  </si>
  <si>
    <t>Speckled Chachalaca</t>
  </si>
  <si>
    <t>Ortalis araucuan</t>
    <phoneticPr fontId="0"/>
  </si>
  <si>
    <t>araucuan</t>
    <phoneticPr fontId="0"/>
  </si>
  <si>
    <t>East Brazilian Chachalaca</t>
    <phoneticPr fontId="0"/>
  </si>
  <si>
    <t>Ortalis squamata</t>
    <phoneticPr fontId="0"/>
  </si>
  <si>
    <t>squamata</t>
    <phoneticPr fontId="0"/>
  </si>
  <si>
    <t>Scaled Chachalaca</t>
    <phoneticPr fontId="0"/>
  </si>
  <si>
    <t>Ortalis motmot</t>
  </si>
  <si>
    <t>motmot</t>
  </si>
  <si>
    <t>Variable Chachalaca</t>
  </si>
  <si>
    <t>Ortalis ruficeps</t>
  </si>
  <si>
    <t>ruficeps</t>
  </si>
  <si>
    <t>Chestnut-headed Chachalaca</t>
  </si>
  <si>
    <t>Ortalis superciliaris</t>
  </si>
  <si>
    <t>Buff-browed Chachalaca</t>
  </si>
  <si>
    <t>Nothocrax urumutum</t>
  </si>
  <si>
    <t>Nothocrax</t>
  </si>
  <si>
    <t>urumutum</t>
  </si>
  <si>
    <t>Nocturnal Curassow</t>
  </si>
  <si>
    <t>Crax rubra</t>
  </si>
  <si>
    <t>Crax</t>
  </si>
  <si>
    <t>rubra</t>
  </si>
  <si>
    <t>Great Curassow</t>
  </si>
  <si>
    <t>Crax alberti</t>
  </si>
  <si>
    <t>alberti</t>
  </si>
  <si>
    <t>Blue-billed Curassow</t>
  </si>
  <si>
    <t>Crax daubentoni</t>
  </si>
  <si>
    <t>daubentoni</t>
  </si>
  <si>
    <t>Yellow-knobbed Curassow</t>
  </si>
  <si>
    <t>Crax alector</t>
  </si>
  <si>
    <t>alector</t>
  </si>
  <si>
    <t>Black Curassow</t>
  </si>
  <si>
    <t>Crax globulosa</t>
  </si>
  <si>
    <t>globulosa</t>
  </si>
  <si>
    <t>Wattled Curassow</t>
  </si>
  <si>
    <t>Crax fasciolata</t>
  </si>
  <si>
    <t>fasciolata</t>
  </si>
  <si>
    <t>Bare-faced Curassow</t>
  </si>
  <si>
    <t>Crax blumenbachii</t>
  </si>
  <si>
    <t>blumenbachii</t>
  </si>
  <si>
    <t>Red-billed Curassow</t>
  </si>
  <si>
    <t>Mitu tomentosum</t>
  </si>
  <si>
    <t>Mitu</t>
  </si>
  <si>
    <t>tomentosum</t>
  </si>
  <si>
    <t>Crestless Curassow</t>
  </si>
  <si>
    <t>Mitu salvini</t>
  </si>
  <si>
    <t>salvini</t>
  </si>
  <si>
    <t>Salvin's Curassow</t>
  </si>
  <si>
    <t>Mitu tuberosum</t>
  </si>
  <si>
    <t>tuberosum</t>
  </si>
  <si>
    <t>Razor-billed Curassow</t>
  </si>
  <si>
    <t>Mitu mitu</t>
  </si>
  <si>
    <t>mitu</t>
  </si>
  <si>
    <t>Alagoas Curassow</t>
  </si>
  <si>
    <t>EX(e)</t>
  </si>
  <si>
    <t>Pauxi pauxi</t>
  </si>
  <si>
    <t>Pauxi</t>
  </si>
  <si>
    <t>pauxi</t>
  </si>
  <si>
    <t>Helmeted Curassow</t>
  </si>
  <si>
    <t>Pauxi koepckeae</t>
    <phoneticPr fontId="0"/>
  </si>
  <si>
    <t>koepckeae</t>
    <phoneticPr fontId="0"/>
  </si>
  <si>
    <t>Sira Curassow</t>
    <phoneticPr fontId="0"/>
  </si>
  <si>
    <t>Pauxi unicornis</t>
  </si>
  <si>
    <t>unicornis</t>
  </si>
  <si>
    <t>Horned Curassow</t>
  </si>
  <si>
    <t>Rhynchortyx cinctus</t>
  </si>
  <si>
    <t>Odontophoridae</t>
  </si>
  <si>
    <t>Rhynchortyx</t>
  </si>
  <si>
    <t>cinctus</t>
  </si>
  <si>
    <t>Tawny-faced Quail</t>
  </si>
  <si>
    <t>Colinus</t>
  </si>
  <si>
    <t>cristatus</t>
  </si>
  <si>
    <t>Crested Bobwhite</t>
  </si>
  <si>
    <t>Callipepla californica</t>
  </si>
  <si>
    <t>Callipepla</t>
  </si>
  <si>
    <t>californica</t>
  </si>
  <si>
    <t>California Quail</t>
  </si>
  <si>
    <t>Odontophorus gujanensis</t>
  </si>
  <si>
    <t>Odontophorus</t>
  </si>
  <si>
    <t>gujanensis</t>
  </si>
  <si>
    <t>Marbled Wood-Quail</t>
  </si>
  <si>
    <t>Odontophorus capueira</t>
  </si>
  <si>
    <t>capueira</t>
  </si>
  <si>
    <t>Spot-winged Wood-Quail</t>
  </si>
  <si>
    <t>Odontophorus atrifrons</t>
  </si>
  <si>
    <t>atrifrons</t>
  </si>
  <si>
    <t>Black-fronted Wood-Quail</t>
  </si>
  <si>
    <t>Odontophorus erythrops</t>
  </si>
  <si>
    <t>erythrops</t>
  </si>
  <si>
    <t>Rufous-fronted Wood-Quail</t>
  </si>
  <si>
    <t>Odontophorus hyperythrus</t>
  </si>
  <si>
    <t>hyperythrus</t>
  </si>
  <si>
    <t>Chestnut Wood-Quail</t>
  </si>
  <si>
    <t>Odontophorus melanonotus</t>
  </si>
  <si>
    <t>melanonotus</t>
  </si>
  <si>
    <t>Dark-backed Wood-Quail</t>
  </si>
  <si>
    <t>Odontophorus speciosus</t>
  </si>
  <si>
    <t>speciosus</t>
  </si>
  <si>
    <t>Rufous-breasted Wood-Quail</t>
  </si>
  <si>
    <t>Odontophorus dialeucos</t>
  </si>
  <si>
    <t>dialeucos</t>
  </si>
  <si>
    <t>Tacarcuna Wood-Quail</t>
  </si>
  <si>
    <t>Odontophorus strophium</t>
  </si>
  <si>
    <t>strophium</t>
  </si>
  <si>
    <t>Gorgeted Wood-Quail</t>
  </si>
  <si>
    <t>Odontophorus columbianus</t>
  </si>
  <si>
    <t>columbianus</t>
  </si>
  <si>
    <t>Venezuelan Wood-Quail</t>
  </si>
  <si>
    <t>Odontophorus balliviani</t>
  </si>
  <si>
    <t>balliviani</t>
  </si>
  <si>
    <t>Stripe-faced Wood-Quail</t>
  </si>
  <si>
    <t>Odontophorus stellatus</t>
  </si>
  <si>
    <t>stellatus</t>
  </si>
  <si>
    <t>Starred Wood-Quail</t>
  </si>
  <si>
    <t>Phasianus colchicus</t>
  </si>
  <si>
    <t>Phasianidae</t>
  </si>
  <si>
    <t>Phasianus</t>
  </si>
  <si>
    <t>colchicus</t>
  </si>
  <si>
    <t>Ring-necked Pheasant</t>
  </si>
  <si>
    <t>Lophura nycthemera</t>
  </si>
  <si>
    <t xml:space="preserve">Lophura </t>
  </si>
  <si>
    <t>nycthemera</t>
  </si>
  <si>
    <t>Silver Pheasant</t>
  </si>
  <si>
    <t>Phoenicopterus chilensis</t>
  </si>
  <si>
    <t>Phoenicopteriformes</t>
  </si>
  <si>
    <t>Phoenicopteridae</t>
  </si>
  <si>
    <t>Phoenicopterus</t>
  </si>
  <si>
    <t>chilensis</t>
  </si>
  <si>
    <t>Chilean Flamingo</t>
  </si>
  <si>
    <t>Phoenicopterus ruber</t>
  </si>
  <si>
    <t>ruber</t>
  </si>
  <si>
    <t>American Flamingo</t>
  </si>
  <si>
    <t>Phoenicoparrus andinus</t>
  </si>
  <si>
    <t>Phoenicoparrus</t>
  </si>
  <si>
    <t>andinus</t>
  </si>
  <si>
    <t>Andean Flamingo</t>
  </si>
  <si>
    <t>Phoenicoparrus jamesi</t>
  </si>
  <si>
    <t>jamesi</t>
  </si>
  <si>
    <t>James's Flamingo</t>
  </si>
  <si>
    <t>Rollandia rolland</t>
  </si>
  <si>
    <t>Podicipediformes</t>
  </si>
  <si>
    <t>Podicipedidae</t>
  </si>
  <si>
    <t>Rollandia</t>
  </si>
  <si>
    <t>rolland</t>
  </si>
  <si>
    <t>White-tufted Grebe</t>
  </si>
  <si>
    <t>Rollandia microptera</t>
  </si>
  <si>
    <t>microptera</t>
  </si>
  <si>
    <t>Titicaca Grebe</t>
  </si>
  <si>
    <t>Tachybaptus dominicus</t>
  </si>
  <si>
    <t>Tachybaptus</t>
  </si>
  <si>
    <t>Least Grebe</t>
  </si>
  <si>
    <t>Podilymbus podiceps</t>
  </si>
  <si>
    <t>Podilymbus</t>
  </si>
  <si>
    <t>podiceps</t>
  </si>
  <si>
    <t>Pied-billed Grebe</t>
  </si>
  <si>
    <t>Podiceps major</t>
  </si>
  <si>
    <t>Podiceps</t>
  </si>
  <si>
    <t>Great Grebe</t>
  </si>
  <si>
    <t>Podiceps andinus</t>
  </si>
  <si>
    <t>Colombian Grebe</t>
  </si>
  <si>
    <t>Podiceps occipitalis</t>
  </si>
  <si>
    <t>occipitalis</t>
  </si>
  <si>
    <t>Silvery Grebe</t>
  </si>
  <si>
    <t>Podiceps taczanowskii</t>
  </si>
  <si>
    <t>Junin Grebe</t>
  </si>
  <si>
    <t>Podiceps gallardoi</t>
  </si>
  <si>
    <t>gallardoi</t>
  </si>
  <si>
    <t>Hooded Grebe</t>
  </si>
  <si>
    <t>Columba livia</t>
  </si>
  <si>
    <t>Columbiformes</t>
  </si>
  <si>
    <t>Columbidae</t>
  </si>
  <si>
    <t>Columba</t>
  </si>
  <si>
    <t>livia</t>
  </si>
  <si>
    <t>Rock Pigeon</t>
  </si>
  <si>
    <t>Patagioenas leucocephala</t>
  </si>
  <si>
    <t>Patagioenas</t>
  </si>
  <si>
    <t>leucocephala</t>
  </si>
  <si>
    <t>White-crowned Pigeon</t>
  </si>
  <si>
    <t>Patagioenas speciosa</t>
  </si>
  <si>
    <t>speciosa</t>
  </si>
  <si>
    <t>Scaled Pigeon</t>
  </si>
  <si>
    <t>Patagioenas squamosa</t>
  </si>
  <si>
    <t>squamosa</t>
  </si>
  <si>
    <t>Scaly-naped Pigeon</t>
  </si>
  <si>
    <t>Patagioenas picazuro</t>
  </si>
  <si>
    <t>picazuro</t>
  </si>
  <si>
    <t>Picazuro Pigeon</t>
  </si>
  <si>
    <t>Patagioenas corensis</t>
  </si>
  <si>
    <t>corensis</t>
  </si>
  <si>
    <t>Bare-eyed Pigeon</t>
  </si>
  <si>
    <t>Patagioenas maculosa</t>
  </si>
  <si>
    <t>Spot-winged Pigeon</t>
  </si>
  <si>
    <t>Patagioenas fasciata</t>
  </si>
  <si>
    <t>fasciata</t>
  </si>
  <si>
    <t>Band-tailed Pigeon</t>
  </si>
  <si>
    <t>Patagioenas araucana</t>
  </si>
  <si>
    <t>araucana</t>
  </si>
  <si>
    <t>Chilean Pigeon</t>
  </si>
  <si>
    <t>Patagioenas cayennensis</t>
  </si>
  <si>
    <t>cayennensis</t>
  </si>
  <si>
    <t>Pale-vented Pigeon</t>
  </si>
  <si>
    <t>Patagioenas oenops</t>
  </si>
  <si>
    <t>oenops</t>
  </si>
  <si>
    <t>Peruvian Pigeon</t>
  </si>
  <si>
    <t>Patagioenas plumbea</t>
  </si>
  <si>
    <t>plumbea</t>
  </si>
  <si>
    <t>Plumbeous Pigeon</t>
  </si>
  <si>
    <t>Patagioenas subvinacea</t>
  </si>
  <si>
    <t>subvinacea</t>
  </si>
  <si>
    <t>Ruddy Pigeon</t>
  </si>
  <si>
    <t>Patagioenas nigrirostris</t>
  </si>
  <si>
    <t>nigrirostris</t>
  </si>
  <si>
    <t>Short-billed Pigeon</t>
  </si>
  <si>
    <t>Patagioenas goodsoni</t>
  </si>
  <si>
    <t>goodsoni</t>
  </si>
  <si>
    <t>Dusky Pigeon</t>
  </si>
  <si>
    <t>Geotrygon purpurata</t>
  </si>
  <si>
    <t>Geotrygon</t>
  </si>
  <si>
    <t>purpurata</t>
  </si>
  <si>
    <t>Purple Quail-Dove</t>
  </si>
  <si>
    <t>Geotrygon saphirina</t>
  </si>
  <si>
    <t>saphirina</t>
  </si>
  <si>
    <t>Sapphire Quail-Dove</t>
  </si>
  <si>
    <t>Geotrygon montana</t>
  </si>
  <si>
    <t>montana</t>
  </si>
  <si>
    <t>Ruddy Quail-Dove</t>
  </si>
  <si>
    <t>Geotrygon violacea</t>
  </si>
  <si>
    <t>violacea</t>
  </si>
  <si>
    <t>Violaceous Quail-Dove</t>
  </si>
  <si>
    <t>Leptotrygon veraguensis</t>
  </si>
  <si>
    <t>Leptotrygon</t>
  </si>
  <si>
    <t>veraguensis</t>
  </si>
  <si>
    <t>Olive-backed Quail-Dove</t>
  </si>
  <si>
    <t>Leptotila verreauxi</t>
  </si>
  <si>
    <t>verreauxi</t>
  </si>
  <si>
    <t>White-tipped Dove</t>
  </si>
  <si>
    <t>Leptotila cassinii</t>
  </si>
  <si>
    <t>cassinii</t>
  </si>
  <si>
    <t>Gray-chested Dove</t>
  </si>
  <si>
    <t>Leptotila conoveri</t>
  </si>
  <si>
    <t>conoveri</t>
  </si>
  <si>
    <t>Tolima Dove</t>
  </si>
  <si>
    <t>Leptotila ochraceiventris</t>
  </si>
  <si>
    <t>ochraceiventris</t>
  </si>
  <si>
    <t>Ochre-bellied Dove</t>
  </si>
  <si>
    <t>Leptotila plumbeiceps</t>
  </si>
  <si>
    <t>plumbeiceps</t>
  </si>
  <si>
    <t>Gray-headed Dove</t>
  </si>
  <si>
    <t>Leptotila rufaxilla</t>
  </si>
  <si>
    <t>rufaxilla</t>
  </si>
  <si>
    <t>Gray-fronted Dove</t>
  </si>
  <si>
    <t>Leptotila pallida</t>
  </si>
  <si>
    <t>pallida</t>
  </si>
  <si>
    <t>Pallid Dove</t>
  </si>
  <si>
    <t>Leptotila megalura</t>
  </si>
  <si>
    <t>megalura</t>
  </si>
  <si>
    <t>Large-tailed Dove</t>
  </si>
  <si>
    <t>Zentrygon frenata</t>
  </si>
  <si>
    <t>Zentrygon</t>
  </si>
  <si>
    <t>frenata</t>
  </si>
  <si>
    <t>White-throated Quail-Dove</t>
  </si>
  <si>
    <t>Zentrygon linearis</t>
  </si>
  <si>
    <t>linearis</t>
  </si>
  <si>
    <t>Lined Quail-Dove</t>
  </si>
  <si>
    <t>Zentrygon goldmani</t>
  </si>
  <si>
    <t>goldmani</t>
  </si>
  <si>
    <t>Russet-crowned Quail-Dove</t>
  </si>
  <si>
    <t>Zenaida asiatica</t>
  </si>
  <si>
    <t>asiatica</t>
  </si>
  <si>
    <t>White-winged Dove</t>
  </si>
  <si>
    <t>Zenaida meloda</t>
  </si>
  <si>
    <t>meloda</t>
  </si>
  <si>
    <t>West Peruvian Dove</t>
  </si>
  <si>
    <t>Zenaida galapagoensis</t>
  </si>
  <si>
    <t>galapagoensis</t>
  </si>
  <si>
    <t>Galapagos Dove</t>
  </si>
  <si>
    <t>Zenaida auriculata</t>
  </si>
  <si>
    <t>auriculata</t>
  </si>
  <si>
    <t>Eared Dove</t>
  </si>
  <si>
    <t>Zenaida macroura</t>
  </si>
  <si>
    <t>macroura</t>
  </si>
  <si>
    <t>Mourning Dove</t>
  </si>
  <si>
    <t>Claravis pretiosa</t>
  </si>
  <si>
    <t>Claravis</t>
  </si>
  <si>
    <t>pretiosa</t>
  </si>
  <si>
    <t>Blue Ground Dove</t>
    <phoneticPr fontId="0"/>
  </si>
  <si>
    <t>Uropelia campestris</t>
  </si>
  <si>
    <t>Uropelia</t>
  </si>
  <si>
    <t>campestris</t>
  </si>
  <si>
    <t>Long-tailed Ground Dove</t>
    <phoneticPr fontId="0"/>
  </si>
  <si>
    <t>Paraclaravis mondetoura</t>
  </si>
  <si>
    <t>Paraclaravis</t>
  </si>
  <si>
    <t>mondetoura</t>
  </si>
  <si>
    <t>Maroon-chested Ground Dove</t>
    <phoneticPr fontId="0"/>
  </si>
  <si>
    <t>Paraclaravis geoffroyi</t>
  </si>
  <si>
    <t>geoffroyi</t>
    <phoneticPr fontId="0"/>
  </si>
  <si>
    <t>Purple-winged Ground Dove</t>
    <phoneticPr fontId="0"/>
  </si>
  <si>
    <t>Metriopelia ceciliae</t>
  </si>
  <si>
    <t>Metriopelia</t>
  </si>
  <si>
    <t>ceciliae</t>
  </si>
  <si>
    <t>Bare-faced Ground Dove</t>
    <phoneticPr fontId="0"/>
  </si>
  <si>
    <t>Metriopelia morenoi</t>
  </si>
  <si>
    <t>morenoi</t>
  </si>
  <si>
    <t>Bare-eyed Ground Dove</t>
    <phoneticPr fontId="0"/>
  </si>
  <si>
    <t>Metriopelia melanoptera</t>
  </si>
  <si>
    <t>melanoptera</t>
  </si>
  <si>
    <t>Black-winged Ground Dove</t>
    <phoneticPr fontId="0"/>
  </si>
  <si>
    <t>Metriopelia aymara</t>
  </si>
  <si>
    <t>aymara</t>
  </si>
  <si>
    <t>Golden-spotted Ground Dove</t>
    <phoneticPr fontId="0"/>
  </si>
  <si>
    <t>Columbina</t>
  </si>
  <si>
    <t>passerina</t>
  </si>
  <si>
    <t>Common Ground Dove</t>
    <phoneticPr fontId="0"/>
  </si>
  <si>
    <t>Columbina minuta</t>
  </si>
  <si>
    <t>minuta</t>
  </si>
  <si>
    <t>Plain-breasted Ground Dove</t>
    <phoneticPr fontId="0"/>
  </si>
  <si>
    <t>Columbina talpacoti</t>
  </si>
  <si>
    <t>talpacoti</t>
  </si>
  <si>
    <t>Ruddy Ground Dove</t>
    <phoneticPr fontId="0"/>
  </si>
  <si>
    <t>Columbina buckleyi</t>
  </si>
  <si>
    <t>buckleyi</t>
  </si>
  <si>
    <t>Ecuadorian Ground Dove</t>
    <phoneticPr fontId="0"/>
  </si>
  <si>
    <t>Columbina squammata</t>
  </si>
  <si>
    <t>squammata</t>
  </si>
  <si>
    <t>Scaled Dove</t>
  </si>
  <si>
    <t>Columbina picui</t>
  </si>
  <si>
    <t>picui</t>
  </si>
  <si>
    <t>Picui Ground Dove</t>
    <phoneticPr fontId="0"/>
  </si>
  <si>
    <t>Columbina cruziana</t>
  </si>
  <si>
    <t>cruziana</t>
  </si>
  <si>
    <t>Croaking Ground Dove</t>
    <phoneticPr fontId="0"/>
  </si>
  <si>
    <t>Columbina cyanopis</t>
  </si>
  <si>
    <t>cyanopis</t>
  </si>
  <si>
    <t>Blue-eyed Ground Dove</t>
    <phoneticPr fontId="0"/>
  </si>
  <si>
    <t>Guira guira</t>
  </si>
  <si>
    <t>Cuculiformes</t>
  </si>
  <si>
    <t>Cuculidae</t>
  </si>
  <si>
    <t>Guira</t>
  </si>
  <si>
    <t>guira</t>
  </si>
  <si>
    <t>Guira Cuckoo</t>
  </si>
  <si>
    <t>Crotophaga</t>
  </si>
  <si>
    <t>Greater Ani</t>
  </si>
  <si>
    <t>Crotophaga ani</t>
  </si>
  <si>
    <t>ani</t>
  </si>
  <si>
    <t>Smooth-billed Ani</t>
  </si>
  <si>
    <t>Crotophaga sulcirostris</t>
  </si>
  <si>
    <t>sulcirostris</t>
  </si>
  <si>
    <t>Groove-billed Ani</t>
  </si>
  <si>
    <t>Tapera naevia</t>
  </si>
  <si>
    <t>Tapera</t>
  </si>
  <si>
    <t>naevia</t>
  </si>
  <si>
    <t>Striped Cuckoo</t>
  </si>
  <si>
    <t>Dromococcyx phasianellus</t>
  </si>
  <si>
    <t>Dromococcyx</t>
  </si>
  <si>
    <t>phasianellus</t>
  </si>
  <si>
    <t>Pheasant Cuckoo</t>
  </si>
  <si>
    <t>Dromococcyx pavoninus</t>
  </si>
  <si>
    <t>pavoninus</t>
  </si>
  <si>
    <t>Pavonine Cuckoo</t>
  </si>
  <si>
    <t>Neomorphus geoffroyi</t>
  </si>
  <si>
    <t>Neomorphus</t>
  </si>
  <si>
    <t>geoffroyi</t>
  </si>
  <si>
    <t>Rufous-vented Ground-Cuckoo</t>
  </si>
  <si>
    <t>Neomorphus squamiger</t>
  </si>
  <si>
    <t>squamiger</t>
  </si>
  <si>
    <t>Scaled Ground-Cuckoo</t>
  </si>
  <si>
    <t>Neomorphus radiolosus</t>
  </si>
  <si>
    <t>radiolosus</t>
  </si>
  <si>
    <t>Banded Ground-Cuckoo</t>
  </si>
  <si>
    <t>Neomorphus rufipennis</t>
  </si>
  <si>
    <t>rufipennis</t>
  </si>
  <si>
    <t>Rufous-winged Ground-Cuckoo</t>
  </si>
  <si>
    <t>Neomorphus pucheranii</t>
  </si>
  <si>
    <t>pucheranii</t>
  </si>
  <si>
    <t>Red-billed Ground-Cuckoo</t>
  </si>
  <si>
    <t>Coccycua minuta</t>
  </si>
  <si>
    <t>Coccycua</t>
  </si>
  <si>
    <t>Little Cuckoo</t>
  </si>
  <si>
    <t>Coccycua pumila</t>
  </si>
  <si>
    <t>pumila</t>
  </si>
  <si>
    <t>Dwarf Cuckoo</t>
  </si>
  <si>
    <t>Coccycua cinerea</t>
  </si>
  <si>
    <t>cinerea</t>
  </si>
  <si>
    <t>Ash-colored Cuckoo</t>
  </si>
  <si>
    <t>H</t>
    <phoneticPr fontId="0"/>
  </si>
  <si>
    <t>Piaya cayana</t>
  </si>
  <si>
    <t>Piaya</t>
  </si>
  <si>
    <t>cayana</t>
  </si>
  <si>
    <t>Squirrel Cuckoo</t>
  </si>
  <si>
    <t>Piaya melanogaster</t>
  </si>
  <si>
    <t>melanogaster</t>
  </si>
  <si>
    <t>Black-bellied Cuckoo</t>
  </si>
  <si>
    <t>Coccyzus melacoryphus</t>
  </si>
  <si>
    <t>Coccyzus</t>
  </si>
  <si>
    <t>melacoryphus</t>
  </si>
  <si>
    <t>Dark-billed Cuckoo</t>
  </si>
  <si>
    <t>Coccyzus americanus</t>
  </si>
  <si>
    <t>americanus</t>
  </si>
  <si>
    <t>Yellow-billed Cuckoo</t>
  </si>
  <si>
    <t>Coccyzus euleri</t>
  </si>
  <si>
    <t>euleri</t>
  </si>
  <si>
    <t>Pearly-breasted Cuckoo</t>
  </si>
  <si>
    <t>Coccyzus minor</t>
  </si>
  <si>
    <t>Mangrove Cuckoo</t>
  </si>
  <si>
    <t>Coccyzus erythropthalmus</t>
  </si>
  <si>
    <t>erythropthalmus</t>
  </si>
  <si>
    <t>Black-billed Cuckoo</t>
  </si>
  <si>
    <t>Coccyzus lansbergi</t>
  </si>
  <si>
    <t>lansbergi</t>
  </si>
  <si>
    <t>Gray-capped Cuckoo</t>
  </si>
  <si>
    <t>Cuculus canorus</t>
  </si>
  <si>
    <t>Cuculus</t>
  </si>
  <si>
    <t>canorus</t>
  </si>
  <si>
    <t>Common Cuckoo</t>
  </si>
  <si>
    <t>Steatornis caripensis</t>
  </si>
  <si>
    <t>Steatornithiformes</t>
  </si>
  <si>
    <t>Steatornithidae</t>
  </si>
  <si>
    <t>Steatornis</t>
  </si>
  <si>
    <t>caripensis</t>
  </si>
  <si>
    <t>Oilbird</t>
  </si>
  <si>
    <t>Nyctibius grandis</t>
  </si>
  <si>
    <t>Nyctibiiformes</t>
  </si>
  <si>
    <t>Nyctibiidae</t>
  </si>
  <si>
    <t>Nyctibius</t>
  </si>
  <si>
    <t>grandis</t>
  </si>
  <si>
    <t>Great Potoo</t>
  </si>
  <si>
    <t>Nyctibius aethereus</t>
  </si>
  <si>
    <t>aethereus</t>
  </si>
  <si>
    <t>Long-tailed Potoo</t>
  </si>
  <si>
    <t>Nyctibius griseus</t>
  </si>
  <si>
    <t>griseus</t>
  </si>
  <si>
    <t>Common Potoo</t>
  </si>
  <si>
    <t>Nyctibius maculosus</t>
  </si>
  <si>
    <t>maculosus</t>
  </si>
  <si>
    <t>Andean Potoo</t>
  </si>
  <si>
    <t>Nyctibius leucopterus</t>
  </si>
  <si>
    <t>leucopterus</t>
  </si>
  <si>
    <t>White-winged Potoo</t>
  </si>
  <si>
    <t>Nyctibius bracteatus</t>
  </si>
  <si>
    <t>bracteatus</t>
  </si>
  <si>
    <t>Rufous Potoo</t>
  </si>
  <si>
    <t>Chordeiles nacunda</t>
    <phoneticPr fontId="0"/>
  </si>
  <si>
    <t>Caprimulgiformes</t>
  </si>
  <si>
    <t>Caprimulgidae</t>
  </si>
  <si>
    <t>Chordeiles</t>
  </si>
  <si>
    <t>nacunda</t>
  </si>
  <si>
    <t>Nacunda Nighthawk</t>
  </si>
  <si>
    <t>Chordeiles pusillus</t>
    <phoneticPr fontId="0"/>
  </si>
  <si>
    <t>pusillus</t>
  </si>
  <si>
    <t>Least Nighthawk</t>
  </si>
  <si>
    <t>Chordeiles rupestris</t>
  </si>
  <si>
    <t>rupestris</t>
  </si>
  <si>
    <t>Sand-colored Nighthawk</t>
  </si>
  <si>
    <t>Chordeiles acutipennis</t>
  </si>
  <si>
    <t>acutipennis</t>
  </si>
  <si>
    <t>Lesser Nighthawk</t>
  </si>
  <si>
    <t>Chordeiles minor</t>
  </si>
  <si>
    <t>Common Nighthawk</t>
  </si>
  <si>
    <t>Chordeiles gundlachii</t>
  </si>
  <si>
    <t>gundlachii</t>
  </si>
  <si>
    <t>Antillean Nighthawk</t>
  </si>
  <si>
    <t>Lurocalis semitorquatus</t>
  </si>
  <si>
    <t>Lurocalis</t>
  </si>
  <si>
    <t>semitorquatus</t>
  </si>
  <si>
    <t>Short-tailed Nighthawk</t>
  </si>
  <si>
    <t>Lurocalis rufiventris</t>
  </si>
  <si>
    <t>rufiventris</t>
  </si>
  <si>
    <t>Rufous-bellied Nighthawk</t>
  </si>
  <si>
    <t>Nyctiprogne leucopyga</t>
  </si>
  <si>
    <t>Nyctiprogne</t>
  </si>
  <si>
    <t>leucopyga</t>
  </si>
  <si>
    <t>Band-tailed Nighthawk</t>
  </si>
  <si>
    <t>Nyctiprogne vielliardi</t>
  </si>
  <si>
    <t>vielliardi</t>
  </si>
  <si>
    <t>Bahian Nighthawk</t>
  </si>
  <si>
    <t>Nyctipolus nigrescens</t>
    <phoneticPr fontId="0"/>
  </si>
  <si>
    <t>Nyctipolus</t>
    <phoneticPr fontId="0"/>
  </si>
  <si>
    <t>nigrescens</t>
  </si>
  <si>
    <t>Blackish Nightjar</t>
  </si>
  <si>
    <t>Nyctipolus hirundinaceus</t>
    <phoneticPr fontId="0"/>
  </si>
  <si>
    <t>hirundinaceus</t>
  </si>
  <si>
    <t>Pygmy Nightjar</t>
  </si>
  <si>
    <t>Systellura longirostris</t>
    <phoneticPr fontId="0"/>
  </si>
  <si>
    <t>Systellura</t>
  </si>
  <si>
    <t>longirostris</t>
  </si>
  <si>
    <t>Band-winged Nightjar</t>
  </si>
  <si>
    <t>Systellura decussata</t>
  </si>
  <si>
    <t>decussata</t>
  </si>
  <si>
    <t>Tschudi's Nightjar</t>
  </si>
  <si>
    <t>Nyctidromus albicollis</t>
  </si>
  <si>
    <t>Nyctidromus</t>
  </si>
  <si>
    <t>albicollis</t>
  </si>
  <si>
    <t>Common Pauraque</t>
  </si>
  <si>
    <t>Nyctidromus anthonyi</t>
    <phoneticPr fontId="0"/>
  </si>
  <si>
    <t>anthonyi</t>
  </si>
  <si>
    <t>Scrub Nightjar</t>
  </si>
  <si>
    <t>Eleothreptus candicans</t>
    <phoneticPr fontId="0"/>
  </si>
  <si>
    <t>Eleothreptus</t>
  </si>
  <si>
    <t>candicans</t>
  </si>
  <si>
    <t>White-winged Nightjar</t>
  </si>
  <si>
    <t>Eleothreptus anomalus</t>
  </si>
  <si>
    <t>anomalus</t>
  </si>
  <si>
    <t>Sickle-winged Nightjar</t>
  </si>
  <si>
    <t>Uropsalis segmentata</t>
  </si>
  <si>
    <t>Uropsalis</t>
  </si>
  <si>
    <t>segmentata</t>
  </si>
  <si>
    <t>Swallow-tailed Nightjar</t>
  </si>
  <si>
    <t>Uropsalis lyra</t>
  </si>
  <si>
    <t>lyra</t>
  </si>
  <si>
    <t>Lyre-tailed Nightjar</t>
  </si>
  <si>
    <t>Setopagis heterura</t>
  </si>
  <si>
    <t>Setopagis</t>
  </si>
  <si>
    <t>heterura</t>
  </si>
  <si>
    <t>Todd's Nightjar</t>
  </si>
  <si>
    <t>Setopagis parvula</t>
  </si>
  <si>
    <t>parvula</t>
  </si>
  <si>
    <t>Little Nightjar</t>
  </si>
  <si>
    <t>Setopagis whitelyi</t>
  </si>
  <si>
    <t>whitelyi</t>
  </si>
  <si>
    <t>Roraiman Nightjar</t>
  </si>
  <si>
    <t>Setopagis maculosa</t>
  </si>
  <si>
    <t>Cayenne Nightjar</t>
  </si>
  <si>
    <t>Hydropsalis cayennensis</t>
    <phoneticPr fontId="0"/>
  </si>
  <si>
    <t>Hydropsalis</t>
    <phoneticPr fontId="0"/>
  </si>
  <si>
    <t>White-tailed Nightjar</t>
  </si>
  <si>
    <t>Hydropsalis maculicaudus</t>
    <phoneticPr fontId="0"/>
  </si>
  <si>
    <t>Hydropsalis</t>
  </si>
  <si>
    <t>maculicaudus</t>
  </si>
  <si>
    <t>Spot-tailed Nightjar</t>
  </si>
  <si>
    <t>Hydropsalis climacocerca</t>
  </si>
  <si>
    <t>climacocerca</t>
  </si>
  <si>
    <t>Ladder-tailed Nightjar</t>
  </si>
  <si>
    <t>Hydropsalis torquata</t>
  </si>
  <si>
    <t>Scissor-tailed Nightjar</t>
  </si>
  <si>
    <t>Macropsalis forcipata</t>
  </si>
  <si>
    <t>Macropsalis</t>
  </si>
  <si>
    <t>forcipata</t>
  </si>
  <si>
    <t>Long-trained Nightjar</t>
  </si>
  <si>
    <t>Nyctiphrynus rosenbergi</t>
  </si>
  <si>
    <t>Nyctiphrynus</t>
  </si>
  <si>
    <t>rosenbergi</t>
  </si>
  <si>
    <t>Choco Poorwill</t>
  </si>
  <si>
    <t>Nyctiphrynus ocellatus</t>
  </si>
  <si>
    <t>ocellatus</t>
  </si>
  <si>
    <t>Ocellated Poorwill</t>
  </si>
  <si>
    <t>Antrostomus sericocaudatus</t>
    <phoneticPr fontId="0"/>
  </si>
  <si>
    <t>Antrostomus</t>
    <phoneticPr fontId="0"/>
  </si>
  <si>
    <t>sericocaudatus</t>
  </si>
  <si>
    <t>Silky-tailed Nightjar</t>
  </si>
  <si>
    <t>Antrostomus carolinensis</t>
    <phoneticPr fontId="0"/>
  </si>
  <si>
    <t>carolinensis</t>
  </si>
  <si>
    <t>Chuck-will's-widow</t>
  </si>
  <si>
    <t>Antrostomus rufus</t>
    <phoneticPr fontId="0"/>
  </si>
  <si>
    <t>Antrostomus</t>
  </si>
  <si>
    <t>rufus</t>
  </si>
  <si>
    <t>Rufous Nightjar</t>
  </si>
  <si>
    <t>Cypseloides cherriei</t>
  </si>
  <si>
    <t>Apodiformes</t>
  </si>
  <si>
    <t>Apodidae</t>
  </si>
  <si>
    <t>Cypseloides</t>
  </si>
  <si>
    <t>cherriei</t>
  </si>
  <si>
    <t>Spot-fronted Swift</t>
  </si>
  <si>
    <t>Cypseloides cryptus</t>
  </si>
  <si>
    <t>cryptus</t>
  </si>
  <si>
    <t>White-chinned Swift</t>
  </si>
  <si>
    <t>Cypseloides niger</t>
  </si>
  <si>
    <t>niger</t>
  </si>
  <si>
    <t>Black Swift</t>
  </si>
  <si>
    <t>Cypseloides lemosi</t>
  </si>
  <si>
    <t>lemosi</t>
  </si>
  <si>
    <t>White-chested Swift</t>
  </si>
  <si>
    <t>Cypseloides rothschildi</t>
  </si>
  <si>
    <t>rothschildi</t>
  </si>
  <si>
    <t>Rothschild's Swift</t>
  </si>
  <si>
    <t>Cypseloides fumigatus</t>
  </si>
  <si>
    <t>fumigatus</t>
  </si>
  <si>
    <t>Sooty Swift</t>
  </si>
  <si>
    <t>Cypseloides senex</t>
  </si>
  <si>
    <t>senex</t>
  </si>
  <si>
    <t>Great Dusky Swift</t>
  </si>
  <si>
    <t>Streptoprocne rutila</t>
  </si>
  <si>
    <t>Streptoprocne</t>
  </si>
  <si>
    <t>rutila</t>
  </si>
  <si>
    <t>Chestnut-collared Swift</t>
  </si>
  <si>
    <t>Streptoprocne phelpsi</t>
  </si>
  <si>
    <t>phelpsi</t>
  </si>
  <si>
    <t>Tepui Swift</t>
  </si>
  <si>
    <t>zonaris</t>
  </si>
  <si>
    <t>White-collared Swift</t>
  </si>
  <si>
    <t>Streptoprocne biscutata</t>
  </si>
  <si>
    <t>biscutata</t>
  </si>
  <si>
    <t>Biscutate Swift</t>
  </si>
  <si>
    <t>Chaetura cinereiventris</t>
  </si>
  <si>
    <t>Chaetura</t>
  </si>
  <si>
    <t>cinereiventris</t>
  </si>
  <si>
    <t>Gray-rumped Swift</t>
  </si>
  <si>
    <t>Chaetura spinicaudus</t>
  </si>
  <si>
    <t>spinicaudus</t>
  </si>
  <si>
    <t>Band-rumped Swift</t>
  </si>
  <si>
    <t>Chaetura egregia</t>
  </si>
  <si>
    <t>egregia</t>
  </si>
  <si>
    <t>Pale-rumped Swift</t>
  </si>
  <si>
    <t>Chaetura pelagica</t>
  </si>
  <si>
    <t>pelagica</t>
  </si>
  <si>
    <t>Chimney Swift</t>
  </si>
  <si>
    <t>Chaetura vauxi</t>
  </si>
  <si>
    <t>vauxi</t>
  </si>
  <si>
    <t>Vaux's Swift</t>
  </si>
  <si>
    <t>Chaetura chapmani</t>
  </si>
  <si>
    <t>chapmani</t>
  </si>
  <si>
    <t>Chapman's Swift</t>
  </si>
  <si>
    <t>Chaetura andrei</t>
  </si>
  <si>
    <t>andrei</t>
  </si>
  <si>
    <t>Ashy-tailed Swift</t>
  </si>
  <si>
    <t>Chaetura meridionalis</t>
  </si>
  <si>
    <t>meridionalis</t>
  </si>
  <si>
    <t>Sick's Swift</t>
  </si>
  <si>
    <t>Chaetura brachyura</t>
  </si>
  <si>
    <t>brachyura</t>
  </si>
  <si>
    <t>Short-tailed Swift</t>
  </si>
  <si>
    <t>Aeronautes montivagus</t>
  </si>
  <si>
    <t>Aeronautes</t>
  </si>
  <si>
    <t>montivagus</t>
  </si>
  <si>
    <t>White-tipped Swift</t>
  </si>
  <si>
    <t>Aeronautes andecolus</t>
  </si>
  <si>
    <t>andecolus</t>
  </si>
  <si>
    <t>Andean Swift</t>
  </si>
  <si>
    <t>Tachornis furcata</t>
  </si>
  <si>
    <t>Tachornis</t>
  </si>
  <si>
    <t>furcata</t>
  </si>
  <si>
    <t>Pygmy Swift</t>
  </si>
  <si>
    <t>Tachornis squamata</t>
  </si>
  <si>
    <t>squamata</t>
  </si>
  <si>
    <t>Fork-tailed Palm Swift</t>
  </si>
  <si>
    <t>Panyptila cayennensis</t>
  </si>
  <si>
    <t>Panyptila</t>
  </si>
  <si>
    <t>Lesser Swallow-tailed Swift</t>
  </si>
  <si>
    <t>Apus apus</t>
  </si>
  <si>
    <t>Apus</t>
  </si>
  <si>
    <t>apus</t>
  </si>
  <si>
    <t>Common Swift</t>
  </si>
  <si>
    <t>Topaza pella</t>
  </si>
  <si>
    <t>Trochilidae</t>
  </si>
  <si>
    <t>Topaza</t>
  </si>
  <si>
    <t>pella</t>
  </si>
  <si>
    <t>Crimson Topaz</t>
  </si>
  <si>
    <t>Topaza pyra</t>
  </si>
  <si>
    <t>pyra</t>
  </si>
  <si>
    <t>Fiery Topaz</t>
  </si>
  <si>
    <t>Florisuga mellivora</t>
  </si>
  <si>
    <t>Florisuga</t>
  </si>
  <si>
    <t>mellivora</t>
  </si>
  <si>
    <t>White-necked Jacobin</t>
  </si>
  <si>
    <t>Florisuga fusca</t>
  </si>
  <si>
    <t>fusca</t>
  </si>
  <si>
    <t>Black Jacobin</t>
  </si>
  <si>
    <t>Eutoxeres aquila</t>
  </si>
  <si>
    <t>Eutoxeres</t>
  </si>
  <si>
    <t>aquila</t>
  </si>
  <si>
    <t>White-tipped Sicklebill</t>
  </si>
  <si>
    <t>Eutoxeres condamini</t>
  </si>
  <si>
    <t>condamini</t>
  </si>
  <si>
    <t>Buff-tailed Sicklebill</t>
  </si>
  <si>
    <t>Ramphodon naevius</t>
  </si>
  <si>
    <t>Ramphodon</t>
  </si>
  <si>
    <t>naevius</t>
  </si>
  <si>
    <t>Saw-billed Hermit</t>
  </si>
  <si>
    <t>Glaucis dohrnii</t>
  </si>
  <si>
    <t>Glaucis</t>
  </si>
  <si>
    <t>dohrnii</t>
  </si>
  <si>
    <t>Hook-billed Hermit</t>
  </si>
  <si>
    <t>Glaucis aeneus</t>
  </si>
  <si>
    <t>aeneus</t>
  </si>
  <si>
    <t>Bronzy Hermit</t>
  </si>
  <si>
    <t>Glaucis hirsutus</t>
  </si>
  <si>
    <t>hirsutus</t>
  </si>
  <si>
    <t>Rufous-breasted Hermit</t>
  </si>
  <si>
    <t>Threnetes ruckeri</t>
  </si>
  <si>
    <t>Threnetes</t>
  </si>
  <si>
    <t>ruckeri</t>
  </si>
  <si>
    <t>Band-tailed Barbthroat</t>
  </si>
  <si>
    <t>Threnetes leucurus</t>
  </si>
  <si>
    <t>leucurus</t>
  </si>
  <si>
    <t>Pale-tailed Barbthroat</t>
  </si>
  <si>
    <t>Threnetes niger</t>
  </si>
  <si>
    <t>Sooty Barbthroat</t>
  </si>
  <si>
    <t>Anopetia gounellei</t>
  </si>
  <si>
    <t>Anopetia</t>
  </si>
  <si>
    <t>gounellei</t>
  </si>
  <si>
    <t>Broad-tipped Hermit</t>
  </si>
  <si>
    <t>Phaethornis squalidus</t>
  </si>
  <si>
    <t>Phaethornis</t>
  </si>
  <si>
    <t>squalidus</t>
  </si>
  <si>
    <t>Dusky-throated Hermit</t>
  </si>
  <si>
    <t>Phaethornis rupurumii</t>
  </si>
  <si>
    <t>rupurumii</t>
  </si>
  <si>
    <t>Streak-throated Hermit</t>
  </si>
  <si>
    <t>Phaethornis longuemareus</t>
  </si>
  <si>
    <t>longuemareus</t>
  </si>
  <si>
    <t>Little Hermit</t>
  </si>
  <si>
    <t>Phaethornis aethopygus</t>
  </si>
  <si>
    <t>aethopygus</t>
  </si>
  <si>
    <t>Tapajos Hermit</t>
    <phoneticPr fontId="0"/>
  </si>
  <si>
    <t>Phaethornis idaliae</t>
  </si>
  <si>
    <t>idaliae</t>
  </si>
  <si>
    <t>Minute Hermit</t>
  </si>
  <si>
    <t>Phaethornis nattereri</t>
  </si>
  <si>
    <t>nattereri</t>
  </si>
  <si>
    <t>Cinnamon-throated Hermit</t>
  </si>
  <si>
    <t>Phaethornis atrimentalis</t>
  </si>
  <si>
    <t>atrimentalis</t>
  </si>
  <si>
    <t>Black-throated Hermit</t>
  </si>
  <si>
    <t>Phaethornis striigularis</t>
  </si>
  <si>
    <t>striigularis</t>
  </si>
  <si>
    <t>Stripe-throated Hermit</t>
  </si>
  <si>
    <t>Phaethornis griseogularis</t>
  </si>
  <si>
    <t>griseogularis</t>
  </si>
  <si>
    <t>Gray-chinned Hermit</t>
  </si>
  <si>
    <t>Phaethornis ruber</t>
  </si>
  <si>
    <t>Reddish Hermit</t>
  </si>
  <si>
    <t>Phaethornis stuarti</t>
  </si>
  <si>
    <t>stuarti</t>
  </si>
  <si>
    <t>White-browed Hermit</t>
  </si>
  <si>
    <t>Phaethornis subochraceus</t>
  </si>
  <si>
    <t>subochraceus</t>
  </si>
  <si>
    <t>Buff-bellied Hermit</t>
  </si>
  <si>
    <t>Phaethornis augusti</t>
  </si>
  <si>
    <t>augusti</t>
  </si>
  <si>
    <t>Sooty-capped Hermit</t>
  </si>
  <si>
    <t>Phaethornis pretrei</t>
  </si>
  <si>
    <t>pretrei</t>
  </si>
  <si>
    <t>Planalto Hermit</t>
  </si>
  <si>
    <t>Phaethornis eurynome</t>
  </si>
  <si>
    <t>eurynome</t>
  </si>
  <si>
    <t>Scale-throated Hermit</t>
  </si>
  <si>
    <t>Phaethornis anthophilus</t>
  </si>
  <si>
    <t>anthophilus</t>
  </si>
  <si>
    <t>Pale-bellied Hermit</t>
  </si>
  <si>
    <t>Phaethornis hispidus</t>
  </si>
  <si>
    <t>hispidus</t>
  </si>
  <si>
    <t>White-bearded Hermit</t>
  </si>
  <si>
    <t>Phaethornis yaruqui</t>
  </si>
  <si>
    <t>yaruqui</t>
  </si>
  <si>
    <t>White-whiskered Hermit</t>
  </si>
  <si>
    <t>Phaethornis guy</t>
  </si>
  <si>
    <t>guy</t>
  </si>
  <si>
    <t>Green Hermit</t>
  </si>
  <si>
    <t>Phaethornis syrmatophorus</t>
  </si>
  <si>
    <t>syrmatophorus</t>
  </si>
  <si>
    <t>Tawny-bellied Hermit</t>
  </si>
  <si>
    <t>Phaethornis koepckeae</t>
  </si>
  <si>
    <t>koepckeae</t>
  </si>
  <si>
    <t>Koepcke's Hermit</t>
  </si>
  <si>
    <t>Phaethornis philippii</t>
  </si>
  <si>
    <t>philippii</t>
  </si>
  <si>
    <t>Needle-billed Hermit</t>
  </si>
  <si>
    <t>Phaethornis bourcieri</t>
  </si>
  <si>
    <t>bourcieri</t>
  </si>
  <si>
    <t>Straight-billed Hermit</t>
  </si>
  <si>
    <t>Phaethornis longirostris</t>
  </si>
  <si>
    <t>Long-billed Hermit</t>
  </si>
  <si>
    <t>Phaethornis superciliosus</t>
  </si>
  <si>
    <t>superciliosus</t>
  </si>
  <si>
    <t>Long-tailed Hermit</t>
  </si>
  <si>
    <t>Phaethornis malaris</t>
  </si>
  <si>
    <t>malaris</t>
  </si>
  <si>
    <t>Great-billed Hermit</t>
  </si>
  <si>
    <t>Doryfera ludovicae</t>
  </si>
  <si>
    <t>Doryfera</t>
  </si>
  <si>
    <t>ludovicae</t>
  </si>
  <si>
    <t>Green-fronted Lancebill</t>
  </si>
  <si>
    <t>Doryfera johannae</t>
  </si>
  <si>
    <t>johannae</t>
  </si>
  <si>
    <t>Blue-fronted Lancebill</t>
  </si>
  <si>
    <t>Schistes albogularis</t>
  </si>
  <si>
    <t>Schistes</t>
  </si>
  <si>
    <t>albogularis</t>
  </si>
  <si>
    <t>White-throated Daggerbill</t>
  </si>
  <si>
    <t>Schistes geoffroyi</t>
  </si>
  <si>
    <t>Geoffroy's Daggerbill</t>
  </si>
  <si>
    <t>Augastes scutatus</t>
  </si>
  <si>
    <t>Augastes</t>
  </si>
  <si>
    <t>scutatus</t>
  </si>
  <si>
    <t>Hyacinth Visorbearer</t>
  </si>
  <si>
    <t>Augastes lumachella</t>
  </si>
  <si>
    <t>lumachella</t>
  </si>
  <si>
    <t>Hooded Visorbearer</t>
  </si>
  <si>
    <t>Colibri delphinae</t>
  </si>
  <si>
    <t>Colibri</t>
  </si>
  <si>
    <t>delphinae</t>
  </si>
  <si>
    <t>Brown Violetear</t>
  </si>
  <si>
    <t>Colibri cyanotus</t>
  </si>
  <si>
    <t>cyanotus</t>
  </si>
  <si>
    <t>Lesser Violetear</t>
  </si>
  <si>
    <t>Colibri coruscans</t>
  </si>
  <si>
    <t>coruscans</t>
  </si>
  <si>
    <t>Sparkling Violetear</t>
  </si>
  <si>
    <t>Colibri serrirostris</t>
  </si>
  <si>
    <t>serrirostris</t>
  </si>
  <si>
    <t>White-vented Violetear</t>
  </si>
  <si>
    <t>Androdon aequatorialis</t>
  </si>
  <si>
    <t>Androdon</t>
  </si>
  <si>
    <t>aequatorialis</t>
  </si>
  <si>
    <t>Tooth-billed Hummingbird</t>
  </si>
  <si>
    <t>Heliactin bilophus</t>
  </si>
  <si>
    <t>Heliactin</t>
  </si>
  <si>
    <t>bilophus</t>
  </si>
  <si>
    <t>Horned Sungem</t>
  </si>
  <si>
    <t>Heliothryx barroti</t>
  </si>
  <si>
    <t>Heliothryx</t>
  </si>
  <si>
    <t>barroti</t>
  </si>
  <si>
    <t>Purple-crowned Fairy</t>
  </si>
  <si>
    <t>Heliothryx auritus</t>
  </si>
  <si>
    <t>auritus</t>
  </si>
  <si>
    <t>Black-eared Fairy</t>
  </si>
  <si>
    <t>Polytmus guainumbi</t>
  </si>
  <si>
    <t>Polytmus</t>
  </si>
  <si>
    <t>guainumbi</t>
  </si>
  <si>
    <t>White-tailed Goldenthroat</t>
  </si>
  <si>
    <t>Polytmus milleri</t>
  </si>
  <si>
    <t>milleri</t>
  </si>
  <si>
    <t>Tepui Goldenthroat</t>
  </si>
  <si>
    <t>Polytmus theresiae</t>
  </si>
  <si>
    <t>theresiae</t>
  </si>
  <si>
    <t>Green-tailed Goldenthroat</t>
  </si>
  <si>
    <t>Avocettula recurvirostris</t>
  </si>
  <si>
    <t>Avocettula</t>
  </si>
  <si>
    <t>recurvirostris</t>
  </si>
  <si>
    <t>Fiery-tailed Awlbill</t>
  </si>
  <si>
    <t>Chrysolampis mosquitus</t>
  </si>
  <si>
    <t>Chrysolampis</t>
  </si>
  <si>
    <t>mosquitus</t>
  </si>
  <si>
    <t>Ruby-topaz Hummingbird</t>
  </si>
  <si>
    <t>Anthracothorax viridigula</t>
  </si>
  <si>
    <t>Anthracothorax</t>
  </si>
  <si>
    <t>viridigula</t>
  </si>
  <si>
    <t>Green-throated Mango</t>
  </si>
  <si>
    <t>Anthracothorax prevostii</t>
  </si>
  <si>
    <t>prevostii</t>
  </si>
  <si>
    <t>Green-breasted Mango</t>
  </si>
  <si>
    <t>nigricollis</t>
  </si>
  <si>
    <t>Black-throated Mango</t>
  </si>
  <si>
    <t>Heliangelus mavors</t>
  </si>
  <si>
    <t>Heliangelus</t>
  </si>
  <si>
    <t>mavors</t>
  </si>
  <si>
    <t>Orange-throated Sunangel</t>
  </si>
  <si>
    <t>Heliangelus amethysticollis</t>
  </si>
  <si>
    <t>amethysticollis</t>
  </si>
  <si>
    <t>Amethyst-throated Sunangel</t>
  </si>
  <si>
    <t>Heliangelus strophianus</t>
  </si>
  <si>
    <t>strophianus</t>
  </si>
  <si>
    <t>Gorgeted Sunangel</t>
  </si>
  <si>
    <t>Heliangelus exortis</t>
  </si>
  <si>
    <t>exortis</t>
  </si>
  <si>
    <t>Tourmaline Sunangel</t>
  </si>
  <si>
    <t>Heliangelus micraster</t>
  </si>
  <si>
    <t>micraster</t>
  </si>
  <si>
    <t>Little Sunangel</t>
  </si>
  <si>
    <t>Heliangelus viola</t>
  </si>
  <si>
    <t>viola</t>
  </si>
  <si>
    <t>Purple-throated Sunangel</t>
  </si>
  <si>
    <t>Heliangelus zusii</t>
  </si>
  <si>
    <t>zusii</t>
  </si>
  <si>
    <t>Bogota Sunangel</t>
  </si>
  <si>
    <t>Heliangelus regalis</t>
  </si>
  <si>
    <t>regalis</t>
  </si>
  <si>
    <t>Royal Sunangel</t>
  </si>
  <si>
    <t>Sephanoides sephaniodes</t>
  </si>
  <si>
    <t>Sephanoides</t>
  </si>
  <si>
    <t>sephaniodes</t>
  </si>
  <si>
    <t>Green-backed Firecrown</t>
  </si>
  <si>
    <t>Sephanoides fernandensis</t>
  </si>
  <si>
    <t>fernandensis</t>
  </si>
  <si>
    <t>Juan Fernandez Firecrown</t>
  </si>
  <si>
    <t>Discosura conversii</t>
  </si>
  <si>
    <t>Discosura</t>
  </si>
  <si>
    <t>conversii</t>
  </si>
  <si>
    <t>Green Thorntail</t>
  </si>
  <si>
    <t>Discosura popelairii</t>
  </si>
  <si>
    <t>popelairii</t>
  </si>
  <si>
    <t>Wire-crested Thorntail</t>
  </si>
  <si>
    <t>Discosura langsdorffi</t>
  </si>
  <si>
    <t>langsdorffi</t>
  </si>
  <si>
    <t>Black-bellied Thorntail</t>
  </si>
  <si>
    <t>Discosura letitiae</t>
  </si>
  <si>
    <t>letitiae</t>
  </si>
  <si>
    <t>Coppery Thorntail</t>
  </si>
  <si>
    <t>Discosura longicaudus</t>
  </si>
  <si>
    <t>longicaudus</t>
  </si>
  <si>
    <t>Racket-tipped Thorntail</t>
  </si>
  <si>
    <t>Lophornis ornatus</t>
  </si>
  <si>
    <t>Lophornis</t>
  </si>
  <si>
    <t>ornatus</t>
  </si>
  <si>
    <t>Tufted Coquette</t>
  </si>
  <si>
    <t>Lophornis gouldii</t>
  </si>
  <si>
    <t>gouldii</t>
  </si>
  <si>
    <t>Dot-eared Coquette</t>
  </si>
  <si>
    <t>Lophornis magnificus</t>
  </si>
  <si>
    <t>magnificus</t>
  </si>
  <si>
    <t>Frilled Coquette</t>
  </si>
  <si>
    <t>Lophornis delattrei</t>
  </si>
  <si>
    <t>delattrei</t>
  </si>
  <si>
    <t>Rufous-crested Coquette</t>
  </si>
  <si>
    <t>Lophornis stictolophus</t>
  </si>
  <si>
    <t>stictolophus</t>
  </si>
  <si>
    <t>Spangled Coquette</t>
  </si>
  <si>
    <t>Lophornis verreauxii</t>
  </si>
  <si>
    <t>verreauxii</t>
  </si>
  <si>
    <t>Butterfly Coquette</t>
  </si>
  <si>
    <t>Lophornis chalybeus</t>
  </si>
  <si>
    <t>chalybeus</t>
  </si>
  <si>
    <t>Festive Coquette</t>
  </si>
  <si>
    <t>Lophornis pavoninus</t>
  </si>
  <si>
    <t>Peacock Coquette</t>
  </si>
  <si>
    <t>Phlogophilus hemileucurus</t>
  </si>
  <si>
    <t>Phlogophilus</t>
  </si>
  <si>
    <t>hemileucurus</t>
  </si>
  <si>
    <t>Ecuadorian Piedtail</t>
  </si>
  <si>
    <t>Phlogophilus harterti</t>
  </si>
  <si>
    <t>harterti</t>
  </si>
  <si>
    <t>Peruvian Piedtail</t>
  </si>
  <si>
    <t>Adelomyia</t>
  </si>
  <si>
    <t>melanogenys</t>
  </si>
  <si>
    <t>Speckled Hummingbird</t>
  </si>
  <si>
    <t>Aglaiocercus kingii</t>
  </si>
  <si>
    <t>Aglaiocercus</t>
  </si>
  <si>
    <t>kingii</t>
  </si>
  <si>
    <t>Long-tailed Sylph</t>
  </si>
  <si>
    <t>Aglaiocercus coelestis</t>
  </si>
  <si>
    <t>coelestis</t>
  </si>
  <si>
    <t>Violet-tailed Sylph</t>
  </si>
  <si>
    <t>Aglaiocercus berlepschi</t>
  </si>
  <si>
    <t>Venezuelan Sylph</t>
  </si>
  <si>
    <t>Sappho sparganurus</t>
  </si>
  <si>
    <t>Sappho</t>
  </si>
  <si>
    <t>sparganurus</t>
  </si>
  <si>
    <t>Red-tailed Comet</t>
  </si>
  <si>
    <t>Polyonymus caroli</t>
  </si>
  <si>
    <t>Polyonymus</t>
  </si>
  <si>
    <t>caroli</t>
  </si>
  <si>
    <t>Bronze-tailed Comet</t>
  </si>
  <si>
    <t>Taphrolesbia griseiventris</t>
  </si>
  <si>
    <t>Taphrolesbia</t>
  </si>
  <si>
    <t>griseiventris</t>
  </si>
  <si>
    <t>Gray-bellied Comet</t>
  </si>
  <si>
    <t>Oreotrochilus estella</t>
  </si>
  <si>
    <t>Oreotrochilus</t>
  </si>
  <si>
    <t>estella</t>
  </si>
  <si>
    <t>Andean Hillstar</t>
  </si>
  <si>
    <t>Oreotrochilus leucopleurus</t>
  </si>
  <si>
    <t>leucopleurus</t>
  </si>
  <si>
    <t>White-sided Hillstar</t>
  </si>
  <si>
    <t>Oreotrochilus chimborazo</t>
  </si>
  <si>
    <t>chimborazo</t>
  </si>
  <si>
    <t>Ecuadorian Hillstar</t>
  </si>
  <si>
    <t>Oreotrochilus cyanolaemus</t>
  </si>
  <si>
    <t>cyanolaemus</t>
  </si>
  <si>
    <t>Blue-throated Hillstar</t>
  </si>
  <si>
    <t>Oreotrochilus stolzmanni</t>
  </si>
  <si>
    <t>stolzmanni</t>
  </si>
  <si>
    <t>Green-headed Hillstar</t>
  </si>
  <si>
    <t>Oreotrochilus melanogaster</t>
  </si>
  <si>
    <t>Black-breasted Hillstar</t>
  </si>
  <si>
    <t>Oreotrochilus adela</t>
  </si>
  <si>
    <t>adela</t>
  </si>
  <si>
    <t>Wedge-tailed Hillstar</t>
  </si>
  <si>
    <t>Opisthoprora euryptera</t>
  </si>
  <si>
    <t>Opisthoprora</t>
  </si>
  <si>
    <t>euryptera</t>
  </si>
  <si>
    <t>Mountain Avocetbill</t>
  </si>
  <si>
    <t>Lesbia victoriae</t>
  </si>
  <si>
    <t>Lesbia</t>
  </si>
  <si>
    <t>victoriae</t>
  </si>
  <si>
    <t>Black-tailed Trainbearer</t>
  </si>
  <si>
    <t>Lesbia nuna</t>
  </si>
  <si>
    <t>nuna</t>
  </si>
  <si>
    <t>Green-tailed Trainbearer</t>
  </si>
  <si>
    <t>Ramphomicron dorsale</t>
  </si>
  <si>
    <t>Ramphomicron</t>
  </si>
  <si>
    <t>dorsale</t>
  </si>
  <si>
    <t>Black-backed Thornbill</t>
  </si>
  <si>
    <t>Ramphomicron microrhynchum</t>
  </si>
  <si>
    <t>microrhynchum</t>
  </si>
  <si>
    <t>Purple-backed Thornbill</t>
  </si>
  <si>
    <t>Chalcostigma ruficeps</t>
  </si>
  <si>
    <t>Chalcostigma</t>
  </si>
  <si>
    <t>Rufous-capped Thornbill</t>
  </si>
  <si>
    <t>Chalcostigma olivaceum</t>
  </si>
  <si>
    <t>olivaceum</t>
  </si>
  <si>
    <t>Olivaceous Thornbill</t>
  </si>
  <si>
    <t>Chalcostigma stanleyi</t>
  </si>
  <si>
    <t>stanleyi</t>
  </si>
  <si>
    <t>Blue-mantled Thornbill</t>
  </si>
  <si>
    <t>Chalcostigma heteropogon</t>
  </si>
  <si>
    <t>heteropogon</t>
  </si>
  <si>
    <t>Bronze-tailed Thornbill</t>
  </si>
  <si>
    <t>Chalcostigma herrani</t>
  </si>
  <si>
    <t>herrani</t>
  </si>
  <si>
    <t>Rainbow-bearded Thornbill</t>
  </si>
  <si>
    <t>Oxypogon stuebelii</t>
  </si>
  <si>
    <t>Oxypogon</t>
  </si>
  <si>
    <t>stuebelii</t>
  </si>
  <si>
    <r>
      <rPr>
        <sz val="12"/>
        <rFont val="Arial"/>
        <family val="2"/>
      </rPr>
      <t>Buffy</t>
    </r>
    <r>
      <rPr>
        <sz val="12"/>
        <rFont val="Arial"/>
        <family val="2"/>
      </rPr>
      <t xml:space="preserve"> Helmetcrest</t>
    </r>
  </si>
  <si>
    <t>Oxypogon cyanolaemus</t>
  </si>
  <si>
    <r>
      <t>B</t>
    </r>
    <r>
      <rPr>
        <sz val="12"/>
        <rFont val="Arial"/>
        <family val="2"/>
      </rPr>
      <t>lue-b</t>
    </r>
    <r>
      <rPr>
        <sz val="12"/>
        <rFont val="Arial"/>
        <family val="2"/>
      </rPr>
      <t>earded Helmetcrest</t>
    </r>
  </si>
  <si>
    <t>Oxypogon lindenii</t>
  </si>
  <si>
    <t>lindenii</t>
  </si>
  <si>
    <r>
      <rPr>
        <sz val="12"/>
        <rFont val="Arial"/>
        <family val="2"/>
      </rPr>
      <t>White-b</t>
    </r>
    <r>
      <rPr>
        <sz val="12"/>
        <rFont val="Arial"/>
        <family val="2"/>
      </rPr>
      <t>earded Helmetcrest</t>
    </r>
  </si>
  <si>
    <t>Oxypogon guerinii</t>
  </si>
  <si>
    <t>guerinii</t>
  </si>
  <si>
    <r>
      <rPr>
        <sz val="12"/>
        <rFont val="Arial"/>
        <family val="2"/>
      </rPr>
      <t>Green-b</t>
    </r>
    <r>
      <rPr>
        <sz val="12"/>
        <rFont val="Arial"/>
        <family val="2"/>
      </rPr>
      <t>earded Helmetcrest</t>
    </r>
  </si>
  <si>
    <t>Oreonympha nobilis</t>
  </si>
  <si>
    <t>Oreonympha</t>
  </si>
  <si>
    <t>nobilis</t>
  </si>
  <si>
    <t>Bearded Mountaineer</t>
  </si>
  <si>
    <t>Metallura tyrianthina</t>
  </si>
  <si>
    <t>Metallura</t>
  </si>
  <si>
    <t>tyrianthina</t>
  </si>
  <si>
    <t>Tyrian Metaltail</t>
  </si>
  <si>
    <t>Metallura iracunda</t>
  </si>
  <si>
    <t>iracunda</t>
  </si>
  <si>
    <t>Perija Metaltail</t>
  </si>
  <si>
    <t>Metallura williami</t>
  </si>
  <si>
    <t>williami</t>
  </si>
  <si>
    <t>Viridian Metaltail</t>
  </si>
  <si>
    <t>Metallura baroni</t>
  </si>
  <si>
    <t>baroni</t>
  </si>
  <si>
    <t>Violet-throated Metaltail</t>
  </si>
  <si>
    <t>Metallura odomae</t>
  </si>
  <si>
    <t>odomae</t>
  </si>
  <si>
    <t>Neblina Metaltail</t>
  </si>
  <si>
    <t>Metallura theresiae</t>
  </si>
  <si>
    <t>Coppery Metaltail</t>
  </si>
  <si>
    <t>Metallura eupogon</t>
  </si>
  <si>
    <t>eupogon</t>
  </si>
  <si>
    <t>Fire-throated Metaltail</t>
  </si>
  <si>
    <t>Metallura aeneocauda</t>
  </si>
  <si>
    <t>aeneocauda</t>
  </si>
  <si>
    <t>Scaled Metaltail</t>
  </si>
  <si>
    <t>Metallura phoebe</t>
  </si>
  <si>
    <t>phoebe</t>
  </si>
  <si>
    <t>Black Metaltail</t>
  </si>
  <si>
    <t>Haplophaedia aureliae</t>
  </si>
  <si>
    <t>Haplophaedia</t>
  </si>
  <si>
    <t>aureliae</t>
  </si>
  <si>
    <t>Greenish Puffleg</t>
  </si>
  <si>
    <t>Haplophaedia assimilis</t>
  </si>
  <si>
    <t>assimilis</t>
  </si>
  <si>
    <t>Buff-thighed Puffleg</t>
  </si>
  <si>
    <t>Haplophaedia lugens</t>
  </si>
  <si>
    <t>lugens</t>
  </si>
  <si>
    <t>Hoary Puffleg</t>
  </si>
  <si>
    <t>Eriocnemis nigrivestis</t>
  </si>
  <si>
    <t>Eriocnemis</t>
  </si>
  <si>
    <t>nigrivestis</t>
  </si>
  <si>
    <t>Black-breasted Puffleg</t>
  </si>
  <si>
    <t>Eriocnemis isabellae</t>
  </si>
  <si>
    <t>isabellae</t>
  </si>
  <si>
    <t>Gorgeted Puffleg</t>
  </si>
  <si>
    <t>Eriocnemis vestita</t>
  </si>
  <si>
    <t>vestita</t>
  </si>
  <si>
    <t>Glowing Puffleg</t>
  </si>
  <si>
    <t>Eriocnemis derbyi</t>
  </si>
  <si>
    <t>derbyi</t>
  </si>
  <si>
    <t>Black-thighed Puffleg</t>
  </si>
  <si>
    <t>Eriocnemis godini</t>
  </si>
  <si>
    <t>godini</t>
  </si>
  <si>
    <t>Turquoise-throated Puffleg</t>
  </si>
  <si>
    <t>Eriocnemis cupreoventris</t>
  </si>
  <si>
    <t>cupreoventris</t>
  </si>
  <si>
    <t>Coppery-bellied Puffleg</t>
  </si>
  <si>
    <t>Eriocnemis luciani</t>
  </si>
  <si>
    <t>luciani</t>
  </si>
  <si>
    <t>Sapphire-vented Puffleg</t>
  </si>
  <si>
    <t>Eriocnemis mosquera</t>
  </si>
  <si>
    <t>mosquera</t>
  </si>
  <si>
    <t>Golden-breasted Puffleg</t>
  </si>
  <si>
    <t>Eriocnemis glaucopoides</t>
  </si>
  <si>
    <t>glaucopoides</t>
  </si>
  <si>
    <t>Blue-capped Puffleg</t>
  </si>
  <si>
    <t>Eriocnemis mirabilis</t>
  </si>
  <si>
    <t>mirabilis</t>
  </si>
  <si>
    <t>Colorful Puffleg</t>
  </si>
  <si>
    <t>Eriocnemis aline</t>
    <phoneticPr fontId="0"/>
  </si>
  <si>
    <t>aline</t>
    <phoneticPr fontId="0"/>
  </si>
  <si>
    <t>Emerald-bellied Puffleg</t>
  </si>
  <si>
    <t>Loddigesia mirabilis</t>
  </si>
  <si>
    <t>Loddigesia</t>
  </si>
  <si>
    <t>Marvelous Spatuletail</t>
  </si>
  <si>
    <t>Aglaeactis cupripennis</t>
  </si>
  <si>
    <t>Aglaeactis</t>
  </si>
  <si>
    <t>cupripennis</t>
  </si>
  <si>
    <t>Shining Sunbeam</t>
  </si>
  <si>
    <t>Aglaeactis castelnaudii</t>
  </si>
  <si>
    <t>castelnaudii</t>
  </si>
  <si>
    <t>White-tufted Sunbeam</t>
  </si>
  <si>
    <t>Aglaeactis aliciae</t>
  </si>
  <si>
    <t>aliciae</t>
  </si>
  <si>
    <t>Purple-backed Sunbeam</t>
  </si>
  <si>
    <t>Aglaeactis pamela</t>
  </si>
  <si>
    <t>pamela</t>
  </si>
  <si>
    <t>Black-hooded Sunbeam</t>
  </si>
  <si>
    <t>Coeligena coeligena</t>
  </si>
  <si>
    <t>Coeligena</t>
  </si>
  <si>
    <t>coeligena</t>
  </si>
  <si>
    <t>Bronzy Inca</t>
  </si>
  <si>
    <t>Coeligena wilsoni</t>
  </si>
  <si>
    <t>wilsoni</t>
  </si>
  <si>
    <t>Brown Inca</t>
  </si>
  <si>
    <t>Coeligena prunellei</t>
  </si>
  <si>
    <t>prunellei</t>
  </si>
  <si>
    <t>Black Inca</t>
  </si>
  <si>
    <t>Coeligena torquata</t>
  </si>
  <si>
    <t>Collared Inca</t>
  </si>
  <si>
    <t>Coeligena violifer</t>
  </si>
  <si>
    <t>violifer</t>
  </si>
  <si>
    <t>Violet-throated Starfrontlet</t>
  </si>
  <si>
    <t>Coeligena iris</t>
  </si>
  <si>
    <t>iris</t>
  </si>
  <si>
    <t>Rainbow Starfrontlet</t>
  </si>
  <si>
    <t>Coeligena phalerata</t>
  </si>
  <si>
    <t>phalerata</t>
  </si>
  <si>
    <t>White-tailed Starfrontlet</t>
  </si>
  <si>
    <t>Coeligena orina</t>
  </si>
  <si>
    <t>orina</t>
  </si>
  <si>
    <t>Dusky Starfrontlet</t>
  </si>
  <si>
    <t>Coeligena lutetiae</t>
  </si>
  <si>
    <t>Coeligena</t>
    <phoneticPr fontId="0"/>
  </si>
  <si>
    <t>lutetiae</t>
  </si>
  <si>
    <t>Buff-winged Starfrontlet</t>
  </si>
  <si>
    <t>Coeligena bonapartei</t>
  </si>
  <si>
    <t>Golden-bellied Starfrontlet</t>
  </si>
  <si>
    <t>Coeligena helianthea</t>
  </si>
  <si>
    <t>helianthea</t>
  </si>
  <si>
    <t>Blue-throated Starfrontlet</t>
  </si>
  <si>
    <t>Lafresnaya lafresnayi</t>
  </si>
  <si>
    <t>Lafresnaya</t>
  </si>
  <si>
    <t>lafresnayi</t>
  </si>
  <si>
    <t>Mountain Velvetbreast</t>
  </si>
  <si>
    <t>Ensifera ensifera</t>
  </si>
  <si>
    <t>Ensifera</t>
  </si>
  <si>
    <t>ensifera</t>
  </si>
  <si>
    <t>Sword-billed Hummingbird</t>
  </si>
  <si>
    <t>Pterophanes cyanopterus</t>
  </si>
  <si>
    <t>Pterophanes</t>
  </si>
  <si>
    <t>cyanopterus</t>
  </si>
  <si>
    <t>Great Sapphirewing</t>
  </si>
  <si>
    <t>Boissonneaua flavescens</t>
  </si>
  <si>
    <t>Boissonneaua</t>
  </si>
  <si>
    <t>flavescens</t>
  </si>
  <si>
    <t>Buff-tailed Coronet</t>
  </si>
  <si>
    <t>Boissonneaua matthewsii</t>
  </si>
  <si>
    <t>matthewsii</t>
  </si>
  <si>
    <t>Chestnut-breasted Coronet</t>
  </si>
  <si>
    <t>Boissonneaua jardini</t>
  </si>
  <si>
    <t>jardini</t>
  </si>
  <si>
    <t>Velvet-purple Coronet</t>
  </si>
  <si>
    <t>Ocreatus underwoodii</t>
  </si>
  <si>
    <t>Ocreatus</t>
  </si>
  <si>
    <t>underwoodii</t>
  </si>
  <si>
    <t>Booted Racket-tail</t>
  </si>
  <si>
    <t>Urochroa bougueri</t>
  </si>
  <si>
    <t>Urochroa</t>
  </si>
  <si>
    <t>bougueri</t>
  </si>
  <si>
    <t>Rufous-gaped Hillstar</t>
  </si>
  <si>
    <t>Urochroa leucura</t>
  </si>
  <si>
    <t>leucura</t>
  </si>
  <si>
    <t>Green-backed Hillstar</t>
  </si>
  <si>
    <t>Urosticte benjamini</t>
  </si>
  <si>
    <t>Urosticte</t>
  </si>
  <si>
    <t>benjamini</t>
  </si>
  <si>
    <t>Purple-bibbed Whitetip</t>
  </si>
  <si>
    <t>Urosticte ruficrissa</t>
  </si>
  <si>
    <t>ruficrissa</t>
  </si>
  <si>
    <t>Rufous-vented Whitetip</t>
  </si>
  <si>
    <t>Heliodoxa xanthogonys</t>
  </si>
  <si>
    <t>Heliodoxa</t>
  </si>
  <si>
    <t>xanthogonys</t>
  </si>
  <si>
    <t>Velvet-browed Brilliant</t>
  </si>
  <si>
    <t>Heliodoxa gularis</t>
  </si>
  <si>
    <t>gularis</t>
  </si>
  <si>
    <t>Pink-throated Brilliant</t>
  </si>
  <si>
    <t>Heliodoxa branickii</t>
  </si>
  <si>
    <t>branickii</t>
  </si>
  <si>
    <t>Rufous-webbed Brilliant</t>
  </si>
  <si>
    <t>Heliodoxa schreibersii</t>
  </si>
  <si>
    <t>schreibersii</t>
  </si>
  <si>
    <t>Black-throated Brilliant</t>
  </si>
  <si>
    <t>Heliodoxa aurescens</t>
  </si>
  <si>
    <t>aurescens</t>
  </si>
  <si>
    <t>Gould's Jewelfront</t>
  </si>
  <si>
    <t>Heliodoxa rubinoides</t>
  </si>
  <si>
    <t>rubinoides</t>
  </si>
  <si>
    <t>Fawn-breasted Brilliant</t>
  </si>
  <si>
    <t>Heliodoxa jacula</t>
  </si>
  <si>
    <t>jacula</t>
  </si>
  <si>
    <t>Green-crowned Brilliant</t>
  </si>
  <si>
    <t>Heliodoxa imperatrix</t>
  </si>
  <si>
    <t>imperatrix</t>
  </si>
  <si>
    <t>Empress Brilliant</t>
  </si>
  <si>
    <t>Heliodoxa leadbeateri</t>
  </si>
  <si>
    <t>leadbeateri</t>
  </si>
  <si>
    <t>Violet-fronted Brilliant</t>
  </si>
  <si>
    <t>Clytolaema rubricauda</t>
  </si>
  <si>
    <t>Clytolaema</t>
  </si>
  <si>
    <t>rubricauda</t>
  </si>
  <si>
    <t>Brazilian Ruby</t>
  </si>
  <si>
    <t>Patagona gigas</t>
  </si>
  <si>
    <t>Patagona</t>
  </si>
  <si>
    <t>gigas</t>
  </si>
  <si>
    <t>Giant Hummingbird</t>
  </si>
  <si>
    <t>Sternoclyta cyanopectus</t>
  </si>
  <si>
    <t>Sternoclyta</t>
  </si>
  <si>
    <t>cyanopectus</t>
  </si>
  <si>
    <t>Violet-chested Hummingbird</t>
  </si>
  <si>
    <t>Hylonympha macrocerca</t>
  </si>
  <si>
    <t>Hylonympha</t>
  </si>
  <si>
    <t>macrocerca</t>
  </si>
  <si>
    <t>Scissor-tailed Hummingbird</t>
  </si>
  <si>
    <t>Heliomaster</t>
  </si>
  <si>
    <t>Long-billed Starthroat</t>
  </si>
  <si>
    <t>Heliomaster squamosus</t>
  </si>
  <si>
    <t>squamosus</t>
  </si>
  <si>
    <t>Stripe-breasted Starthroat</t>
  </si>
  <si>
    <t>Heliomaster furcifer</t>
  </si>
  <si>
    <t>furcifer</t>
  </si>
  <si>
    <t>Blue-tufted Starthroat</t>
  </si>
  <si>
    <t>Myrtis fanny</t>
  </si>
  <si>
    <t>Myrtis</t>
  </si>
  <si>
    <t>fanny</t>
  </si>
  <si>
    <t>Purple-collared Woodstar</t>
  </si>
  <si>
    <t>Eulidia yarrellii</t>
  </si>
  <si>
    <t>Eulidia</t>
  </si>
  <si>
    <t>yarrellii</t>
  </si>
  <si>
    <t>Chilean Woodstar</t>
  </si>
  <si>
    <t>Rhodopis vesper</t>
  </si>
  <si>
    <t>Rhodopis</t>
  </si>
  <si>
    <t>vesper</t>
  </si>
  <si>
    <t>Oasis Hummingbird</t>
  </si>
  <si>
    <t>Thaumastura cora</t>
  </si>
  <si>
    <t>Thaumastura</t>
  </si>
  <si>
    <t>cora</t>
  </si>
  <si>
    <t>Peruvian Sheartail</t>
  </si>
  <si>
    <t>Chaetocercus mulsant</t>
  </si>
  <si>
    <t>Chaetocercus</t>
  </si>
  <si>
    <t>mulsant</t>
  </si>
  <si>
    <t>White-bellied Woodstar</t>
  </si>
  <si>
    <t>Chaetocercus bombus</t>
  </si>
  <si>
    <t>bombus</t>
  </si>
  <si>
    <t>Little Woodstar</t>
  </si>
  <si>
    <t>Chaetocercus heliodor</t>
  </si>
  <si>
    <t>heliodor</t>
  </si>
  <si>
    <t>Gorgeted Woodstar</t>
  </si>
  <si>
    <t>Chaetocercus astreans</t>
  </si>
  <si>
    <t>astreans</t>
  </si>
  <si>
    <t>Santa Marta Woodstar</t>
  </si>
  <si>
    <t>Chaetocercus berlepschi</t>
  </si>
  <si>
    <t>Esmeraldas Woodstar</t>
  </si>
  <si>
    <t>Chaetocercus jourdanii</t>
  </si>
  <si>
    <t>jourdanii</t>
  </si>
  <si>
    <t>Rufous-shafted Woodstar</t>
  </si>
  <si>
    <t>Myrmia micrura</t>
  </si>
  <si>
    <t>Myrmia</t>
  </si>
  <si>
    <t>micrura</t>
  </si>
  <si>
    <t>Short-tailed Woodstar</t>
  </si>
  <si>
    <t>Microstilbon burmeisteri</t>
  </si>
  <si>
    <t>Microstilbon</t>
  </si>
  <si>
    <t>burmeisteri</t>
  </si>
  <si>
    <t>Slender-tailed Woodstar</t>
  </si>
  <si>
    <t>Calliphlox amethystina</t>
  </si>
  <si>
    <t>Calliphlox</t>
  </si>
  <si>
    <t>amethystina</t>
  </si>
  <si>
    <t>Amethyst Woodstar</t>
  </si>
  <si>
    <t>Philodice mitchellii</t>
  </si>
  <si>
    <t>Philodice</t>
  </si>
  <si>
    <t>mitchellii</t>
  </si>
  <si>
    <t>Purple-throated Woodstar</t>
  </si>
  <si>
    <t>Chlorostilbon melanorhynchus</t>
  </si>
  <si>
    <t>Chlorostilbon</t>
  </si>
  <si>
    <t>melanorhynchus</t>
  </si>
  <si>
    <t>Western Emerald</t>
  </si>
  <si>
    <t>Chlorostilbon gibsoni</t>
  </si>
  <si>
    <t>gibsoni</t>
  </si>
  <si>
    <t>Red-billed Emerald</t>
  </si>
  <si>
    <t>Chlorostilbon mellisugus</t>
  </si>
  <si>
    <t>mellisugus</t>
  </si>
  <si>
    <t>Blue-tailed Emerald</t>
  </si>
  <si>
    <t>Chlorostilbon olivaresi</t>
  </si>
  <si>
    <t>olivaresi</t>
  </si>
  <si>
    <t>Chiribiquete Emerald</t>
  </si>
  <si>
    <t>Chlorostilbon lucidus</t>
    <phoneticPr fontId="0"/>
  </si>
  <si>
    <t>lucidus</t>
    <phoneticPr fontId="0"/>
  </si>
  <si>
    <t>Glittering-bellied Emerald</t>
  </si>
  <si>
    <t>Chlorostilbon russatus</t>
  </si>
  <si>
    <t>russatus</t>
  </si>
  <si>
    <t>Coppery Emerald</t>
  </si>
  <si>
    <t>Chlorostilbon stenurus</t>
  </si>
  <si>
    <t>stenurus</t>
  </si>
  <si>
    <t>Narrow-tailed Emerald</t>
  </si>
  <si>
    <t>Chlorostilbon alice</t>
  </si>
  <si>
    <t>alice</t>
  </si>
  <si>
    <t>Green-tailed Emerald</t>
  </si>
  <si>
    <t>Chlorostilbon poortmani</t>
  </si>
  <si>
    <t>poortmani</t>
  </si>
  <si>
    <t>Short-tailed Emerald</t>
  </si>
  <si>
    <t>Klais guimeti</t>
  </si>
  <si>
    <t>Klais</t>
  </si>
  <si>
    <t>guimeti</t>
  </si>
  <si>
    <t>Violet-headed Hummingbird</t>
  </si>
  <si>
    <t>Stephanoxis lalandi</t>
  </si>
  <si>
    <t>Stephanoxis</t>
  </si>
  <si>
    <t>lalandi</t>
  </si>
  <si>
    <t>Green-crowned Plovercrest</t>
  </si>
  <si>
    <t>Stephanoxis loddigesii</t>
  </si>
  <si>
    <t>loddigesii</t>
  </si>
  <si>
    <t>Purple-crowned Plovercrest</t>
  </si>
  <si>
    <t>Anthocephala floriceps</t>
  </si>
  <si>
    <t>Anthocephala</t>
  </si>
  <si>
    <t>floriceps</t>
  </si>
  <si>
    <r>
      <rPr>
        <sz val="12"/>
        <rFont val="Arial"/>
        <family val="2"/>
      </rPr>
      <t xml:space="preserve">Santa Marta </t>
    </r>
    <r>
      <rPr>
        <sz val="12"/>
        <rFont val="Arial"/>
        <family val="2"/>
      </rPr>
      <t>Blossomcrown</t>
    </r>
  </si>
  <si>
    <t>Anthocephala berlepschi</t>
  </si>
  <si>
    <t>Tolima Blossomcrown</t>
  </si>
  <si>
    <t>Campylopterus largipennis</t>
  </si>
  <si>
    <t>Campylopterus</t>
  </si>
  <si>
    <t>largipennis</t>
  </si>
  <si>
    <t>Gray-breasted Sabrewing</t>
  </si>
  <si>
    <t>Campylopterus calcirupicola</t>
  </si>
  <si>
    <t>calcirupicola</t>
  </si>
  <si>
    <t>Outcrop Sabrewing</t>
  </si>
  <si>
    <t>Campylopterus diamantinensis</t>
  </si>
  <si>
    <t>diamantinensis</t>
  </si>
  <si>
    <t>Diamantina Sabrewing</t>
  </si>
  <si>
    <t>Campylopterus hyperythrus</t>
  </si>
  <si>
    <t>Rufous-breasted Sabrewing</t>
  </si>
  <si>
    <t>Campylopterus ensipennis</t>
  </si>
  <si>
    <t>ensipennis</t>
  </si>
  <si>
    <t>White-tailed Sabrewing</t>
  </si>
  <si>
    <t>Campylopterus falcatus</t>
  </si>
  <si>
    <t>falcatus</t>
  </si>
  <si>
    <t>Lazuline Sabrewing</t>
  </si>
  <si>
    <t>Campylopterus phainopeplus</t>
  </si>
  <si>
    <t>phainopeplus</t>
  </si>
  <si>
    <t>Santa Marta Sabrewing</t>
  </si>
  <si>
    <t>Campylopterus villaviscensio</t>
  </si>
  <si>
    <t>villaviscensio</t>
  </si>
  <si>
    <t>Napo Sabrewing</t>
  </si>
  <si>
    <t>Campylopterus duidae</t>
  </si>
  <si>
    <t>Buff-breasted Sabrewing</t>
  </si>
  <si>
    <t>Chalybura</t>
  </si>
  <si>
    <t>buffonii</t>
  </si>
  <si>
    <t>White-vented Plumeleteer</t>
  </si>
  <si>
    <t>Chalybura urochrysia</t>
  </si>
  <si>
    <t>urochrysia</t>
  </si>
  <si>
    <t>Bronze-tailed Plumeleteer</t>
  </si>
  <si>
    <t>Thalurania</t>
  </si>
  <si>
    <t>colombica</t>
  </si>
  <si>
    <t>Crowned Woodnymph</t>
  </si>
  <si>
    <t>Thalurania furcata</t>
  </si>
  <si>
    <t>Fork-tailed Woodnymph</t>
  </si>
  <si>
    <t>Thalurania watertonii</t>
  </si>
  <si>
    <t>watertonii</t>
  </si>
  <si>
    <t>Long-tailed Woodnymph</t>
  </si>
  <si>
    <t>Thalurania glaucopis</t>
  </si>
  <si>
    <t>glaucopis</t>
  </si>
  <si>
    <t>Violet-capped Woodnymph</t>
  </si>
  <si>
    <t>Goldmania bella</t>
  </si>
  <si>
    <t>Goldmania</t>
  </si>
  <si>
    <t>bella</t>
  </si>
  <si>
    <t>Pirre Hummingbird</t>
  </si>
  <si>
    <t>Goldmania violiceps</t>
  </si>
  <si>
    <t>violiceps</t>
  </si>
  <si>
    <t>Violet-capped Hummingbird</t>
  </si>
  <si>
    <t>Phaeochroa cuvierii</t>
  </si>
  <si>
    <t>Phaeochroa</t>
  </si>
  <si>
    <t>cuvierii</t>
  </si>
  <si>
    <t>Scaly-breasted Hummingbird</t>
  </si>
  <si>
    <t>Leucippus fallax</t>
  </si>
  <si>
    <t>Leucippus</t>
  </si>
  <si>
    <t>fallax</t>
  </si>
  <si>
    <t>Buffy Hummingbird</t>
  </si>
  <si>
    <t>Thaumasius baeri</t>
  </si>
  <si>
    <t>Thaumasius</t>
  </si>
  <si>
    <t>baeri</t>
  </si>
  <si>
    <t>Tumbes Hummingbird</t>
  </si>
  <si>
    <t>Thaumasius taczanowskii</t>
  </si>
  <si>
    <t>Spot-throated Hummingbird</t>
  </si>
  <si>
    <t>Taphrospilus hypostictus</t>
  </si>
  <si>
    <t>Taphrospilus</t>
  </si>
  <si>
    <t>hypostictus</t>
  </si>
  <si>
    <t>Many-spotted Hummingbird</t>
  </si>
  <si>
    <t>Eupetomena macroura</t>
  </si>
  <si>
    <t>Eupetomena</t>
  </si>
  <si>
    <t>Swallow-tailed Hummingbird</t>
  </si>
  <si>
    <t>Eupetomena cirrochloris</t>
  </si>
  <si>
    <t>cirrochloris</t>
  </si>
  <si>
    <t>Sombre Hummingbird</t>
  </si>
  <si>
    <t>Talaphorus chlorocercus</t>
  </si>
  <si>
    <t>Talaphorus</t>
  </si>
  <si>
    <t>chlorocercus</t>
  </si>
  <si>
    <t>Olive-spotted Hummingbird</t>
  </si>
  <si>
    <t>Saucerottia castaneiventris</t>
  </si>
  <si>
    <t>Saucerottia</t>
  </si>
  <si>
    <t>castaneiventris</t>
  </si>
  <si>
    <t>Chestnut-bellied Hummingbird</t>
  </si>
  <si>
    <t>Saucerottia saucerottei</t>
  </si>
  <si>
    <t>saucerottei</t>
  </si>
  <si>
    <t>Steely-vented Hummingbird</t>
  </si>
  <si>
    <t>Saucerottia cyanifrons</t>
  </si>
  <si>
    <t>cyanifrons</t>
  </si>
  <si>
    <t>Indigo-capped Hummingbird</t>
  </si>
  <si>
    <t>Saucerottia edward</t>
  </si>
  <si>
    <t>edward</t>
  </si>
  <si>
    <t>Snowy-bellied Hummingbird</t>
  </si>
  <si>
    <t>Saucerottia viridigaster</t>
  </si>
  <si>
    <t>viridigaster</t>
  </si>
  <si>
    <t>Green-bellied Hummingbird</t>
  </si>
  <si>
    <t>Saucerottia tobaci</t>
  </si>
  <si>
    <t>tobaci</t>
  </si>
  <si>
    <t>Copper-rumped Hummingbird</t>
  </si>
  <si>
    <t>Amazilia</t>
  </si>
  <si>
    <t>tzacatl</t>
  </si>
  <si>
    <t>Rufous-tailed Hummingbird</t>
  </si>
  <si>
    <t>Amazilis amazilia</t>
  </si>
  <si>
    <t>Amazilis</t>
  </si>
  <si>
    <t>amazilia</t>
  </si>
  <si>
    <t>Amazilia Hummingbird</t>
  </si>
  <si>
    <t>Uranomitra franciae</t>
  </si>
  <si>
    <t>Uranomitra</t>
  </si>
  <si>
    <t>franciae</t>
  </si>
  <si>
    <t>Andean Emerald</t>
  </si>
  <si>
    <t>Chrysuronia versicolor</t>
  </si>
  <si>
    <t>Chrysuronia</t>
  </si>
  <si>
    <t>Versicolored Emerald</t>
  </si>
  <si>
    <t>Chrysuronia goudoti</t>
  </si>
  <si>
    <t>goudoti</t>
  </si>
  <si>
    <t>Shining-green Hummingbird</t>
  </si>
  <si>
    <t>Chrysuronia oenone</t>
  </si>
  <si>
    <t>oenone</t>
  </si>
  <si>
    <t>Golden-tailed Sapphire</t>
  </si>
  <si>
    <t>Chrysuronia coeruleogularis</t>
  </si>
  <si>
    <t>coeruleogularis</t>
  </si>
  <si>
    <t>Sapphire-throated Hummingbird</t>
  </si>
  <si>
    <t>Chrysuronia lilliae</t>
  </si>
  <si>
    <t>lilliae</t>
  </si>
  <si>
    <t>Sapphire-bellied Hummingbird</t>
  </si>
  <si>
    <t>Chrysuronia humboldtii</t>
  </si>
  <si>
    <t>humboldtii</t>
  </si>
  <si>
    <t>Humboldt's Sapphire</t>
  </si>
  <si>
    <t>Chrysuronia grayi</t>
  </si>
  <si>
    <t>grayi</t>
  </si>
  <si>
    <t>Blue-headed Sapphire</t>
  </si>
  <si>
    <t>Chrysuronia brevirostris</t>
  </si>
  <si>
    <t>White-chested Emerald</t>
  </si>
  <si>
    <t>Chrysuronia leucogaster</t>
  </si>
  <si>
    <t>leucogaster</t>
  </si>
  <si>
    <t>Plain-bellied Emerald</t>
  </si>
  <si>
    <t>Leucochloris albicollis</t>
  </si>
  <si>
    <t>Leucochloris</t>
  </si>
  <si>
    <t>White-throated Hummingbird</t>
  </si>
  <si>
    <t>Chionomesa fimbriata</t>
  </si>
  <si>
    <t>Chionomesa</t>
  </si>
  <si>
    <t>fimbriata</t>
  </si>
  <si>
    <t>Glittering-throated Emerald</t>
  </si>
  <si>
    <t>Chionomesa lactea</t>
  </si>
  <si>
    <t>lactea</t>
  </si>
  <si>
    <t>Sapphire-spangled Emerald</t>
  </si>
  <si>
    <t>Hylocharis sapphirina</t>
  </si>
  <si>
    <t>Hylocharis</t>
  </si>
  <si>
    <t>sapphirina</t>
  </si>
  <si>
    <t>Rufous-throated Sapphire</t>
  </si>
  <si>
    <t>Hylocharis chrysura</t>
  </si>
  <si>
    <t>chrysura</t>
  </si>
  <si>
    <t>Gilded Hummingbird</t>
  </si>
  <si>
    <t>Elliotomyia chionogaster</t>
  </si>
  <si>
    <t>Elliotomyia</t>
  </si>
  <si>
    <t>chionogaster</t>
  </si>
  <si>
    <t>White-bellied Hummingbird</t>
  </si>
  <si>
    <t>Elliotomyia viridicauda</t>
  </si>
  <si>
    <t>viridicauda</t>
  </si>
  <si>
    <t>Green-and-white Hummingbird</t>
  </si>
  <si>
    <t>Polyerata rosenbergi</t>
  </si>
  <si>
    <t>Polyerata</t>
  </si>
  <si>
    <t>Blue-chested Hummingbird</t>
  </si>
  <si>
    <t>Polyerata amabilis</t>
  </si>
  <si>
    <t>amabilis</t>
  </si>
  <si>
    <t>Purple-chested Hummingbird</t>
  </si>
  <si>
    <t>Chlorestes eliciae</t>
  </si>
  <si>
    <t>Chlorestes</t>
  </si>
  <si>
    <t>eliciae</t>
  </si>
  <si>
    <t>Blue-throated Goldentail</t>
  </si>
  <si>
    <t>Chlorestes cyanus</t>
  </si>
  <si>
    <t>cyanus</t>
  </si>
  <si>
    <t>White-chinned Sapphire</t>
  </si>
  <si>
    <t>Chlorestes julie</t>
  </si>
  <si>
    <t>julie</t>
  </si>
  <si>
    <t>Violet-bellied Hummingbird</t>
  </si>
  <si>
    <t>Chlorestes notata</t>
  </si>
  <si>
    <t>notata</t>
  </si>
  <si>
    <t>Blue-chinned Sapphire</t>
  </si>
  <si>
    <t>Opisthocomus hoazin</t>
  </si>
  <si>
    <t>Opisthocomiformes</t>
  </si>
  <si>
    <t>Opisthocomidae</t>
  </si>
  <si>
    <t>Opisthocomus</t>
  </si>
  <si>
    <t>hoazin</t>
  </si>
  <si>
    <t>Hoatzin</t>
  </si>
  <si>
    <t>Aramus guarauna</t>
  </si>
  <si>
    <t>Gruiformes</t>
  </si>
  <si>
    <t>Aramidae</t>
  </si>
  <si>
    <t>Aramus</t>
  </si>
  <si>
    <t>guarauna</t>
  </si>
  <si>
    <t>Limpkin</t>
  </si>
  <si>
    <t>Psophia crepitans</t>
  </si>
  <si>
    <t>Psophiidae</t>
  </si>
  <si>
    <t>Psophia</t>
  </si>
  <si>
    <t>crepitans</t>
  </si>
  <si>
    <t>Gray-winged Trumpeter</t>
  </si>
  <si>
    <t>Psophia leucoptera</t>
  </si>
  <si>
    <t>leucoptera</t>
  </si>
  <si>
    <t>Pale-winged Trumpeter</t>
  </si>
  <si>
    <t>Psophia viridis</t>
  </si>
  <si>
    <t>viridis</t>
  </si>
  <si>
    <t>Dark-winged Trumpeter</t>
  </si>
  <si>
    <t>Crex crex</t>
  </si>
  <si>
    <t>Rallidae</t>
  </si>
  <si>
    <t>Crex</t>
  </si>
  <si>
    <t>crex</t>
  </si>
  <si>
    <t>Corn Crake</t>
  </si>
  <si>
    <t>Rallus longirostris</t>
  </si>
  <si>
    <t>Rallus</t>
  </si>
  <si>
    <t>Mangrove Rail</t>
  </si>
  <si>
    <t>Rallus wetmorei</t>
  </si>
  <si>
    <t>wetmorei</t>
  </si>
  <si>
    <t>Plain-flanked Rail</t>
  </si>
  <si>
    <t>Rallus limicola</t>
  </si>
  <si>
    <t>limicola</t>
  </si>
  <si>
    <t>Virginia Rail</t>
  </si>
  <si>
    <t>Rallus semiplumbeus</t>
  </si>
  <si>
    <t>semiplumbeus</t>
  </si>
  <si>
    <t>Bogota Rail</t>
  </si>
  <si>
    <t>Rallus antarcticus</t>
  </si>
  <si>
    <t>antarcticus</t>
  </si>
  <si>
    <t>Austral Rail</t>
  </si>
  <si>
    <t>Porphyrio martinica</t>
  </si>
  <si>
    <t>Porphyrio</t>
  </si>
  <si>
    <t>martinica</t>
  </si>
  <si>
    <t>Purple Gallinule</t>
  </si>
  <si>
    <t>Porphyrio flavirostris</t>
  </si>
  <si>
    <t>Azure Gallinule</t>
  </si>
  <si>
    <t>Anurolimnas castaneiceps</t>
  </si>
  <si>
    <t>Anurolimnas</t>
  </si>
  <si>
    <t>castaneiceps</t>
  </si>
  <si>
    <t>Chestnut-headed Crake</t>
  </si>
  <si>
    <t>Anurolimnas viridis</t>
  </si>
  <si>
    <t>Russet-crowned Crake</t>
  </si>
  <si>
    <t>Anurolimnas fasciatus</t>
  </si>
  <si>
    <t>fasciatus</t>
  </si>
  <si>
    <t>Black-banded Crake</t>
  </si>
  <si>
    <t>Laterallus levraudi</t>
  </si>
  <si>
    <t>Laterallus</t>
  </si>
  <si>
    <t>levraudi</t>
  </si>
  <si>
    <t>Rusty-flanked Crake</t>
  </si>
  <si>
    <t>Laterallus melanophaius</t>
  </si>
  <si>
    <t>melanophaius</t>
  </si>
  <si>
    <t>Rufous-sided Crake</t>
  </si>
  <si>
    <t>Laterallus albigularis</t>
  </si>
  <si>
    <t>albigularis</t>
  </si>
  <si>
    <t>White-throated Crake</t>
  </si>
  <si>
    <t>Laterallus exilis</t>
  </si>
  <si>
    <t>exilis</t>
  </si>
  <si>
    <t>Gray-breasted Crake</t>
  </si>
  <si>
    <t>Laterallus spilonota</t>
  </si>
  <si>
    <t>spilonota</t>
  </si>
  <si>
    <t>Galapagos Rail</t>
  </si>
  <si>
    <t>Laterallus jamaicensis</t>
  </si>
  <si>
    <t>Black Rail</t>
  </si>
  <si>
    <t>Laterallus leucopyrrhus</t>
  </si>
  <si>
    <t>leucopyrrhus</t>
  </si>
  <si>
    <t>Red-and-white Crake</t>
  </si>
  <si>
    <t>Laterallus xenopterus</t>
  </si>
  <si>
    <t>xenopterus</t>
  </si>
  <si>
    <t>Rufous-faced Crake</t>
  </si>
  <si>
    <t>Coturnicops notatus</t>
  </si>
  <si>
    <t>Coturnicops</t>
  </si>
  <si>
    <t>notatus</t>
  </si>
  <si>
    <t>Speckled Rail</t>
  </si>
  <si>
    <t>Micropygia schomburgkii</t>
  </si>
  <si>
    <t>Micropygia</t>
  </si>
  <si>
    <t>schomburgkii</t>
  </si>
  <si>
    <t>Ocellated Crake</t>
  </si>
  <si>
    <t>Mustelirallus albicollis</t>
  </si>
  <si>
    <t>Mustelirallus</t>
  </si>
  <si>
    <t>Ash-throated Crake</t>
  </si>
  <si>
    <t>Mustelirallus colombianus</t>
  </si>
  <si>
    <t>colombianus</t>
  </si>
  <si>
    <t>Colombian Crake</t>
  </si>
  <si>
    <t>Mustelirallus erythrops</t>
  </si>
  <si>
    <t>Paint-billed Crake</t>
  </si>
  <si>
    <t>Pardirallus maculatus</t>
  </si>
  <si>
    <t>Pardirallus</t>
  </si>
  <si>
    <t>maculatus</t>
  </si>
  <si>
    <t>Spotted Rail</t>
  </si>
  <si>
    <t>Pardirallus nigricans</t>
  </si>
  <si>
    <t>nigricans</t>
  </si>
  <si>
    <t>Blackish Rail</t>
  </si>
  <si>
    <t>Pardirallus sanguinolentus</t>
  </si>
  <si>
    <t>sanguinolentus</t>
  </si>
  <si>
    <t>Plumbeous Rail</t>
  </si>
  <si>
    <t>Amaurolimnas concolor</t>
  </si>
  <si>
    <t>Amaurolimnas</t>
  </si>
  <si>
    <t>concolor</t>
  </si>
  <si>
    <t>Uniform Crake</t>
  </si>
  <si>
    <t>Aramides ypecaha</t>
  </si>
  <si>
    <t>ypecaha</t>
  </si>
  <si>
    <t>Giant Wood-Rail</t>
  </si>
  <si>
    <t>Aramides wolfi</t>
  </si>
  <si>
    <t>wolfi</t>
  </si>
  <si>
    <t>Brown Wood-Rail</t>
  </si>
  <si>
    <t>Aramides mangle</t>
  </si>
  <si>
    <t>mangle</t>
  </si>
  <si>
    <t>Little Wood-Rail</t>
  </si>
  <si>
    <t>Aramides cajaneus</t>
    <phoneticPr fontId="0"/>
  </si>
  <si>
    <t>cajaneus</t>
    <phoneticPr fontId="0"/>
  </si>
  <si>
    <t>Gray-cowled Wood-Rail</t>
  </si>
  <si>
    <t>Aramides axillaris</t>
  </si>
  <si>
    <t>axillaris</t>
  </si>
  <si>
    <t>Rufous-necked Wood-Rail</t>
  </si>
  <si>
    <t>Aramides calopterus</t>
  </si>
  <si>
    <t>calopterus</t>
  </si>
  <si>
    <t>Red-winged Wood-Rail</t>
  </si>
  <si>
    <t>Aramides saracura</t>
  </si>
  <si>
    <t>saracura</t>
  </si>
  <si>
    <t>Slaty-breasted Wood-Rail</t>
  </si>
  <si>
    <t>Porphyriops melanops</t>
  </si>
  <si>
    <t>Porphyriops</t>
  </si>
  <si>
    <t>melanops</t>
  </si>
  <si>
    <t>Spot-flanked Gallinule</t>
  </si>
  <si>
    <t>Porzana flaviventer</t>
  </si>
  <si>
    <t>Porzana</t>
  </si>
  <si>
    <t>flaviventer</t>
  </si>
  <si>
    <t>Yellow-breasted Crake</t>
  </si>
  <si>
    <t>Porzana spiloptera</t>
  </si>
  <si>
    <t>spiloptera</t>
  </si>
  <si>
    <t>Dot-winged Crake</t>
  </si>
  <si>
    <t>Porzana carolina</t>
  </si>
  <si>
    <t>carolina</t>
  </si>
  <si>
    <t>Sora</t>
  </si>
  <si>
    <t>Gallinula galeata</t>
    <phoneticPr fontId="0"/>
  </si>
  <si>
    <t>Gallinula</t>
  </si>
  <si>
    <t>galeata</t>
    <phoneticPr fontId="0"/>
  </si>
  <si>
    <t>Common Gallinule</t>
  </si>
  <si>
    <t>Gallinula angulata</t>
  </si>
  <si>
    <t>angulata</t>
  </si>
  <si>
    <t>Lesser Moorhen</t>
  </si>
  <si>
    <t>Fulica rufifrons</t>
  </si>
  <si>
    <t>Fulica</t>
  </si>
  <si>
    <t>rufifrons</t>
  </si>
  <si>
    <t>Red-fronted Coot</t>
  </si>
  <si>
    <t>Fulica cornuta</t>
  </si>
  <si>
    <t>Horned Coot</t>
  </si>
  <si>
    <t>Fulica gigantea</t>
  </si>
  <si>
    <t>gigantea</t>
  </si>
  <si>
    <t>Giant Coot</t>
  </si>
  <si>
    <t>Fulica armillata</t>
  </si>
  <si>
    <t>armillata</t>
  </si>
  <si>
    <t>Red-gartered Coot</t>
  </si>
  <si>
    <t>Fulica americana</t>
  </si>
  <si>
    <t>American Coot</t>
  </si>
  <si>
    <t>Fulica ardesiaca</t>
  </si>
  <si>
    <t>ardesiaca</t>
  </si>
  <si>
    <t>Slate-colored Coot</t>
  </si>
  <si>
    <t>Fulica leucoptera</t>
  </si>
  <si>
    <t>White-winged Coot</t>
  </si>
  <si>
    <t>Heliornis fulica</t>
  </si>
  <si>
    <t>Heliornithidae</t>
  </si>
  <si>
    <t>Heliornis</t>
  </si>
  <si>
    <t>fulica</t>
  </si>
  <si>
    <t>Sungrebe</t>
  </si>
  <si>
    <t>Pluvialis dominica</t>
  </si>
  <si>
    <t>Charadriiformes</t>
  </si>
  <si>
    <t>Charadriidae</t>
  </si>
  <si>
    <t>Pluvialis</t>
  </si>
  <si>
    <t>dominica</t>
  </si>
  <si>
    <t>American Golden-Plover</t>
  </si>
  <si>
    <t>Pluvialis fulva</t>
  </si>
  <si>
    <t>fulva</t>
  </si>
  <si>
    <r>
      <rPr>
        <sz val="12"/>
        <rFont val="Arial"/>
        <family val="2"/>
      </rPr>
      <t>Pacific</t>
    </r>
    <r>
      <rPr>
        <sz val="12"/>
        <rFont val="Arial"/>
        <family val="2"/>
      </rPr>
      <t xml:space="preserve"> Golden-Plover</t>
    </r>
  </si>
  <si>
    <t>Pluvialis squatarola</t>
  </si>
  <si>
    <t>squatarola</t>
  </si>
  <si>
    <t>Black-bellied Plover</t>
  </si>
  <si>
    <t>Oreopholus ruficollis</t>
  </si>
  <si>
    <t>Oreopholus</t>
  </si>
  <si>
    <t>ruficollis</t>
  </si>
  <si>
    <t>Tawny-throated Dotterel</t>
  </si>
  <si>
    <t>Vanellus cayanus</t>
  </si>
  <si>
    <t>Vanellus</t>
  </si>
  <si>
    <t>cayanus</t>
  </si>
  <si>
    <t>Pied Lapwing</t>
  </si>
  <si>
    <t>Vanellus chilensis</t>
  </si>
  <si>
    <t>Southern Lapwing</t>
  </si>
  <si>
    <t>Vanellus resplendens</t>
  </si>
  <si>
    <t>resplendens</t>
  </si>
  <si>
    <t>Andean Lapwing</t>
  </si>
  <si>
    <t>Charadrius modestus</t>
  </si>
  <si>
    <t>Charadrius</t>
  </si>
  <si>
    <t>modestus</t>
  </si>
  <si>
    <t>Rufous-chested Dotterel</t>
  </si>
  <si>
    <t>Charadrius vociferus</t>
  </si>
  <si>
    <t>vociferus</t>
  </si>
  <si>
    <t>Killdeer</t>
  </si>
  <si>
    <t>Charadrius semipalmatus</t>
  </si>
  <si>
    <t>semipalmatus</t>
  </si>
  <si>
    <t>Semipalmated Plover</t>
  </si>
  <si>
    <t>Charadrius melodus</t>
  </si>
  <si>
    <t>melodus</t>
  </si>
  <si>
    <t>Piping Plover</t>
  </si>
  <si>
    <t>Charadrius mongolus</t>
  </si>
  <si>
    <t>mongolus</t>
  </si>
  <si>
    <t>Lesser Sand-Plover</t>
  </si>
  <si>
    <t>Charadrius wilsonia</t>
  </si>
  <si>
    <t>wilsonia</t>
  </si>
  <si>
    <t>Wilson's Plover</t>
  </si>
  <si>
    <t>Charadrius collaris</t>
  </si>
  <si>
    <t>Collared Plover</t>
  </si>
  <si>
    <t>Charadrius alticola</t>
  </si>
  <si>
    <t>alticola</t>
  </si>
  <si>
    <t>Puna Plover</t>
  </si>
  <si>
    <t>Charadrius falklandicus</t>
  </si>
  <si>
    <t>falklandicus</t>
  </si>
  <si>
    <t>Two-banded Plover</t>
  </si>
  <si>
    <t>Charadrius nivosus</t>
    <phoneticPr fontId="0"/>
  </si>
  <si>
    <t>nivosus</t>
    <phoneticPr fontId="0"/>
  </si>
  <si>
    <t>Snowy Plover</t>
  </si>
  <si>
    <t>Phegornis mitchellii</t>
  </si>
  <si>
    <t>Phegornis</t>
  </si>
  <si>
    <t>Diademed Sandpiper-Plover</t>
  </si>
  <si>
    <t>Haematopus palliatus</t>
  </si>
  <si>
    <t>Haematopodidae</t>
  </si>
  <si>
    <t>Haematopus</t>
  </si>
  <si>
    <t>palliatus</t>
  </si>
  <si>
    <t>American Oystercatcher</t>
  </si>
  <si>
    <t>Haematopus ater</t>
  </si>
  <si>
    <t>ater</t>
  </si>
  <si>
    <t>Blackish Oystercatcher</t>
  </si>
  <si>
    <t>Haematopus leucopodus</t>
  </si>
  <si>
    <t>leucopodus</t>
  </si>
  <si>
    <t>Magellanic Oystercatcher</t>
  </si>
  <si>
    <t>Himantopus mexicanus</t>
  </si>
  <si>
    <t>Recurvirostridae</t>
  </si>
  <si>
    <t>Himantopus</t>
  </si>
  <si>
    <t>mexicanus</t>
  </si>
  <si>
    <t>Black-necked Stilt</t>
  </si>
  <si>
    <t>Recurvirostra americana</t>
  </si>
  <si>
    <t>Recurvirostra</t>
  </si>
  <si>
    <t>American Avocet</t>
  </si>
  <si>
    <t>Recurvirostra andina</t>
  </si>
  <si>
    <t>andina</t>
  </si>
  <si>
    <t>Andean Avocet</t>
  </si>
  <si>
    <t>Burhinus bistriatus</t>
  </si>
  <si>
    <t>Burhinidae</t>
  </si>
  <si>
    <t>Burhinus</t>
  </si>
  <si>
    <t>bistriatus</t>
  </si>
  <si>
    <t>Double-striped Thick-knee</t>
  </si>
  <si>
    <t>Burhinus superciliaris</t>
  </si>
  <si>
    <t>Peruvian Thick-knee</t>
  </si>
  <si>
    <t>Chionis albus</t>
  </si>
  <si>
    <t>Chionidae</t>
  </si>
  <si>
    <t>Chionis</t>
  </si>
  <si>
    <t>albus</t>
  </si>
  <si>
    <t>Snowy Sheathbill</t>
  </si>
  <si>
    <t>Pluvianellus socialis</t>
  </si>
  <si>
    <t>Pluvianellidae</t>
  </si>
  <si>
    <t>Pluvianellus</t>
  </si>
  <si>
    <t>socialis</t>
  </si>
  <si>
    <t>Magellanic Plover</t>
  </si>
  <si>
    <t>Bartramia longicauda</t>
  </si>
  <si>
    <t>Scolopacidae</t>
  </si>
  <si>
    <t>Bartramia</t>
  </si>
  <si>
    <t>longicauda</t>
  </si>
  <si>
    <t>Upland Sandpiper</t>
  </si>
  <si>
    <t>Numenius borealis</t>
  </si>
  <si>
    <t>Numenius</t>
  </si>
  <si>
    <t>borealis</t>
  </si>
  <si>
    <t>Eskimo Curlew</t>
  </si>
  <si>
    <t>Numenius phaeopus</t>
  </si>
  <si>
    <t>phaeopus</t>
  </si>
  <si>
    <t>Whimbrel</t>
  </si>
  <si>
    <t>Numenius americanus</t>
  </si>
  <si>
    <t>Long-billed Curlew</t>
  </si>
  <si>
    <t>Numenius arquata</t>
  </si>
  <si>
    <t>arquata</t>
  </si>
  <si>
    <t>Eurasian Curlew</t>
  </si>
  <si>
    <t>Limosa lapponica</t>
  </si>
  <si>
    <t>Limosa</t>
  </si>
  <si>
    <t>lapponica</t>
  </si>
  <si>
    <t>Bar-tailed Godwit</t>
  </si>
  <si>
    <t>Limosa limosa</t>
  </si>
  <si>
    <t>limosa</t>
  </si>
  <si>
    <t>Black-tailed Godwit</t>
  </si>
  <si>
    <t>Limosa haemastica</t>
  </si>
  <si>
    <t>haemastica</t>
  </si>
  <si>
    <t>Hudsonian Godwit</t>
  </si>
  <si>
    <t>Limosa fedoa</t>
  </si>
  <si>
    <t>fedoa</t>
  </si>
  <si>
    <t>Marbled Godwit</t>
  </si>
  <si>
    <t>Arenaria interpres</t>
  </si>
  <si>
    <t>Arenaria</t>
  </si>
  <si>
    <t>interpres</t>
  </si>
  <si>
    <t>Ruddy Turnstone</t>
  </si>
  <si>
    <t>Calidris canutus</t>
  </si>
  <si>
    <t>Calidris</t>
  </si>
  <si>
    <t>canutus</t>
  </si>
  <si>
    <t>Red Knot</t>
  </si>
  <si>
    <t>Calidris virgata</t>
  </si>
  <si>
    <t>virgata</t>
  </si>
  <si>
    <t>Surfbird</t>
  </si>
  <si>
    <t>Calidris pugnax</t>
  </si>
  <si>
    <t>pugnax</t>
  </si>
  <si>
    <t>Ruff</t>
  </si>
  <si>
    <t>Calidris acuminata</t>
  </si>
  <si>
    <t>acuminata</t>
  </si>
  <si>
    <t>Sharp-tailed Sandpiper</t>
  </si>
  <si>
    <t>Calidris himantopus</t>
  </si>
  <si>
    <t>himantopus</t>
  </si>
  <si>
    <t>Stilt Sandpiper</t>
  </si>
  <si>
    <t>Calidris ferruginea</t>
  </si>
  <si>
    <t>ferruginea</t>
  </si>
  <si>
    <t>Curlew Sandpiper</t>
  </si>
  <si>
    <t>Calidris alba</t>
  </si>
  <si>
    <t>alba</t>
  </si>
  <si>
    <t>Sanderling</t>
  </si>
  <si>
    <t>Calidris alpina</t>
  </si>
  <si>
    <t>alpina</t>
  </si>
  <si>
    <t>Dunlin</t>
  </si>
  <si>
    <t>Calidris bairdii</t>
  </si>
  <si>
    <t>bairdii</t>
  </si>
  <si>
    <t>Baird's Sandpiper</t>
  </si>
  <si>
    <t>Calidris minuta</t>
  </si>
  <si>
    <t>Little Stint</t>
  </si>
  <si>
    <t>Calidris minutilla</t>
  </si>
  <si>
    <t>minutilla</t>
  </si>
  <si>
    <t>Least Sandpiper</t>
  </si>
  <si>
    <t>Calidris fuscicollis</t>
  </si>
  <si>
    <t>fuscicollis</t>
  </si>
  <si>
    <t>White-rumped Sandpiper</t>
  </si>
  <si>
    <t>Calidris subruficollis</t>
  </si>
  <si>
    <t>subruficollis</t>
  </si>
  <si>
    <t>Buff-breasted Sandpiper</t>
  </si>
  <si>
    <t>Calidris melanotos</t>
  </si>
  <si>
    <t>melanotos</t>
  </si>
  <si>
    <t>Pectoral Sandpiper</t>
  </si>
  <si>
    <t>Calidris pusilla</t>
  </si>
  <si>
    <t>pusilla</t>
  </si>
  <si>
    <t>Semipalmated Sandpiper</t>
  </si>
  <si>
    <t>Calidris mauri</t>
  </si>
  <si>
    <t>mauri</t>
  </si>
  <si>
    <t>Western Sandpiper</t>
  </si>
  <si>
    <t>Limnodromus griseus</t>
  </si>
  <si>
    <t>Limnodromus</t>
  </si>
  <si>
    <t>Short-billed Dowitcher</t>
  </si>
  <si>
    <t>Limnodromus scolopaceus</t>
  </si>
  <si>
    <t>scolopaceus</t>
  </si>
  <si>
    <t>Long-billed Dowitcher</t>
  </si>
  <si>
    <t>Gallinago imperialis</t>
  </si>
  <si>
    <t>Gallinago</t>
  </si>
  <si>
    <t>imperialis</t>
  </si>
  <si>
    <t>Imperial Snipe</t>
  </si>
  <si>
    <t>Gallinago jamesoni</t>
  </si>
  <si>
    <t>jamesoni</t>
  </si>
  <si>
    <t>Jameson's Snipe</t>
  </si>
  <si>
    <t>Gallinago stricklandii</t>
  </si>
  <si>
    <t>stricklandii</t>
  </si>
  <si>
    <t>Fuegian Snipe</t>
  </si>
  <si>
    <t>Gallinago nobilis</t>
  </si>
  <si>
    <t>Noble Snipe</t>
  </si>
  <si>
    <t>Gallinago undulata</t>
  </si>
  <si>
    <t>undulata</t>
  </si>
  <si>
    <t>Giant Snipe</t>
  </si>
  <si>
    <t>Gallinago delicata</t>
  </si>
  <si>
    <t>delicata</t>
  </si>
  <si>
    <t>Wilson's Snipe</t>
  </si>
  <si>
    <t>Gallinago paraguaiae</t>
  </si>
  <si>
    <t>paraguaiae</t>
  </si>
  <si>
    <t>Pantanal Snipe</t>
  </si>
  <si>
    <t>Gallinago magellanica</t>
  </si>
  <si>
    <t>magellanica</t>
  </si>
  <si>
    <t>Magellanic Snipe</t>
  </si>
  <si>
    <t>Gallinago andina</t>
  </si>
  <si>
    <t>Puna Snipe</t>
  </si>
  <si>
    <t>Phalaropus tricolor</t>
  </si>
  <si>
    <t>Phalaropus</t>
  </si>
  <si>
    <t>tricolor</t>
  </si>
  <si>
    <t>Wilson's Phalarope</t>
  </si>
  <si>
    <t>Phalaropus lobatus</t>
  </si>
  <si>
    <t>lobatus</t>
  </si>
  <si>
    <t>Red-necked Phalarope</t>
  </si>
  <si>
    <t>Phalaropus fulicarius</t>
  </si>
  <si>
    <t>fulicarius</t>
  </si>
  <si>
    <t>Red Phalarope</t>
  </si>
  <si>
    <t>Xenus cinereus</t>
  </si>
  <si>
    <t>Xenus</t>
  </si>
  <si>
    <t>Terek Sandpiper</t>
  </si>
  <si>
    <t>Actitis</t>
  </si>
  <si>
    <t>macularius</t>
  </si>
  <si>
    <t>Spotted Sandpiper</t>
  </si>
  <si>
    <t>Tringa solitaria</t>
  </si>
  <si>
    <t>Tringa</t>
  </si>
  <si>
    <t>solitaria</t>
  </si>
  <si>
    <t>Solitary Sandpiper</t>
  </si>
  <si>
    <t>Tringa incana</t>
  </si>
  <si>
    <t>incana</t>
  </si>
  <si>
    <t>Wandering Tattler</t>
  </si>
  <si>
    <t>Tringa nebularia</t>
  </si>
  <si>
    <t>nebularia</t>
  </si>
  <si>
    <t>Common Greenshank</t>
  </si>
  <si>
    <t>Tringa melanoleuca</t>
  </si>
  <si>
    <t>melanoleuca</t>
  </si>
  <si>
    <t>Greater Yellowlegs</t>
  </si>
  <si>
    <t>Tringa semipalmata</t>
  </si>
  <si>
    <t>semipalmata</t>
  </si>
  <si>
    <t>Willet</t>
  </si>
  <si>
    <t>Tringa flavipes</t>
  </si>
  <si>
    <t>flavipes</t>
  </si>
  <si>
    <t>Lesser Yellowlegs</t>
  </si>
  <si>
    <t>Tringa glareola</t>
  </si>
  <si>
    <t>glareola</t>
  </si>
  <si>
    <t>Wood Sandpiper</t>
  </si>
  <si>
    <t>Attagis gayi</t>
  </si>
  <si>
    <t>Thinocoridae</t>
  </si>
  <si>
    <t>Attagis</t>
  </si>
  <si>
    <t>gayi</t>
  </si>
  <si>
    <t>Rufous-bellied Seedsnipe</t>
  </si>
  <si>
    <t>Attagis malouinus</t>
  </si>
  <si>
    <t>malouinus</t>
  </si>
  <si>
    <t>White-bellied Seedsnipe</t>
  </si>
  <si>
    <t>Thinocorus orbignyianus</t>
  </si>
  <si>
    <t>Thinocorus</t>
  </si>
  <si>
    <t>orbignyianus</t>
  </si>
  <si>
    <t>Gray-breasted Seedsnipe</t>
  </si>
  <si>
    <t>Thinocorus rumicivorus</t>
  </si>
  <si>
    <t>rumicivorus</t>
  </si>
  <si>
    <t>Least Seedsnipe</t>
  </si>
  <si>
    <t>Jacana jacana</t>
  </si>
  <si>
    <t>Jacanidae</t>
  </si>
  <si>
    <t>Jacana</t>
  </si>
  <si>
    <t>jacana</t>
  </si>
  <si>
    <t>Wattled Jacana</t>
  </si>
  <si>
    <t>Nycticryphes semicollaris</t>
  </si>
  <si>
    <t>Rostratulidae</t>
  </si>
  <si>
    <t>Nycticryphes</t>
  </si>
  <si>
    <t>semicollaris</t>
  </si>
  <si>
    <t>South American Painted-snipe</t>
  </si>
  <si>
    <t>Glareola pratincola</t>
  </si>
  <si>
    <t>Glareolidae</t>
  </si>
  <si>
    <t>Glareola</t>
  </si>
  <si>
    <t>pratincola</t>
  </si>
  <si>
    <t>Collared Pratincole</t>
  </si>
  <si>
    <t>Stercorarius skua</t>
  </si>
  <si>
    <t>Stercorariidae</t>
  </si>
  <si>
    <t>Stercorarius</t>
  </si>
  <si>
    <t>skua</t>
  </si>
  <si>
    <t>Great Skua</t>
  </si>
  <si>
    <t>Stercorarius chilensis</t>
  </si>
  <si>
    <t>Chilean Skua</t>
  </si>
  <si>
    <t>Stercorarius maccormicki</t>
  </si>
  <si>
    <t>maccormicki</t>
  </si>
  <si>
    <t>South Polar Skua</t>
  </si>
  <si>
    <t>Stercorarius antarcticus</t>
  </si>
  <si>
    <t>Brown Skua</t>
  </si>
  <si>
    <t>Stercorarius pomarinus</t>
  </si>
  <si>
    <t>pomarinus</t>
  </si>
  <si>
    <t>Pomarine Jaeger</t>
  </si>
  <si>
    <t>Stercorarius parasiticus</t>
  </si>
  <si>
    <t>parasiticus</t>
  </si>
  <si>
    <t>Parasitic Jaeger</t>
  </si>
  <si>
    <t>Stercorarius longicaudus</t>
  </si>
  <si>
    <t>Long-tailed Jaeger</t>
  </si>
  <si>
    <t>Rynchops niger</t>
  </si>
  <si>
    <t>Rynchopidae</t>
  </si>
  <si>
    <t>Rynchops</t>
  </si>
  <si>
    <t>Black Skimmer</t>
  </si>
  <si>
    <t>Creagrus furcatus</t>
  </si>
  <si>
    <t>Laridae</t>
  </si>
  <si>
    <t>Creagrus</t>
  </si>
  <si>
    <t>furcatus</t>
  </si>
  <si>
    <t>Swallow-tailed Gull</t>
  </si>
  <si>
    <t>Rissa tridactyla</t>
  </si>
  <si>
    <t>Rissa</t>
  </si>
  <si>
    <t>tridactyla</t>
  </si>
  <si>
    <t>Black-legged Kittiwake</t>
  </si>
  <si>
    <t>Xema sabini</t>
  </si>
  <si>
    <t>Xema</t>
  </si>
  <si>
    <t>sabini</t>
  </si>
  <si>
    <t>Sabine's Gull</t>
  </si>
  <si>
    <t>Chroicocephalus philadelphia</t>
  </si>
  <si>
    <t>Chroicocephalus</t>
  </si>
  <si>
    <t>philadelphia</t>
  </si>
  <si>
    <t>Bonaparte's Gull</t>
  </si>
  <si>
    <t>Chroicocephalus serranus</t>
  </si>
  <si>
    <t>serranus</t>
  </si>
  <si>
    <t>Andean Gull</t>
  </si>
  <si>
    <t>Chroicocephalus maculipennis</t>
  </si>
  <si>
    <t>maculipennis</t>
  </si>
  <si>
    <t>Brown-hooded Gull</t>
  </si>
  <si>
    <t>Chroicocephalus cirrocephalus</t>
  </si>
  <si>
    <t>cirrocephalus</t>
  </si>
  <si>
    <t>Gray-hooded Gull</t>
  </si>
  <si>
    <t>Chroicocephalus ridibundus</t>
  </si>
  <si>
    <t>ridibundus</t>
  </si>
  <si>
    <t>Black-headed Gull</t>
  </si>
  <si>
    <t>Hydrocoloeus minutus</t>
  </si>
  <si>
    <t>Hydrocoloeus</t>
  </si>
  <si>
    <t>minutus</t>
  </si>
  <si>
    <t>Little Gull</t>
  </si>
  <si>
    <t>Leucophaeus scoresbii</t>
  </si>
  <si>
    <t>Leucophaeus</t>
  </si>
  <si>
    <t>scoresbii</t>
  </si>
  <si>
    <t>Dolphin Gull</t>
  </si>
  <si>
    <t>Leucophaeus modestus</t>
  </si>
  <si>
    <t>Gray Gull</t>
  </si>
  <si>
    <t>Leucophaeus atricilla</t>
  </si>
  <si>
    <t>atricilla</t>
  </si>
  <si>
    <t>Laughing Gull</t>
  </si>
  <si>
    <t>Leucophaeus pipixcan</t>
  </si>
  <si>
    <t>pipixcan</t>
  </si>
  <si>
    <t>Franklin's Gull</t>
  </si>
  <si>
    <t>Leucophaeus fuliginosus</t>
  </si>
  <si>
    <t>fuliginosus</t>
  </si>
  <si>
    <t>Lava Gull</t>
  </si>
  <si>
    <t>Ichthyaetus audouinii</t>
  </si>
  <si>
    <t>Ichthyaetus</t>
  </si>
  <si>
    <t>audouinii</t>
  </si>
  <si>
    <t>Audouin's Gull</t>
  </si>
  <si>
    <t>Larus belcheri</t>
  </si>
  <si>
    <t>Larus</t>
  </si>
  <si>
    <t>belcheri</t>
  </si>
  <si>
    <t>Belcher's Gull</t>
  </si>
  <si>
    <t>Larus atlanticus</t>
  </si>
  <si>
    <t>atlanticus</t>
  </si>
  <si>
    <t>Olrog's Gull</t>
  </si>
  <si>
    <t>Larus delawarensis</t>
  </si>
  <si>
    <t>delawarensis</t>
  </si>
  <si>
    <t>Ring-billed Gull</t>
  </si>
  <si>
    <t>Larus californicus</t>
  </si>
  <si>
    <t>californicus</t>
  </si>
  <si>
    <r>
      <rPr>
        <sz val="12"/>
        <rFont val="Arial"/>
        <family val="2"/>
      </rPr>
      <t>California</t>
    </r>
    <r>
      <rPr>
        <sz val="12"/>
        <rFont val="Arial"/>
        <family val="2"/>
      </rPr>
      <t xml:space="preserve"> Gull</t>
    </r>
  </si>
  <si>
    <t>Larus marinus</t>
  </si>
  <si>
    <t>marinus</t>
  </si>
  <si>
    <t>Great Black-backed Gull</t>
  </si>
  <si>
    <t>Larus dominicanus</t>
  </si>
  <si>
    <t>dominicanus</t>
  </si>
  <si>
    <t>Kelp Gull</t>
  </si>
  <si>
    <t>Larus fuscus</t>
  </si>
  <si>
    <t>fuscus</t>
  </si>
  <si>
    <t>Lesser Black-backed Gull</t>
  </si>
  <si>
    <t>Larus argentatus</t>
  </si>
  <si>
    <t>argentatus</t>
  </si>
  <si>
    <t>Herring Gull</t>
  </si>
  <si>
    <t>Anous stolidus</t>
  </si>
  <si>
    <t>Anous</t>
  </si>
  <si>
    <t>stolidus</t>
  </si>
  <si>
    <t>Brown Noddy</t>
  </si>
  <si>
    <t>Anous minutus</t>
  </si>
  <si>
    <t>Black Noddy</t>
  </si>
  <si>
    <t>Anous albivitta</t>
  </si>
  <si>
    <t>albivitta</t>
  </si>
  <si>
    <t>Gray Noddy</t>
  </si>
  <si>
    <t>Gygis alba</t>
  </si>
  <si>
    <t>Gygis</t>
  </si>
  <si>
    <t>White Tern</t>
  </si>
  <si>
    <t>Onychoprion fuscatus</t>
  </si>
  <si>
    <t>Onychoprion</t>
  </si>
  <si>
    <t>fuscatus</t>
  </si>
  <si>
    <t>Sooty Tern</t>
  </si>
  <si>
    <t>Onychoprion anaethetus</t>
  </si>
  <si>
    <t>anaethetus</t>
  </si>
  <si>
    <t>Bridled Tern</t>
  </si>
  <si>
    <t>Sternula antillarum</t>
  </si>
  <si>
    <t>Sternula</t>
  </si>
  <si>
    <t>antillarum</t>
  </si>
  <si>
    <t>Least Tern</t>
  </si>
  <si>
    <t>Sternula superciliaris</t>
  </si>
  <si>
    <t>Yellow-billed Tern</t>
  </si>
  <si>
    <t>Sternula lorata</t>
  </si>
  <si>
    <t>lorata</t>
  </si>
  <si>
    <t>Peruvian Tern</t>
  </si>
  <si>
    <t>Phaetusa simplex</t>
  </si>
  <si>
    <t>Phaetusa</t>
  </si>
  <si>
    <t>simplex</t>
  </si>
  <si>
    <t>Large-billed Tern</t>
  </si>
  <si>
    <t>Gelochelidon nilotica</t>
  </si>
  <si>
    <t>Gelochelidon</t>
  </si>
  <si>
    <t>nilotica</t>
  </si>
  <si>
    <t>Gull-billed Tern</t>
  </si>
  <si>
    <t>Hydroprogne caspia</t>
  </si>
  <si>
    <t>Hydroprogne</t>
  </si>
  <si>
    <t>caspia</t>
  </si>
  <si>
    <t>Caspian Tern</t>
  </si>
  <si>
    <t>Larosterna inca</t>
  </si>
  <si>
    <t>Larosterna</t>
  </si>
  <si>
    <t>inca</t>
  </si>
  <si>
    <t>Inca Tern</t>
  </si>
  <si>
    <t>Chlidonias hybrida</t>
  </si>
  <si>
    <t>Chlidonias</t>
  </si>
  <si>
    <t>Whiskered Tern</t>
  </si>
  <si>
    <t>Chlidonias niger</t>
  </si>
  <si>
    <t>Black Tern</t>
  </si>
  <si>
    <t>Chlidonias leucopterus</t>
    <phoneticPr fontId="0"/>
  </si>
  <si>
    <t>leucopterus</t>
    <phoneticPr fontId="0"/>
  </si>
  <si>
    <t>White-winged Tern</t>
    <phoneticPr fontId="0"/>
  </si>
  <si>
    <t>Sterna hirundo</t>
  </si>
  <si>
    <t>Sterna</t>
  </si>
  <si>
    <t>hirundo</t>
  </si>
  <si>
    <t>Common Tern</t>
  </si>
  <si>
    <t>Sterna dougallii</t>
  </si>
  <si>
    <t>dougallii</t>
  </si>
  <si>
    <t>Roseate Tern</t>
  </si>
  <si>
    <t>Sterna paradisaea</t>
  </si>
  <si>
    <t>paradisaea</t>
  </si>
  <si>
    <t>Arctic Tern</t>
  </si>
  <si>
    <t>Sterna hirundinacea</t>
  </si>
  <si>
    <t>hirundinacea</t>
  </si>
  <si>
    <t>South American Tern</t>
  </si>
  <si>
    <t>Sterna vittata</t>
  </si>
  <si>
    <t>Antarctic Tern</t>
  </si>
  <si>
    <t>Sterna forsteri</t>
  </si>
  <si>
    <t>forsteri</t>
  </si>
  <si>
    <t>Forster's Tern</t>
  </si>
  <si>
    <t>Sterna trudeaui</t>
  </si>
  <si>
    <t>trudeaui</t>
  </si>
  <si>
    <t>Snowy-crowned Tern</t>
  </si>
  <si>
    <t>Thalasseus elegans</t>
  </si>
  <si>
    <t>Thalasseus</t>
  </si>
  <si>
    <t>Elegant Tern</t>
  </si>
  <si>
    <t>Thalasseus sandvicensis</t>
  </si>
  <si>
    <t>sandvicensis</t>
  </si>
  <si>
    <t>Sandwich Tern</t>
  </si>
  <si>
    <t>Thalasseus maximus</t>
  </si>
  <si>
    <t>maximus</t>
  </si>
  <si>
    <t>Royal Tern</t>
  </si>
  <si>
    <t>Eurypyga helias</t>
  </si>
  <si>
    <t>Eurypygiformes</t>
  </si>
  <si>
    <t>Eurypygidae</t>
  </si>
  <si>
    <t>Eurypyga</t>
  </si>
  <si>
    <t>helias</t>
  </si>
  <si>
    <t>Sunbittern</t>
  </si>
  <si>
    <t>Phaethon aethereus</t>
  </si>
  <si>
    <t>Phaethontiformes</t>
  </si>
  <si>
    <t>Phaethontidae</t>
  </si>
  <si>
    <t>Phaethon</t>
  </si>
  <si>
    <t>Red-billed Tropicbird</t>
  </si>
  <si>
    <t>Phaethon rubricauda</t>
  </si>
  <si>
    <t>Red-tailed Tropicbird</t>
  </si>
  <si>
    <t>Phaethon lepturus</t>
  </si>
  <si>
    <t>lepturus</t>
  </si>
  <si>
    <t>White-tailed Tropicbird</t>
  </si>
  <si>
    <t>Aptenodytes patagonicus</t>
  </si>
  <si>
    <t>Sphenisciformes</t>
  </si>
  <si>
    <t>Spheniscidae</t>
  </si>
  <si>
    <t>Aptenodytes</t>
  </si>
  <si>
    <t>patagonicus</t>
  </si>
  <si>
    <t>King Penguin</t>
  </si>
  <si>
    <t>Aptenodytes forsteri</t>
  </si>
  <si>
    <t>Emperor Penguin</t>
  </si>
  <si>
    <t>Pygoscelis papua</t>
  </si>
  <si>
    <t>Pygoscelis</t>
  </si>
  <si>
    <t>papua</t>
  </si>
  <si>
    <t>Gentoo Penguin</t>
  </si>
  <si>
    <t>Pygoscelis antarcticus</t>
  </si>
  <si>
    <t>Chinstrap Penguin</t>
  </si>
  <si>
    <t>Eudyptula minor</t>
  </si>
  <si>
    <t>Eudyptula</t>
  </si>
  <si>
    <t>Little Penguin</t>
  </si>
  <si>
    <t>Spheniscus humboldti</t>
  </si>
  <si>
    <t>Spheniscus</t>
  </si>
  <si>
    <t>humboldti</t>
  </si>
  <si>
    <t>Humboldt Penguin</t>
  </si>
  <si>
    <t>Spheniscus mendiculus</t>
  </si>
  <si>
    <t>mendiculus</t>
  </si>
  <si>
    <t>Galapagos Penguin</t>
  </si>
  <si>
    <t>Spheniscus magellanicus</t>
  </si>
  <si>
    <t>magellanicus</t>
  </si>
  <si>
    <t>Magellanic Penguin</t>
  </si>
  <si>
    <t>Eudyptes sclateri</t>
  </si>
  <si>
    <t>Eudyptes</t>
  </si>
  <si>
    <t>sclateri</t>
  </si>
  <si>
    <t>Erect-crested Penguin</t>
  </si>
  <si>
    <t>Eudyptes chrysolophus</t>
  </si>
  <si>
    <t>chrysolophus</t>
  </si>
  <si>
    <t>Macaroni Penguin</t>
  </si>
  <si>
    <t>Eudyptes moseleyi</t>
    <phoneticPr fontId="0"/>
  </si>
  <si>
    <t>moseleyi</t>
    <phoneticPr fontId="0"/>
  </si>
  <si>
    <t>Tristan Penguin</t>
  </si>
  <si>
    <t>Eudyptes chrysocome</t>
  </si>
  <si>
    <t>chrysocome</t>
  </si>
  <si>
    <t>Rockhopper Penguin</t>
  </si>
  <si>
    <t>Eudyptes robustus</t>
  </si>
  <si>
    <t>robustus</t>
  </si>
  <si>
    <t>Snares Penguin</t>
  </si>
  <si>
    <t>Phoebastria irrorata</t>
  </si>
  <si>
    <t>Procellariiformes</t>
  </si>
  <si>
    <t>Diomedeidae</t>
  </si>
  <si>
    <t>Phoebastria</t>
  </si>
  <si>
    <t>irrorata</t>
  </si>
  <si>
    <t>Waved Albatross</t>
  </si>
  <si>
    <t>Diomedea epomophora</t>
  </si>
  <si>
    <t>Diomedea</t>
  </si>
  <si>
    <t>epomophora</t>
  </si>
  <si>
    <t>Royal Albatross</t>
  </si>
  <si>
    <t>Diomedea exulans</t>
  </si>
  <si>
    <t>exulans</t>
  </si>
  <si>
    <t>Wandering Albatross</t>
  </si>
  <si>
    <t>Phoebetria fusca</t>
  </si>
  <si>
    <t>Phoebetria</t>
  </si>
  <si>
    <t>Sooty Albatross</t>
  </si>
  <si>
    <t>Phoebetria palpebrata</t>
  </si>
  <si>
    <t>palpebrata</t>
  </si>
  <si>
    <t>Light-mantled Albatross</t>
  </si>
  <si>
    <t>Thalassarche chlororhynchos</t>
  </si>
  <si>
    <t>Thalassarche</t>
  </si>
  <si>
    <t>chlororhynchos</t>
  </si>
  <si>
    <t>Yellow-nosed Albatross</t>
  </si>
  <si>
    <t>Thalassarche melanophris</t>
    <phoneticPr fontId="0"/>
  </si>
  <si>
    <t>melanophris</t>
    <phoneticPr fontId="0"/>
  </si>
  <si>
    <t>Black-browed Albatross</t>
  </si>
  <si>
    <t>Thalassarche chrysostoma</t>
  </si>
  <si>
    <t>chrysostoma</t>
  </si>
  <si>
    <t>Gray-headed Albatross</t>
  </si>
  <si>
    <t>Thalassarche bulleri</t>
  </si>
  <si>
    <t>bulleri</t>
  </si>
  <si>
    <t>Buller's Albatross</t>
  </si>
  <si>
    <t>Thalassarche cauta</t>
  </si>
  <si>
    <t>cauta</t>
  </si>
  <si>
    <t>White-capped Albatross</t>
  </si>
  <si>
    <t>Thalassarche salvini</t>
  </si>
  <si>
    <t>Salvin's Albatross</t>
  </si>
  <si>
    <t>Thalassarche eremita</t>
  </si>
  <si>
    <t>eremita</t>
  </si>
  <si>
    <t>Chatham Albatross</t>
  </si>
  <si>
    <t>Fregetta grallaria</t>
  </si>
  <si>
    <t>Oceanitidae</t>
  </si>
  <si>
    <t>Fregetta</t>
  </si>
  <si>
    <t>grallaria</t>
  </si>
  <si>
    <t>White-bellied Storm-Petrel</t>
  </si>
  <si>
    <t>Fregetta tropica</t>
  </si>
  <si>
    <t>tropica</t>
  </si>
  <si>
    <t>Black-bellied Storm-Petrel</t>
  </si>
  <si>
    <t>Oceanites oceanicus</t>
  </si>
  <si>
    <t>Oceanites</t>
  </si>
  <si>
    <t>oceanicus</t>
  </si>
  <si>
    <t>Wilson's Storm-Petrel</t>
  </si>
  <si>
    <t>Oceanites pincoyae</t>
  </si>
  <si>
    <t>pincoyae</t>
  </si>
  <si>
    <t>Pincoya Storm-Petrel</t>
  </si>
  <si>
    <t>Oceanites gracilis</t>
  </si>
  <si>
    <t>gracilis</t>
  </si>
  <si>
    <t>Elliot's Storm-Petrel</t>
  </si>
  <si>
    <t>Garrodia nereis</t>
  </si>
  <si>
    <t>Garrodia</t>
  </si>
  <si>
    <t>nereis</t>
  </si>
  <si>
    <t>Gray-backed Storm-Petrel</t>
  </si>
  <si>
    <t>Pelagodroma marina</t>
  </si>
  <si>
    <t>Pelagodroma</t>
  </si>
  <si>
    <t>marina</t>
  </si>
  <si>
    <t>White-faced Storm-Petrel</t>
  </si>
  <si>
    <t>Hydrobates microsoma</t>
  </si>
  <si>
    <t>Hydrobatidae</t>
  </si>
  <si>
    <t>Hydrobates</t>
  </si>
  <si>
    <t>microsoma</t>
  </si>
  <si>
    <t>Least Storm-Petrel</t>
  </si>
  <si>
    <t>Hydrobates tethys</t>
  </si>
  <si>
    <t>tethys</t>
  </si>
  <si>
    <t>Wedge-rumped Storm-Petrel</t>
  </si>
  <si>
    <t>Hydrobates castro</t>
  </si>
  <si>
    <t>castro</t>
  </si>
  <si>
    <t>Band-rumped Storm-Petrel</t>
  </si>
  <si>
    <t>Hydrobates leucorhous</t>
  </si>
  <si>
    <t>leucorhous</t>
  </si>
  <si>
    <t>Leach's Storm-Petrel</t>
  </si>
  <si>
    <t>Hydrobates markhami</t>
  </si>
  <si>
    <t>markhami</t>
  </si>
  <si>
    <t>Markham's Storm-Petrel</t>
  </si>
  <si>
    <t>Hydrobates hornbyi</t>
  </si>
  <si>
    <t>hornbyi</t>
  </si>
  <si>
    <t>Hornby's Storm-Petrel</t>
  </si>
  <si>
    <t>Hydrobates melania</t>
  </si>
  <si>
    <t>melania</t>
  </si>
  <si>
    <t>Black Storm-Petrel</t>
  </si>
  <si>
    <t>Macronectes giganteus</t>
  </si>
  <si>
    <t>Procellariidae</t>
  </si>
  <si>
    <t>Macronectes</t>
  </si>
  <si>
    <t>giganteus</t>
  </si>
  <si>
    <t>Southern Giant-Petrel</t>
  </si>
  <si>
    <t>Macronectes halli</t>
  </si>
  <si>
    <t>halli</t>
  </si>
  <si>
    <t>Northern Giant-Petrel</t>
  </si>
  <si>
    <t>Fulmarus glacialis</t>
  </si>
  <si>
    <t>Fulmarus</t>
  </si>
  <si>
    <t>glacialis</t>
  </si>
  <si>
    <t>Northern Fulmar</t>
  </si>
  <si>
    <t>Fulmarus glacialoides</t>
  </si>
  <si>
    <t>glacialoides</t>
  </si>
  <si>
    <t>Southern Fulmar</t>
  </si>
  <si>
    <t>Thalassoica antarctica</t>
  </si>
  <si>
    <t>Thalassoica</t>
  </si>
  <si>
    <t>antarctica</t>
  </si>
  <si>
    <t>Antarctic Petrel</t>
  </si>
  <si>
    <t>Daption capense</t>
  </si>
  <si>
    <t>Daption</t>
  </si>
  <si>
    <t>capense</t>
  </si>
  <si>
    <t>Cape Petrel</t>
  </si>
  <si>
    <t>Pagodroma nivea</t>
  </si>
  <si>
    <t>Pagodroma</t>
  </si>
  <si>
    <t>nivea</t>
  </si>
  <si>
    <t>Snow Petrel</t>
  </si>
  <si>
    <t>Aphrodroma brevirostris</t>
  </si>
  <si>
    <t>Aphrodroma</t>
  </si>
  <si>
    <t>Kerguelen Petrel</t>
  </si>
  <si>
    <t>Pterodroma leucoptera</t>
  </si>
  <si>
    <t>Pterodroma</t>
  </si>
  <si>
    <t>Gould's Petrel</t>
  </si>
  <si>
    <t>Pterodroma macroptera</t>
  </si>
  <si>
    <t>macroptera</t>
  </si>
  <si>
    <t>Great-winged Petrel</t>
  </si>
  <si>
    <t>Pterodroma mollis</t>
  </si>
  <si>
    <t>mollis</t>
  </si>
  <si>
    <t>Soft-plumaged Petrel</t>
  </si>
  <si>
    <t>Pterodroma hasitata</t>
  </si>
  <si>
    <t>hasitata</t>
  </si>
  <si>
    <t>Black-capped Petrel</t>
  </si>
  <si>
    <t>Pterodroma incerta</t>
  </si>
  <si>
    <t>incerta</t>
  </si>
  <si>
    <t>Atlantic Petrel</t>
  </si>
  <si>
    <t>Pterodroma lessonii</t>
  </si>
  <si>
    <t>lessonii</t>
  </si>
  <si>
    <t>White-headed Petrel</t>
  </si>
  <si>
    <t>Pterodroma cookii</t>
  </si>
  <si>
    <t>cookii</t>
  </si>
  <si>
    <t>Cook's Petrel</t>
  </si>
  <si>
    <t>Pterodroma nigripennis</t>
  </si>
  <si>
    <t>nigripennis</t>
  </si>
  <si>
    <t>Black-winged Petrel</t>
  </si>
  <si>
    <t>Pterodroma defilippiana</t>
  </si>
  <si>
    <t>defilippiana</t>
  </si>
  <si>
    <t>Masatierra Petrel</t>
  </si>
  <si>
    <t>Pterodroma longirostris</t>
  </si>
  <si>
    <t>Stejneger's Petrel</t>
  </si>
  <si>
    <t>Pterodroma ultima</t>
  </si>
  <si>
    <t>ultima</t>
  </si>
  <si>
    <t>Murphy's Petrel</t>
  </si>
  <si>
    <t>Pterodroma neglecta</t>
  </si>
  <si>
    <t>neglecta</t>
  </si>
  <si>
    <t>Kermadec Petrel</t>
  </si>
  <si>
    <t>Pterodroma arminjoniana</t>
  </si>
  <si>
    <t>arminjoniana</t>
  </si>
  <si>
    <t>Trindade Petrel</t>
  </si>
  <si>
    <t>Pterodroma inexpectata</t>
  </si>
  <si>
    <t>inexpectata</t>
  </si>
  <si>
    <t>Mottled Petrel</t>
  </si>
  <si>
    <t>Pterodroma phaeopygia</t>
  </si>
  <si>
    <t>phaeopygia</t>
  </si>
  <si>
    <t>Galapagos Petrel</t>
  </si>
  <si>
    <t>Pterodroma externa</t>
  </si>
  <si>
    <t>externa</t>
  </si>
  <si>
    <t>Juan Fernandez Petrel</t>
  </si>
  <si>
    <t>Pterodroma feae</t>
  </si>
  <si>
    <t>feae</t>
  </si>
  <si>
    <t>Fea's Petrel</t>
  </si>
  <si>
    <t>Halobaena caerulea</t>
  </si>
  <si>
    <t>Halobaena</t>
  </si>
  <si>
    <t>caerulea</t>
  </si>
  <si>
    <t>Blue Petrel</t>
  </si>
  <si>
    <t>Pachyptila turtur</t>
  </si>
  <si>
    <t>Pachyptila</t>
  </si>
  <si>
    <t>turtur</t>
  </si>
  <si>
    <t>Fairy Prion</t>
  </si>
  <si>
    <t>Pachyptila vittata</t>
  </si>
  <si>
    <t>Broad-billed Prion</t>
  </si>
  <si>
    <t>Pachyptila desolata</t>
  </si>
  <si>
    <t>desolata</t>
  </si>
  <si>
    <t>Antarctic Prion</t>
    <phoneticPr fontId="0"/>
  </si>
  <si>
    <t>Pachyptila belcheri</t>
  </si>
  <si>
    <t>Slender-billed Prion</t>
  </si>
  <si>
    <t>Bulweria bulwerii</t>
  </si>
  <si>
    <t>Bulweria</t>
  </si>
  <si>
    <t>bulwerii</t>
  </si>
  <si>
    <t>Bulwer's Petrel</t>
  </si>
  <si>
    <t>Procellaria cinerea</t>
  </si>
  <si>
    <t>Procellaria</t>
  </si>
  <si>
    <t>Gray Petrel</t>
  </si>
  <si>
    <t>Procellaria aequinoctialis</t>
  </si>
  <si>
    <t>aequinoctialis</t>
  </si>
  <si>
    <t>White-chinned Petrel</t>
  </si>
  <si>
    <t>Procellaria conspicillata</t>
  </si>
  <si>
    <t>conspicillata</t>
  </si>
  <si>
    <t>Spectacled Petrel</t>
  </si>
  <si>
    <t>Procellaria parkinsoni</t>
  </si>
  <si>
    <t>parkinsoni</t>
  </si>
  <si>
    <t>Parkinson's Petrel</t>
  </si>
  <si>
    <t>Procellaria westlandica</t>
  </si>
  <si>
    <t>westlandica</t>
  </si>
  <si>
    <t>Westland Petrel</t>
  </si>
  <si>
    <t>Calonectris diomedea</t>
  </si>
  <si>
    <t>Calonectris</t>
  </si>
  <si>
    <t>diomedea</t>
  </si>
  <si>
    <t>Cory's Shearwater</t>
  </si>
  <si>
    <t>Calonectris edwardsii</t>
  </si>
  <si>
    <t>edwardsii</t>
  </si>
  <si>
    <t>Cape Verde Shearwater</t>
  </si>
  <si>
    <t>Ardenna pacifica</t>
  </si>
  <si>
    <t>Ardenna</t>
  </si>
  <si>
    <t>pacifica</t>
  </si>
  <si>
    <t>Wedge-tailed Shearwater</t>
  </si>
  <si>
    <t>Ardenna bulleri</t>
  </si>
  <si>
    <t>Buller's Shearwater</t>
  </si>
  <si>
    <t>Ardenna tenuirostris</t>
  </si>
  <si>
    <t>tenuirostris</t>
    <phoneticPr fontId="0"/>
  </si>
  <si>
    <t>Short-tailed Shearwater</t>
    <phoneticPr fontId="0"/>
  </si>
  <si>
    <t>Ardenna grisea</t>
  </si>
  <si>
    <t>grisea</t>
  </si>
  <si>
    <t>Sooty Shearwater</t>
  </si>
  <si>
    <t>Ardenna gravis</t>
  </si>
  <si>
    <t>gravis</t>
  </si>
  <si>
    <t>Great Shearwater</t>
    <phoneticPr fontId="0"/>
  </si>
  <si>
    <t>Ardenna creatopus</t>
  </si>
  <si>
    <t>creatopus</t>
  </si>
  <si>
    <t>Pink-footed Shearwater</t>
  </si>
  <si>
    <t>Ardenna carneipes</t>
  </si>
  <si>
    <t>carneipes</t>
  </si>
  <si>
    <t>Flesh-footed Shearwater</t>
  </si>
  <si>
    <t>Puffinus puffinus</t>
  </si>
  <si>
    <t>Puffinus</t>
  </si>
  <si>
    <t>puffinus</t>
  </si>
  <si>
    <t>Manx Shearwater</t>
  </si>
  <si>
    <t>Puffinus subalaris</t>
  </si>
  <si>
    <t>subalaris</t>
  </si>
  <si>
    <t>Galapagos Shearwater</t>
  </si>
  <si>
    <t>Puffinus assimilis</t>
  </si>
  <si>
    <t>Little Shearwater</t>
  </si>
  <si>
    <t>Puffinus lherminieri</t>
  </si>
  <si>
    <t>lherminieri</t>
  </si>
  <si>
    <t>Audubon's Shearwater</t>
  </si>
  <si>
    <t>Pelecanoides garnotii</t>
  </si>
  <si>
    <t>Pelecanoides</t>
  </si>
  <si>
    <t>garnotii</t>
  </si>
  <si>
    <t>Peruvian Diving-Petrel</t>
  </si>
  <si>
    <t>Pelecanoides urinatrix</t>
  </si>
  <si>
    <t>urinatrix</t>
  </si>
  <si>
    <t>Common Diving-Petrel</t>
  </si>
  <si>
    <t>Pelecanoides georgicus</t>
  </si>
  <si>
    <t>georgicus</t>
  </si>
  <si>
    <t>South Georgia Diving-Petrel</t>
  </si>
  <si>
    <t>Pelecanoides magellani</t>
  </si>
  <si>
    <t>magellani</t>
  </si>
  <si>
    <t>Magellanic Diving-Petrel</t>
  </si>
  <si>
    <t>Ciconia maguari</t>
  </si>
  <si>
    <t>Ciconiiformes</t>
  </si>
  <si>
    <t>Ciconiidae</t>
  </si>
  <si>
    <t>Ciconia</t>
  </si>
  <si>
    <t>maguari</t>
  </si>
  <si>
    <t>Maguari Stork</t>
  </si>
  <si>
    <t>Jabiru mycteria</t>
  </si>
  <si>
    <t>Jabiru</t>
  </si>
  <si>
    <t>mycteria</t>
  </si>
  <si>
    <t>Mycteria americana</t>
  </si>
  <si>
    <t>Mycteria</t>
  </si>
  <si>
    <t>Wood Stork</t>
  </si>
  <si>
    <t>Fregata ariel</t>
  </si>
  <si>
    <t>Suliformes</t>
  </si>
  <si>
    <t>Fregatidae</t>
  </si>
  <si>
    <t>Fregata</t>
  </si>
  <si>
    <t>ariel</t>
  </si>
  <si>
    <t>Lesser Frigatebird</t>
  </si>
  <si>
    <t>Fregata magnificens</t>
  </si>
  <si>
    <t>magnificens</t>
  </si>
  <si>
    <t>Magnificent Frigatebird</t>
  </si>
  <si>
    <t>Fregata minor</t>
  </si>
  <si>
    <t>Great Frigatebird</t>
  </si>
  <si>
    <t>Fregata aquila</t>
  </si>
  <si>
    <t>Ascension Frigatebird</t>
  </si>
  <si>
    <t>Morus capensis</t>
  </si>
  <si>
    <t>Sulidae</t>
  </si>
  <si>
    <t>Morus</t>
  </si>
  <si>
    <t>capensis</t>
  </si>
  <si>
    <t>Cape Gannet</t>
  </si>
  <si>
    <t>Morus serrator</t>
  </si>
  <si>
    <t>serrator</t>
  </si>
  <si>
    <t>Australasian Gannet</t>
  </si>
  <si>
    <t>Sula nebouxii</t>
  </si>
  <si>
    <t>Sula</t>
  </si>
  <si>
    <t>nebouxii</t>
  </si>
  <si>
    <t>Blue-footed Booby</t>
  </si>
  <si>
    <t>Sula variegata</t>
  </si>
  <si>
    <t>variegata</t>
  </si>
  <si>
    <t>Peruvian Booby</t>
  </si>
  <si>
    <t>Sula dactylatra</t>
  </si>
  <si>
    <t>dactylatra</t>
  </si>
  <si>
    <t>Masked Booby</t>
  </si>
  <si>
    <t>Sula granti</t>
  </si>
  <si>
    <t>granti</t>
  </si>
  <si>
    <t>Nazca Booby</t>
  </si>
  <si>
    <t>Sula sula</t>
  </si>
  <si>
    <t>sula</t>
  </si>
  <si>
    <t>Red-footed Booby</t>
  </si>
  <si>
    <t>Sula leucogaster</t>
  </si>
  <si>
    <t>Brown Booby</t>
  </si>
  <si>
    <t>Anhinga anhinga</t>
  </si>
  <si>
    <t>Anhingidae</t>
  </si>
  <si>
    <t>Anhinga</t>
  </si>
  <si>
    <t>anhinga</t>
  </si>
  <si>
    <t>Phalacrocorax gaimardi</t>
  </si>
  <si>
    <t>Phalacrocoracidae</t>
  </si>
  <si>
    <t>Phalacrocorax</t>
  </si>
  <si>
    <t>gaimardi</t>
  </si>
  <si>
    <t>Red-legged Cormorant</t>
  </si>
  <si>
    <t>Phalacrocorax harrisi</t>
  </si>
  <si>
    <t>harrisi</t>
  </si>
  <si>
    <t>Flightless Cormorant</t>
  </si>
  <si>
    <t>Phalacrocorax brasilianus</t>
  </si>
  <si>
    <t>brasilianus</t>
  </si>
  <si>
    <t>Neotropic Cormorant</t>
  </si>
  <si>
    <t>Phalacrocorax magellanicus</t>
  </si>
  <si>
    <t>Magellanic Cormorant</t>
  </si>
  <si>
    <t>Phalacrocorax bougainvillii</t>
  </si>
  <si>
    <t>bougainvillii</t>
  </si>
  <si>
    <t>Guanay Cormorant</t>
  </si>
  <si>
    <t>Phalacrocorax atriceps</t>
  </si>
  <si>
    <t>atriceps</t>
  </si>
  <si>
    <t>Imperial Cormorant</t>
  </si>
  <si>
    <t>Pelecanus occidentalis</t>
  </si>
  <si>
    <t>Pelecaniformes</t>
  </si>
  <si>
    <t>Pelecanidae</t>
  </si>
  <si>
    <t>Pelecanus</t>
  </si>
  <si>
    <t>occidentalis</t>
  </si>
  <si>
    <t>Brown Pelican</t>
  </si>
  <si>
    <t>Pelecanus thagus</t>
  </si>
  <si>
    <t>thagus</t>
  </si>
  <si>
    <t>Peruvian Pelican</t>
  </si>
  <si>
    <t>Tigrisoma lineatum</t>
  </si>
  <si>
    <t>Ardeidae</t>
  </si>
  <si>
    <t>Tigrisoma</t>
  </si>
  <si>
    <t>lineatum</t>
  </si>
  <si>
    <t>Rufescent Tiger-Heron</t>
  </si>
  <si>
    <t>Tigrisoma fasciatum</t>
  </si>
  <si>
    <t>fasciatum</t>
  </si>
  <si>
    <t>Fasciated Tiger-Heron</t>
  </si>
  <si>
    <t>Tigrisoma mexicanum</t>
  </si>
  <si>
    <t>mexicanum</t>
  </si>
  <si>
    <t>Bare-throated Tiger-Heron</t>
  </si>
  <si>
    <t>Agamia agami</t>
  </si>
  <si>
    <t>Agamia</t>
  </si>
  <si>
    <t>agami</t>
  </si>
  <si>
    <t>Agami Heron</t>
  </si>
  <si>
    <t>Cochlearius cochlearius</t>
  </si>
  <si>
    <t>Cochlearius</t>
  </si>
  <si>
    <t>cochlearius</t>
  </si>
  <si>
    <t>Boat-billed Heron</t>
  </si>
  <si>
    <t>Zebrilus undulatus</t>
  </si>
  <si>
    <t>Zebrilus</t>
  </si>
  <si>
    <t>Zigzag Heron</t>
  </si>
  <si>
    <t>Botaurus pinnatus</t>
  </si>
  <si>
    <t>Botaurus</t>
  </si>
  <si>
    <t>pinnatus</t>
  </si>
  <si>
    <t>Pinnated Bittern</t>
  </si>
  <si>
    <t>Ixobrychus exilis</t>
  </si>
  <si>
    <t>Ixobrychus</t>
  </si>
  <si>
    <t>Least Bittern</t>
  </si>
  <si>
    <t>NB</t>
    <phoneticPr fontId="0" type="noConversion"/>
  </si>
  <si>
    <t>Ixobrychus involucris</t>
  </si>
  <si>
    <t>involucris</t>
  </si>
  <si>
    <t>Stripe-backed Bittern</t>
  </si>
  <si>
    <t>Nycticorax nycticorax</t>
  </si>
  <si>
    <t>Nycticorax</t>
  </si>
  <si>
    <t>nycticorax</t>
  </si>
  <si>
    <t>Black-crowned Night-Heron</t>
  </si>
  <si>
    <t>Nyctanassa violacea</t>
  </si>
  <si>
    <t>Nyctanassa</t>
  </si>
  <si>
    <t>Yellow-crowned Night-Heron</t>
  </si>
  <si>
    <t>Butorides virescens</t>
  </si>
  <si>
    <t>Butorides</t>
  </si>
  <si>
    <t>virescens</t>
  </si>
  <si>
    <t>Green Heron</t>
  </si>
  <si>
    <t>striata</t>
  </si>
  <si>
    <t>Striated Heron</t>
  </si>
  <si>
    <t>Ardeola ralloides</t>
  </si>
  <si>
    <t>Ardeola</t>
  </si>
  <si>
    <t>ralloides</t>
  </si>
  <si>
    <t>Squacco Heron</t>
  </si>
  <si>
    <t>Bubulcus ibis</t>
  </si>
  <si>
    <t>Bubulcus</t>
  </si>
  <si>
    <t>ibis</t>
  </si>
  <si>
    <t>Cattle Egret</t>
  </si>
  <si>
    <t>Ardea cinerea</t>
  </si>
  <si>
    <t>Ardea</t>
  </si>
  <si>
    <t>Gray Heron</t>
  </si>
  <si>
    <t>Ardea herodias</t>
  </si>
  <si>
    <t>herodias</t>
  </si>
  <si>
    <t>Great Blue Heron</t>
  </si>
  <si>
    <t>Ardea cocoi</t>
  </si>
  <si>
    <t>cocoi</t>
  </si>
  <si>
    <t>Cocoi Heron</t>
  </si>
  <si>
    <t>Ardea purpurea</t>
  </si>
  <si>
    <t>purpurea</t>
  </si>
  <si>
    <t>Purple Heron</t>
  </si>
  <si>
    <t>Ardea alba</t>
  </si>
  <si>
    <t>Great Egret</t>
  </si>
  <si>
    <t>Syrigma sibilatrix</t>
  </si>
  <si>
    <t>Syrigma</t>
  </si>
  <si>
    <t>Whistling Heron</t>
  </si>
  <si>
    <t>Pilherodius pileatus</t>
  </si>
  <si>
    <t>Pilherodius</t>
  </si>
  <si>
    <t>pileatus</t>
  </si>
  <si>
    <t>Capped Heron</t>
  </si>
  <si>
    <t>Egretta tricolor</t>
  </si>
  <si>
    <t>Egretta</t>
  </si>
  <si>
    <t>Tricolored Heron</t>
  </si>
  <si>
    <t>Egretta rufescens</t>
  </si>
  <si>
    <t>Reddish Egret</t>
  </si>
  <si>
    <t>Egretta gularis</t>
  </si>
  <si>
    <t>Western Reef-Heron</t>
  </si>
  <si>
    <t>Egretta garzetta</t>
  </si>
  <si>
    <t>garzetta</t>
  </si>
  <si>
    <t>Little Egret</t>
  </si>
  <si>
    <t>Egretta thula</t>
  </si>
  <si>
    <t>thula</t>
  </si>
  <si>
    <t>Snowy Egret</t>
  </si>
  <si>
    <t>Egretta caerulea</t>
  </si>
  <si>
    <t>Little Blue Heron</t>
  </si>
  <si>
    <t>Eudocimus albus</t>
  </si>
  <si>
    <t>Threskiornithidae</t>
  </si>
  <si>
    <t>Eudocimus</t>
  </si>
  <si>
    <t>White Ibis</t>
  </si>
  <si>
    <t>Eudocimus ruber</t>
  </si>
  <si>
    <t>Scarlet Ibis</t>
  </si>
  <si>
    <t>Plegadis falcinellus</t>
  </si>
  <si>
    <t>Plegadis</t>
  </si>
  <si>
    <t>falcinellus</t>
  </si>
  <si>
    <t>Glossy Ibis</t>
  </si>
  <si>
    <t>Plegadis chihi</t>
  </si>
  <si>
    <t>chihi</t>
  </si>
  <si>
    <t>White-faced Ibis</t>
  </si>
  <si>
    <t>Plegadis ridgwayi</t>
  </si>
  <si>
    <t>ridgwayi</t>
  </si>
  <si>
    <t>Puna Ibis</t>
  </si>
  <si>
    <t>Cercibis oxycerca</t>
  </si>
  <si>
    <t>Cercibis</t>
  </si>
  <si>
    <t>oxycerca</t>
  </si>
  <si>
    <t>Sharp-tailed Ibis</t>
  </si>
  <si>
    <t>Mesembrinibis cayennensis</t>
  </si>
  <si>
    <t>Mesembrinibis</t>
  </si>
  <si>
    <t>Green Ibis</t>
  </si>
  <si>
    <t>Phimosus infuscatus</t>
  </si>
  <si>
    <t>Phimosus</t>
  </si>
  <si>
    <t>infuscatus</t>
  </si>
  <si>
    <t>Bare-faced Ibis</t>
  </si>
  <si>
    <t>Theristicus caerulescens</t>
  </si>
  <si>
    <t>Theristicus</t>
  </si>
  <si>
    <t>caerulescens</t>
  </si>
  <si>
    <t>Plumbeous Ibis</t>
  </si>
  <si>
    <t>Theristicus caudatus</t>
  </si>
  <si>
    <t>caudatus</t>
  </si>
  <si>
    <t>Buff-necked Ibis</t>
  </si>
  <si>
    <t>Theristicus branickii</t>
  </si>
  <si>
    <t>Andean Ibis</t>
  </si>
  <si>
    <t>Theristicus melanopis</t>
  </si>
  <si>
    <t>melanopis</t>
  </si>
  <si>
    <t>Black-faced Ibis</t>
  </si>
  <si>
    <t>Platalea leucorodia</t>
  </si>
  <si>
    <t>Platalea</t>
  </si>
  <si>
    <t>leucorodia</t>
  </si>
  <si>
    <t>Eurasian Spoonbill</t>
  </si>
  <si>
    <t>Platalea ajaja</t>
  </si>
  <si>
    <t>ajaja</t>
  </si>
  <si>
    <t>Roseate Spoonbill</t>
  </si>
  <si>
    <t>Sarcoramphus papa</t>
  </si>
  <si>
    <t>Cathartiformes</t>
  </si>
  <si>
    <t>Cathartidae</t>
  </si>
  <si>
    <t>Sarcoramphus</t>
  </si>
  <si>
    <t>papa</t>
  </si>
  <si>
    <t>King Vulture</t>
  </si>
  <si>
    <t>Vultur gryphus</t>
  </si>
  <si>
    <t>Vultur</t>
  </si>
  <si>
    <t>gryphus</t>
  </si>
  <si>
    <t>Andean Condor</t>
  </si>
  <si>
    <t>Coragyps atratus</t>
  </si>
  <si>
    <t>Coragyps</t>
  </si>
  <si>
    <t>atratus</t>
  </si>
  <si>
    <t>Black Vulture</t>
  </si>
  <si>
    <t>Cathartes aura</t>
  </si>
  <si>
    <t>Cathartes</t>
  </si>
  <si>
    <t>aura</t>
  </si>
  <si>
    <t>Turkey Vulture</t>
  </si>
  <si>
    <t>Cathartes burrovianus</t>
  </si>
  <si>
    <t>burrovianus</t>
  </si>
  <si>
    <t>Lesser Yellow-headed Vulture</t>
  </si>
  <si>
    <t>Cathartes melambrotus</t>
  </si>
  <si>
    <t>melambrotus</t>
  </si>
  <si>
    <t>Greater Yellow-headed Vulture</t>
  </si>
  <si>
    <t>Pandion haliaetus</t>
  </si>
  <si>
    <t>Accipitriformes</t>
  </si>
  <si>
    <t>Pandionidae</t>
  </si>
  <si>
    <t>Pandion</t>
  </si>
  <si>
    <t>haliaetus</t>
  </si>
  <si>
    <t>Osprey</t>
  </si>
  <si>
    <t>Gampsonyx swainsonii</t>
  </si>
  <si>
    <t>Accipitridae</t>
  </si>
  <si>
    <t>Gampsonyx</t>
  </si>
  <si>
    <t>swainsonii</t>
  </si>
  <si>
    <t>Pearl Kite</t>
  </si>
  <si>
    <t>Elanus leucurus</t>
  </si>
  <si>
    <t>Elanus</t>
  </si>
  <si>
    <t>White-tailed Kite</t>
  </si>
  <si>
    <t>Chondrohierax uncinatus</t>
  </si>
  <si>
    <t>Chondrohierax</t>
  </si>
  <si>
    <t>uncinatus</t>
  </si>
  <si>
    <t>Hook-billed Kite</t>
  </si>
  <si>
    <t>Leptodon cayanensis</t>
  </si>
  <si>
    <t>Leptodon</t>
  </si>
  <si>
    <t>cayanensis</t>
  </si>
  <si>
    <t>Gray-headed Kite</t>
  </si>
  <si>
    <t>Leptodon forbesi</t>
  </si>
  <si>
    <t>forbesi</t>
  </si>
  <si>
    <t>White-collared Kite</t>
  </si>
  <si>
    <t>Elanoides forficatus</t>
  </si>
  <si>
    <t>Elanoides</t>
  </si>
  <si>
    <t>forficatus</t>
  </si>
  <si>
    <t>Swallow-tailed Kite</t>
  </si>
  <si>
    <t>Morphnus guianensis</t>
  </si>
  <si>
    <t>Morphnus</t>
  </si>
  <si>
    <t>guianensis</t>
  </si>
  <si>
    <t>Crested Eagle</t>
  </si>
  <si>
    <t>Harpia harpyja</t>
  </si>
  <si>
    <t>Harpia</t>
  </si>
  <si>
    <t>harpyja</t>
  </si>
  <si>
    <t>Harpy Eagle</t>
  </si>
  <si>
    <t>Spizaetus tyrannus</t>
  </si>
  <si>
    <t>Spizaetus</t>
  </si>
  <si>
    <t>tyrannus</t>
  </si>
  <si>
    <t>Black Hawk-Eagle</t>
  </si>
  <si>
    <t>Spizaetus melanoleucus</t>
  </si>
  <si>
    <t>melanoleucus</t>
  </si>
  <si>
    <t>Black-and-white Hawk-Eagle</t>
  </si>
  <si>
    <t>Spizaetus ornatus</t>
  </si>
  <si>
    <t>Ornate Hawk-Eagle</t>
  </si>
  <si>
    <t>Spizaetus isidori</t>
  </si>
  <si>
    <t>isidori</t>
  </si>
  <si>
    <t>Black-and-chestnut Eagle</t>
  </si>
  <si>
    <t>Busarellus nigricollis</t>
  </si>
  <si>
    <t>Busarellus</t>
  </si>
  <si>
    <t>Black-collared Hawk</t>
  </si>
  <si>
    <t>Rostrhamus sociabilis</t>
  </si>
  <si>
    <t>Rostrhamus</t>
  </si>
  <si>
    <t>sociabilis</t>
  </si>
  <si>
    <t>Snail Kite</t>
  </si>
  <si>
    <t>Helicolestes hamatus</t>
  </si>
  <si>
    <t>Helicolestes</t>
  </si>
  <si>
    <t>hamatus</t>
  </si>
  <si>
    <t>Slender-billed Kite</t>
  </si>
  <si>
    <t>Harpagus bidentatus</t>
  </si>
  <si>
    <t>Harpagus</t>
  </si>
  <si>
    <t>bidentatus</t>
  </si>
  <si>
    <t>Double-toothed Kite</t>
  </si>
  <si>
    <t>Harpagus diodon</t>
  </si>
  <si>
    <t>diodon</t>
  </si>
  <si>
    <t>Rufous-thighed Kite</t>
  </si>
  <si>
    <t>Ictinia mississippiensis</t>
  </si>
  <si>
    <t>Ictinia</t>
  </si>
  <si>
    <t>mississippiensis</t>
  </si>
  <si>
    <t>Mississippi Kite</t>
  </si>
  <si>
    <t>Ictinia plumbea</t>
  </si>
  <si>
    <t>Plumbeous Kite</t>
  </si>
  <si>
    <t>Circus hudsonius</t>
  </si>
  <si>
    <t>Circus</t>
  </si>
  <si>
    <t>hudsonius</t>
  </si>
  <si>
    <t>Northern Harrier</t>
  </si>
  <si>
    <t>Circus cinereus</t>
  </si>
  <si>
    <t>Cinereous Harrier</t>
  </si>
  <si>
    <t>Circus buffoni</t>
  </si>
  <si>
    <t>buffoni</t>
  </si>
  <si>
    <t>Long-winged Harrier</t>
  </si>
  <si>
    <t>Accipiter poliogaster</t>
  </si>
  <si>
    <t>Accipiter</t>
  </si>
  <si>
    <t>poliogaster</t>
  </si>
  <si>
    <t>Gray-bellied Hawk</t>
  </si>
  <si>
    <t>Accipiter superciliosus</t>
  </si>
  <si>
    <t>Tiny Hawk</t>
  </si>
  <si>
    <t>Accipiter collaris</t>
  </si>
  <si>
    <t>Semicollared Hawk</t>
  </si>
  <si>
    <t>Accipiter striatus</t>
  </si>
  <si>
    <t>striatus</t>
  </si>
  <si>
    <t>Sharp-shinned Hawk</t>
  </si>
  <si>
    <t>Accipiter cooperii</t>
  </si>
  <si>
    <t>cooperii</t>
  </si>
  <si>
    <t>Cooper's Hawk</t>
  </si>
  <si>
    <t>Accipiter bicolor</t>
  </si>
  <si>
    <t>Bicolored Hawk</t>
  </si>
  <si>
    <t>Milvus migrans</t>
  </si>
  <si>
    <t>Milvus</t>
  </si>
  <si>
    <t>migrans</t>
  </si>
  <si>
    <t>Black Kite</t>
  </si>
  <si>
    <t>Geranospiza caerulescens</t>
  </si>
  <si>
    <t>Geranospiza</t>
  </si>
  <si>
    <t>Crane Hawk</t>
  </si>
  <si>
    <t>Cryptoleucopteryx plumbea</t>
    <phoneticPr fontId="0"/>
  </si>
  <si>
    <t>Cryptoleucopteryx</t>
    <phoneticPr fontId="0"/>
  </si>
  <si>
    <t>plumbea</t>
    <phoneticPr fontId="0"/>
  </si>
  <si>
    <t>Plumbeous Hawk</t>
  </si>
  <si>
    <t>Buteogallus schistaceus</t>
    <phoneticPr fontId="0"/>
  </si>
  <si>
    <t>Buteogallus</t>
  </si>
  <si>
    <t>schistaceus</t>
  </si>
  <si>
    <t>Slate-colored Hawk</t>
  </si>
  <si>
    <t>Buteogallus anthracinus</t>
  </si>
  <si>
    <t>anthracinus</t>
  </si>
  <si>
    <t>Common Black Hawk</t>
    <phoneticPr fontId="0"/>
  </si>
  <si>
    <t>Buteogallus aequinoctialis</t>
  </si>
  <si>
    <t>Rufous Crab Hawk</t>
    <phoneticPr fontId="0"/>
  </si>
  <si>
    <t>Buteogallus meridionalis</t>
  </si>
  <si>
    <t>Savanna Hawk</t>
  </si>
  <si>
    <t>Buteogallus lacernulatus</t>
    <phoneticPr fontId="0"/>
  </si>
  <si>
    <t>lacernulatus</t>
  </si>
  <si>
    <t>White-necked Hawk</t>
  </si>
  <si>
    <t>Buteogallus urubitinga</t>
    <phoneticPr fontId="0"/>
  </si>
  <si>
    <t>urubitinga</t>
  </si>
  <si>
    <t>Great Black Hawk</t>
    <phoneticPr fontId="0"/>
  </si>
  <si>
    <t>Buteogallus solitarius</t>
    <phoneticPr fontId="0"/>
  </si>
  <si>
    <t>Solitary Eagle</t>
  </si>
  <si>
    <t>Buteogallus coronatus</t>
    <phoneticPr fontId="0"/>
  </si>
  <si>
    <t>coronatus</t>
  </si>
  <si>
    <t>Chaco Eagle</t>
  </si>
  <si>
    <t>Morphnarchus princeps</t>
    <phoneticPr fontId="0"/>
  </si>
  <si>
    <t>Morphnarchus</t>
    <phoneticPr fontId="0"/>
  </si>
  <si>
    <t>princeps</t>
  </si>
  <si>
    <t>Barred Hawk</t>
  </si>
  <si>
    <t>Rupornis magnirostris</t>
    <phoneticPr fontId="0"/>
  </si>
  <si>
    <t>Rupornis</t>
    <phoneticPr fontId="0"/>
  </si>
  <si>
    <t>magnirostris</t>
  </si>
  <si>
    <t>Roadside Hawk</t>
  </si>
  <si>
    <t>Parabuteo unicinctus</t>
  </si>
  <si>
    <t>Parabuteo</t>
    <phoneticPr fontId="0"/>
  </si>
  <si>
    <t>unicinctus</t>
  </si>
  <si>
    <t>Harris's Hawk</t>
  </si>
  <si>
    <t>Parabuteo leucorrhous</t>
    <phoneticPr fontId="0"/>
  </si>
  <si>
    <t>leucorrhous</t>
  </si>
  <si>
    <t>White-rumped Hawk</t>
  </si>
  <si>
    <t>Geranoaetus albicaudatus</t>
    <phoneticPr fontId="0"/>
  </si>
  <si>
    <t>Geranoaetus</t>
  </si>
  <si>
    <t>albicaudatus</t>
  </si>
  <si>
    <t>White-tailed Hawk</t>
  </si>
  <si>
    <t>Geranoaetus polyosoma</t>
    <phoneticPr fontId="0"/>
  </si>
  <si>
    <t>polyosoma</t>
  </si>
  <si>
    <t>Variable Hawk</t>
  </si>
  <si>
    <t>Geranoaetus melanoleucus</t>
  </si>
  <si>
    <t>Geranoaetus</t>
    <phoneticPr fontId="0"/>
  </si>
  <si>
    <t>Black-chested Buzzard-Eagle</t>
  </si>
  <si>
    <t>Pseudastur polionotus</t>
    <phoneticPr fontId="0"/>
  </si>
  <si>
    <t>Pseudastur</t>
    <phoneticPr fontId="0"/>
  </si>
  <si>
    <t>polionotus</t>
  </si>
  <si>
    <t>Mantled Hawk</t>
  </si>
  <si>
    <t>Pseudastur albicollis</t>
    <phoneticPr fontId="0"/>
  </si>
  <si>
    <t>White Hawk</t>
  </si>
  <si>
    <t>Pseudastur occidentalis</t>
    <phoneticPr fontId="0"/>
  </si>
  <si>
    <t>Gray-backed Hawk</t>
  </si>
  <si>
    <t>Leucopternis semiplumbeus</t>
  </si>
  <si>
    <t>Leucopternis</t>
  </si>
  <si>
    <t>Semiplumbeous Hawk</t>
  </si>
  <si>
    <t>Leucopternis melanops</t>
  </si>
  <si>
    <t>Black-faced Hawk</t>
  </si>
  <si>
    <t>Leucopternis kuhli</t>
  </si>
  <si>
    <t>kuhli</t>
  </si>
  <si>
    <t>White-browed Hawk</t>
  </si>
  <si>
    <t>Buteo nitidus</t>
  </si>
  <si>
    <t>Buteo</t>
  </si>
  <si>
    <t>nitidus</t>
  </si>
  <si>
    <t>Gray-lined Hawk</t>
  </si>
  <si>
    <t>Buteo platypterus</t>
  </si>
  <si>
    <t>platypterus</t>
  </si>
  <si>
    <t>Broad-winged Hawk</t>
  </si>
  <si>
    <t>Buteo albigula</t>
  </si>
  <si>
    <t>albigula</t>
  </si>
  <si>
    <t>White-throated Hawk</t>
  </si>
  <si>
    <t>Buteo brachyurus</t>
  </si>
  <si>
    <t>brachyurus</t>
  </si>
  <si>
    <t>Short-tailed Hawk</t>
  </si>
  <si>
    <t>Buteo swainsoni</t>
  </si>
  <si>
    <t>swainsoni</t>
  </si>
  <si>
    <t>Swainson's Hawk</t>
  </si>
  <si>
    <t>Buteo galapagoensis</t>
  </si>
  <si>
    <t>Galapagos Hawk</t>
  </si>
  <si>
    <t>Buteo albonotatus</t>
  </si>
  <si>
    <t>albonotatus</t>
  </si>
  <si>
    <t>Zone-tailed Hawk</t>
  </si>
  <si>
    <t>Buteo ventralis</t>
  </si>
  <si>
    <t>ventralis</t>
  </si>
  <si>
    <t>Rufous-tailed Hawk</t>
  </si>
  <si>
    <t>Tyto alba</t>
  </si>
  <si>
    <t>Strigiformes</t>
  </si>
  <si>
    <t>Tytonidae</t>
  </si>
  <si>
    <t>Tyto</t>
  </si>
  <si>
    <t>Barn Owl</t>
  </si>
  <si>
    <t>Megascops clarkii</t>
  </si>
  <si>
    <t>Strigidae</t>
  </si>
  <si>
    <t>Megascops</t>
  </si>
  <si>
    <t>clarkii</t>
  </si>
  <si>
    <t>Bare-shanked Screech-Owl</t>
  </si>
  <si>
    <t>Megascops albogularis</t>
  </si>
  <si>
    <t>White-throated Screech-Owl</t>
  </si>
  <si>
    <t>Megascops choliba</t>
  </si>
  <si>
    <t>choliba</t>
  </si>
  <si>
    <t>Tropical Screech-Owl</t>
  </si>
  <si>
    <t>Megascops koepckeae</t>
  </si>
  <si>
    <t>Koepcke's Screech-Owl</t>
  </si>
  <si>
    <t>Megascops ingens</t>
  </si>
  <si>
    <t>ingens</t>
  </si>
  <si>
    <t>Rufescent Screech-Owl</t>
  </si>
  <si>
    <t>Megascops petersoni</t>
  </si>
  <si>
    <t>petersoni</t>
  </si>
  <si>
    <t>Cinnamon Screech-Owl</t>
  </si>
  <si>
    <t>Megascops marshalli</t>
  </si>
  <si>
    <t>marshalli</t>
  </si>
  <si>
    <t>Cloud-forest Screech-Owl</t>
  </si>
  <si>
    <t>Megascops hoyi</t>
  </si>
  <si>
    <t>hoyi</t>
  </si>
  <si>
    <t>Montane Forest Screech-Owl</t>
  </si>
  <si>
    <t>Megascops centralis</t>
  </si>
  <si>
    <t>centralis</t>
  </si>
  <si>
    <t>Choco Screech-Owl</t>
  </si>
  <si>
    <t>Megascops roraimae</t>
  </si>
  <si>
    <t>roraimae</t>
  </si>
  <si>
    <t>Foothill Screech-Owl</t>
  </si>
  <si>
    <t>Megascops sanctaecatarinae</t>
  </si>
  <si>
    <t>sanctaecatarinae</t>
  </si>
  <si>
    <t>Long-tufted Screech-Owl</t>
  </si>
  <si>
    <t>Megascops gilesi</t>
  </si>
  <si>
    <t>gilesi</t>
  </si>
  <si>
    <t>Santa Marta Screech-Owl</t>
  </si>
  <si>
    <t>Megascops roboratus</t>
  </si>
  <si>
    <t>roboratus</t>
  </si>
  <si>
    <t>Peruvian Screech-Owl</t>
  </si>
  <si>
    <t>Megascops watsonii</t>
  </si>
  <si>
    <t>watsonii</t>
  </si>
  <si>
    <t>Tawny-bellied Screech-Owl</t>
  </si>
  <si>
    <t>Megascops atricapilla</t>
  </si>
  <si>
    <t>Black-capped Screech-Owl</t>
  </si>
  <si>
    <t>Lophostrix cristata</t>
  </si>
  <si>
    <t>Lophostrix</t>
  </si>
  <si>
    <t>cristata</t>
  </si>
  <si>
    <t>Crested Owl</t>
  </si>
  <si>
    <t>Pulsatrix perspicillata</t>
  </si>
  <si>
    <t>Pulsatrix</t>
  </si>
  <si>
    <t>perspicillata</t>
  </si>
  <si>
    <t>Spectacled Owl</t>
  </si>
  <si>
    <t>Pulsatrix koeniswaldiana</t>
  </si>
  <si>
    <t>koeniswaldiana</t>
  </si>
  <si>
    <t>Tawny-browed Owl</t>
  </si>
  <si>
    <t>Pulsatrix melanota</t>
  </si>
  <si>
    <t>melanota</t>
  </si>
  <si>
    <t>Band-bellied Owl</t>
  </si>
  <si>
    <t>Bubo virginianus</t>
  </si>
  <si>
    <t>Bubo</t>
  </si>
  <si>
    <t>virginianus</t>
  </si>
  <si>
    <t>Great Horned Owl</t>
  </si>
  <si>
    <t>Strix hylophila</t>
  </si>
  <si>
    <t>Strix</t>
  </si>
  <si>
    <t>hylophila</t>
  </si>
  <si>
    <t>Rusty-barred Owl</t>
  </si>
  <si>
    <t>Strix chacoensis</t>
  </si>
  <si>
    <t>chacoensis</t>
  </si>
  <si>
    <t>Chaco Owl</t>
  </si>
  <si>
    <t>Strix rufipes</t>
  </si>
  <si>
    <t>rufipes</t>
  </si>
  <si>
    <t>Rufous-legged Owl</t>
  </si>
  <si>
    <t>Strix virgata</t>
  </si>
  <si>
    <t>Mottled Owl</t>
  </si>
  <si>
    <t>Strix nigrolineata</t>
  </si>
  <si>
    <t>nigrolineata</t>
  </si>
  <si>
    <t>Black-and-white Owl</t>
  </si>
  <si>
    <t>Strix huhula</t>
  </si>
  <si>
    <t>huhula</t>
  </si>
  <si>
    <t>Black-banded Owl</t>
  </si>
  <si>
    <t>Strix albitarsis</t>
  </si>
  <si>
    <t>albitarsis</t>
  </si>
  <si>
    <t>Rufous-banded Owl</t>
  </si>
  <si>
    <t>Glaucidium nubicola</t>
  </si>
  <si>
    <t>Glaucidium</t>
  </si>
  <si>
    <t>nubicola</t>
  </si>
  <si>
    <t>Cloud-forest Pygmy-Owl</t>
  </si>
  <si>
    <t>Glaucidium jardinii</t>
  </si>
  <si>
    <t>jardinii</t>
  </si>
  <si>
    <t>Andean Pygmy-Owl</t>
  </si>
  <si>
    <t>Glaucidium bolivianum</t>
  </si>
  <si>
    <t>bolivianum</t>
  </si>
  <si>
    <t>Yungas Pygmy-Owl</t>
  </si>
  <si>
    <t>Glaucidium parkeri</t>
  </si>
  <si>
    <t>parkeri</t>
  </si>
  <si>
    <t>Subtropical Pygmy-Owl</t>
  </si>
  <si>
    <t>Glaucidium griseiceps</t>
  </si>
  <si>
    <t>griseiceps</t>
  </si>
  <si>
    <t>Central American Pygmy-Owl</t>
  </si>
  <si>
    <t>Glaucidium hardyi</t>
  </si>
  <si>
    <t>hardyi</t>
  </si>
  <si>
    <t>Amazonian Pygmy-Owl</t>
  </si>
  <si>
    <t>Glaucidium mooreorum</t>
  </si>
  <si>
    <t>mooreorum</t>
  </si>
  <si>
    <t>Pernambuco Pygmy-Owl</t>
  </si>
  <si>
    <t>Glaucidium minutissimum</t>
  </si>
  <si>
    <t>minutissimum</t>
  </si>
  <si>
    <t>Least Pygmy-Owl</t>
  </si>
  <si>
    <t>Glaucidium brasilianum</t>
  </si>
  <si>
    <t>brasilianum</t>
  </si>
  <si>
    <t>Ferruginous Pygmy-Owl</t>
  </si>
  <si>
    <t>Glaucidium peruanum</t>
  </si>
  <si>
    <t>peruanum</t>
  </si>
  <si>
    <t>Peruvian Pygmy-Owl</t>
  </si>
  <si>
    <t>Glaucidium nana</t>
    <phoneticPr fontId="0"/>
  </si>
  <si>
    <t>nana</t>
    <phoneticPr fontId="0"/>
  </si>
  <si>
    <t>Austral Pygmy-Owl</t>
  </si>
  <si>
    <t>Xenoglaux loweryi</t>
  </si>
  <si>
    <t>Xenoglaux</t>
  </si>
  <si>
    <t>loweryi</t>
  </si>
  <si>
    <t>Long-whiskered Owlet</t>
  </si>
  <si>
    <t>Athene cunicularia</t>
  </si>
  <si>
    <t>Athene</t>
  </si>
  <si>
    <t>cunicularia</t>
  </si>
  <si>
    <t>Burrowing Owl</t>
  </si>
  <si>
    <t>Aegolius harrisii</t>
  </si>
  <si>
    <t>Aegolius</t>
  </si>
  <si>
    <t>harrisii</t>
  </si>
  <si>
    <t>Buff-fronted Owl</t>
  </si>
  <si>
    <t>Asio clamator</t>
  </si>
  <si>
    <t>Asio</t>
  </si>
  <si>
    <t>clamator</t>
  </si>
  <si>
    <t>Striped Owl</t>
  </si>
  <si>
    <t>Asio stygius</t>
  </si>
  <si>
    <t>stygius</t>
  </si>
  <si>
    <t>Stygian Owl</t>
  </si>
  <si>
    <t>Asio flammeus</t>
  </si>
  <si>
    <t>flammeus</t>
  </si>
  <si>
    <t>Short-eared Owl</t>
  </si>
  <si>
    <t>Pharomachrus pavoninus</t>
  </si>
  <si>
    <t>Trogoniformes</t>
  </si>
  <si>
    <t>Trogonidae</t>
  </si>
  <si>
    <t>Pharomachrus</t>
  </si>
  <si>
    <t>Pavonine Quetzal</t>
  </si>
  <si>
    <t>Pharomachrus auriceps</t>
  </si>
  <si>
    <t>auriceps</t>
  </si>
  <si>
    <t>Golden-headed Quetzal</t>
  </si>
  <si>
    <t>Pharomachrus fulgidus</t>
  </si>
  <si>
    <t>fulgidus</t>
  </si>
  <si>
    <t>White-tipped Quetzal</t>
  </si>
  <si>
    <t>Pharomachrus antisianus</t>
  </si>
  <si>
    <t>antisianus</t>
  </si>
  <si>
    <t>Crested Quetzal</t>
  </si>
  <si>
    <t>Trogon massena</t>
  </si>
  <si>
    <t>Trogon</t>
  </si>
  <si>
    <t>massena</t>
  </si>
  <si>
    <t>Slaty-tailed Trogon</t>
  </si>
  <si>
    <t>Trogon comptus</t>
  </si>
  <si>
    <t>comptus</t>
  </si>
  <si>
    <t>Blue-tailed Trogon</t>
  </si>
  <si>
    <t>Trogon mesurus</t>
  </si>
  <si>
    <t>mesurus</t>
  </si>
  <si>
    <t>Ecuadorian Trogon</t>
  </si>
  <si>
    <t>Trogon melanurus</t>
  </si>
  <si>
    <t>melanurus</t>
  </si>
  <si>
    <t>Black-tailed Trogon</t>
  </si>
  <si>
    <t>Trogon chionurus</t>
  </si>
  <si>
    <t>chionurus</t>
  </si>
  <si>
    <t>White-tailed Trogon</t>
  </si>
  <si>
    <t>Trogon viridis</t>
  </si>
  <si>
    <t>Green-backed Trogon</t>
    <phoneticPr fontId="0"/>
  </si>
  <si>
    <t>Trogon caligatus</t>
  </si>
  <si>
    <t>caligatus</t>
  </si>
  <si>
    <t>Gartered Trogon</t>
    <phoneticPr fontId="0"/>
  </si>
  <si>
    <t>Trogon ramonianus</t>
    <phoneticPr fontId="0"/>
  </si>
  <si>
    <t>ramonianus</t>
    <phoneticPr fontId="0"/>
  </si>
  <si>
    <t>Amazonian Trogon</t>
    <phoneticPr fontId="0"/>
  </si>
  <si>
    <t>Trogon violaceus</t>
  </si>
  <si>
    <t>violaceus</t>
  </si>
  <si>
    <t>Guianan Trogon</t>
    <phoneticPr fontId="0"/>
  </si>
  <si>
    <t>Trogon curucui</t>
  </si>
  <si>
    <t>curucui</t>
  </si>
  <si>
    <t>Blue-crowned Trogon</t>
  </si>
  <si>
    <t>Trogon surrucura</t>
  </si>
  <si>
    <t>surrucura</t>
  </si>
  <si>
    <t>Surucua Trogon</t>
  </si>
  <si>
    <t>Trogon rufus</t>
  </si>
  <si>
    <t>Black-throated Trogon</t>
  </si>
  <si>
    <t>Trogon collaris</t>
  </si>
  <si>
    <t>Collared Trogon</t>
  </si>
  <si>
    <t>Trogon personatus</t>
  </si>
  <si>
    <t>personatus</t>
  </si>
  <si>
    <t>Masked Trogon</t>
  </si>
  <si>
    <t>Hylomanes momotula</t>
  </si>
  <si>
    <t>Coraciiformes</t>
  </si>
  <si>
    <t>Momotidae</t>
  </si>
  <si>
    <t>Hylomanes</t>
  </si>
  <si>
    <t>momotula</t>
  </si>
  <si>
    <t>Tody Motmot</t>
  </si>
  <si>
    <t>Electron platyrhynchum</t>
  </si>
  <si>
    <t>Electron</t>
  </si>
  <si>
    <t>platyrhynchum</t>
  </si>
  <si>
    <t>Broad-billed Motmot</t>
  </si>
  <si>
    <t>Baryphthengus</t>
  </si>
  <si>
    <t>martii</t>
  </si>
  <si>
    <t>Rufous Motmot</t>
  </si>
  <si>
    <t>Baryphthengus ruficapillus</t>
  </si>
  <si>
    <t>ruficapillus</t>
  </si>
  <si>
    <t>Rufous-capped Motmot</t>
  </si>
  <si>
    <t>Momotus subrufescens</t>
    <phoneticPr fontId="0"/>
  </si>
  <si>
    <t>Momotus</t>
  </si>
  <si>
    <t>subrufescens</t>
    <phoneticPr fontId="0"/>
  </si>
  <si>
    <t>Whooping Motmot</t>
    <phoneticPr fontId="0"/>
  </si>
  <si>
    <t>Momotus bahamensis</t>
    <phoneticPr fontId="0"/>
  </si>
  <si>
    <t>Momotus</t>
    <phoneticPr fontId="0"/>
  </si>
  <si>
    <t>bahamensis</t>
    <phoneticPr fontId="0"/>
  </si>
  <si>
    <t>Trinidad Motmot</t>
    <phoneticPr fontId="0"/>
  </si>
  <si>
    <t>momota</t>
  </si>
  <si>
    <t>Amazonian Motmot</t>
    <phoneticPr fontId="0"/>
  </si>
  <si>
    <t>Momotus aequatorialis</t>
    <phoneticPr fontId="0"/>
  </si>
  <si>
    <t>aequatorialis</t>
    <phoneticPr fontId="0"/>
  </si>
  <si>
    <t>Andean Motmot</t>
    <phoneticPr fontId="0"/>
  </si>
  <si>
    <t>Alcedinidae</t>
  </si>
  <si>
    <t>Megaceryle</t>
  </si>
  <si>
    <t>Ringed Kingfisher</t>
  </si>
  <si>
    <t>Megaceryle alcyon</t>
  </si>
  <si>
    <t>alcyon</t>
  </si>
  <si>
    <t>Belted Kingfisher</t>
  </si>
  <si>
    <t>Chloroceryle amazona</t>
  </si>
  <si>
    <t>Chloroceryle</t>
  </si>
  <si>
    <t>amazona</t>
  </si>
  <si>
    <t>Amazon Kingfisher</t>
  </si>
  <si>
    <t>Chloroceryle aenea</t>
  </si>
  <si>
    <t>aenea</t>
  </si>
  <si>
    <t>American Pygmy Kingfisher</t>
  </si>
  <si>
    <t>Chloroceryle americana</t>
  </si>
  <si>
    <t>Green Kingfisher</t>
  </si>
  <si>
    <t>Chloroceryle inda</t>
  </si>
  <si>
    <t>inda</t>
  </si>
  <si>
    <t>Green-and-rufous Kingfisher</t>
  </si>
  <si>
    <t>Galbalcyrhynchus leucotis</t>
  </si>
  <si>
    <t>Galbuliformes</t>
  </si>
  <si>
    <t>Galbulidae</t>
  </si>
  <si>
    <t>Galbalcyrhynchus</t>
  </si>
  <si>
    <t>leucotis</t>
  </si>
  <si>
    <t>White-eared Jacamar</t>
  </si>
  <si>
    <t>Galbalcyrhynchus purusianus</t>
  </si>
  <si>
    <t>purusianus</t>
  </si>
  <si>
    <t>Purus Jacamar</t>
  </si>
  <si>
    <t>Brachygalba albogularis</t>
  </si>
  <si>
    <t>Brachygalba</t>
  </si>
  <si>
    <t>White-throated Jacamar</t>
  </si>
  <si>
    <t>Brachygalba lugubris</t>
  </si>
  <si>
    <t>lugubris</t>
  </si>
  <si>
    <t>Brown Jacamar</t>
  </si>
  <si>
    <t>Brachygalba goeringi</t>
  </si>
  <si>
    <t>goeringi</t>
  </si>
  <si>
    <t>Pale-headed Jacamar</t>
  </si>
  <si>
    <t>Brachygalba salmoni</t>
  </si>
  <si>
    <t>salmoni</t>
  </si>
  <si>
    <t>Dusky-backed Jacamar</t>
  </si>
  <si>
    <t>Jacamaralcyon tridactyla</t>
  </si>
  <si>
    <t>Jacamaralcyon</t>
  </si>
  <si>
    <t>Three-toed Jacamar</t>
  </si>
  <si>
    <t>Galbula albirostris</t>
  </si>
  <si>
    <t>Galbula</t>
  </si>
  <si>
    <t>albirostris</t>
  </si>
  <si>
    <t>Yellow-billed Jacamar</t>
  </si>
  <si>
    <t>Galbula cyanicollis</t>
  </si>
  <si>
    <t>cyanicollis</t>
  </si>
  <si>
    <t>Blue-cheeked Jacamar</t>
  </si>
  <si>
    <t>Rufous-tailed Jacamar</t>
  </si>
  <si>
    <t>Galbula galbula</t>
  </si>
  <si>
    <t>galbula</t>
  </si>
  <si>
    <t>Green-tailed Jacamar</t>
  </si>
  <si>
    <t>Galbula tombacea</t>
  </si>
  <si>
    <t>tombacea</t>
  </si>
  <si>
    <t>White-chinned Jacamar</t>
  </si>
  <si>
    <t>Galbula cyanescens</t>
  </si>
  <si>
    <t>cyanescens</t>
  </si>
  <si>
    <t>Bluish-fronted Jacamar</t>
  </si>
  <si>
    <t>Galbula pastazae</t>
  </si>
  <si>
    <t>pastazae</t>
  </si>
  <si>
    <t>Coppery-chested Jacamar</t>
  </si>
  <si>
    <t>Galbula chalcothorax</t>
  </si>
  <si>
    <t>chalcothorax</t>
  </si>
  <si>
    <t>Purplish Jacamar</t>
  </si>
  <si>
    <t>Galbula leucogastra</t>
  </si>
  <si>
    <t>leucogastra</t>
  </si>
  <si>
    <t>Bronzy Jacamar</t>
  </si>
  <si>
    <t>Galbula dea</t>
  </si>
  <si>
    <t>dea</t>
  </si>
  <si>
    <t>Paradise Jacamar</t>
  </si>
  <si>
    <t>Jacamerops aureus</t>
  </si>
  <si>
    <t>Jacamerops</t>
  </si>
  <si>
    <t>aureus</t>
  </si>
  <si>
    <t>Great Jacamar</t>
  </si>
  <si>
    <t>Bucconidae</t>
  </si>
  <si>
    <t>Notharchus</t>
  </si>
  <si>
    <t>hyperrhynchus</t>
  </si>
  <si>
    <t>White-necked Puffbird</t>
  </si>
  <si>
    <t>Notharchus macrorhynchos</t>
  </si>
  <si>
    <t>macrorhynchos</t>
  </si>
  <si>
    <t>Guianan Puffbird</t>
  </si>
  <si>
    <t>Notharchus swainsoni</t>
  </si>
  <si>
    <t>Buff-bellied Puffbird</t>
  </si>
  <si>
    <t>Notharchus pectoralis</t>
  </si>
  <si>
    <t>pectoralis</t>
  </si>
  <si>
    <t>Black-breasted Puffbird</t>
  </si>
  <si>
    <t>Notharchus ordii</t>
  </si>
  <si>
    <t>ordii</t>
  </si>
  <si>
    <t>Brown-banded Puffbird</t>
  </si>
  <si>
    <t>Notharchus tectus</t>
  </si>
  <si>
    <t>tectus</t>
  </si>
  <si>
    <t>Pied Puffbird</t>
  </si>
  <si>
    <t>Bucco macrodactylus</t>
  </si>
  <si>
    <t>Bucco</t>
  </si>
  <si>
    <t>macrodactylus</t>
  </si>
  <si>
    <t>Chestnut-capped Puffbird</t>
  </si>
  <si>
    <t>Bucco tamatia</t>
  </si>
  <si>
    <t>tamatia</t>
  </si>
  <si>
    <t>Spotted Puffbird</t>
  </si>
  <si>
    <t>Bucco noanamae</t>
  </si>
  <si>
    <t>noanamae</t>
  </si>
  <si>
    <t>Sooty-capped Puffbird</t>
  </si>
  <si>
    <t>Bucco capensis</t>
  </si>
  <si>
    <t>Collared Puffbird</t>
  </si>
  <si>
    <t>Nystalus</t>
  </si>
  <si>
    <t>radiatus</t>
  </si>
  <si>
    <t>Barred Puffbird</t>
  </si>
  <si>
    <t>Nystalus obamai</t>
  </si>
  <si>
    <t>obamai</t>
  </si>
  <si>
    <r>
      <rPr>
        <sz val="12"/>
        <rFont val="Arial"/>
        <family val="2"/>
      </rPr>
      <t xml:space="preserve">Western </t>
    </r>
    <r>
      <rPr>
        <sz val="12"/>
        <rFont val="Arial"/>
        <family val="2"/>
      </rPr>
      <t>Striolated</t>
    </r>
    <r>
      <rPr>
        <sz val="12"/>
        <rFont val="Arial"/>
        <family val="2"/>
      </rPr>
      <t>-</t>
    </r>
    <r>
      <rPr>
        <sz val="12"/>
        <rFont val="Arial"/>
        <family val="2"/>
      </rPr>
      <t>Puffbird</t>
    </r>
  </si>
  <si>
    <t>Nystalus striolatus</t>
  </si>
  <si>
    <t>striolatus</t>
  </si>
  <si>
    <t>Eastern Striolated-Puffbird</t>
  </si>
  <si>
    <t>Nystalus chacuru</t>
  </si>
  <si>
    <t>chacuru</t>
  </si>
  <si>
    <t>White-eared Puffbird</t>
  </si>
  <si>
    <t>Nystalus maculatus</t>
  </si>
  <si>
    <t>Spot-backed Puffbird</t>
  </si>
  <si>
    <t>Hypnelus ruficollis</t>
  </si>
  <si>
    <t>Hypnelus</t>
  </si>
  <si>
    <t>Russet-throated Puffbird</t>
  </si>
  <si>
    <t>Malacoptila fusca</t>
  </si>
  <si>
    <t>Malacoptila</t>
  </si>
  <si>
    <t>White-chested Puffbird</t>
  </si>
  <si>
    <t>Malacoptila semicincta</t>
  </si>
  <si>
    <t>semicincta</t>
  </si>
  <si>
    <t>Semicollared Puffbird</t>
  </si>
  <si>
    <t>Malacoptila striata</t>
  </si>
  <si>
    <t>Crescent-chested Puffbird</t>
  </si>
  <si>
    <t>Malacoptila rufa</t>
  </si>
  <si>
    <t>rufa</t>
  </si>
  <si>
    <t>Rufous-necked Puffbird</t>
  </si>
  <si>
    <t>Malacoptila panamensis</t>
  </si>
  <si>
    <t>panamensis</t>
  </si>
  <si>
    <t>White-whiskered Puffbird</t>
  </si>
  <si>
    <t>Malacoptila fulvogularis</t>
  </si>
  <si>
    <t>fulvogularis</t>
  </si>
  <si>
    <t>Black-streaked Puffbird</t>
  </si>
  <si>
    <t>Malacoptila mystacalis</t>
  </si>
  <si>
    <t>mystacalis</t>
  </si>
  <si>
    <t>Moustached Puffbird</t>
  </si>
  <si>
    <t>Micromonacha lanceolata</t>
  </si>
  <si>
    <t>Micromonacha</t>
  </si>
  <si>
    <t>lanceolata</t>
  </si>
  <si>
    <t>Lanceolated Monklet</t>
  </si>
  <si>
    <t>Nonnula rubecula</t>
  </si>
  <si>
    <t>Nonnula</t>
  </si>
  <si>
    <t>rubecula</t>
  </si>
  <si>
    <t>Rusty-breasted Nunlet</t>
  </si>
  <si>
    <t>Nonnula sclateri</t>
  </si>
  <si>
    <t>Fulvous-chinned Nunlet</t>
  </si>
  <si>
    <t>Nonnula brunnea</t>
  </si>
  <si>
    <t>brunnea</t>
  </si>
  <si>
    <t>Brown Nunlet</t>
  </si>
  <si>
    <t>Nonnula frontalis</t>
  </si>
  <si>
    <t>frontalis</t>
  </si>
  <si>
    <t>Gray-cheeked Nunlet</t>
  </si>
  <si>
    <t>Nonnula ruficapilla</t>
  </si>
  <si>
    <t>ruficapilla</t>
  </si>
  <si>
    <t>Rufous-capped Nunlet</t>
  </si>
  <si>
    <t>Nonnula amaurocephala</t>
  </si>
  <si>
    <t>amaurocephala</t>
  </si>
  <si>
    <t>Chestnut-headed Nunlet</t>
  </si>
  <si>
    <t>Hapaloptila castanea</t>
  </si>
  <si>
    <t>Hapaloptila</t>
  </si>
  <si>
    <t>castanea</t>
  </si>
  <si>
    <t>White-faced Nunbird</t>
  </si>
  <si>
    <t>Monasa atra</t>
  </si>
  <si>
    <t>Monasa</t>
  </si>
  <si>
    <t>atra</t>
  </si>
  <si>
    <t>Black Nunbird</t>
  </si>
  <si>
    <t>Monasa nigrifrons</t>
  </si>
  <si>
    <t>nigrifrons</t>
  </si>
  <si>
    <t>Black-fronted Nunbird</t>
  </si>
  <si>
    <t>Monasa morphoeus</t>
  </si>
  <si>
    <t>morphoeus</t>
  </si>
  <si>
    <t>White-fronted Nunbird</t>
  </si>
  <si>
    <t>Monasa flavirostris</t>
  </si>
  <si>
    <t>Yellow-billed Nunbird</t>
  </si>
  <si>
    <t>Chelidoptera tenebrosa</t>
  </si>
  <si>
    <t>Chelidoptera</t>
  </si>
  <si>
    <t>tenebrosa</t>
  </si>
  <si>
    <t>Swallow-winged Puffbird</t>
  </si>
  <si>
    <t>Capito aurovirens</t>
  </si>
  <si>
    <t>Piciformes</t>
  </si>
  <si>
    <t>Capitonidae</t>
  </si>
  <si>
    <t>Capito</t>
  </si>
  <si>
    <t>aurovirens</t>
  </si>
  <si>
    <t>Scarlet-crowned Barbet</t>
  </si>
  <si>
    <t>Capito dayi</t>
  </si>
  <si>
    <t>dayi</t>
  </si>
  <si>
    <t>Black-girdled Barbet</t>
  </si>
  <si>
    <t>Capito maculicoronatus</t>
  </si>
  <si>
    <t>maculicoronatus</t>
  </si>
  <si>
    <t>Spot-crowned Barbet</t>
  </si>
  <si>
    <t>Capito squamatus</t>
  </si>
  <si>
    <t>squamatus</t>
  </si>
  <si>
    <t>Orange-fronted Barbet</t>
  </si>
  <si>
    <t>Capito hypoleucus</t>
  </si>
  <si>
    <t>hypoleucus</t>
  </si>
  <si>
    <t>White-mantled Barbet</t>
  </si>
  <si>
    <t>Capito wallacei</t>
  </si>
  <si>
    <t>wallacei</t>
  </si>
  <si>
    <t>Scarlet-banded Barbet</t>
  </si>
  <si>
    <t>Capito quinticolor</t>
  </si>
  <si>
    <t>quinticolor</t>
  </si>
  <si>
    <t>Five-colored Barbet</t>
  </si>
  <si>
    <t>Capito brunneipectus</t>
  </si>
  <si>
    <t>brunneipectus</t>
  </si>
  <si>
    <t>Brown-chested Barbet</t>
  </si>
  <si>
    <t>Capito niger</t>
  </si>
  <si>
    <t>Black-spotted Barbet</t>
  </si>
  <si>
    <t>Capito auratus</t>
  </si>
  <si>
    <t>auratus</t>
  </si>
  <si>
    <t>Gilded Barbet</t>
  </si>
  <si>
    <t>Eubucco richardsoni</t>
  </si>
  <si>
    <t>Eubucco</t>
  </si>
  <si>
    <t>richardsoni</t>
  </si>
  <si>
    <t>Lemon-throated Barbet</t>
  </si>
  <si>
    <t>Eubucco tucinkae</t>
  </si>
  <si>
    <t>tucinkae</t>
  </si>
  <si>
    <t>Scarlet-hooded Barbet</t>
  </si>
  <si>
    <t>Eubucco bourcierii</t>
  </si>
  <si>
    <t>bourcierii</t>
  </si>
  <si>
    <t>Red-headed Barbet</t>
  </si>
  <si>
    <t>Eubucco versicolor</t>
  </si>
  <si>
    <t>Versicolored Barbet</t>
  </si>
  <si>
    <t>Semnornis ramphastinus</t>
  </si>
  <si>
    <t>Semnornithidae</t>
  </si>
  <si>
    <t>Semnornis</t>
  </si>
  <si>
    <t>ramphastinus</t>
  </si>
  <si>
    <t>Toucan Barbet</t>
  </si>
  <si>
    <t>Ramphastos toco</t>
  </si>
  <si>
    <t>Ramphastidae</t>
  </si>
  <si>
    <t>Ramphastos</t>
  </si>
  <si>
    <t>toco</t>
  </si>
  <si>
    <t>Toco Toucan</t>
  </si>
  <si>
    <t>Ramphastos ambiguus</t>
  </si>
  <si>
    <t>ambiguus</t>
  </si>
  <si>
    <t>Yellow-throated Toucan</t>
  </si>
  <si>
    <t>Ramphastos tucanus</t>
  </si>
  <si>
    <t>tucanus</t>
  </si>
  <si>
    <t>White-throated Toucan</t>
  </si>
  <si>
    <t>Ramphastos sulfuratus</t>
  </si>
  <si>
    <t>sulfuratus</t>
  </si>
  <si>
    <t>Keel-billed Toucan</t>
  </si>
  <si>
    <t>Ramphastos brevis</t>
  </si>
  <si>
    <t>brevis</t>
  </si>
  <si>
    <t>Choco Toucan</t>
  </si>
  <si>
    <t>Ramphastos vitellinus</t>
  </si>
  <si>
    <t>vitellinus</t>
  </si>
  <si>
    <t>Channel-billed Toucan</t>
  </si>
  <si>
    <t>Ramphastos dicolorus</t>
  </si>
  <si>
    <t>dicolorus</t>
  </si>
  <si>
    <t>Red-breasted Toucan</t>
  </si>
  <si>
    <t>Aulacorhynchus albivitta</t>
  </si>
  <si>
    <t>Aulacorhynchus</t>
  </si>
  <si>
    <t>Southern Emerald-Toucanet</t>
  </si>
  <si>
    <t>Aulacorhynchus sulcatus</t>
  </si>
  <si>
    <t>sulcatus</t>
  </si>
  <si>
    <t>Groove-billed Toucanet</t>
  </si>
  <si>
    <t>Aulacorhynchus derbianus</t>
  </si>
  <si>
    <t>derbianus</t>
  </si>
  <si>
    <t>Chestnut-tipped Toucanet</t>
  </si>
  <si>
    <t>Aulacorhynchus whitelianus</t>
    <phoneticPr fontId="0"/>
  </si>
  <si>
    <t>whitelianus</t>
    <phoneticPr fontId="0"/>
  </si>
  <si>
    <t>Tepui Toucanet</t>
    <phoneticPr fontId="0"/>
  </si>
  <si>
    <t>Aulacorhynchus haematopygus</t>
  </si>
  <si>
    <t>haematopygus</t>
  </si>
  <si>
    <t>Crimson-rumped Toucanet</t>
  </si>
  <si>
    <t>Aulacorhynchus huallagae</t>
  </si>
  <si>
    <t>huallagae</t>
  </si>
  <si>
    <t>Yellow-browed Toucanet</t>
  </si>
  <si>
    <t>Aulacorhynchus coeruleicinctis</t>
  </si>
  <si>
    <t>coeruleicinctis</t>
  </si>
  <si>
    <t>Blue-banded Toucanet</t>
  </si>
  <si>
    <t>Andigena hypoglauca</t>
  </si>
  <si>
    <t>Andigena</t>
  </si>
  <si>
    <t>hypoglauca</t>
  </si>
  <si>
    <t>Gray-breasted Mountain-Toucan</t>
  </si>
  <si>
    <t>Andigena laminirostris</t>
  </si>
  <si>
    <t>laminirostris</t>
  </si>
  <si>
    <t>Plate-billed Mountain-Toucan</t>
  </si>
  <si>
    <t>Andigena cucullata</t>
  </si>
  <si>
    <t>cucullata</t>
  </si>
  <si>
    <t>Hooded Mountain-Toucan</t>
  </si>
  <si>
    <t>Andigena nigrirostris</t>
  </si>
  <si>
    <t>Black-billed Mountain-Toucan</t>
  </si>
  <si>
    <t>Selenidera spectabilis</t>
  </si>
  <si>
    <t>Selenidera</t>
  </si>
  <si>
    <t>spectabilis</t>
  </si>
  <si>
    <t>Yellow-eared Toucanet</t>
  </si>
  <si>
    <t>Selenidera piperivora</t>
    <phoneticPr fontId="0"/>
  </si>
  <si>
    <t>piperivora</t>
    <phoneticPr fontId="0"/>
  </si>
  <si>
    <t>Guianan Toucanet</t>
  </si>
  <si>
    <t>Selenidera reinwardtii</t>
  </si>
  <si>
    <t>reinwardtii</t>
  </si>
  <si>
    <t>Golden-collared Toucanet</t>
  </si>
  <si>
    <t>Selenidera nattereri</t>
  </si>
  <si>
    <t>Tawny-tufted Toucanet</t>
  </si>
  <si>
    <t>Selenidera gouldii</t>
  </si>
  <si>
    <t>Gould's Toucanet</t>
  </si>
  <si>
    <t>Selenidera maculirostris</t>
  </si>
  <si>
    <t>maculirostris</t>
  </si>
  <si>
    <t>Spot-billed Toucanet</t>
  </si>
  <si>
    <t>Pteroglossus bailloni</t>
  </si>
  <si>
    <t>Pteroglossus</t>
  </si>
  <si>
    <t>bailloni</t>
  </si>
  <si>
    <t>Saffron Toucanet</t>
  </si>
  <si>
    <t>Pteroglossus viridis</t>
  </si>
  <si>
    <t>Green Aracari</t>
  </si>
  <si>
    <t>Pteroglossus inscriptus</t>
  </si>
  <si>
    <t>inscriptus</t>
  </si>
  <si>
    <t>Lettered Aracari</t>
  </si>
  <si>
    <t>Pteroglossus torquatus</t>
  </si>
  <si>
    <t>torquatus</t>
  </si>
  <si>
    <t>Collared Aracari</t>
  </si>
  <si>
    <t>Pteroglossus aracari</t>
  </si>
  <si>
    <t>aracari</t>
  </si>
  <si>
    <t>Black-necked Aracari</t>
  </si>
  <si>
    <t>Pteroglossus castanotis</t>
  </si>
  <si>
    <t>castanotis</t>
  </si>
  <si>
    <t>Chestnut-eared Aracari</t>
  </si>
  <si>
    <t>Pteroglossus pluricinctus</t>
  </si>
  <si>
    <t>pluricinctus</t>
  </si>
  <si>
    <t>Many-banded Aracari</t>
  </si>
  <si>
    <t>Pteroglossus azara</t>
  </si>
  <si>
    <t>azara</t>
  </si>
  <si>
    <t>Ivory-billed Aracari</t>
  </si>
  <si>
    <t>Pteroglossus beauharnaisii</t>
  </si>
  <si>
    <t>beauharnaisii</t>
  </si>
  <si>
    <t>Curl-crested Aracari</t>
  </si>
  <si>
    <t>Pteroglossus bitorquatus</t>
  </si>
  <si>
    <t>bitorquatus</t>
  </si>
  <si>
    <t>Red-necked Aracari</t>
  </si>
  <si>
    <t>Picumnus aurifrons</t>
  </si>
  <si>
    <t>Picidae</t>
  </si>
  <si>
    <t>Picumnus</t>
  </si>
  <si>
    <t>aurifrons</t>
  </si>
  <si>
    <t>Bar-breasted Piculet</t>
  </si>
  <si>
    <t>Picumnus pumilus</t>
  </si>
  <si>
    <t>pumilus</t>
  </si>
  <si>
    <t>Orinoco Piculet</t>
  </si>
  <si>
    <t>Picumnus lafresnayi</t>
  </si>
  <si>
    <t>Lafresnaye's Piculet</t>
  </si>
  <si>
    <t>Picumnus exilis</t>
  </si>
  <si>
    <t>Golden-spangled Piculet</t>
  </si>
  <si>
    <t>Picumnus sclateri</t>
  </si>
  <si>
    <t>Ecuadorian Piculet</t>
  </si>
  <si>
    <t>Picumnus squamulatus</t>
  </si>
  <si>
    <t>squamulatus</t>
  </si>
  <si>
    <t>Scaled Piculet</t>
  </si>
  <si>
    <t>Picumnus spilogaster</t>
  </si>
  <si>
    <t>spilogaster</t>
  </si>
  <si>
    <t>White-bellied Piculet</t>
  </si>
  <si>
    <t>Picumnus limae</t>
  </si>
  <si>
    <t>limae</t>
  </si>
  <si>
    <t>Ochraceous Piculet</t>
  </si>
  <si>
    <t>Picumnus minutissimus</t>
  </si>
  <si>
    <t>minutissimus</t>
  </si>
  <si>
    <t>Arrowhead Piculet</t>
  </si>
  <si>
    <t>Picumnus pygmaeus</t>
  </si>
  <si>
    <t>pygmaeus</t>
  </si>
  <si>
    <t>Spotted Piculet</t>
  </si>
  <si>
    <t>Picumnus steindachneri</t>
  </si>
  <si>
    <t>steindachneri</t>
  </si>
  <si>
    <t>Speckle-chested Piculet</t>
  </si>
  <si>
    <t>Picumnus varzeae</t>
  </si>
  <si>
    <t>varzeae</t>
  </si>
  <si>
    <t>Varzea Piculet</t>
  </si>
  <si>
    <t>Picumnus cirratus</t>
  </si>
  <si>
    <t>cirratus</t>
  </si>
  <si>
    <t>White-barred Piculet</t>
  </si>
  <si>
    <t>Picumnus dorbignyanus</t>
  </si>
  <si>
    <t>dorbignyanus</t>
  </si>
  <si>
    <t>Ocellated Piculet</t>
  </si>
  <si>
    <t>Picumnus temminckii</t>
  </si>
  <si>
    <t>temminckii</t>
  </si>
  <si>
    <t>Ochre-collared Piculet</t>
  </si>
  <si>
    <t>Picumnus albosquamatus</t>
  </si>
  <si>
    <t>albosquamatus</t>
  </si>
  <si>
    <t>White-wedged Piculet</t>
  </si>
  <si>
    <t>Picumnus fuscus</t>
  </si>
  <si>
    <t>Rusty-necked Piculet</t>
  </si>
  <si>
    <t>Picumnus rufiventris</t>
  </si>
  <si>
    <t>Rufous-breasted Piculet</t>
  </si>
  <si>
    <t>Picumnus nebulosus</t>
  </si>
  <si>
    <t>nebulosus</t>
  </si>
  <si>
    <t>Mottled Piculet</t>
  </si>
  <si>
    <t>Picumnus castelnau</t>
  </si>
  <si>
    <t>castelnau</t>
  </si>
  <si>
    <t>Plain-breasted Piculet</t>
  </si>
  <si>
    <t>Picumnus subtilis</t>
  </si>
  <si>
    <t>subtilis</t>
  </si>
  <si>
    <t>Fine-barred Piculet</t>
  </si>
  <si>
    <t>olivaceus</t>
  </si>
  <si>
    <t>Olivaceous Piculet</t>
  </si>
  <si>
    <t>Picumnus granadensis</t>
  </si>
  <si>
    <t>granadensis</t>
  </si>
  <si>
    <t>Grayish Piculet</t>
  </si>
  <si>
    <t>Picumnus cinnamomeus</t>
  </si>
  <si>
    <t>cinnamomeus</t>
  </si>
  <si>
    <t>Chestnut Piculet</t>
  </si>
  <si>
    <t>Sphyrapicus varius</t>
  </si>
  <si>
    <t>Sphyrapicus</t>
  </si>
  <si>
    <t>varius</t>
  </si>
  <si>
    <t>Yellow-bellied Sapsucker</t>
  </si>
  <si>
    <t>Melanerpes candidus</t>
  </si>
  <si>
    <t>Melanerpes</t>
  </si>
  <si>
    <t>candidus</t>
  </si>
  <si>
    <t>White Woodpecker</t>
  </si>
  <si>
    <t>Melanerpes formicivorus</t>
  </si>
  <si>
    <t>formicivorus</t>
  </si>
  <si>
    <t>Acorn Woodpecker</t>
  </si>
  <si>
    <t>Melanerpes cruentatus</t>
  </si>
  <si>
    <t>cruentatus</t>
  </si>
  <si>
    <t>Yellow-tufted Woodpecker</t>
  </si>
  <si>
    <t>Melanerpes flavifrons</t>
  </si>
  <si>
    <t>flavifrons</t>
  </si>
  <si>
    <t>Yellow-fronted Woodpecker</t>
  </si>
  <si>
    <t>Melanerpes pulcher</t>
  </si>
  <si>
    <t>pulcher</t>
  </si>
  <si>
    <t>Beautiful Woodpecker</t>
  </si>
  <si>
    <t>Melanerpes pucherani</t>
  </si>
  <si>
    <t>pucherani</t>
  </si>
  <si>
    <t>Black-cheeked Woodpecker</t>
  </si>
  <si>
    <t>Melanerpes cactorum</t>
  </si>
  <si>
    <t>cactorum</t>
  </si>
  <si>
    <t>White-fronted Woodpecker</t>
  </si>
  <si>
    <t>rubricapillus</t>
  </si>
  <si>
    <t>Red-crowned Woodpecker</t>
  </si>
  <si>
    <t>Dryobates fumigatus</t>
  </si>
  <si>
    <t>Dryobates</t>
  </si>
  <si>
    <t>Smoky-brown Woodpecker</t>
  </si>
  <si>
    <t>Dryobates kirkii</t>
  </si>
  <si>
    <t>kirkii</t>
  </si>
  <si>
    <t>Red-rumped Woodpecker</t>
  </si>
  <si>
    <t>Dryobates cassini</t>
  </si>
  <si>
    <t>cassini</t>
  </si>
  <si>
    <t>Golden-collared Woodpecker</t>
  </si>
  <si>
    <t>Dryobates spilogaster</t>
  </si>
  <si>
    <t>White-spotted Woodpecker</t>
  </si>
  <si>
    <t>Dryobates mixtus</t>
  </si>
  <si>
    <t>mixtus</t>
  </si>
  <si>
    <t>Checkered Woodpecker</t>
  </si>
  <si>
    <t>Dryobates lignarius</t>
  </si>
  <si>
    <t>lignarius</t>
  </si>
  <si>
    <t>Striped Woodpecker</t>
  </si>
  <si>
    <t>Dryobates sanguineus</t>
  </si>
  <si>
    <t>sanguineus</t>
  </si>
  <si>
    <t>Blood-colored Woodpecker</t>
  </si>
  <si>
    <t>Dryobates passerinus</t>
  </si>
  <si>
    <t>passerinus</t>
  </si>
  <si>
    <t>Little Woodpecker</t>
  </si>
  <si>
    <t>Dryobates frontalis</t>
  </si>
  <si>
    <t>Dot-fronted Woodpecker</t>
  </si>
  <si>
    <t>Dryobates callonotus</t>
  </si>
  <si>
    <t>callonotus</t>
  </si>
  <si>
    <t>Scarlet-backed Woodpecker</t>
  </si>
  <si>
    <t>Dryobates dignus</t>
  </si>
  <si>
    <t>dignus</t>
  </si>
  <si>
    <t>Yellow-vented Woodpecker</t>
  </si>
  <si>
    <t>Dryobates nigriceps</t>
  </si>
  <si>
    <t>nigriceps</t>
  </si>
  <si>
    <t>Bar-bellied Woodpecker</t>
  </si>
  <si>
    <t>Dryobates affinis</t>
  </si>
  <si>
    <t>Red-stained Woodpecker</t>
  </si>
  <si>
    <t>Dryobates chocoensis</t>
  </si>
  <si>
    <t>chocoensis</t>
  </si>
  <si>
    <t>Choco Woodpecker</t>
  </si>
  <si>
    <t>Dryobates maculifrons</t>
  </si>
  <si>
    <t>maculifrons</t>
  </si>
  <si>
    <t>Yellow-eared Woodpecker</t>
  </si>
  <si>
    <t>Campephilus pollens</t>
  </si>
  <si>
    <t>Campephilus</t>
  </si>
  <si>
    <t>pollens</t>
  </si>
  <si>
    <t>Powerful Woodpecker</t>
  </si>
  <si>
    <t>Campephilus haematogaster</t>
  </si>
  <si>
    <t>haematogaster</t>
  </si>
  <si>
    <t>Crimson-bellied Woodpecker</t>
  </si>
  <si>
    <t>Campephilus rubricollis</t>
  </si>
  <si>
    <t>rubricollis</t>
  </si>
  <si>
    <t>Red-necked Woodpecker</t>
  </si>
  <si>
    <t>Campephilus robustus</t>
  </si>
  <si>
    <t>Robust Woodpecker</t>
  </si>
  <si>
    <t>Campephilus melanoleucos</t>
  </si>
  <si>
    <t>melanoleucos</t>
  </si>
  <si>
    <t>Crimson-crested Woodpecker</t>
  </si>
  <si>
    <t>Campephilus gayaquilensis</t>
  </si>
  <si>
    <t>gayaquilensis</t>
  </si>
  <si>
    <t>Guayaquil Woodpecker</t>
  </si>
  <si>
    <t>Campephilus leucopogon</t>
  </si>
  <si>
    <t>leucopogon</t>
  </si>
  <si>
    <t>Cream-backed Woodpecker</t>
  </si>
  <si>
    <t>Campephilus magellanicus</t>
  </si>
  <si>
    <t>Magellanic Woodpecker</t>
  </si>
  <si>
    <t>Dryocopus lineatus</t>
  </si>
  <si>
    <t>Dryocopus</t>
  </si>
  <si>
    <t>lineatus</t>
  </si>
  <si>
    <t>Lineated Woodpecker</t>
  </si>
  <si>
    <t>Dryocopus schulzi</t>
  </si>
  <si>
    <t>schulzi</t>
  </si>
  <si>
    <t>Black-bodied Woodpecker</t>
  </si>
  <si>
    <t>Celeus loricatus</t>
  </si>
  <si>
    <t>Celeus</t>
  </si>
  <si>
    <t>loricatus</t>
  </si>
  <si>
    <t>Cinnamon Woodpecker</t>
  </si>
  <si>
    <t>Celeus torquatus</t>
  </si>
  <si>
    <t>Ringed Woodpecker</t>
  </si>
  <si>
    <t>Celeus galeatus</t>
  </si>
  <si>
    <t>galeatus</t>
  </si>
  <si>
    <t>Helmeted Woodpecker</t>
  </si>
  <si>
    <t>Celeus grammicus</t>
  </si>
  <si>
    <t>grammicus</t>
  </si>
  <si>
    <t>Scale-breasted Woodpecker</t>
  </si>
  <si>
    <t>Celeus undatus</t>
  </si>
  <si>
    <t>undatus</t>
  </si>
  <si>
    <t>Waved Woodpecker</t>
  </si>
  <si>
    <t>Celeus flavus</t>
  </si>
  <si>
    <t>flavus</t>
  </si>
  <si>
    <t>Cream-colored Woodpecker</t>
  </si>
  <si>
    <t>Celeus spectabilis</t>
  </si>
  <si>
    <t>Rufous-headed Woodpecker</t>
  </si>
  <si>
    <t>Celeus obrieni</t>
  </si>
  <si>
    <t>obrieni</t>
  </si>
  <si>
    <t>Kaempfer's Woodpecker</t>
  </si>
  <si>
    <t>Celeus ochraceus</t>
  </si>
  <si>
    <t>ochraceus</t>
  </si>
  <si>
    <t>Ochre-backed Woodpecker</t>
  </si>
  <si>
    <t>Celeus elegans</t>
  </si>
  <si>
    <t>Chestnut Woodpecker</t>
  </si>
  <si>
    <t>Celeus lugubris</t>
  </si>
  <si>
    <t>Pale-crested Woodpecker</t>
  </si>
  <si>
    <t>Celeus flavescens</t>
  </si>
  <si>
    <t>Blond-crested Woodpecker</t>
  </si>
  <si>
    <t>Piculus leucolaemus</t>
  </si>
  <si>
    <t>Piculus</t>
  </si>
  <si>
    <t>leucolaemus</t>
  </si>
  <si>
    <t>White-throated Woodpecker</t>
  </si>
  <si>
    <t>Piculus litae</t>
  </si>
  <si>
    <t>litae</t>
  </si>
  <si>
    <t>Lita Woodpecker</t>
  </si>
  <si>
    <t>Piculus flavigula</t>
  </si>
  <si>
    <t>flavigula</t>
  </si>
  <si>
    <t>Yellow-throated Woodpecker</t>
  </si>
  <si>
    <t>Piculus chrysochloros</t>
  </si>
  <si>
    <t>chrysochloros</t>
  </si>
  <si>
    <t>Golden-green Woodpecker</t>
  </si>
  <si>
    <t>Piculus aurulentus</t>
  </si>
  <si>
    <t>aurulentus</t>
  </si>
  <si>
    <t>White-browed Woodpecker</t>
  </si>
  <si>
    <t>Colaptes rubiginosus</t>
  </si>
  <si>
    <t>Colaptes</t>
  </si>
  <si>
    <t>rubiginosus</t>
  </si>
  <si>
    <t>Golden-olive Woodpecker</t>
  </si>
  <si>
    <t>Colaptes rivolii</t>
  </si>
  <si>
    <t>rivolii</t>
  </si>
  <si>
    <t>Crimson-mantled Woodpecker</t>
  </si>
  <si>
    <t>Colaptes atricollis</t>
  </si>
  <si>
    <t>atricollis</t>
  </si>
  <si>
    <t>Black-necked Woodpecker</t>
  </si>
  <si>
    <t>Colaptes punctigula</t>
  </si>
  <si>
    <t>punctigula</t>
  </si>
  <si>
    <t>Spot-breasted Woodpecker</t>
  </si>
  <si>
    <t>Colaptes melanochloros</t>
  </si>
  <si>
    <t>melanochloros</t>
  </si>
  <si>
    <t>Green-barred Woodpecker</t>
  </si>
  <si>
    <t>Colaptes pitius</t>
  </si>
  <si>
    <t>pitius</t>
  </si>
  <si>
    <t>Chilean Flicker</t>
  </si>
  <si>
    <t>Colaptes rupicola</t>
  </si>
  <si>
    <t>rupicola</t>
  </si>
  <si>
    <t>Andean Flicker</t>
  </si>
  <si>
    <t>Colaptes campestris</t>
  </si>
  <si>
    <t>Campo Flicker</t>
  </si>
  <si>
    <t>Cariama cristata</t>
  </si>
  <si>
    <t>Cariamiformes</t>
  </si>
  <si>
    <t>Cariamidae</t>
  </si>
  <si>
    <t>Cariama</t>
  </si>
  <si>
    <t>Red-legged Seriema</t>
  </si>
  <si>
    <t>Chunga burmeisteri</t>
  </si>
  <si>
    <t>Chunga</t>
  </si>
  <si>
    <t>Black-legged Seriema</t>
  </si>
  <si>
    <t>Herpetotheres cachinnans</t>
  </si>
  <si>
    <t>Falconiformes</t>
  </si>
  <si>
    <t>Falconidae</t>
  </si>
  <si>
    <t>cachinnans</t>
  </si>
  <si>
    <t>Laughing Falcon</t>
  </si>
  <si>
    <t>Micrastur ruficollis</t>
  </si>
  <si>
    <t>Micrastur</t>
  </si>
  <si>
    <t>Barred Forest-Falcon</t>
  </si>
  <si>
    <t>Micrastur plumbeus</t>
  </si>
  <si>
    <t>plumbeus</t>
  </si>
  <si>
    <t>Plumbeous Forest-Falcon</t>
  </si>
  <si>
    <t>Micrastur gilvicollis</t>
  </si>
  <si>
    <t>gilvicollis</t>
  </si>
  <si>
    <t>Lined Forest-Falcon</t>
  </si>
  <si>
    <t>Micrastur mintoni</t>
  </si>
  <si>
    <t>mintoni</t>
  </si>
  <si>
    <t>Cryptic Forest-Falcon</t>
  </si>
  <si>
    <t>Micrastur mirandollei</t>
  </si>
  <si>
    <t>mirandollei</t>
  </si>
  <si>
    <t>Slaty-backed Forest-Falcon</t>
  </si>
  <si>
    <t>Micrastur semitorquatus</t>
  </si>
  <si>
    <t>Collared Forest-Falcon</t>
  </si>
  <si>
    <t>Micrastur buckleyi</t>
  </si>
  <si>
    <t>Buckley's Forest-Falcon</t>
  </si>
  <si>
    <t>H</t>
    <phoneticPr fontId="0" type="noConversion"/>
  </si>
  <si>
    <t>Spiziapteryx circumcincta</t>
  </si>
  <si>
    <t>Spiziapteryx</t>
  </si>
  <si>
    <t>circumcincta</t>
  </si>
  <si>
    <t>Spot-winged Falconet</t>
  </si>
  <si>
    <t>Caracara plancus</t>
  </si>
  <si>
    <t>Caracara</t>
  </si>
  <si>
    <t>plancus</t>
  </si>
  <si>
    <t>Crested Caracara</t>
  </si>
  <si>
    <t>Ibycter americanus</t>
  </si>
  <si>
    <t>Ibycter</t>
  </si>
  <si>
    <t>Red-throated Caracara</t>
  </si>
  <si>
    <t>Phalcoboenus carunculatus</t>
  </si>
  <si>
    <t>Phalcoboenus</t>
  </si>
  <si>
    <t>carunculatus</t>
  </si>
  <si>
    <t>Carunculated Caracara</t>
  </si>
  <si>
    <t>Phalcoboenus megalopterus</t>
  </si>
  <si>
    <t>megalopterus</t>
  </si>
  <si>
    <t>Mountain Caracara</t>
  </si>
  <si>
    <t>Phalcoboenus albogularis</t>
  </si>
  <si>
    <t>White-throated Caracara</t>
  </si>
  <si>
    <t>Phalcoboenus australis</t>
  </si>
  <si>
    <t>australis</t>
  </si>
  <si>
    <t>Striated Caracara</t>
  </si>
  <si>
    <t>Daptrius ater</t>
  </si>
  <si>
    <t>Daptrius</t>
  </si>
  <si>
    <t>Black Caracara</t>
  </si>
  <si>
    <t>Milvago</t>
  </si>
  <si>
    <t>chimachima</t>
  </si>
  <si>
    <t>Yellow-headed Caracara</t>
  </si>
  <si>
    <t>Milvago chimango</t>
  </si>
  <si>
    <t>chimango</t>
  </si>
  <si>
    <t>Chimango Caracara</t>
  </si>
  <si>
    <t>Falco tinnunculus</t>
  </si>
  <si>
    <t>Falco</t>
  </si>
  <si>
    <t>tinnunculus</t>
  </si>
  <si>
    <t>Eurasian Kestrel</t>
  </si>
  <si>
    <t>sparverius</t>
  </si>
  <si>
    <t>American Kestrel</t>
  </si>
  <si>
    <t>Falco columbarius</t>
  </si>
  <si>
    <t>columbarius</t>
  </si>
  <si>
    <t>Merlin</t>
  </si>
  <si>
    <t>Falco rufigularis</t>
  </si>
  <si>
    <t>rufigularis</t>
  </si>
  <si>
    <t>Bat Falcon</t>
  </si>
  <si>
    <t>Falco deiroleucus</t>
  </si>
  <si>
    <t>deiroleucus</t>
  </si>
  <si>
    <t>Orange-breasted Falcon</t>
  </si>
  <si>
    <t>Falco femoralis</t>
  </si>
  <si>
    <t>femoralis</t>
  </si>
  <si>
    <t>Aplomado Falcon</t>
  </si>
  <si>
    <t>Falco peregrinus</t>
  </si>
  <si>
    <t>peregrinus</t>
  </si>
  <si>
    <t>Peregrine Falcon</t>
  </si>
  <si>
    <t>Psittacula krameri</t>
  </si>
  <si>
    <t>Psittaciformes</t>
  </si>
  <si>
    <t>Psittaculidae</t>
  </si>
  <si>
    <t>Psittacula</t>
  </si>
  <si>
    <t>krameri</t>
  </si>
  <si>
    <t>Rose-ringed Parakeet</t>
  </si>
  <si>
    <t>Touit batavicus</t>
  </si>
  <si>
    <t>Psittacidae</t>
  </si>
  <si>
    <t>Touit</t>
  </si>
  <si>
    <t>batavicus</t>
  </si>
  <si>
    <t>Lilac-tailed Parrotlet</t>
  </si>
  <si>
    <t>Touit huetii</t>
  </si>
  <si>
    <t>huetii</t>
  </si>
  <si>
    <t>Scarlet-shouldered Parrotlet</t>
  </si>
  <si>
    <t>Touit dilectissimus</t>
  </si>
  <si>
    <t>dilectissimus</t>
  </si>
  <si>
    <t>Blue-fronted Parrotlet</t>
  </si>
  <si>
    <t>Touit purpuratus</t>
  </si>
  <si>
    <t>purpuratus</t>
  </si>
  <si>
    <t>Sapphire-rumped Parrotlet</t>
  </si>
  <si>
    <t>Touit melanonotus</t>
  </si>
  <si>
    <t>Brown-backed Parrotlet</t>
  </si>
  <si>
    <t>Touit surdus</t>
  </si>
  <si>
    <t>surdus</t>
  </si>
  <si>
    <t>Golden-tailed Parrotlet</t>
  </si>
  <si>
    <t>Touit stictopterus</t>
  </si>
  <si>
    <t>stictopterus</t>
  </si>
  <si>
    <t>Spot-winged Parrotlet</t>
  </si>
  <si>
    <t>Psilopsiagon aymara</t>
  </si>
  <si>
    <t>Psilopsiagon</t>
  </si>
  <si>
    <t>Gray-hooded Parakeet</t>
  </si>
  <si>
    <t>Psilopsiagon aurifrons</t>
  </si>
  <si>
    <t>Mountain Parakeet</t>
  </si>
  <si>
    <t>Bolborhynchus lineola</t>
  </si>
  <si>
    <t>Bolborhynchus</t>
  </si>
  <si>
    <t>lineola</t>
  </si>
  <si>
    <t>Barred Parakeet</t>
  </si>
  <si>
    <t>Bolborhynchus ferrugineifrons</t>
  </si>
  <si>
    <t>ferrugineifrons</t>
  </si>
  <si>
    <t>Rufous-fronted Parakeet</t>
  </si>
  <si>
    <t>Bolborhynchus orbygnesius</t>
  </si>
  <si>
    <t>orbygnesius</t>
  </si>
  <si>
    <t>Andean Parakeet</t>
  </si>
  <si>
    <t>Nannopsittaca panychlora</t>
  </si>
  <si>
    <t>Nannopsittaca</t>
  </si>
  <si>
    <t>panychlora</t>
  </si>
  <si>
    <t>Tepui Parrotlet</t>
  </si>
  <si>
    <t>Nannopsittaca dachilleae</t>
  </si>
  <si>
    <t>dachilleae</t>
  </si>
  <si>
    <t>Amazonian Parrotlet</t>
  </si>
  <si>
    <t>Myiopsitta monachus</t>
  </si>
  <si>
    <t>Myiopsitta</t>
  </si>
  <si>
    <t>monachus</t>
  </si>
  <si>
    <t>Monk Parakeet</t>
  </si>
  <si>
    <t>Brotogeris sanctithomae</t>
  </si>
  <si>
    <t>Brotogeris</t>
  </si>
  <si>
    <t>sanctithomae</t>
  </si>
  <si>
    <t>Tui Parakeet</t>
  </si>
  <si>
    <t>Brotogeris tirica</t>
  </si>
  <si>
    <t>tirica</t>
  </si>
  <si>
    <t>Plain Parakeet</t>
  </si>
  <si>
    <t>Brotogeris versicolurus</t>
  </si>
  <si>
    <t>versicolurus</t>
  </si>
  <si>
    <t>Canary-winged Parakeet</t>
  </si>
  <si>
    <t>Brotogeris chiriri</t>
  </si>
  <si>
    <t>chiriri</t>
  </si>
  <si>
    <t>Yellow-chevroned Parakeet</t>
  </si>
  <si>
    <t>Brotogeris pyrrhoptera</t>
  </si>
  <si>
    <t>pyrrhoptera</t>
  </si>
  <si>
    <t>Gray-cheeked Parakeet</t>
  </si>
  <si>
    <t>jugularis</t>
  </si>
  <si>
    <t>Orange-chinned Parakeet</t>
  </si>
  <si>
    <t>Brotogeris cyanoptera</t>
  </si>
  <si>
    <t>Cobalt-winged Parakeet</t>
  </si>
  <si>
    <t>Brotogeris chrysoptera</t>
  </si>
  <si>
    <t>chrysoptera</t>
  </si>
  <si>
    <t>Golden-winged Parakeet</t>
  </si>
  <si>
    <t>Pionopsitta pileata</t>
  </si>
  <si>
    <t>Pionopsitta</t>
  </si>
  <si>
    <t>Pileated Parrot</t>
  </si>
  <si>
    <t>Triclaria malachitacea</t>
  </si>
  <si>
    <t>Triclaria</t>
  </si>
  <si>
    <t>malachitacea</t>
  </si>
  <si>
    <t>Blue-bellied Parrot</t>
  </si>
  <si>
    <t>Hapalopsittaca amazonina</t>
  </si>
  <si>
    <t>Hapalopsittaca</t>
  </si>
  <si>
    <t>amazonina</t>
  </si>
  <si>
    <t>Rusty-faced Parrot</t>
  </si>
  <si>
    <t>Hapalopsittaca fuertesi</t>
  </si>
  <si>
    <t>fuertesi</t>
  </si>
  <si>
    <t>Indigo-winged Parrot</t>
  </si>
  <si>
    <t>Hapalopsittaca pyrrhops</t>
  </si>
  <si>
    <t>pyrrhops</t>
  </si>
  <si>
    <t>Red-faced Parrot</t>
  </si>
  <si>
    <t>Hapalopsittaca melanotis</t>
  </si>
  <si>
    <t>melanotis</t>
  </si>
  <si>
    <t>Black-winged Parrot</t>
  </si>
  <si>
    <t>Pyrilia haematotis</t>
  </si>
  <si>
    <t>Pyrilia</t>
  </si>
  <si>
    <t>haematotis</t>
  </si>
  <si>
    <t>Brown-hooded Parrot</t>
  </si>
  <si>
    <t>Pyrilia pulchra</t>
  </si>
  <si>
    <t>pulchra</t>
  </si>
  <si>
    <t>Rose-faced Parrot</t>
  </si>
  <si>
    <t>Pyrilia pyrilia</t>
  </si>
  <si>
    <t>pyrilia</t>
  </si>
  <si>
    <t>Saffron-headed Parrot</t>
  </si>
  <si>
    <t>Pyrilia barrabandi</t>
  </si>
  <si>
    <t>barrabandi</t>
  </si>
  <si>
    <t>Orange-cheeked Parrot</t>
  </si>
  <si>
    <t>Pyrilia caica</t>
  </si>
  <si>
    <t>caica</t>
  </si>
  <si>
    <t>Caica Parrot</t>
  </si>
  <si>
    <t>Pyrilia aurantiocephala</t>
  </si>
  <si>
    <t>aurantiocephala</t>
  </si>
  <si>
    <t>Bald Parrot</t>
  </si>
  <si>
    <t>Pyrilia vulturina</t>
  </si>
  <si>
    <t>vulturina</t>
  </si>
  <si>
    <t>Vulturine Parrot</t>
  </si>
  <si>
    <t>Pionus fuscus</t>
  </si>
  <si>
    <t>Pionus</t>
  </si>
  <si>
    <t>Dusky Parrot</t>
  </si>
  <si>
    <t>Pionus sordidus</t>
  </si>
  <si>
    <t>sordidus</t>
  </si>
  <si>
    <t>Red-billed Parrot</t>
  </si>
  <si>
    <t>Pionus maximiliani</t>
  </si>
  <si>
    <t>maximiliani</t>
  </si>
  <si>
    <t>Scaly-headed Parrot</t>
  </si>
  <si>
    <t>tumultuosus</t>
  </si>
  <si>
    <t>Speckle-faced Parrot</t>
  </si>
  <si>
    <t>Pionus menstruus</t>
  </si>
  <si>
    <t>menstruus</t>
  </si>
  <si>
    <t>Blue-headed Parrot</t>
  </si>
  <si>
    <t>Pionus chalcopterus</t>
  </si>
  <si>
    <t>chalcopterus</t>
  </si>
  <si>
    <t>Bronze-winged Parrot</t>
  </si>
  <si>
    <t>Graydidascalus brachyurus</t>
  </si>
  <si>
    <t>Graydidascalus</t>
  </si>
  <si>
    <t>Short-tailed Parrot</t>
  </si>
  <si>
    <t>Alipiopsitta xanthops</t>
  </si>
  <si>
    <t>Alipiopsitta</t>
  </si>
  <si>
    <t>xanthops</t>
  </si>
  <si>
    <t>Yellow-faced Parrot</t>
  </si>
  <si>
    <t>Amazona festiva</t>
  </si>
  <si>
    <t>Amazona</t>
  </si>
  <si>
    <t>festiva</t>
  </si>
  <si>
    <t>Festive Parrot</t>
  </si>
  <si>
    <t>Amazona vinacea</t>
  </si>
  <si>
    <t>vinacea</t>
  </si>
  <si>
    <t>Vinaceous-breasted Parrot</t>
    <phoneticPr fontId="0"/>
  </si>
  <si>
    <t>Amazona tucumana</t>
  </si>
  <si>
    <t>tucumana</t>
  </si>
  <si>
    <t>Tucuman Parrot</t>
  </si>
  <si>
    <t>Amazona pretrei</t>
  </si>
  <si>
    <t>Red-spectacled Parrot</t>
  </si>
  <si>
    <t>Amazona autumnalis</t>
  </si>
  <si>
    <t>Red-lored Parrot</t>
  </si>
  <si>
    <t>Amazona dufresniana</t>
  </si>
  <si>
    <t>dufresniana</t>
  </si>
  <si>
    <t>Blue-cheeked Parrot</t>
  </si>
  <si>
    <t>Amazona rhodocorytha</t>
  </si>
  <si>
    <t>rhodocorytha</t>
  </si>
  <si>
    <t>Red-browed Parrot</t>
  </si>
  <si>
    <t>ochrocephala</t>
  </si>
  <si>
    <t>Yellow-crowned Parrot</t>
  </si>
  <si>
    <t>Amazona barbadensis</t>
  </si>
  <si>
    <t>barbadensis</t>
  </si>
  <si>
    <t>Yellow-shouldered Parrot</t>
  </si>
  <si>
    <t>EX</t>
    <phoneticPr fontId="0"/>
  </si>
  <si>
    <t>Amazona aestiva</t>
  </si>
  <si>
    <t>aestiva</t>
  </si>
  <si>
    <t>Turquoise-fronted Parrot</t>
    <phoneticPr fontId="0"/>
  </si>
  <si>
    <t>Amazona farinosa</t>
  </si>
  <si>
    <t>farinosa</t>
  </si>
  <si>
    <t>Mealy Parrot</t>
  </si>
  <si>
    <t>Amazona kawalli</t>
  </si>
  <si>
    <t>kawalli</t>
  </si>
  <si>
    <t>Kawall's Parrot</t>
  </si>
  <si>
    <t>Amazona brasiliensis</t>
  </si>
  <si>
    <t>Red-tailed Parrot</t>
  </si>
  <si>
    <t>Amazona amazonica</t>
  </si>
  <si>
    <t>amazonica</t>
  </si>
  <si>
    <t>Orange-winged Parrot</t>
  </si>
  <si>
    <t>Amazona mercenarius</t>
    <phoneticPr fontId="0"/>
  </si>
  <si>
    <t>mercenarius</t>
    <phoneticPr fontId="0"/>
  </si>
  <si>
    <t>Scaly-naped Parrot</t>
  </si>
  <si>
    <t>Forpus modestus</t>
    <phoneticPr fontId="0"/>
  </si>
  <si>
    <t>Forpus</t>
  </si>
  <si>
    <t>modestus</t>
    <phoneticPr fontId="0"/>
  </si>
  <si>
    <t>Dusky-billed Parrotlet</t>
  </si>
  <si>
    <t>Forpus crassirostris</t>
  </si>
  <si>
    <t>crassirostris</t>
  </si>
  <si>
    <t>Riparian Parrotlet</t>
  </si>
  <si>
    <t>conspicillatus</t>
  </si>
  <si>
    <t>Spectacled Parrotlet</t>
  </si>
  <si>
    <t>Forpus coelestis</t>
  </si>
  <si>
    <t>Pacific Parrotlet</t>
  </si>
  <si>
    <t>Forpus xanthops</t>
  </si>
  <si>
    <t>Yellow-faced Parrotlet</t>
  </si>
  <si>
    <t>Forpus xanthopterygius</t>
  </si>
  <si>
    <t>xanthopterygius</t>
  </si>
  <si>
    <t>Cobalt-rumped Parrotlet</t>
  </si>
  <si>
    <t>Forpus passerinus</t>
  </si>
  <si>
    <t>Green-rumped Parrotlet</t>
  </si>
  <si>
    <t>Forpus spengeli</t>
  </si>
  <si>
    <t>spengeli</t>
  </si>
  <si>
    <t>Turquoise-winged Parrotlet</t>
  </si>
  <si>
    <t>Pionites melanocephalus</t>
  </si>
  <si>
    <t>Pionites</t>
  </si>
  <si>
    <t>melanocephalus</t>
  </si>
  <si>
    <t>Black-headed Parrot</t>
  </si>
  <si>
    <t>Pionites leucogaster</t>
  </si>
  <si>
    <t>White-bellied Parrot</t>
  </si>
  <si>
    <t>Deroptyus accipitrinus</t>
  </si>
  <si>
    <t>Deroptyus</t>
  </si>
  <si>
    <t>accipitrinus</t>
  </si>
  <si>
    <t>Red-fan Parrot</t>
  </si>
  <si>
    <t>Pyrrhura cruentata</t>
  </si>
  <si>
    <t>Pyrrhura</t>
  </si>
  <si>
    <t>cruentata</t>
  </si>
  <si>
    <t>Ochre-marked Parakeet</t>
    <phoneticPr fontId="0"/>
  </si>
  <si>
    <t>Pyrrhura devillei</t>
  </si>
  <si>
    <t>devillei</t>
  </si>
  <si>
    <t>Blaze-winged Parakeet</t>
  </si>
  <si>
    <t>Pyrrhura frontalis</t>
  </si>
  <si>
    <t>Maroon-bellied Parakeet</t>
  </si>
  <si>
    <t>Pyrrhura lepida</t>
  </si>
  <si>
    <t>lepida</t>
  </si>
  <si>
    <t>Pearly Parakeet</t>
  </si>
  <si>
    <t>Pyrrhura perlata</t>
  </si>
  <si>
    <t>perlata</t>
  </si>
  <si>
    <t>Crimson-bellied Parakeet</t>
  </si>
  <si>
    <t>Pyrrhura molinae</t>
  </si>
  <si>
    <t>molinae</t>
  </si>
  <si>
    <t>Green-cheeked Parakeet</t>
  </si>
  <si>
    <t>Pyrrhura pfrimeri</t>
  </si>
  <si>
    <t>pfrimeri</t>
  </si>
  <si>
    <t>Pfrimer's Parakeet</t>
  </si>
  <si>
    <t>Pyrrhura griseipectus</t>
  </si>
  <si>
    <t>griseipectus</t>
  </si>
  <si>
    <t>Gray-breasted Parakeet</t>
  </si>
  <si>
    <t>Pyrrhura leucotis</t>
  </si>
  <si>
    <t>Maroon-faced Parakeet</t>
  </si>
  <si>
    <t>Pyrrhura picta</t>
  </si>
  <si>
    <t>Painted Parakeet</t>
  </si>
  <si>
    <t>Pyrrhura amazonum</t>
  </si>
  <si>
    <t>amazonum</t>
  </si>
  <si>
    <t>Santarem Parakeet</t>
  </si>
  <si>
    <t>Pyrrhura lucianii</t>
  </si>
  <si>
    <t>lucianii</t>
  </si>
  <si>
    <t>Bonaparte's Parakeet</t>
  </si>
  <si>
    <t>Pyrrhura roseifrons</t>
  </si>
  <si>
    <t>roseifrons</t>
  </si>
  <si>
    <t>Rose-fronted Parakeet</t>
  </si>
  <si>
    <t>Pyrrhura viridicata</t>
  </si>
  <si>
    <t>viridicata</t>
  </si>
  <si>
    <t>Santa Marta Parakeet</t>
  </si>
  <si>
    <t>Pyrrhura egregia</t>
  </si>
  <si>
    <t>Fiery-shouldered Parakeet</t>
  </si>
  <si>
    <t>Pyrrhura melanura</t>
  </si>
  <si>
    <t>melanura</t>
  </si>
  <si>
    <t>Maroon-tailed Parakeet</t>
  </si>
  <si>
    <t>Pyrrhura orcesi</t>
  </si>
  <si>
    <t>orcesi</t>
  </si>
  <si>
    <t>El Oro Parakeet</t>
  </si>
  <si>
    <t>Pyrrhura rupicola</t>
  </si>
  <si>
    <t>Black-capped Parakeet</t>
  </si>
  <si>
    <t>Pyrrhura albipectus</t>
  </si>
  <si>
    <t>albipectus</t>
  </si>
  <si>
    <t>White-necked Parakeet</t>
  </si>
  <si>
    <t>Pyrrhura calliptera</t>
  </si>
  <si>
    <t>calliptera</t>
  </si>
  <si>
    <t>Brown-breasted Parakeet</t>
  </si>
  <si>
    <t>Pyrrhura hoematotis</t>
  </si>
  <si>
    <t>hoematotis</t>
  </si>
  <si>
    <t>Red-eared Parakeet</t>
  </si>
  <si>
    <t>Pyrrhura rhodocephala</t>
  </si>
  <si>
    <t>rhodocephala</t>
  </si>
  <si>
    <t>Rose-headed Parakeet</t>
  </si>
  <si>
    <t>Enicognathus ferrugineus</t>
  </si>
  <si>
    <t>Enicognathus</t>
  </si>
  <si>
    <t>ferrugineus</t>
  </si>
  <si>
    <t>Austral Parakeet</t>
  </si>
  <si>
    <t>Enicognathus leptorhynchus</t>
  </si>
  <si>
    <t>leptorhynchus</t>
  </si>
  <si>
    <t>Slender-billed Parakeet</t>
  </si>
  <si>
    <t>Cyanoliseus patagonus</t>
  </si>
  <si>
    <t>Cyanoliseus</t>
  </si>
  <si>
    <t>patagonus</t>
  </si>
  <si>
    <t>Burrowing Parakeet</t>
  </si>
  <si>
    <t>Anodorhynchus hyacinthinus</t>
  </si>
  <si>
    <t>Anodorhynchus</t>
  </si>
  <si>
    <t>hyacinthinus</t>
  </si>
  <si>
    <t>Hyacinth Macaw</t>
  </si>
  <si>
    <t>Anodorhynchus glaucus</t>
  </si>
  <si>
    <t>glaucus</t>
  </si>
  <si>
    <t>Glaucous Macaw</t>
  </si>
  <si>
    <t>Anodorhynchus leari</t>
  </si>
  <si>
    <t>leari</t>
  </si>
  <si>
    <t>Indigo Macaw</t>
  </si>
  <si>
    <t>Eupsittula aurea</t>
  </si>
  <si>
    <t>Eupsittula</t>
  </si>
  <si>
    <t>aurea</t>
  </si>
  <si>
    <t>Peach-fronted Parakeet</t>
  </si>
  <si>
    <t>Eupsittula pertinax</t>
  </si>
  <si>
    <t>pertinax</t>
  </si>
  <si>
    <t>Brown-throated Parakeet</t>
  </si>
  <si>
    <t>Eupsittula cactorum</t>
  </si>
  <si>
    <t>Cactus Parakeet</t>
  </si>
  <si>
    <t>Aratinga weddellii</t>
  </si>
  <si>
    <t>Aratinga</t>
  </si>
  <si>
    <t>weddellii</t>
  </si>
  <si>
    <t>Dusky-headed Parakeet</t>
  </si>
  <si>
    <t>Aratinga nenday</t>
  </si>
  <si>
    <t>nenday</t>
  </si>
  <si>
    <t>Nanday Parakeet</t>
  </si>
  <si>
    <t>Aratinga solstitialis</t>
  </si>
  <si>
    <t>solstitialis</t>
  </si>
  <si>
    <t>Sun Parakeet</t>
  </si>
  <si>
    <t>Aratinga maculata</t>
    <phoneticPr fontId="0"/>
  </si>
  <si>
    <t>maculata</t>
    <phoneticPr fontId="0"/>
  </si>
  <si>
    <t>Sulphur-breasted Parakeet</t>
  </si>
  <si>
    <t>Aratinga jandaya</t>
  </si>
  <si>
    <t>jandaya</t>
  </si>
  <si>
    <t>Jandaya Parakeet</t>
  </si>
  <si>
    <t>Aratinga auricapillus</t>
  </si>
  <si>
    <t>auricapillus</t>
  </si>
  <si>
    <t>Golden-capped Parakeet</t>
  </si>
  <si>
    <t>Cyanopsitta spixii</t>
  </si>
  <si>
    <t>Cyanopsitta</t>
  </si>
  <si>
    <t>spixii</t>
  </si>
  <si>
    <t>Spix's Macaw</t>
  </si>
  <si>
    <t>Orthopsittaca manilatus</t>
  </si>
  <si>
    <t>Orthopsittaca</t>
  </si>
  <si>
    <t>manilatus</t>
  </si>
  <si>
    <t>Red-bellied Macaw</t>
  </si>
  <si>
    <t>Primolius maracana</t>
  </si>
  <si>
    <t>Primolius</t>
  </si>
  <si>
    <t>maracana</t>
  </si>
  <si>
    <t>Blue-winged Macaw</t>
  </si>
  <si>
    <t>Primolius couloni</t>
  </si>
  <si>
    <t>couloni</t>
  </si>
  <si>
    <t>Blue-headed Macaw</t>
  </si>
  <si>
    <t>Primolius auricollis</t>
  </si>
  <si>
    <t>auricollis</t>
  </si>
  <si>
    <t>Yellow-collared Macaw</t>
  </si>
  <si>
    <t>Ara ararauna</t>
  </si>
  <si>
    <t>Ara</t>
  </si>
  <si>
    <t>ararauna</t>
  </si>
  <si>
    <t>Blue-and-yellow Macaw</t>
  </si>
  <si>
    <t>Ara glaucogularis</t>
  </si>
  <si>
    <t>glaucogularis</t>
  </si>
  <si>
    <t>Blue-throated Macaw</t>
  </si>
  <si>
    <t>Ara severus</t>
  </si>
  <si>
    <t>severus</t>
  </si>
  <si>
    <t>Chestnut-fronted Macaw</t>
  </si>
  <si>
    <t>Ara rubrogenys</t>
  </si>
  <si>
    <t>rubrogenys</t>
  </si>
  <si>
    <t>Red-fronted Macaw</t>
  </si>
  <si>
    <t>Ara militaris</t>
  </si>
  <si>
    <t>militaris</t>
  </si>
  <si>
    <t>Military Macaw</t>
  </si>
  <si>
    <t>Ara ambiguus</t>
  </si>
  <si>
    <t>Great Green Macaw</t>
  </si>
  <si>
    <t>Ara macao</t>
  </si>
  <si>
    <t>macao</t>
  </si>
  <si>
    <t>Scarlet Macaw</t>
  </si>
  <si>
    <t>Ara chloropterus</t>
  </si>
  <si>
    <t>chloropterus</t>
  </si>
  <si>
    <t>Red-and-green Macaw</t>
  </si>
  <si>
    <t>Leptosittaca branickii</t>
  </si>
  <si>
    <t>Leptosittaca</t>
  </si>
  <si>
    <t>Golden-plumed Parakeet</t>
  </si>
  <si>
    <t>Ognorhynchus icterotis</t>
  </si>
  <si>
    <t>Ognorhynchus</t>
  </si>
  <si>
    <t>icterotis</t>
  </si>
  <si>
    <t>Yellow-eared Parrot</t>
  </si>
  <si>
    <t>Guaruba guarouba</t>
  </si>
  <si>
    <t>Guaruba</t>
  </si>
  <si>
    <t>guarouba</t>
  </si>
  <si>
    <t>Golden Parakeet</t>
  </si>
  <si>
    <t>Thectocercus acuticaudatus</t>
  </si>
  <si>
    <t>Thectocercus</t>
  </si>
  <si>
    <t>acuticaudatus</t>
  </si>
  <si>
    <t>Blue-crowned Parakeet</t>
  </si>
  <si>
    <t>Diopsittaca nobilis</t>
  </si>
  <si>
    <t>Diopsittaca</t>
  </si>
  <si>
    <t>Red-shouldered Macaw</t>
  </si>
  <si>
    <t>Psittacara</t>
  </si>
  <si>
    <t>wagleri</t>
  </si>
  <si>
    <t>Scarlet-fronted Parakeet</t>
  </si>
  <si>
    <t>Psittacara mitratus</t>
  </si>
  <si>
    <t>mitratus</t>
  </si>
  <si>
    <t>Mitred Parakeet</t>
  </si>
  <si>
    <t>Psittacara erythrogenys</t>
  </si>
  <si>
    <t>erythrogenys</t>
  </si>
  <si>
    <t>Red-masked Parakeet</t>
  </si>
  <si>
    <t>Psittacara leucophthalmus</t>
  </si>
  <si>
    <t>leucophthalmus</t>
  </si>
  <si>
    <t>White-eyed Parakeet</t>
  </si>
  <si>
    <t>Sapayoa aenigma</t>
  </si>
  <si>
    <t>Passeriformes</t>
  </si>
  <si>
    <t>Sapayoidae</t>
  </si>
  <si>
    <t>Sapayoa</t>
  </si>
  <si>
    <t>aenigma</t>
  </si>
  <si>
    <t>Euchrepomis callinota</t>
  </si>
  <si>
    <t>Thamnophilidae</t>
  </si>
  <si>
    <t>Euchrepomis</t>
  </si>
  <si>
    <t>callinota</t>
  </si>
  <si>
    <t>Rufous-rumped Antwren</t>
  </si>
  <si>
    <t>Euchrepomis humeralis</t>
  </si>
  <si>
    <t>humeralis</t>
  </si>
  <si>
    <t>Chestnut-shouldered Antwren</t>
  </si>
  <si>
    <t>Euchrepomis sharpei</t>
  </si>
  <si>
    <t>sharpei</t>
  </si>
  <si>
    <t>Yellow-rumped Antwren</t>
  </si>
  <si>
    <t>Euchrepomis spodioptila</t>
  </si>
  <si>
    <t>spodioptila</t>
  </si>
  <si>
    <t>Ash-winged Antwren</t>
  </si>
  <si>
    <t>Cymbilaimus lineatus</t>
  </si>
  <si>
    <t>Cymbilaimus</t>
  </si>
  <si>
    <t>Fasciated Antshrike</t>
  </si>
  <si>
    <t>Cymbilaimus sanctaemariae</t>
  </si>
  <si>
    <t>sanctaemariae</t>
  </si>
  <si>
    <t>Bamboo Antshrike</t>
  </si>
  <si>
    <t>Hypoedaleus guttatus</t>
  </si>
  <si>
    <t>Hypoedaleus</t>
  </si>
  <si>
    <t>Spot-backed Antshrike</t>
  </si>
  <si>
    <t>Batara cinerea</t>
  </si>
  <si>
    <t>Batara</t>
  </si>
  <si>
    <t>Giant Antshrike</t>
  </si>
  <si>
    <t>Mackenziaena leachii</t>
  </si>
  <si>
    <t>Mackenziaena</t>
  </si>
  <si>
    <t>leachii</t>
  </si>
  <si>
    <t>Large-tailed Antshrike</t>
  </si>
  <si>
    <t>Mackenziaena severa</t>
  </si>
  <si>
    <t>severa</t>
  </si>
  <si>
    <t>Tufted Antshrike</t>
  </si>
  <si>
    <t>Frederickena viridis</t>
  </si>
  <si>
    <t>Frederickena</t>
  </si>
  <si>
    <t>Black-throated Antshrike</t>
  </si>
  <si>
    <t>Frederickena unduliger</t>
    <phoneticPr fontId="0"/>
  </si>
  <si>
    <t>unduliger</t>
    <phoneticPr fontId="0"/>
  </si>
  <si>
    <t>Undulated Antshrike</t>
  </si>
  <si>
    <t>Frederickena fulva</t>
    <phoneticPr fontId="0"/>
  </si>
  <si>
    <t>fulva</t>
    <phoneticPr fontId="0"/>
  </si>
  <si>
    <t>Fulvous Antshrike</t>
    <phoneticPr fontId="0"/>
  </si>
  <si>
    <t>Taraba</t>
  </si>
  <si>
    <t>Great Antshrike</t>
  </si>
  <si>
    <t>Sakesphorus canadensis</t>
  </si>
  <si>
    <t>Sakesphorus</t>
  </si>
  <si>
    <t>canadensis</t>
  </si>
  <si>
    <t>Black-crested Antshrike</t>
  </si>
  <si>
    <t>Sakesphorus luctuosus</t>
  </si>
  <si>
    <t>luctuosus</t>
  </si>
  <si>
    <t>Glossy Antshrike</t>
  </si>
  <si>
    <t>Radinopsyche sellowi</t>
  </si>
  <si>
    <t>Radinopsyche</t>
  </si>
  <si>
    <t>sellowi</t>
  </si>
  <si>
    <t>Caatinga Antwren</t>
  </si>
  <si>
    <t>Biatas nigropectus</t>
  </si>
  <si>
    <t>Biatas</t>
  </si>
  <si>
    <t>nigropectus</t>
  </si>
  <si>
    <t>White-bearded Antshrike</t>
  </si>
  <si>
    <t>Thamnophilus</t>
  </si>
  <si>
    <t>doliatus</t>
  </si>
  <si>
    <t>Barred Antshrike</t>
  </si>
  <si>
    <t>Thamnophilus ruficapillus</t>
  </si>
  <si>
    <t>Rufous-capped Antshrike</t>
  </si>
  <si>
    <t>Thamnophilus torquatus</t>
  </si>
  <si>
    <t>Rufous-winged Antshrike</t>
  </si>
  <si>
    <t>Thamnophilus zarumae</t>
  </si>
  <si>
    <t>zarumae</t>
  </si>
  <si>
    <t>Chapman's Antshrike</t>
  </si>
  <si>
    <t>Thamnophilus multistriatus</t>
  </si>
  <si>
    <t>multistriatus</t>
  </si>
  <si>
    <t>Bar-crested Antshrike</t>
  </si>
  <si>
    <t>Thamnophilus tenuepunctatus</t>
  </si>
  <si>
    <t>tenuepunctatus</t>
  </si>
  <si>
    <t>Lined Antshrike</t>
  </si>
  <si>
    <t>Thamnophilus palliatus</t>
  </si>
  <si>
    <t>Chestnut-backed Antshrike</t>
  </si>
  <si>
    <t>Thamnophilus bernardi</t>
  </si>
  <si>
    <t>bernardi</t>
  </si>
  <si>
    <t>Collared Antshrike</t>
  </si>
  <si>
    <t>Thamnophilus atrinucha</t>
  </si>
  <si>
    <t>atrinucha</t>
  </si>
  <si>
    <t>Black-crowned Antshrike</t>
  </si>
  <si>
    <t>Thamnophilus schistaceus</t>
  </si>
  <si>
    <t>Plain-winged Antshrike</t>
  </si>
  <si>
    <t>Thamnophilus murinus</t>
  </si>
  <si>
    <t>murinus</t>
  </si>
  <si>
    <t>Mouse-colored Antshrike</t>
  </si>
  <si>
    <t>Thamnophilus nigriceps</t>
  </si>
  <si>
    <t>Black Antshrike</t>
  </si>
  <si>
    <t>Thamnophilus praecox</t>
  </si>
  <si>
    <t>praecox</t>
  </si>
  <si>
    <t>Cocha Antshrike</t>
  </si>
  <si>
    <t>Thamnophilus cryptoleucus</t>
  </si>
  <si>
    <t>cryptoleucus</t>
  </si>
  <si>
    <t>Castelnau's Antshrike</t>
  </si>
  <si>
    <t>Thamnophilus nigrocinereus</t>
  </si>
  <si>
    <t>nigrocinereus</t>
  </si>
  <si>
    <t>Blackish-gray Antshrike</t>
  </si>
  <si>
    <t>punctatus</t>
  </si>
  <si>
    <t>Northern Slaty-Antshrike</t>
  </si>
  <si>
    <t>Thamnophilus stictocephalus</t>
  </si>
  <si>
    <t>stictocephalus</t>
  </si>
  <si>
    <t>Natterer's Slaty-Antshrike</t>
  </si>
  <si>
    <t>Thamnophilus sticturus</t>
  </si>
  <si>
    <t>sticturus</t>
  </si>
  <si>
    <t>Bolivian Slaty-Antshrike</t>
  </si>
  <si>
    <t>Thamnophilus pelzelni</t>
  </si>
  <si>
    <t>pelzelni</t>
  </si>
  <si>
    <t>Planalto Slaty-Antshrike</t>
  </si>
  <si>
    <t>Thamnophilus ambiguus</t>
  </si>
  <si>
    <t>Sooretama Slaty-Antshrike</t>
  </si>
  <si>
    <t>Thamnophilus caerulescens</t>
  </si>
  <si>
    <t>Variable Antshrike</t>
  </si>
  <si>
    <t>Thamnophilus unicolor</t>
  </si>
  <si>
    <t>unicolor</t>
  </si>
  <si>
    <t>Uniform Antshrike</t>
  </si>
  <si>
    <t>Thamnophilus aethiops</t>
  </si>
  <si>
    <t>aethiops</t>
  </si>
  <si>
    <t>White-shouldered Antshrike</t>
  </si>
  <si>
    <t>Thamnophilus aroyae</t>
  </si>
  <si>
    <t>aroyae</t>
  </si>
  <si>
    <t>Upland Antshrike</t>
  </si>
  <si>
    <t>Thamnophilus melanonotus</t>
  </si>
  <si>
    <t>Black-backed Antshrike</t>
  </si>
  <si>
    <t>Thamnophilus melanothorax</t>
  </si>
  <si>
    <t>melanothorax</t>
  </si>
  <si>
    <t>Band-tailed Antshrike</t>
  </si>
  <si>
    <t>Thamnophilus amazonicus</t>
  </si>
  <si>
    <t>amazonicus</t>
  </si>
  <si>
    <t>Amazonian Antshrike</t>
  </si>
  <si>
    <t>Thamnophilus insignis</t>
  </si>
  <si>
    <t>insignis</t>
  </si>
  <si>
    <t>Streak-backed Antshrike</t>
  </si>
  <si>
    <t>Thamnophilus divisorius</t>
  </si>
  <si>
    <t>divisorius</t>
  </si>
  <si>
    <t>Acre Antshrike</t>
  </si>
  <si>
    <t>Rhopias gularis</t>
  </si>
  <si>
    <t>Rhopias</t>
  </si>
  <si>
    <t>Star-throated Antwren</t>
  </si>
  <si>
    <t>Megastictus margaritatus</t>
  </si>
  <si>
    <t>Megastictus</t>
  </si>
  <si>
    <t>margaritatus</t>
  </si>
  <si>
    <t>Pearly Antshrike</t>
  </si>
  <si>
    <t>Neoctantes niger</t>
  </si>
  <si>
    <t>Neoctantes</t>
  </si>
  <si>
    <t>Black Bushbird</t>
  </si>
  <si>
    <t>Clytoctantes alixii</t>
  </si>
  <si>
    <t>Clytoctantes</t>
  </si>
  <si>
    <t>alixii</t>
  </si>
  <si>
    <t>Recurve-billed Bushbird</t>
  </si>
  <si>
    <t>Clytoctantes atrogularis</t>
  </si>
  <si>
    <t>atrogularis</t>
  </si>
  <si>
    <t>Rondonia Bushbird</t>
  </si>
  <si>
    <t>Thamnistes anabatinus</t>
  </si>
  <si>
    <t>Thamnistes</t>
  </si>
  <si>
    <t>anabatinus</t>
  </si>
  <si>
    <t>Russet Antshrike</t>
  </si>
  <si>
    <t>Thamnistes rufescens</t>
  </si>
  <si>
    <t>Rufescent Antshrike</t>
  </si>
  <si>
    <t>Sakesphoroides cristatus</t>
  </si>
  <si>
    <t>Sakesphoroides</t>
  </si>
  <si>
    <t>Silvery-cheeked Antshrike</t>
  </si>
  <si>
    <t>Dysithamnus stictothorax</t>
  </si>
  <si>
    <t>Dysithamnus</t>
  </si>
  <si>
    <t>stictothorax</t>
  </si>
  <si>
    <t>Spot-breasted Antvireo</t>
  </si>
  <si>
    <t>mentalis</t>
  </si>
  <si>
    <t>Plain Antvireo</t>
  </si>
  <si>
    <t>Dysithamnus puncticeps</t>
  </si>
  <si>
    <t>puncticeps</t>
  </si>
  <si>
    <t>Spot-crowned Antvireo</t>
  </si>
  <si>
    <t>Dysithamnus xanthopterus</t>
  </si>
  <si>
    <t>xanthopterus</t>
  </si>
  <si>
    <t>Rufous-backed Antvireo</t>
  </si>
  <si>
    <t>Dysithamnus occidentalis</t>
  </si>
  <si>
    <t>Bicolored Antvireo</t>
  </si>
  <si>
    <t>Dysithamnus leucostictus</t>
  </si>
  <si>
    <t>leucostictus</t>
    <phoneticPr fontId="0"/>
  </si>
  <si>
    <t>White-streaked Antvireo</t>
    <phoneticPr fontId="0"/>
  </si>
  <si>
    <t>Dysithamnus plumbeus</t>
  </si>
  <si>
    <t>Plumbeous Antvireo</t>
  </si>
  <si>
    <t>Herpsilochmus parkeri</t>
  </si>
  <si>
    <t>Herpsilochmus</t>
  </si>
  <si>
    <t>Ash-throated Antwren</t>
  </si>
  <si>
    <t>Herpsilochmus motacilloides</t>
  </si>
  <si>
    <t>motacilloides</t>
  </si>
  <si>
    <t>Creamy-bellied Antwren</t>
  </si>
  <si>
    <t>Herpsilochmus praedictus</t>
  </si>
  <si>
    <t>praedictus</t>
  </si>
  <si>
    <t>Predicted Antwren</t>
  </si>
  <si>
    <t>Herpsilochmus stotzi</t>
  </si>
  <si>
    <t>stotzi</t>
  </si>
  <si>
    <t>Aripuana Antwren</t>
  </si>
  <si>
    <t>Herpsilochmus atricapillus</t>
  </si>
  <si>
    <t>atricapillus</t>
  </si>
  <si>
    <t>Black-capped Antwren</t>
  </si>
  <si>
    <t>Herpsilochmus pileatus</t>
  </si>
  <si>
    <t>Bahia Antwren</t>
  </si>
  <si>
    <t>Herpsilochmus sticturus</t>
  </si>
  <si>
    <t>Spot-tailed Antwren</t>
  </si>
  <si>
    <t>Herpsilochmus dugandi</t>
  </si>
  <si>
    <t>dugandi</t>
  </si>
  <si>
    <t>Dugand's Antwren</t>
  </si>
  <si>
    <t>Herpsilochmus stictocephalus</t>
  </si>
  <si>
    <t>Todd's Antwren</t>
  </si>
  <si>
    <t>Herpsilochmus gentryi</t>
  </si>
  <si>
    <t>gentryi</t>
  </si>
  <si>
    <t>Ancient Antwren</t>
  </si>
  <si>
    <t>Herpsilochmus dorsimaculatus</t>
  </si>
  <si>
    <t>dorsimaculatus</t>
  </si>
  <si>
    <t>Spot-backed Antwren</t>
  </si>
  <si>
    <t>Herpsilochmus roraimae</t>
  </si>
  <si>
    <t>Roraiman Antwren</t>
  </si>
  <si>
    <t>Herpsilochmus pectoralis</t>
  </si>
  <si>
    <t>Pectoral Antwren</t>
  </si>
  <si>
    <t>Herpsilochmus longirostris</t>
  </si>
  <si>
    <t>Large-billed Antwren</t>
  </si>
  <si>
    <t>Herpsilochmus axillaris</t>
  </si>
  <si>
    <t>Yellow-breasted Antwren</t>
  </si>
  <si>
    <t>Herpsilochmus frater</t>
  </si>
  <si>
    <t>frater</t>
  </si>
  <si>
    <t>Rufous-margined Antwren</t>
  </si>
  <si>
    <t>Herpsilochmus rufimarginatus</t>
  </si>
  <si>
    <t>rufimarginatus</t>
  </si>
  <si>
    <t>Rusty-winged Antwren</t>
  </si>
  <si>
    <t>Thamnomanes ardesiacus</t>
  </si>
  <si>
    <t>Thamnomanes</t>
  </si>
  <si>
    <t>ardesiacus</t>
  </si>
  <si>
    <t>Dusky-throated Antshrike</t>
  </si>
  <si>
    <t>Thamnomanes saturninus</t>
  </si>
  <si>
    <t>saturninus</t>
  </si>
  <si>
    <t>Saturnine Antshrike</t>
  </si>
  <si>
    <t>Thamnomanes caesius</t>
  </si>
  <si>
    <t>caesius</t>
  </si>
  <si>
    <t>Cinereous Antshrike</t>
  </si>
  <si>
    <t>Thamnomanes schistogynus</t>
  </si>
  <si>
    <t>schistogynus</t>
  </si>
  <si>
    <t>Bluish-slate Antshrike</t>
  </si>
  <si>
    <t>Xenornis setifrons</t>
  </si>
  <si>
    <t>Xenornis</t>
  </si>
  <si>
    <t>setifrons</t>
  </si>
  <si>
    <t>Spiny-faced Antshrike</t>
  </si>
  <si>
    <t>Isleria hauxwelli</t>
    <phoneticPr fontId="0"/>
  </si>
  <si>
    <t>Isleria</t>
    <phoneticPr fontId="0"/>
  </si>
  <si>
    <t>hauxwelli</t>
  </si>
  <si>
    <t>Plain-throated Antwren</t>
  </si>
  <si>
    <t>Isleria guttata</t>
    <phoneticPr fontId="0"/>
  </si>
  <si>
    <t>Rufous-bellied Antwren</t>
  </si>
  <si>
    <t>Pygiptila stellaris</t>
  </si>
  <si>
    <t>Pygiptila</t>
  </si>
  <si>
    <t>stellaris</t>
  </si>
  <si>
    <t>Spot-winged Antshrike</t>
  </si>
  <si>
    <t>Epinecrophylla fulviventris</t>
  </si>
  <si>
    <t>Epinecrophylla</t>
  </si>
  <si>
    <t>fulviventris</t>
  </si>
  <si>
    <t>Checker-throated Stipplethroat</t>
  </si>
  <si>
    <t>Epinecrophylla gutturalis</t>
  </si>
  <si>
    <t>gutturalis</t>
  </si>
  <si>
    <t>Brown-bellied Stipplethroat</t>
  </si>
  <si>
    <t>Epinecrophylla leucophthalma</t>
  </si>
  <si>
    <t>leucophthalma</t>
  </si>
  <si>
    <t>White-eyed Stipplethroat</t>
  </si>
  <si>
    <t>Epinecrophylla haematonota</t>
  </si>
  <si>
    <t>haematonota</t>
  </si>
  <si>
    <t>Rufous-backed Stipplethroat</t>
  </si>
  <si>
    <t>Epinecrophylla amazonica</t>
  </si>
  <si>
    <t>Rio Madeira Stipplethroat</t>
  </si>
  <si>
    <t>Epinecrophylla spodionota</t>
  </si>
  <si>
    <t>spodionota</t>
  </si>
  <si>
    <t>Foothill Stipplethroat</t>
  </si>
  <si>
    <t>Epinecrophylla ornata</t>
  </si>
  <si>
    <t>Ornate Stipplethroat</t>
  </si>
  <si>
    <t>Epinecrophylla erythrura</t>
  </si>
  <si>
    <t>erythrura</t>
  </si>
  <si>
    <t>Rufous-tailed Stipplethroat</t>
  </si>
  <si>
    <t>Myrmotherula brachyura</t>
  </si>
  <si>
    <t>Myrmotherula</t>
  </si>
  <si>
    <t>Pygmy Antwren</t>
  </si>
  <si>
    <t>Myrmotherula ignota</t>
  </si>
  <si>
    <t>ignota</t>
  </si>
  <si>
    <t>Moustached Antwren</t>
  </si>
  <si>
    <t>Myrmotherula ambigua</t>
  </si>
  <si>
    <t>ambigua</t>
  </si>
  <si>
    <t>Yellow-throated Antwren</t>
  </si>
  <si>
    <t>Myrmotherula sclateri</t>
  </si>
  <si>
    <t>Sclater's Antwren</t>
  </si>
  <si>
    <t>Myrmotherula surinamensis</t>
  </si>
  <si>
    <t>surinamensis</t>
  </si>
  <si>
    <t>Guianan Streaked-Antwren</t>
  </si>
  <si>
    <t>Myrmotherula multostriata</t>
  </si>
  <si>
    <t>multostriata</t>
  </si>
  <si>
    <t>Amazonian Streaked-Antwren</t>
  </si>
  <si>
    <t>Myrmotherula pacifica</t>
  </si>
  <si>
    <t>Pacific Antwren</t>
  </si>
  <si>
    <t>Myrmotherula cherriei</t>
  </si>
  <si>
    <t>Cherrie's Antwren</t>
  </si>
  <si>
    <t>Myrmotherula klagesi</t>
  </si>
  <si>
    <t>klagesi</t>
  </si>
  <si>
    <t>Klages's Antwren</t>
  </si>
  <si>
    <t>Myrmotherula longicauda</t>
  </si>
  <si>
    <t>Stripe-chested Antwren</t>
  </si>
  <si>
    <t>Myrmotherula axillaris</t>
  </si>
  <si>
    <t>White-flanked Antwren</t>
  </si>
  <si>
    <t>Myrmotherula schisticolor</t>
  </si>
  <si>
    <t>schisticolor</t>
  </si>
  <si>
    <t>Slaty Antwren</t>
  </si>
  <si>
    <t>Myrmotherula sunensis</t>
  </si>
  <si>
    <t>sunensis</t>
  </si>
  <si>
    <t>Rio Suno Antwren</t>
  </si>
  <si>
    <t>Myrmotherula minor</t>
  </si>
  <si>
    <t>Salvadori's Antwren</t>
  </si>
  <si>
    <t>Myrmotherula longipennis</t>
  </si>
  <si>
    <t>longipennis</t>
  </si>
  <si>
    <t>Long-winged Antwren</t>
  </si>
  <si>
    <t>Myrmotherula urosticta</t>
  </si>
  <si>
    <t>urosticta</t>
  </si>
  <si>
    <t>Band-tailed Antwren</t>
  </si>
  <si>
    <t>Myrmotherula iheringi</t>
  </si>
  <si>
    <t>iheringi</t>
  </si>
  <si>
    <t>Ihering's Antwren</t>
  </si>
  <si>
    <t>Myrmotherula fluminensis</t>
  </si>
  <si>
    <t>fluminensis</t>
  </si>
  <si>
    <t>Rio de Janeiro Antwren</t>
  </si>
  <si>
    <t>Myrmotherula grisea</t>
  </si>
  <si>
    <t>Ashy Antwren</t>
  </si>
  <si>
    <t>Myrmotherula unicolor</t>
  </si>
  <si>
    <t>Unicolored Antwren</t>
  </si>
  <si>
    <t>Myrmotherula snowi</t>
  </si>
  <si>
    <t>snowi</t>
  </si>
  <si>
    <t>Alagoas Antwren</t>
  </si>
  <si>
    <t>Myrmotherula behni</t>
  </si>
  <si>
    <t>behni</t>
  </si>
  <si>
    <t>Plain-winged Antwren</t>
  </si>
  <si>
    <t>Myrmotherula menetriesii</t>
  </si>
  <si>
    <t>menetriesii</t>
  </si>
  <si>
    <t>Gray Antwren</t>
  </si>
  <si>
    <t>Myrmotherula assimilis</t>
  </si>
  <si>
    <t>Leaden Antwren</t>
  </si>
  <si>
    <t>Dichrozona cincta</t>
  </si>
  <si>
    <t>Dichrozona</t>
  </si>
  <si>
    <t>cincta</t>
  </si>
  <si>
    <t>Banded Antbird</t>
  </si>
  <si>
    <t>Myrmorchilus strigilatus</t>
  </si>
  <si>
    <t>Myrmorchilus</t>
  </si>
  <si>
    <t>strigilatus</t>
  </si>
  <si>
    <t>Stripe-backed Antbird</t>
  </si>
  <si>
    <t>Microrhopias quixensis</t>
  </si>
  <si>
    <t>Microrhopias</t>
  </si>
  <si>
    <t>quixensis</t>
  </si>
  <si>
    <t>Dot-winged Antwren</t>
  </si>
  <si>
    <t>Formicivora iheringi</t>
  </si>
  <si>
    <t>Formicivora</t>
  </si>
  <si>
    <t>Narrow-billed Antwren</t>
  </si>
  <si>
    <t>Formicivora erythronotos</t>
  </si>
  <si>
    <t>erythronotos</t>
  </si>
  <si>
    <t>Black-hooded Antwren</t>
  </si>
  <si>
    <t>White-fringed Antwren</t>
  </si>
  <si>
    <t>Formicivora serrana</t>
  </si>
  <si>
    <t>serrana</t>
  </si>
  <si>
    <t>Serra Antwren</t>
  </si>
  <si>
    <t>Formicivora littoralis</t>
  </si>
  <si>
    <t>littoralis</t>
  </si>
  <si>
    <t>Restinga Antwren</t>
  </si>
  <si>
    <t>Formicivora melanogaster</t>
  </si>
  <si>
    <t>Black-bellied Antwren</t>
  </si>
  <si>
    <t>Formicivora rufa</t>
  </si>
  <si>
    <t>Rusty-backed Antwren</t>
  </si>
  <si>
    <t>Formicivora grantsaui</t>
  </si>
  <si>
    <t>grantsaui</t>
  </si>
  <si>
    <t>Sincora Antwren</t>
  </si>
  <si>
    <t>Formicivora acutirostris</t>
  </si>
  <si>
    <t>acutirostris</t>
  </si>
  <si>
    <t>Marsh Antwren</t>
  </si>
  <si>
    <t>Drymophila ferruginea</t>
  </si>
  <si>
    <t>Drymophila</t>
  </si>
  <si>
    <t>Ferruginous Antbird</t>
  </si>
  <si>
    <t>Drymophila rubricollis</t>
  </si>
  <si>
    <t>Bertoni's Antbird</t>
  </si>
  <si>
    <t>Drymophila genei</t>
  </si>
  <si>
    <t>genei</t>
  </si>
  <si>
    <t>Rufous-tailed Antbird</t>
  </si>
  <si>
    <t>Drymophila ochropyga</t>
  </si>
  <si>
    <t>ochropyga</t>
  </si>
  <si>
    <t>Ochre-rumped Antbird</t>
  </si>
  <si>
    <t>Drymophila malura</t>
  </si>
  <si>
    <t>malura</t>
  </si>
  <si>
    <t>Dusky-tailed Antbird</t>
  </si>
  <si>
    <t>Drymophila squamata</t>
  </si>
  <si>
    <t>Scaled Antbird</t>
  </si>
  <si>
    <t>Drymophila devillei</t>
  </si>
  <si>
    <t>Striated Antbird</t>
  </si>
  <si>
    <t>Drymophila hellmayri</t>
    <phoneticPr fontId="0"/>
  </si>
  <si>
    <t>hellmayri</t>
    <phoneticPr fontId="0"/>
  </si>
  <si>
    <t>Santa Marta Antbird</t>
    <phoneticPr fontId="0"/>
  </si>
  <si>
    <t>Drymophila klagesi</t>
    <phoneticPr fontId="0"/>
  </si>
  <si>
    <t>klagesi</t>
    <phoneticPr fontId="0"/>
  </si>
  <si>
    <t>Klages's Antbird</t>
    <phoneticPr fontId="0"/>
  </si>
  <si>
    <t>Drymophila caudata</t>
  </si>
  <si>
    <t>caudata</t>
  </si>
  <si>
    <t>East Andean Antbird</t>
  </si>
  <si>
    <t>Drymophila striaticeps</t>
    <phoneticPr fontId="0"/>
  </si>
  <si>
    <t>striaticeps</t>
    <phoneticPr fontId="0"/>
  </si>
  <si>
    <t>Streak-headed Antbird</t>
    <phoneticPr fontId="0"/>
  </si>
  <si>
    <t>Hypocnemis cantator</t>
  </si>
  <si>
    <t>Hypocnemis</t>
  </si>
  <si>
    <t>cantator</t>
  </si>
  <si>
    <t>Guianan Warbling-Antbird</t>
  </si>
  <si>
    <t>Hypocnemis flavescens</t>
  </si>
  <si>
    <t>Imeri Warbling-Antbird</t>
  </si>
  <si>
    <t>Hypocnemis peruviana</t>
  </si>
  <si>
    <t>peruviana</t>
  </si>
  <si>
    <t>Peruvian Warbling-Antbird</t>
  </si>
  <si>
    <t>Hypocnemis subflava</t>
  </si>
  <si>
    <t>subflava</t>
  </si>
  <si>
    <t>Yellow-breasted Warbling-Antbird</t>
  </si>
  <si>
    <t>Hypocnemis rondoni</t>
  </si>
  <si>
    <t>rondoni</t>
  </si>
  <si>
    <r>
      <rPr>
        <sz val="12"/>
        <rFont val="Arial"/>
        <family val="2"/>
      </rPr>
      <t>Manicore</t>
    </r>
    <r>
      <rPr>
        <sz val="12"/>
        <rFont val="Arial"/>
        <family val="2"/>
      </rPr>
      <t xml:space="preserve"> Warbling-Antbird</t>
    </r>
  </si>
  <si>
    <t>Hypocnemis ochrogyna</t>
  </si>
  <si>
    <t>ochrogyna</t>
  </si>
  <si>
    <t>Rondonia Warbling-Antbird</t>
  </si>
  <si>
    <t>Hypocnemis striata</t>
  </si>
  <si>
    <t>Spix's Warbling-Antbird</t>
  </si>
  <si>
    <t>Hypocnemis hypoxantha</t>
  </si>
  <si>
    <t>hypoxantha</t>
  </si>
  <si>
    <t>Yellow-browed Antbird</t>
  </si>
  <si>
    <t>Terenura sicki</t>
  </si>
  <si>
    <t>Terenura</t>
  </si>
  <si>
    <t>sicki</t>
  </si>
  <si>
    <t>Orange-bellied Antwren</t>
  </si>
  <si>
    <t>Terenura maculata</t>
  </si>
  <si>
    <t>maculata</t>
  </si>
  <si>
    <t>Streak-capped Antwren</t>
  </si>
  <si>
    <t>Cercomacroides laeta</t>
  </si>
  <si>
    <t>Cercomacroides</t>
  </si>
  <si>
    <t>laeta</t>
  </si>
  <si>
    <t>Willis's Antbird</t>
  </si>
  <si>
    <t>Cercomacroides parkeri</t>
  </si>
  <si>
    <t>Parker's Antbird</t>
  </si>
  <si>
    <t>Cercomacroides tyrannina</t>
  </si>
  <si>
    <t>tyrannina</t>
  </si>
  <si>
    <t>Dusky Antbird</t>
  </si>
  <si>
    <t>Cercomacroides serva</t>
  </si>
  <si>
    <t>serva</t>
  </si>
  <si>
    <t>Black Antbird</t>
  </si>
  <si>
    <t>Cercomacroides nigrescens</t>
  </si>
  <si>
    <t>Blackish Antbird</t>
  </si>
  <si>
    <t>Cercomacroides fuscicauda</t>
  </si>
  <si>
    <t>fuscicauda</t>
  </si>
  <si>
    <t>Riparian Antbird</t>
  </si>
  <si>
    <t>Cercomacra manu</t>
  </si>
  <si>
    <t>Cercomacra</t>
  </si>
  <si>
    <t>manu</t>
  </si>
  <si>
    <t>Manu Antbird</t>
  </si>
  <si>
    <t>Cercomacra cinerascens</t>
  </si>
  <si>
    <t>Gray Antbird</t>
  </si>
  <si>
    <t>Cercomacra brasiliana</t>
  </si>
  <si>
    <t>brasiliana</t>
  </si>
  <si>
    <t>Rio de Janeiro Antbird</t>
  </si>
  <si>
    <t>Cercomacra melanaria</t>
  </si>
  <si>
    <t>melanaria</t>
  </si>
  <si>
    <t>Mato Grosso Antbird</t>
  </si>
  <si>
    <t>Cercomacra ferdinandi</t>
  </si>
  <si>
    <t>ferdinandi</t>
  </si>
  <si>
    <t>Bananal Antbird</t>
  </si>
  <si>
    <t>Jet Antbird</t>
  </si>
  <si>
    <t>Cercomacra carbonaria</t>
  </si>
  <si>
    <t>carbonaria</t>
  </si>
  <si>
    <t>Rio Branco Antbird</t>
  </si>
  <si>
    <t>Pyriglena maura</t>
  </si>
  <si>
    <t>Pyriglena</t>
  </si>
  <si>
    <t>maura</t>
  </si>
  <si>
    <t>Western Fire-eye</t>
  </si>
  <si>
    <t>Pyriglena similis</t>
  </si>
  <si>
    <t>similis</t>
  </si>
  <si>
    <t>Tapajos Fire-eye</t>
  </si>
  <si>
    <t>Pyriglena leuconota</t>
  </si>
  <si>
    <t>leuconota</t>
  </si>
  <si>
    <t>East Amazonian Fire-eye</t>
  </si>
  <si>
    <t>Pyriglena atra</t>
  </si>
  <si>
    <t>Fringe-backed Fire-eye</t>
  </si>
  <si>
    <t>Pyriglena leucoptera</t>
  </si>
  <si>
    <t>White-shouldered Fire-eye</t>
  </si>
  <si>
    <t>Rhopornis ardesiacus</t>
  </si>
  <si>
    <t>Rhopornis</t>
  </si>
  <si>
    <t>Slender Antbird</t>
  </si>
  <si>
    <t>Myrmoborus leucophrys</t>
  </si>
  <si>
    <t>Myrmoborus</t>
  </si>
  <si>
    <t>White-browed Antbird</t>
  </si>
  <si>
    <t>Myrmoborus lugubris</t>
  </si>
  <si>
    <t>Ash-breasted Antbird</t>
  </si>
  <si>
    <t>Myrmoborus myotherinus</t>
  </si>
  <si>
    <t>myotherinus</t>
  </si>
  <si>
    <t>Black-faced Antbird</t>
  </si>
  <si>
    <t>Myrmoborus melanurus</t>
  </si>
  <si>
    <t>Black-tailed Antbird</t>
  </si>
  <si>
    <t>Myrmoborus lophotes</t>
  </si>
  <si>
    <t>lophotes</t>
  </si>
  <si>
    <t>White-lined Antbird</t>
  </si>
  <si>
    <t>Hypocnemoides melanopogon</t>
  </si>
  <si>
    <t>Hypocnemoides</t>
  </si>
  <si>
    <t>melanopogon</t>
  </si>
  <si>
    <t>Black-chinned Antbird</t>
  </si>
  <si>
    <t>Hypocnemoides maculicauda</t>
  </si>
  <si>
    <t>maculicauda</t>
  </si>
  <si>
    <t>Band-tailed Antbird</t>
  </si>
  <si>
    <t>Myrmochanes hemileucus</t>
  </si>
  <si>
    <t>Myrmochanes</t>
  </si>
  <si>
    <t>hemileucus</t>
  </si>
  <si>
    <t>Black-and-white Antbird</t>
  </si>
  <si>
    <t>Gymnocichla nudiceps</t>
  </si>
  <si>
    <t>Gymnocichla</t>
  </si>
  <si>
    <t>nudiceps</t>
  </si>
  <si>
    <t>Bare-crowned Antbird</t>
  </si>
  <si>
    <t>Sclateria naevia</t>
  </si>
  <si>
    <t>Sclateria</t>
  </si>
  <si>
    <t>Silvered Antbird</t>
  </si>
  <si>
    <t>Percnostola rufifrons</t>
  </si>
  <si>
    <t>Percnostola</t>
  </si>
  <si>
    <t>Black-headed Antbird</t>
  </si>
  <si>
    <t>Percnostola arenarum</t>
  </si>
  <si>
    <t>arenarum</t>
  </si>
  <si>
    <t>Allpahuayo Antbird</t>
  </si>
  <si>
    <t>Myrmelastes schistaceus</t>
  </si>
  <si>
    <t>Myrmelastes</t>
  </si>
  <si>
    <t>Slate-colored Antbird</t>
  </si>
  <si>
    <t>Myrmelastes saturatus</t>
  </si>
  <si>
    <t>saturatus</t>
  </si>
  <si>
    <t>Roraiman Antbird</t>
  </si>
  <si>
    <t>Myrmelastes hyperythrus</t>
  </si>
  <si>
    <t>Plumbeous Antbird</t>
  </si>
  <si>
    <t>Myrmelastes leucostigma</t>
  </si>
  <si>
    <t>leucostigma</t>
  </si>
  <si>
    <t>Spot-winged Antbird</t>
  </si>
  <si>
    <t>Myrmelastes humaythae</t>
  </si>
  <si>
    <t>humaythae</t>
  </si>
  <si>
    <t>Humaita Antbird</t>
  </si>
  <si>
    <t>Myrmelastes brunneiceps</t>
  </si>
  <si>
    <t>brunneiceps</t>
  </si>
  <si>
    <t>Brownish-headed Antbird</t>
  </si>
  <si>
    <t>Myrmelastes rufifacies</t>
  </si>
  <si>
    <t>rufifacies</t>
  </si>
  <si>
    <t>Rufous-faced Antbird</t>
  </si>
  <si>
    <t>Myrmelastes caurensis</t>
  </si>
  <si>
    <t>caurensis</t>
  </si>
  <si>
    <t>Caura Antbird</t>
  </si>
  <si>
    <t>Myrmeciza</t>
  </si>
  <si>
    <t>longipes</t>
  </si>
  <si>
    <t>White-bellied Antbird</t>
  </si>
  <si>
    <t>Poliocrania exsul</t>
  </si>
  <si>
    <t>Poliocrania</t>
  </si>
  <si>
    <t>exsul</t>
  </si>
  <si>
    <t>Chestnut-backed Antbird</t>
  </si>
  <si>
    <t>Ampelornis griseiceps</t>
  </si>
  <si>
    <t>Ampelornis</t>
  </si>
  <si>
    <t>Gray-headed Antbird</t>
  </si>
  <si>
    <t>Sipia palliata</t>
  </si>
  <si>
    <t>Sipia</t>
  </si>
  <si>
    <t>palliata</t>
    <phoneticPr fontId="0"/>
  </si>
  <si>
    <t>Magdalena Antbird</t>
    <phoneticPr fontId="0"/>
  </si>
  <si>
    <t>Sipia nigricauda</t>
  </si>
  <si>
    <t>nigricauda</t>
  </si>
  <si>
    <t>Esmeraldas Antbird</t>
  </si>
  <si>
    <t>Sipia berlepschi</t>
  </si>
  <si>
    <t>Stub-tailed Antbird</t>
  </si>
  <si>
    <t>Sciaphylax hemimelaena</t>
  </si>
  <si>
    <t>Sciaphylax</t>
  </si>
  <si>
    <t>hemimelaena</t>
  </si>
  <si>
    <t>Chestnut-tailed Antbird</t>
  </si>
  <si>
    <t>Sciaphylax castanea</t>
  </si>
  <si>
    <t>Zimmer's Antbird</t>
  </si>
  <si>
    <t>Myrmoderus eowilsoni</t>
  </si>
  <si>
    <t>Myrmoderus</t>
  </si>
  <si>
    <t>eowilsoni</t>
  </si>
  <si>
    <t>Cordillera Azul Antbird</t>
  </si>
  <si>
    <t>Myrmoderus ferrugineus</t>
  </si>
  <si>
    <t>Ferruginous-backed Antbird</t>
  </si>
  <si>
    <t>Myrmoderus ruficauda</t>
  </si>
  <si>
    <t>Scalloped Antbird</t>
  </si>
  <si>
    <t>Myrmoderus loricatus</t>
  </si>
  <si>
    <t>White-bibbed Antbird</t>
  </si>
  <si>
    <t>Myrmoderus squamosus</t>
  </si>
  <si>
    <t>Squamate Antbird</t>
  </si>
  <si>
    <t>Akletos melanoceps</t>
  </si>
  <si>
    <t>Akletos</t>
  </si>
  <si>
    <t>melanoceps</t>
  </si>
  <si>
    <t>White-shouldered Antbird</t>
  </si>
  <si>
    <t>Akletos goeldii</t>
  </si>
  <si>
    <t>goeldii</t>
  </si>
  <si>
    <t>Goeldi's Antbird</t>
  </si>
  <si>
    <t>Hafferia fortis</t>
  </si>
  <si>
    <t>Hafferia</t>
  </si>
  <si>
    <t>fortis</t>
  </si>
  <si>
    <t>Sooty Antbird</t>
  </si>
  <si>
    <t>Hafferia zeledoni</t>
  </si>
  <si>
    <t>zeledoni</t>
    <phoneticPr fontId="0"/>
  </si>
  <si>
    <t>Zeledon's Antbird</t>
  </si>
  <si>
    <t>immaculata</t>
  </si>
  <si>
    <t>Blue-lored Antbird</t>
  </si>
  <si>
    <t>Aprositornis disjuncta</t>
  </si>
  <si>
    <t>Aprositornis</t>
  </si>
  <si>
    <t>disjuncta</t>
  </si>
  <si>
    <t>Yapacana Antbird</t>
  </si>
  <si>
    <t>Myrmophylax atrothorax</t>
  </si>
  <si>
    <t>Myrmophylax</t>
  </si>
  <si>
    <t>atrothorax</t>
  </si>
  <si>
    <t>Black-throated Antbird</t>
  </si>
  <si>
    <t>Ammonastes pelzelni</t>
  </si>
  <si>
    <t>Ammonastes</t>
  </si>
  <si>
    <t>Gray-bellied Antbird</t>
  </si>
  <si>
    <t>Myrmornis torquata</t>
  </si>
  <si>
    <t>Myrmornis</t>
  </si>
  <si>
    <t>Wing-banded Antbird</t>
  </si>
  <si>
    <t>Pithys albifrons</t>
  </si>
  <si>
    <t>Pithys</t>
  </si>
  <si>
    <t>albifrons</t>
  </si>
  <si>
    <t>White-plumed Antbird</t>
  </si>
  <si>
    <t>Pithys castaneus</t>
  </si>
  <si>
    <t>castaneus</t>
  </si>
  <si>
    <t>White-masked Antbird</t>
  </si>
  <si>
    <t>Gymnopithys bicolor</t>
  </si>
  <si>
    <t>Gymnopithys</t>
  </si>
  <si>
    <t>Bicolored Antbird</t>
  </si>
  <si>
    <t>Gymnopithys leucaspis</t>
  </si>
  <si>
    <t>leucaspis</t>
  </si>
  <si>
    <t>White-cheeked Antbird</t>
  </si>
  <si>
    <t>Gymnopithys rufigula</t>
  </si>
  <si>
    <t>rufigula</t>
  </si>
  <si>
    <t>Rufous-throated Antbird</t>
  </si>
  <si>
    <t>Oneillornis salvini</t>
  </si>
  <si>
    <t>Oneillornis</t>
  </si>
  <si>
    <t>White-throated Antbird</t>
  </si>
  <si>
    <t>Oneillornis lunulatus</t>
  </si>
  <si>
    <t>lunulatus</t>
  </si>
  <si>
    <t>Lunulated Antbird</t>
  </si>
  <si>
    <t>Rhegmatorhina gymnops</t>
  </si>
  <si>
    <t>Rhegmatorhina</t>
  </si>
  <si>
    <t>gymnops</t>
  </si>
  <si>
    <t>Bare-eyed Antbird</t>
  </si>
  <si>
    <t>Rhegmatorhina berlepschi</t>
  </si>
  <si>
    <t>Harlequin Antbird</t>
  </si>
  <si>
    <t>Rhegmatorhina hoffmannsi</t>
  </si>
  <si>
    <t>hoffmannsi</t>
  </si>
  <si>
    <t>White-breasted Antbird</t>
  </si>
  <si>
    <t>Rhegmatorhina cristata</t>
  </si>
  <si>
    <t>Chestnut-crested Antbird</t>
  </si>
  <si>
    <t>Rhegmatorhina melanosticta</t>
  </si>
  <si>
    <t>melanosticta</t>
  </si>
  <si>
    <t>Hairy-crested Antbird</t>
  </si>
  <si>
    <t>Hylophylax naevioides</t>
  </si>
  <si>
    <t>Hylophylax</t>
  </si>
  <si>
    <t>naevioides</t>
  </si>
  <si>
    <t>Spotted Antbird</t>
  </si>
  <si>
    <t>Hylophylax naevius</t>
  </si>
  <si>
    <t>Spot-backed Antbird</t>
  </si>
  <si>
    <t>Hylophylax punctulatus</t>
  </si>
  <si>
    <t>punctulatus</t>
  </si>
  <si>
    <t>Dot-backed Antbird</t>
  </si>
  <si>
    <t>Willisornis poecilinotus</t>
  </si>
  <si>
    <t>Willisornis</t>
  </si>
  <si>
    <t>poecilinotus</t>
  </si>
  <si>
    <t>Common Scale-backed Antbird</t>
  </si>
  <si>
    <t>Willisornis vidua</t>
    <phoneticPr fontId="0"/>
  </si>
  <si>
    <t>vidua</t>
    <phoneticPr fontId="0"/>
  </si>
  <si>
    <t>Xingu Scale-backed Antbird</t>
    <phoneticPr fontId="0"/>
  </si>
  <si>
    <t>Phlegopsis nigromaculata</t>
  </si>
  <si>
    <t>Phlegopsis</t>
  </si>
  <si>
    <t>nigromaculata</t>
  </si>
  <si>
    <t>Black-spotted Bare-eye</t>
  </si>
  <si>
    <t>Phlegopsis erythroptera</t>
  </si>
  <si>
    <t>Reddish-winged Bare-eye</t>
    <phoneticPr fontId="0"/>
  </si>
  <si>
    <t>Phlegopsis borbae</t>
    <phoneticPr fontId="0"/>
  </si>
  <si>
    <t>Phlegopsis</t>
    <phoneticPr fontId="0"/>
  </si>
  <si>
    <t>borbae</t>
  </si>
  <si>
    <t>Pale-faced Bare-eye</t>
    <phoneticPr fontId="0"/>
  </si>
  <si>
    <t>Phaenostictus mcleannani</t>
  </si>
  <si>
    <t>Phaenostictus</t>
  </si>
  <si>
    <t>mcleannani</t>
  </si>
  <si>
    <t>Ocellated Antbird</t>
  </si>
  <si>
    <t>Melanopareia torquata</t>
  </si>
  <si>
    <t>Melanopareiidae</t>
  </si>
  <si>
    <t>Melanopareia</t>
  </si>
  <si>
    <t>Collared Crescentchest</t>
  </si>
  <si>
    <t>Melanopareia maximiliani</t>
  </si>
  <si>
    <t>Olive-crowned Crescentchest</t>
  </si>
  <si>
    <t>Melanopareia maranonica</t>
  </si>
  <si>
    <t>maranonica</t>
  </si>
  <si>
    <t>Marañon Crescentchest</t>
  </si>
  <si>
    <t>Melanopareia elegans</t>
  </si>
  <si>
    <t>Elegant Crescentchest</t>
  </si>
  <si>
    <t>Pittasoma michleri</t>
  </si>
  <si>
    <t>Conopophagidae</t>
  </si>
  <si>
    <t>Pittasoma</t>
  </si>
  <si>
    <t>michleri</t>
  </si>
  <si>
    <t>Black-crowned Antpitta</t>
  </si>
  <si>
    <t>Pittasoma rufopileatum</t>
  </si>
  <si>
    <t>rufopileatum</t>
  </si>
  <si>
    <t>Rufous-crowned Antpitta</t>
  </si>
  <si>
    <t>Conopophaga melanogaster</t>
  </si>
  <si>
    <t>Conopophaga</t>
  </si>
  <si>
    <t>Black-bellied Gnateater</t>
  </si>
  <si>
    <t>Conopophaga melanops</t>
  </si>
  <si>
    <t>Black-cheeked Gnateater</t>
  </si>
  <si>
    <t>Conopophaga aurita</t>
  </si>
  <si>
    <t>aurita</t>
  </si>
  <si>
    <t>Chestnut-belted Gnateater</t>
  </si>
  <si>
    <t>Conopophaga peruviana</t>
  </si>
  <si>
    <t>Ash-throated Gnateater</t>
  </si>
  <si>
    <t>Conopophaga cearae</t>
  </si>
  <si>
    <t>cearae</t>
  </si>
  <si>
    <t>Ceara Gnateater</t>
  </si>
  <si>
    <t>Conopophaga roberti</t>
  </si>
  <si>
    <t>roberti</t>
  </si>
  <si>
    <t>Hooded Gnateater</t>
  </si>
  <si>
    <t>Conopophaga lineata</t>
  </si>
  <si>
    <t>lineata</t>
  </si>
  <si>
    <t>Rufous Gnateater</t>
  </si>
  <si>
    <t>Conopophaga castaneiceps</t>
  </si>
  <si>
    <t>Chestnut-crowned Gnateater</t>
  </si>
  <si>
    <t>Conopophaga ardesiaca</t>
  </si>
  <si>
    <t>Slaty Gnateater</t>
  </si>
  <si>
    <t>Grallaria squamigera</t>
  </si>
  <si>
    <t>Grallariidae</t>
  </si>
  <si>
    <t>Grallaria</t>
  </si>
  <si>
    <t>squamigera</t>
  </si>
  <si>
    <t>Undulated Antpitta</t>
  </si>
  <si>
    <t>Grallaria gigantea</t>
  </si>
  <si>
    <t>Giant Antpitta</t>
  </si>
  <si>
    <t>Grallaria excelsa</t>
  </si>
  <si>
    <t>excelsa</t>
  </si>
  <si>
    <t>Great Antpitta</t>
  </si>
  <si>
    <t>Grallaria varia</t>
  </si>
  <si>
    <t>varia</t>
  </si>
  <si>
    <t>Variegated Antpitta</t>
  </si>
  <si>
    <t>Grallaria alleni</t>
  </si>
  <si>
    <t>alleni</t>
  </si>
  <si>
    <t>Moustached Antpitta</t>
  </si>
  <si>
    <t>Grallaria guatimalensis</t>
  </si>
  <si>
    <t>guatimalensis</t>
  </si>
  <si>
    <t>Scaled Antpitta</t>
  </si>
  <si>
    <t>Grallaria chthonia</t>
  </si>
  <si>
    <t>chthonia</t>
  </si>
  <si>
    <t>Tachira Antpitta</t>
  </si>
  <si>
    <t>Grallaria haplonota</t>
  </si>
  <si>
    <t>haplonota</t>
  </si>
  <si>
    <t>Plain-backed Antpitta</t>
  </si>
  <si>
    <t>Grallaria dignissima</t>
  </si>
  <si>
    <t>dignissima</t>
  </si>
  <si>
    <t>Ochre-striped Antpitta</t>
  </si>
  <si>
    <t>Grallaria eludens</t>
  </si>
  <si>
    <t>eludens</t>
  </si>
  <si>
    <t>Elusive Antpitta</t>
  </si>
  <si>
    <t>Grallaria ruficapilla</t>
  </si>
  <si>
    <t>Chestnut-crowned Antpitta</t>
  </si>
  <si>
    <t>Grallaria watkinsi</t>
  </si>
  <si>
    <t>watkinsi</t>
  </si>
  <si>
    <t>Watkins's Antpitta</t>
  </si>
  <si>
    <t>Grallaria bangsi</t>
  </si>
  <si>
    <t>bangsi</t>
  </si>
  <si>
    <t>Santa Marta Antpitta</t>
  </si>
  <si>
    <t>Grallaria kaestneri</t>
  </si>
  <si>
    <t>kaestneri</t>
  </si>
  <si>
    <t>Cundinamarca Antpitta</t>
  </si>
  <si>
    <t>Grallaria andicolus</t>
  </si>
  <si>
    <t>andicolus</t>
  </si>
  <si>
    <t>Stripe-headed Antpitta</t>
  </si>
  <si>
    <t>Grallaria griseonucha</t>
  </si>
  <si>
    <t>griseonucha</t>
  </si>
  <si>
    <t>Gray-naped Antpitta</t>
  </si>
  <si>
    <t>Grallaria rufocinerea</t>
  </si>
  <si>
    <t>rufocinerea</t>
  </si>
  <si>
    <t>Bicolored Antpitta</t>
  </si>
  <si>
    <t>Grallaria ridgelyi</t>
  </si>
  <si>
    <t>ridgelyi</t>
  </si>
  <si>
    <t>Jocotoco Antpitta</t>
  </si>
  <si>
    <t>Grallaria nuchalis</t>
  </si>
  <si>
    <t>nuchalis</t>
  </si>
  <si>
    <t>Chestnut-naped Antpitta</t>
  </si>
  <si>
    <t>Grallaria carrikeri</t>
  </si>
  <si>
    <t>carrikeri</t>
  </si>
  <si>
    <t>Pale-billed Antpitta</t>
  </si>
  <si>
    <t>Grallaria albigula</t>
  </si>
  <si>
    <t>White-throated Antpitta</t>
  </si>
  <si>
    <t>Grallaria flavotincta</t>
  </si>
  <si>
    <t>flavotincta</t>
  </si>
  <si>
    <t>Yellow-breasted Antpitta</t>
  </si>
  <si>
    <t>Grallaria hypoleuca</t>
  </si>
  <si>
    <t>Grallaria</t>
    <phoneticPr fontId="0"/>
  </si>
  <si>
    <t>hypoleuca</t>
  </si>
  <si>
    <t>White-bellied Antpitta</t>
  </si>
  <si>
    <t>Grallaria przewalskii</t>
  </si>
  <si>
    <t>przewalskii</t>
  </si>
  <si>
    <t>Rusty-tinged Antpitta</t>
  </si>
  <si>
    <t>Grallaria capitalis</t>
  </si>
  <si>
    <t>capitalis</t>
  </si>
  <si>
    <t>Bay Antpitta</t>
  </si>
  <si>
    <t>Grallaria erythroleuca</t>
  </si>
  <si>
    <t>erythroleuca</t>
  </si>
  <si>
    <t>Red-and-white Antpitta</t>
  </si>
  <si>
    <t>Grallaria rufula</t>
  </si>
  <si>
    <t>rufula</t>
  </si>
  <si>
    <t>Rufous Antpitta</t>
  </si>
  <si>
    <t>Grallaria blakei</t>
  </si>
  <si>
    <t>blakei</t>
  </si>
  <si>
    <t>Chestnut Antpitta</t>
  </si>
  <si>
    <t>Grallaria quitensis</t>
  </si>
  <si>
    <t>quitensis</t>
  </si>
  <si>
    <t>Tawny Antpitta</t>
  </si>
  <si>
    <t>Grallaria urraoensis</t>
    <phoneticPr fontId="0"/>
  </si>
  <si>
    <t>urraoensis</t>
    <phoneticPr fontId="0"/>
  </si>
  <si>
    <t>Urrao Antpitta</t>
    <phoneticPr fontId="0"/>
  </si>
  <si>
    <t>Grallaria milleri</t>
  </si>
  <si>
    <t>Brown-banded Antpitta</t>
  </si>
  <si>
    <t>Grallaria erythrotis</t>
  </si>
  <si>
    <t>erythrotis</t>
  </si>
  <si>
    <t>Rufous-faced Antpitta</t>
  </si>
  <si>
    <t>Cryptopezus nattereri</t>
  </si>
  <si>
    <t>Cryptopezus</t>
  </si>
  <si>
    <t>Speckle-breasted Antpitta</t>
  </si>
  <si>
    <t>Grallaricula flavirostris</t>
  </si>
  <si>
    <t>Grallaricula</t>
  </si>
  <si>
    <t>Ochre-breasted Antpitta</t>
  </si>
  <si>
    <t>Grallaricula lineifrons</t>
  </si>
  <si>
    <t>lineifrons</t>
  </si>
  <si>
    <t>Crescent-faced Antpitta</t>
  </si>
  <si>
    <t>Grallaricula leymebambae</t>
  </si>
  <si>
    <t>leymebambae</t>
  </si>
  <si>
    <t>Leymebamba Antpitta</t>
  </si>
  <si>
    <t>Grallaricula loricata</t>
  </si>
  <si>
    <t>loricata</t>
  </si>
  <si>
    <t>Scallop-breasted Antpitta</t>
  </si>
  <si>
    <t>Grallaricula cucullata</t>
  </si>
  <si>
    <t>Hooded Antpitta</t>
  </si>
  <si>
    <t>Grallaricula peruviana</t>
  </si>
  <si>
    <t>Peruvian Antpitta</t>
  </si>
  <si>
    <t>Grallaricula ochraceifrons</t>
  </si>
  <si>
    <t>ochraceifrons</t>
  </si>
  <si>
    <t>Ochre-fronted Antpitta</t>
  </si>
  <si>
    <t>Grallaricula ferrugineipectus</t>
  </si>
  <si>
    <t>ferrugineipectus</t>
  </si>
  <si>
    <t>Rusty-breasted Antpitta</t>
  </si>
  <si>
    <t>Grallaricula nana</t>
  </si>
  <si>
    <t>nana</t>
  </si>
  <si>
    <t>Slate-crowned Antpitta</t>
  </si>
  <si>
    <t>Grallaricula cumanensis</t>
    <phoneticPr fontId="0"/>
  </si>
  <si>
    <t>cumanensis</t>
    <phoneticPr fontId="0"/>
  </si>
  <si>
    <t>Sucre Antpitta</t>
    <phoneticPr fontId="0"/>
  </si>
  <si>
    <t>Hylopezus auricularis</t>
  </si>
  <si>
    <t>Hylopezus</t>
  </si>
  <si>
    <t>auricularis</t>
  </si>
  <si>
    <t>Masked Antpitta</t>
  </si>
  <si>
    <t>Hylopezus ochroleucus</t>
  </si>
  <si>
    <t>ochroleucus</t>
  </si>
  <si>
    <t>White-browed Antpitta</t>
  </si>
  <si>
    <t>Hylopezus perspicillatus</t>
  </si>
  <si>
    <t>perspicillatus</t>
  </si>
  <si>
    <t>Streak-chested Antpitta</t>
  </si>
  <si>
    <t>Hylopezus macularius</t>
  </si>
  <si>
    <t>Spotted Antpitta</t>
  </si>
  <si>
    <t>Hylopezus whittakeri</t>
  </si>
  <si>
    <t>whittakeri</t>
  </si>
  <si>
    <t>Alta Floresta Antpitta</t>
  </si>
  <si>
    <t>Hylopezus paraensis</t>
  </si>
  <si>
    <t>paraensis</t>
  </si>
  <si>
    <t>Snethlage's Antpitta</t>
  </si>
  <si>
    <t>Myrmothera fulviventris</t>
  </si>
  <si>
    <t>Myrmothera</t>
  </si>
  <si>
    <t>White-lored Antpitta</t>
  </si>
  <si>
    <t>Myrmothera berlepschi</t>
  </si>
  <si>
    <t>Amazonian Antpitta</t>
  </si>
  <si>
    <t>Myrmothera dives</t>
  </si>
  <si>
    <t>dives</t>
  </si>
  <si>
    <t>Thicket Antpitta</t>
  </si>
  <si>
    <t>Myrmothera campanisona</t>
  </si>
  <si>
    <t>campanisona</t>
  </si>
  <si>
    <t>Thrush-like Antpitta</t>
  </si>
  <si>
    <t>Myrmothera simplex</t>
  </si>
  <si>
    <t>Tepui Antpitta</t>
  </si>
  <si>
    <t>Myrmothera subcanescens</t>
  </si>
  <si>
    <t>subcanescens</t>
  </si>
  <si>
    <t>Tapajos Antpitta</t>
  </si>
  <si>
    <t>Psilorhamphus guttatus</t>
  </si>
  <si>
    <t>Rhinocryptidae</t>
  </si>
  <si>
    <t>Psilorhamphus</t>
  </si>
  <si>
    <t>Spotted Bamboowren</t>
  </si>
  <si>
    <t>Liosceles thoracicus</t>
  </si>
  <si>
    <t>Liosceles</t>
  </si>
  <si>
    <t>thoracicus</t>
  </si>
  <si>
    <t>Rusty-belted Tapaculo</t>
  </si>
  <si>
    <t>Acropternis orthonyx</t>
  </si>
  <si>
    <t>Acropternis</t>
  </si>
  <si>
    <t>orthonyx</t>
  </si>
  <si>
    <t>Ocellated Tapaculo</t>
  </si>
  <si>
    <t>Rhinocrypta lanceolata</t>
  </si>
  <si>
    <t>Rhinocrypta</t>
  </si>
  <si>
    <t>Crested Gallito</t>
  </si>
  <si>
    <t>Teledromas fuscus</t>
  </si>
  <si>
    <t>Teledromas</t>
  </si>
  <si>
    <t>Sandy Gallito</t>
  </si>
  <si>
    <t>Pteroptochos castaneus</t>
  </si>
  <si>
    <t>Pteroptochos</t>
  </si>
  <si>
    <t>Chestnut-throated Huet-huet</t>
  </si>
  <si>
    <t>Pteroptochos tarnii</t>
  </si>
  <si>
    <t>tarnii</t>
  </si>
  <si>
    <t>Black-throated Huet-huet</t>
  </si>
  <si>
    <t>Pteroptochos megapodius</t>
  </si>
  <si>
    <t>megapodius</t>
  </si>
  <si>
    <t>Moustached Turca</t>
  </si>
  <si>
    <t>Scelorchilus albicollis</t>
  </si>
  <si>
    <t>Scelorchilus</t>
  </si>
  <si>
    <t>White-throated Tapaculo</t>
  </si>
  <si>
    <t>Scelorchilus rubecula</t>
  </si>
  <si>
    <t>Chucao Tapaculo</t>
  </si>
  <si>
    <t>Merulaxis ater</t>
  </si>
  <si>
    <t>Merulaxis</t>
  </si>
  <si>
    <t>Slaty Bristlefront</t>
  </si>
  <si>
    <t>Merulaxis stresemanni</t>
  </si>
  <si>
    <t>stresemanni</t>
  </si>
  <si>
    <t>Stresemann's Bristlefront</t>
  </si>
  <si>
    <t>Eleoscytalopus psychopompus</t>
  </si>
  <si>
    <t>Eleoscytalopus</t>
  </si>
  <si>
    <t>psychopompus</t>
  </si>
  <si>
    <t>Bahia Tapaculo</t>
  </si>
  <si>
    <t>Eleoscytalopus indigoticus</t>
  </si>
  <si>
    <t>indigoticus</t>
  </si>
  <si>
    <t>White-breasted Tapaculo</t>
  </si>
  <si>
    <t>Eugralla paradoxa</t>
  </si>
  <si>
    <t>Eugralla</t>
  </si>
  <si>
    <t>paradoxa</t>
  </si>
  <si>
    <t>Ochre-flanked Tapaculo</t>
  </si>
  <si>
    <t>Myornis senilis</t>
  </si>
  <si>
    <t>Myornis</t>
  </si>
  <si>
    <t>senilis</t>
  </si>
  <si>
    <t>Ash-colored Tapaculo</t>
  </si>
  <si>
    <t>Scytalopus iraiensis</t>
  </si>
  <si>
    <t>Scytalopus</t>
  </si>
  <si>
    <t>iraiensis</t>
  </si>
  <si>
    <t>Marsh Tapaculo</t>
  </si>
  <si>
    <t>Scytalopus diamantinensis</t>
  </si>
  <si>
    <t>Diamantina Tapaculo</t>
  </si>
  <si>
    <t>Scytalopus novacapitalis</t>
  </si>
  <si>
    <t>novacapitalis</t>
  </si>
  <si>
    <t>Brasilia Tapaculo</t>
  </si>
  <si>
    <t>Scytalopus petrophilus</t>
  </si>
  <si>
    <t>Scytalopus</t>
    <phoneticPr fontId="0"/>
  </si>
  <si>
    <t>petrophilus</t>
  </si>
  <si>
    <t>Rock Tapaculo</t>
  </si>
  <si>
    <t>Scytalopus pachecoi</t>
  </si>
  <si>
    <t>pachecoi</t>
  </si>
  <si>
    <t>Planalto Tapaculo</t>
  </si>
  <si>
    <t>Scytalopus gonzagai</t>
  </si>
  <si>
    <t>gonzagai</t>
  </si>
  <si>
    <t>Boa Nova Tapaculo</t>
  </si>
  <si>
    <t>Scytalopus speluncae</t>
  </si>
  <si>
    <t>speluncae</t>
  </si>
  <si>
    <t>Mouse-colored Tapaculo</t>
  </si>
  <si>
    <t>Scytalopus fuscus</t>
  </si>
  <si>
    <t>Dusky Tapaculo</t>
  </si>
  <si>
    <t>Scytalopus magellanicus</t>
  </si>
  <si>
    <t>Magellanic Tapaculo</t>
  </si>
  <si>
    <t>Scytalopus affinis</t>
  </si>
  <si>
    <t>Ancash Tapaculo</t>
  </si>
  <si>
    <t>Scytalopus krabbei</t>
  </si>
  <si>
    <t>krabbei</t>
  </si>
  <si>
    <t>White-winged Tapaculo</t>
  </si>
  <si>
    <t>Scytalopus androstictus</t>
  </si>
  <si>
    <t>androstictus</t>
  </si>
  <si>
    <t>Loja Tapaculo</t>
  </si>
  <si>
    <t>Scytalopus opacus</t>
    <phoneticPr fontId="0"/>
  </si>
  <si>
    <t>opacus</t>
    <phoneticPr fontId="0"/>
  </si>
  <si>
    <t>Paramo Tapaculo</t>
    <phoneticPr fontId="0"/>
  </si>
  <si>
    <t>Scytalopus canus</t>
  </si>
  <si>
    <t>canus</t>
  </si>
  <si>
    <t>Paramillo Tapaculo</t>
    <phoneticPr fontId="0"/>
  </si>
  <si>
    <t>Scytalopus superciliaris</t>
  </si>
  <si>
    <t>White-browed Tapaculo</t>
  </si>
  <si>
    <t>Scytalopus zimmeri</t>
  </si>
  <si>
    <t>zimmeri</t>
  </si>
  <si>
    <t>Zimmer's Tapaculo</t>
  </si>
  <si>
    <t>Scytalopus simonsi</t>
  </si>
  <si>
    <t>simonsi</t>
  </si>
  <si>
    <t>Puna Tapaculo</t>
  </si>
  <si>
    <t>Scytalopus schulenbergi</t>
  </si>
  <si>
    <t>schulenbergi</t>
  </si>
  <si>
    <t>Diademed Tapaculo</t>
  </si>
  <si>
    <t>Scytalopus urubambae</t>
  </si>
  <si>
    <t>urubambae</t>
  </si>
  <si>
    <t>Vilcabamba Tapaculo</t>
  </si>
  <si>
    <t>Scytalopus whitneyi</t>
  </si>
  <si>
    <t>whitneyi</t>
  </si>
  <si>
    <t>Ampay Tapaculo</t>
  </si>
  <si>
    <t>Scytalopus frankeae</t>
  </si>
  <si>
    <t>frankeae</t>
  </si>
  <si>
    <t>Jalca Tapaculo</t>
  </si>
  <si>
    <t>Scytalopus altirostris</t>
  </si>
  <si>
    <t>altirostris</t>
  </si>
  <si>
    <t>Neblina Tapaculo</t>
  </si>
  <si>
    <t>Scytalopus parvirostris</t>
  </si>
  <si>
    <t>Trilling Tapaculo</t>
  </si>
  <si>
    <t>Scytalopus bolivianus</t>
  </si>
  <si>
    <t>bolivianus</t>
  </si>
  <si>
    <t>Bolivian Tapaculo</t>
  </si>
  <si>
    <t>Scytalopus atratus</t>
  </si>
  <si>
    <t>White-crowned Tapaculo</t>
  </si>
  <si>
    <t>Scytalopus sanctaemartae</t>
  </si>
  <si>
    <t>sanctaemartae</t>
  </si>
  <si>
    <t>Santa Marta Tapaculo</t>
  </si>
  <si>
    <t>Scytalopus micropterus</t>
  </si>
  <si>
    <t>micropterus</t>
  </si>
  <si>
    <t>Long-tailed Tapaculo</t>
  </si>
  <si>
    <t>Scytalopus femoralis</t>
  </si>
  <si>
    <t>Rufous-vented Tapaculo</t>
  </si>
  <si>
    <t>Scytalopus intermedius</t>
  </si>
  <si>
    <t>intermedius</t>
  </si>
  <si>
    <t>Utcubamba Tapaculo</t>
  </si>
  <si>
    <t>Scytalopus macropus</t>
  </si>
  <si>
    <t>macropus</t>
  </si>
  <si>
    <t>Large-footed Tapaculo</t>
  </si>
  <si>
    <t>Scytalopus gettyae</t>
  </si>
  <si>
    <t>gettyae</t>
  </si>
  <si>
    <t>Junin Tapaculo</t>
  </si>
  <si>
    <t>Scytalopus unicolor</t>
  </si>
  <si>
    <t>Unicolored Tapaculo</t>
    <phoneticPr fontId="0"/>
  </si>
  <si>
    <t>Scytalopus acutirostris</t>
  </si>
  <si>
    <t>Tschudi's Tapaculo</t>
  </si>
  <si>
    <t>Scytalopus latrans</t>
  </si>
  <si>
    <t>latrans</t>
  </si>
  <si>
    <t>Blackish Tapaculo</t>
  </si>
  <si>
    <t>Scytalopus vicinior</t>
  </si>
  <si>
    <t>vicinior</t>
  </si>
  <si>
    <t>Nariño Tapaculo</t>
  </si>
  <si>
    <t>Scytalopus panamensis</t>
  </si>
  <si>
    <t>Tacarcuna Tapaculo</t>
    <phoneticPr fontId="0"/>
  </si>
  <si>
    <t>Scytalopus chocoensis</t>
  </si>
  <si>
    <t>Choco Tapaculo</t>
  </si>
  <si>
    <t>Scytalopus rodriguezi</t>
  </si>
  <si>
    <t>rodriguezi</t>
  </si>
  <si>
    <t>Magdalena Tapaculo</t>
  </si>
  <si>
    <t>Scytalopus stilesi</t>
  </si>
  <si>
    <t>stilesi</t>
  </si>
  <si>
    <t>Stiles's Tapaculo</t>
  </si>
  <si>
    <t>Scytalopus alvarezlopezi</t>
  </si>
  <si>
    <t>alvarezlopezi</t>
  </si>
  <si>
    <t>Tatama Tapaculo</t>
  </si>
  <si>
    <t>Scytalopus robbinsi</t>
  </si>
  <si>
    <t>robbinsi</t>
  </si>
  <si>
    <t>Ecuadorian Tapaculo</t>
  </si>
  <si>
    <t>Scytalopus caracae</t>
  </si>
  <si>
    <t>caracae</t>
  </si>
  <si>
    <t>Caracas Tapaculo</t>
  </si>
  <si>
    <t>Scytalopus griseicollis</t>
  </si>
  <si>
    <t>griseicollis</t>
  </si>
  <si>
    <t>Pale-bellied Tapaculo</t>
  </si>
  <si>
    <t>Scytalopus latebricola</t>
  </si>
  <si>
    <t>latebricola</t>
  </si>
  <si>
    <t>Brown-rumped Tapaculo</t>
  </si>
  <si>
    <t>Scytalopus perijanus</t>
  </si>
  <si>
    <t>perijanus</t>
  </si>
  <si>
    <r>
      <rPr>
        <sz val="12"/>
        <rFont val="Arial"/>
        <family val="2"/>
      </rPr>
      <t>Perija</t>
    </r>
    <r>
      <rPr>
        <sz val="12"/>
        <rFont val="Arial"/>
        <family val="2"/>
      </rPr>
      <t xml:space="preserve"> Tapaculo</t>
    </r>
  </si>
  <si>
    <t>Scytalopus meridanus</t>
  </si>
  <si>
    <t>meridanus</t>
  </si>
  <si>
    <t>Merida Tapaculo</t>
  </si>
  <si>
    <t>Scytalopus parkeri</t>
  </si>
  <si>
    <t>Chusquea Tapaculo</t>
  </si>
  <si>
    <t>Scytalopus spillmanni</t>
  </si>
  <si>
    <t>spillmanni</t>
  </si>
  <si>
    <t>Spillmann's Tapaculo</t>
  </si>
  <si>
    <t>Formicarius colma</t>
  </si>
  <si>
    <t>Formicariidae</t>
  </si>
  <si>
    <t>Formicarius</t>
  </si>
  <si>
    <t>colma</t>
  </si>
  <si>
    <t>Rufous-capped Antthrush</t>
  </si>
  <si>
    <t>Formicarius analis</t>
  </si>
  <si>
    <t>analis</t>
  </si>
  <si>
    <t>Black-faced Antthrush</t>
  </si>
  <si>
    <t>Formicarius rufifrons</t>
  </si>
  <si>
    <t>Rufous-fronted Antthrush</t>
  </si>
  <si>
    <t>Formicarius nigricapillus</t>
  </si>
  <si>
    <t>nigricapillus</t>
  </si>
  <si>
    <t>Black-headed Antthrush</t>
  </si>
  <si>
    <t>Formicarius rufipectus</t>
  </si>
  <si>
    <t>rufipectus</t>
  </si>
  <si>
    <t>Rufous-breasted Antthrush</t>
  </si>
  <si>
    <t>Chamaeza campanisona</t>
  </si>
  <si>
    <t>Chamaeza</t>
  </si>
  <si>
    <t>Short-tailed Antthrush</t>
  </si>
  <si>
    <t>Chamaeza nobilis</t>
  </si>
  <si>
    <t>Striated Antthrush</t>
  </si>
  <si>
    <t>Chamaeza meruloides</t>
  </si>
  <si>
    <t>meruloides</t>
  </si>
  <si>
    <t>Such's Antthrush</t>
  </si>
  <si>
    <t>Chamaeza turdina</t>
  </si>
  <si>
    <t>turdina</t>
  </si>
  <si>
    <t>Schwartz's Antthrush</t>
  </si>
  <si>
    <t>Chamaeza ruficauda</t>
  </si>
  <si>
    <t>Rufous-tailed Antthrush</t>
  </si>
  <si>
    <t>Chamaeza mollissima</t>
  </si>
  <si>
    <t>mollissima</t>
  </si>
  <si>
    <t>Barred Antthrush</t>
  </si>
  <si>
    <t>Sclerurus obscurior</t>
  </si>
  <si>
    <t>Furnariidae</t>
  </si>
  <si>
    <t>Sclerurus</t>
  </si>
  <si>
    <t>obscurior</t>
  </si>
  <si>
    <t>South American Leaftosser</t>
  </si>
  <si>
    <t>Sclerurus rufigularis</t>
  </si>
  <si>
    <t>Short-billed Leaftosser</t>
  </si>
  <si>
    <t>Sclerurus guatemalensis</t>
  </si>
  <si>
    <t>guatemalensis</t>
  </si>
  <si>
    <t>Scaly-throated Leaftosser</t>
  </si>
  <si>
    <t>Sclerurus caudacutus</t>
  </si>
  <si>
    <t>caudacutus</t>
  </si>
  <si>
    <t>Black-tailed Leaftosser</t>
  </si>
  <si>
    <t>Sclerurus albigularis</t>
  </si>
  <si>
    <t>Gray-throated Leaftosser</t>
  </si>
  <si>
    <t>Sclerurus scansor</t>
  </si>
  <si>
    <t>scansor</t>
  </si>
  <si>
    <t>Rufous-breasted Leaftosser</t>
  </si>
  <si>
    <t>Geositta peruviana</t>
  </si>
  <si>
    <t>Geositta</t>
  </si>
  <si>
    <t>Coastal Miner</t>
  </si>
  <si>
    <t>Geositta tenuirostris</t>
  </si>
  <si>
    <t>tenuirostris</t>
  </si>
  <si>
    <t>Slender-billed Miner</t>
  </si>
  <si>
    <t>Geositta cunicularia</t>
  </si>
  <si>
    <t>Common Miner</t>
  </si>
  <si>
    <t>Geositta punensis</t>
  </si>
  <si>
    <t>punensis</t>
  </si>
  <si>
    <t>Puna Miner</t>
  </si>
  <si>
    <t>Geositta poeciloptera</t>
  </si>
  <si>
    <t>poeciloptera</t>
  </si>
  <si>
    <t>Campo Miner</t>
  </si>
  <si>
    <t>Geositta crassirostris</t>
  </si>
  <si>
    <t>Thick-billed Miner</t>
  </si>
  <si>
    <t>Geositta rufipennis</t>
  </si>
  <si>
    <t>Rufous-banded Miner</t>
  </si>
  <si>
    <t>Geositta maritima</t>
  </si>
  <si>
    <t>maritima</t>
  </si>
  <si>
    <t>Grayish Miner</t>
  </si>
  <si>
    <t>Geositta antarctica</t>
  </si>
  <si>
    <t>Short-billed Miner</t>
  </si>
  <si>
    <t>Geositta saxicolina</t>
  </si>
  <si>
    <t>saxicolina</t>
  </si>
  <si>
    <t>Dark-winged Miner</t>
  </si>
  <si>
    <t>Geositta isabellina</t>
  </si>
  <si>
    <t>isabellina</t>
  </si>
  <si>
    <t>Creamy-rumped Miner</t>
  </si>
  <si>
    <t>Certhiasomus stictolaemus</t>
    <phoneticPr fontId="0"/>
  </si>
  <si>
    <t>Certhiasomus</t>
    <phoneticPr fontId="0"/>
  </si>
  <si>
    <t>stictolaemus</t>
    <phoneticPr fontId="0"/>
  </si>
  <si>
    <t>Spot-throated Woodcreeper</t>
  </si>
  <si>
    <t>Sittasomus griseicapillus</t>
  </si>
  <si>
    <t>Sittasomus</t>
  </si>
  <si>
    <t>griseicapillus</t>
  </si>
  <si>
    <t>Olivaceous Woodcreeper</t>
  </si>
  <si>
    <t>Deconychura longicauda</t>
  </si>
  <si>
    <t>Deconychura</t>
  </si>
  <si>
    <t>Long-tailed Woodcreeper</t>
  </si>
  <si>
    <t>Dendrocincla tyrannina</t>
  </si>
  <si>
    <t>Dendrocincla</t>
  </si>
  <si>
    <t>Tyrannine Woodcreeper</t>
  </si>
  <si>
    <t>Dendrocincla merula</t>
  </si>
  <si>
    <t>merula</t>
  </si>
  <si>
    <t>White-chinned Woodcreeper</t>
  </si>
  <si>
    <t>Dendrocincla homochroa</t>
  </si>
  <si>
    <t>homochroa</t>
  </si>
  <si>
    <t>Ruddy Woodcreeper</t>
  </si>
  <si>
    <t>fuliginosa</t>
  </si>
  <si>
    <t>Plain-brown Woodcreeper</t>
  </si>
  <si>
    <t>Dendrocincla turdina</t>
    <phoneticPr fontId="0"/>
  </si>
  <si>
    <t>turdina</t>
    <phoneticPr fontId="0"/>
  </si>
  <si>
    <t>Plain-winged Woodcreeper</t>
    <phoneticPr fontId="0"/>
  </si>
  <si>
    <t>Glyphorynchus spirurus</t>
  </si>
  <si>
    <t>Glyphorynchus</t>
  </si>
  <si>
    <t>spirurus</t>
  </si>
  <si>
    <t>Wedge-billed Woodcreeper</t>
  </si>
  <si>
    <t>Dendrexetastes rufigula</t>
  </si>
  <si>
    <t>Dendrexetastes</t>
  </si>
  <si>
    <t>Cinnamon-throated Woodcreeper</t>
  </si>
  <si>
    <t>Nasica longirostris</t>
  </si>
  <si>
    <t>Nasica</t>
  </si>
  <si>
    <t>Long-billed Woodcreeper</t>
  </si>
  <si>
    <t>Dendrocolaptes sanctithomae</t>
  </si>
  <si>
    <t>Dendrocolaptes</t>
  </si>
  <si>
    <t>Northern Barred-Woodcreeper</t>
  </si>
  <si>
    <t>Dendrocolaptes certhia</t>
  </si>
  <si>
    <t>certhia</t>
  </si>
  <si>
    <t>Amazonian Barred-Woodcreeper</t>
  </si>
  <si>
    <t>Dendrocolaptes picumnus</t>
  </si>
  <si>
    <t>picumnus</t>
  </si>
  <si>
    <t>Black-banded Woodcreeper</t>
  </si>
  <si>
    <t>Dendrocolaptes hoffmannsi</t>
  </si>
  <si>
    <t>Hoffmanns's Woodcreeper</t>
  </si>
  <si>
    <t>Dendrocolaptes platyrostris</t>
  </si>
  <si>
    <t>platyrostris</t>
  </si>
  <si>
    <t>Planalto Woodcreeper</t>
  </si>
  <si>
    <t>Hylexetastes stresemanni</t>
  </si>
  <si>
    <t>Hylexetastes</t>
  </si>
  <si>
    <t>Bar-bellied Woodcreeper</t>
  </si>
  <si>
    <t>Hylexetastes perrotii</t>
  </si>
  <si>
    <t>perrotii</t>
  </si>
  <si>
    <t>Red-billed Woodcreeper</t>
  </si>
  <si>
    <t>Hylexetastes uniformis</t>
  </si>
  <si>
    <t>uniformis</t>
  </si>
  <si>
    <t>Uniform Woodcreeper</t>
  </si>
  <si>
    <t>Xiphocolaptes promeropirhynchus</t>
  </si>
  <si>
    <t>Xiphocolaptes</t>
  </si>
  <si>
    <t>promeropirhynchus</t>
  </si>
  <si>
    <t>Strong-billed Woodcreeper</t>
  </si>
  <si>
    <t>Xiphocolaptes falcirostris</t>
  </si>
  <si>
    <t>falcirostris</t>
  </si>
  <si>
    <t>Moustached Woodcreeper</t>
  </si>
  <si>
    <t>Xiphocolaptes albicollis</t>
  </si>
  <si>
    <t>White-throated Woodcreeper</t>
  </si>
  <si>
    <t>Xiphocolaptes major</t>
  </si>
  <si>
    <t>Great Rufous Woodcreeper</t>
  </si>
  <si>
    <t>Xiphorhynchus obsoletus</t>
  </si>
  <si>
    <t>Xiphorhynchus</t>
  </si>
  <si>
    <t>Striped Woodcreeper</t>
  </si>
  <si>
    <t>Xiphorhynchus fuscus</t>
  </si>
  <si>
    <t>Ceara Woodcreeper</t>
  </si>
  <si>
    <t>Lesser Woodcreeper</t>
  </si>
  <si>
    <t>Xiphorhynchus pardalotus</t>
  </si>
  <si>
    <t>pardalotus</t>
  </si>
  <si>
    <t>Chestnut-rumped Woodcreeper</t>
  </si>
  <si>
    <t>Xiphorhynchus ocellatus</t>
  </si>
  <si>
    <t>Ocellated Woodcreeper</t>
  </si>
  <si>
    <t>Xiphorhynchus elegans</t>
  </si>
  <si>
    <t>Elegant Woodcreeper</t>
  </si>
  <si>
    <t>Xiphorhynchus spixii</t>
  </si>
  <si>
    <t>Spix's Woodcreeper</t>
  </si>
  <si>
    <t>Xiphorhynchus susurrans</t>
  </si>
  <si>
    <t>susurrans</t>
  </si>
  <si>
    <t>Cocoa Woodcreeper</t>
  </si>
  <si>
    <t>Buff-throated Woodcreeper</t>
  </si>
  <si>
    <t>Xiphorhynchus lachrymosus</t>
  </si>
  <si>
    <t>lachrymosus</t>
  </si>
  <si>
    <t>Black-striped Woodcreeper</t>
  </si>
  <si>
    <t>Xiphorhynchus erythropygius</t>
  </si>
  <si>
    <t>erythropygius</t>
  </si>
  <si>
    <t>Spotted Woodcreeper</t>
  </si>
  <si>
    <t>Xiphorhynchus triangularis</t>
  </si>
  <si>
    <t>triangularis</t>
  </si>
  <si>
    <t>Olive-backed Woodcreeper</t>
  </si>
  <si>
    <t>Dendroplex</t>
  </si>
  <si>
    <t>picus</t>
  </si>
  <si>
    <t>Straight-billed Woodcreeper</t>
  </si>
  <si>
    <t>Dendroplex kienerii</t>
  </si>
  <si>
    <t>kienerii</t>
  </si>
  <si>
    <t>Zimmer's Woodcreeper</t>
  </si>
  <si>
    <t>Campylorhamphus trochilirostris</t>
  </si>
  <si>
    <t>Campylorhamphus</t>
  </si>
  <si>
    <t>trochilirostris</t>
  </si>
  <si>
    <t>Red-billed Scythebill</t>
  </si>
  <si>
    <t>Campylorhamphus falcularius</t>
  </si>
  <si>
    <t>falcularius</t>
  </si>
  <si>
    <t>Black-billed Scythebill</t>
  </si>
  <si>
    <t>Campylorhamphus procurvoides</t>
  </si>
  <si>
    <t>procurvoides</t>
  </si>
  <si>
    <t>Curve-billed Scythebill</t>
  </si>
  <si>
    <t>Campylorhamphus pusillus</t>
  </si>
  <si>
    <t>Brown-billed Scythebill</t>
  </si>
  <si>
    <t>Drymotoxeres pucheranii</t>
    <phoneticPr fontId="0"/>
  </si>
  <si>
    <t>Drymotoxeres</t>
    <phoneticPr fontId="0"/>
  </si>
  <si>
    <t>Greater Scythebill</t>
  </si>
  <si>
    <t>Drymornis bridgesii</t>
  </si>
  <si>
    <t>Drymornis</t>
  </si>
  <si>
    <t>bridgesii</t>
  </si>
  <si>
    <t>Scimitar-billed Woodcreeper</t>
  </si>
  <si>
    <t>Lepidocolaptes souleyetii</t>
  </si>
  <si>
    <t>Lepidocolaptes</t>
  </si>
  <si>
    <t>souleyetii</t>
  </si>
  <si>
    <t>Streak-headed Woodcreeper</t>
  </si>
  <si>
    <t>Lepidocolaptes angustirostris</t>
  </si>
  <si>
    <t>angustirostris</t>
  </si>
  <si>
    <t>Narrow-billed Woodcreeper</t>
  </si>
  <si>
    <t>Lepidocolaptes lacrymiger</t>
  </si>
  <si>
    <t>lacrymiger</t>
  </si>
  <si>
    <t>Montane Woodcreeper</t>
  </si>
  <si>
    <t>Lepidocolaptes squamatus</t>
  </si>
  <si>
    <t>Scaled Woodcreeper</t>
  </si>
  <si>
    <t>Lepidocolaptes falcinellus</t>
  </si>
  <si>
    <t>Scalloped Woodcreeper</t>
  </si>
  <si>
    <t>Lepidocolaptes duidae</t>
  </si>
  <si>
    <t>Duida Woodcreeper</t>
  </si>
  <si>
    <t>albolineatus</t>
  </si>
  <si>
    <r>
      <rPr>
        <sz val="12"/>
        <rFont val="Arial"/>
        <family val="2"/>
      </rPr>
      <t>Guianan</t>
    </r>
    <r>
      <rPr>
        <sz val="12"/>
        <rFont val="Arial"/>
        <family val="2"/>
      </rPr>
      <t xml:space="preserve"> Woodcreeper</t>
    </r>
  </si>
  <si>
    <t>Lepidocolaptes fatimalimae</t>
  </si>
  <si>
    <t>fatimalimae</t>
  </si>
  <si>
    <t>Inambari Woodcreeper</t>
  </si>
  <si>
    <t>Lepidocolaptes fuscicapillus</t>
  </si>
  <si>
    <t>fuscicapillus</t>
  </si>
  <si>
    <t>Dusky-capped Woodcreeper</t>
  </si>
  <si>
    <t>Xenops tenuirostris</t>
  </si>
  <si>
    <t>Xenops</t>
  </si>
  <si>
    <t>Slender-billed Xenops</t>
  </si>
  <si>
    <t>Xenops minutus</t>
  </si>
  <si>
    <t>Plain Xenops</t>
  </si>
  <si>
    <t>Xenops rutilans</t>
  </si>
  <si>
    <t>rutilans</t>
  </si>
  <si>
    <t>Streaked Xenops</t>
  </si>
  <si>
    <t>Berlepschia rikeri</t>
  </si>
  <si>
    <t>Berlepschia</t>
  </si>
  <si>
    <t>rikeri</t>
  </si>
  <si>
    <t>Point-tailed Palmcreeper</t>
  </si>
  <si>
    <t>Microxenops milleri</t>
    <phoneticPr fontId="0"/>
  </si>
  <si>
    <t>Microxenops</t>
  </si>
  <si>
    <t>Rufous-tailed Xenops</t>
  </si>
  <si>
    <t>Pygarrhichas albogularis</t>
  </si>
  <si>
    <t>Pygarrhichas</t>
  </si>
  <si>
    <t>White-throated Treerunner</t>
  </si>
  <si>
    <t>Ochetorhynchus andaecola</t>
  </si>
  <si>
    <t>Ochetorhynchus</t>
  </si>
  <si>
    <t>andaecola</t>
  </si>
  <si>
    <t>Rock Earthcreeper</t>
  </si>
  <si>
    <t>Ochetorhynchus ruficaudus</t>
  </si>
  <si>
    <t>ruficaudus</t>
  </si>
  <si>
    <t>Straight-billed Earthcreeper</t>
  </si>
  <si>
    <t>Ochetorhynchus phoenicurus</t>
  </si>
  <si>
    <t>phoenicurus</t>
  </si>
  <si>
    <t>Band-tailed Earthcreeper</t>
  </si>
  <si>
    <t>Ochetorhynchus melanurus</t>
  </si>
  <si>
    <t>Crag Chilia</t>
  </si>
  <si>
    <t>Pseudocolaptes lawrencii</t>
  </si>
  <si>
    <t>Pseudocolaptes</t>
  </si>
  <si>
    <t>lawrencii</t>
  </si>
  <si>
    <t>Buffy Tuftedcheek</t>
  </si>
  <si>
    <t>Pseudocolaptes boissonneautii</t>
  </si>
  <si>
    <t>boissonneautii</t>
  </si>
  <si>
    <t>Streaked Tuftedcheek</t>
  </si>
  <si>
    <t>Premnornis guttuliger</t>
    <phoneticPr fontId="0"/>
  </si>
  <si>
    <t>Premnornis</t>
  </si>
  <si>
    <t>guttuliger</t>
    <phoneticPr fontId="0"/>
  </si>
  <si>
    <t>Rusty-winged Barbtail</t>
  </si>
  <si>
    <t>Tarphonomus harterti</t>
  </si>
  <si>
    <t>Tarphonomus</t>
  </si>
  <si>
    <t>Bolivian Earthcreeper</t>
  </si>
  <si>
    <t>Tarphonomus certhioides</t>
  </si>
  <si>
    <t>certhioides</t>
  </si>
  <si>
    <t>Chaco Earthcreeper</t>
  </si>
  <si>
    <t>Furnarius figulus</t>
  </si>
  <si>
    <t>Furnarius</t>
  </si>
  <si>
    <t>figulus</t>
  </si>
  <si>
    <t>Wing-banded Hornero</t>
  </si>
  <si>
    <t>Furnarius leucopus</t>
  </si>
  <si>
    <t>leucopus</t>
  </si>
  <si>
    <t>Pale-legged Hornero</t>
  </si>
  <si>
    <t>Furnarius torridus</t>
  </si>
  <si>
    <t>torridus</t>
  </si>
  <si>
    <t>Pale-billed Hornero</t>
  </si>
  <si>
    <t>Furnarius minor</t>
  </si>
  <si>
    <t>Lesser Hornero</t>
  </si>
  <si>
    <t>Furnarius rufus</t>
  </si>
  <si>
    <t>Rufous Hornero</t>
  </si>
  <si>
    <t>Furnarius cristatus</t>
  </si>
  <si>
    <t>Crested Hornero</t>
  </si>
  <si>
    <t>Lochmias nematura</t>
  </si>
  <si>
    <t>Lochmias</t>
  </si>
  <si>
    <t>nematura</t>
  </si>
  <si>
    <t>Sharp-tailed Streamcreeper</t>
  </si>
  <si>
    <t>Phleocryptes melanops</t>
  </si>
  <si>
    <t>Phleocryptes</t>
  </si>
  <si>
    <t>Wren-like Rushbird</t>
  </si>
  <si>
    <t>Limnornis curvirostris</t>
  </si>
  <si>
    <t>Limnornis</t>
  </si>
  <si>
    <t>Curve-billed Reedhaunter</t>
  </si>
  <si>
    <t>Geocerthia serrana</t>
    <phoneticPr fontId="0"/>
  </si>
  <si>
    <t>Geocerthia</t>
    <phoneticPr fontId="0"/>
  </si>
  <si>
    <t>Striated Earthcreeper</t>
  </si>
  <si>
    <t>Upucerthia saturatior</t>
  </si>
  <si>
    <t>Upucerthia</t>
  </si>
  <si>
    <t>saturatior</t>
    <phoneticPr fontId="0"/>
  </si>
  <si>
    <t>Patagonian Forest Earthcreeper</t>
    <phoneticPr fontId="0"/>
  </si>
  <si>
    <t>Upucerthia dumetaria</t>
  </si>
  <si>
    <t>dumetaria</t>
  </si>
  <si>
    <t>Scale-throated Earthcreeper</t>
  </si>
  <si>
    <t>Upucerthia albigula</t>
  </si>
  <si>
    <t>White-throated Earthcreeper</t>
  </si>
  <si>
    <t>Upucerthia validirostris</t>
  </si>
  <si>
    <t>validirostris</t>
  </si>
  <si>
    <t>Buff-breasted Earthcreeper</t>
  </si>
  <si>
    <t>Cinclodes pabsti</t>
  </si>
  <si>
    <t>Cinclodes</t>
  </si>
  <si>
    <t>pabsti</t>
  </si>
  <si>
    <t>Long-tailed Cinclodes</t>
  </si>
  <si>
    <t>Cinclodes fuscus</t>
  </si>
  <si>
    <t>Buff-winged Cinclodes</t>
    <phoneticPr fontId="0"/>
  </si>
  <si>
    <t>Cinclodes antarcticus</t>
  </si>
  <si>
    <t>Blackish Cinclodes</t>
  </si>
  <si>
    <t>Cinclodes comechingonus</t>
  </si>
  <si>
    <t>comechingonus</t>
  </si>
  <si>
    <t>Cordoba Cinclodes</t>
  </si>
  <si>
    <t>Cinclodes albidiventris</t>
    <phoneticPr fontId="0"/>
  </si>
  <si>
    <t>albidiventris</t>
    <phoneticPr fontId="0"/>
  </si>
  <si>
    <t>Chestnut-winged Cinclodes</t>
    <phoneticPr fontId="0"/>
  </si>
  <si>
    <t>Cinclodes olrogi</t>
  </si>
  <si>
    <t>olrogi</t>
  </si>
  <si>
    <t>Olrog's Cinclodes</t>
  </si>
  <si>
    <t>Cinclodes albiventris</t>
    <phoneticPr fontId="0"/>
  </si>
  <si>
    <t>albiventris</t>
    <phoneticPr fontId="0"/>
  </si>
  <si>
    <t>Cream-winged Cinclodes</t>
    <phoneticPr fontId="0"/>
  </si>
  <si>
    <t>Cinclodes oustaleti</t>
  </si>
  <si>
    <t>oustaleti</t>
  </si>
  <si>
    <t>Gray-flanked Cinclodes</t>
  </si>
  <si>
    <t>Cinclodes excelsior</t>
  </si>
  <si>
    <t>excelsior</t>
  </si>
  <si>
    <t>Stout-billed Cinclodes</t>
  </si>
  <si>
    <t>Cinclodes aricomae</t>
  </si>
  <si>
    <t>aricomae</t>
  </si>
  <si>
    <t>Royal Cinclodes</t>
  </si>
  <si>
    <t>Cinclodes palliatus</t>
  </si>
  <si>
    <t>White-bellied Cinclodes</t>
  </si>
  <si>
    <t>Cinclodes atacamensis</t>
  </si>
  <si>
    <t>atacamensis</t>
  </si>
  <si>
    <t>White-winged Cinclodes</t>
  </si>
  <si>
    <t>Cinclodes patagonicus</t>
  </si>
  <si>
    <t>Dark-bellied Cinclodes</t>
  </si>
  <si>
    <t>Cinclodes taczanowskii</t>
  </si>
  <si>
    <t>Surf Cinclodes</t>
  </si>
  <si>
    <t>Cinclodes nigrofumosus</t>
  </si>
  <si>
    <t>nigrofumosus</t>
  </si>
  <si>
    <t>Seaside Cinclodes</t>
  </si>
  <si>
    <t>Anabazenops dorsalis</t>
  </si>
  <si>
    <t>Anabazenops</t>
  </si>
  <si>
    <t>dorsalis</t>
  </si>
  <si>
    <t>Dusky-cheeked Foliage-gleaner</t>
  </si>
  <si>
    <t>Anabazenops fuscus</t>
  </si>
  <si>
    <t>White-collared Foliage-gleaner</t>
  </si>
  <si>
    <t>Megaxenops parnaguae</t>
  </si>
  <si>
    <t>Megaxenops</t>
  </si>
  <si>
    <t>parnaguae</t>
  </si>
  <si>
    <t>Great Xenops</t>
  </si>
  <si>
    <t>Cichlocolaptes leucophrus</t>
  </si>
  <si>
    <t>Cichlocolaptes</t>
  </si>
  <si>
    <t>leucophrus</t>
  </si>
  <si>
    <t>Pale-browed Treehunter</t>
  </si>
  <si>
    <t>Heliobletus contaminatus</t>
  </si>
  <si>
    <t>Heliobletus</t>
  </si>
  <si>
    <t>contaminatus</t>
  </si>
  <si>
    <t>Sharp-billed Treehunter</t>
  </si>
  <si>
    <t>Philydor fuscipenne</t>
  </si>
  <si>
    <t>Philydor</t>
  </si>
  <si>
    <t>fuscipenne</t>
  </si>
  <si>
    <t>Slaty-winged Foliage-gleaner</t>
  </si>
  <si>
    <t>Philydor erythrocercum</t>
  </si>
  <si>
    <t>erythrocercum</t>
  </si>
  <si>
    <t>Rufous-rumped Foliage-gleaner</t>
  </si>
  <si>
    <t>Philydor novaesi</t>
  </si>
  <si>
    <t>novaesi</t>
  </si>
  <si>
    <t>Alagoas Foliage-gleaner</t>
  </si>
  <si>
    <t>Philydor atricapillus</t>
  </si>
  <si>
    <t>Black-capped Foliage-gleaner</t>
  </si>
  <si>
    <t>Philydor pyrrhodes</t>
  </si>
  <si>
    <t>pyrrhodes</t>
  </si>
  <si>
    <t>Cinnamon-rumped Foliage-gleaner</t>
  </si>
  <si>
    <t>Anabacerthia striaticollis</t>
  </si>
  <si>
    <t>Anabacerthia</t>
  </si>
  <si>
    <t>striaticollis</t>
  </si>
  <si>
    <t>Montane Foliage-gleaner</t>
  </si>
  <si>
    <t>Anabacerthia variegaticeps</t>
  </si>
  <si>
    <t>variegaticeps</t>
  </si>
  <si>
    <t>Scaly-throated Foliage-gleaner</t>
  </si>
  <si>
    <t>Anabacerthia ruficaudata</t>
    <phoneticPr fontId="0"/>
  </si>
  <si>
    <t>Anabacerthia</t>
    <phoneticPr fontId="0"/>
  </si>
  <si>
    <t>ruficaudata</t>
    <phoneticPr fontId="0"/>
  </si>
  <si>
    <t>Rufous-tailed Foliage-gleaner</t>
  </si>
  <si>
    <t>Anabacerthia amaurotis</t>
  </si>
  <si>
    <t>amaurotis</t>
  </si>
  <si>
    <t>White-browed Foliage-gleaner</t>
  </si>
  <si>
    <t>Anabacerthia lichtensteini</t>
    <phoneticPr fontId="0"/>
  </si>
  <si>
    <t>lichtensteini</t>
  </si>
  <si>
    <t>Ochre-breasted Foliage-gleaner</t>
  </si>
  <si>
    <t>Syndactyla rufosuperciliata</t>
  </si>
  <si>
    <t>Syndactyla</t>
  </si>
  <si>
    <t>rufosuperciliata</t>
  </si>
  <si>
    <t>Buff-browed Foliage-gleaner</t>
  </si>
  <si>
    <t>Syndactyla dimidiata</t>
  </si>
  <si>
    <t>dimidiata</t>
  </si>
  <si>
    <t>Russet-mantled Foliage-gleaner</t>
  </si>
  <si>
    <t>Syndactyla roraimae</t>
  </si>
  <si>
    <t>White-throated Foliage-gleaner</t>
  </si>
  <si>
    <t>Syndactyla subalaris</t>
  </si>
  <si>
    <t>Lineated Foliage-gleaner</t>
  </si>
  <si>
    <t>Syndactyla ruficollis</t>
  </si>
  <si>
    <t>Rufous-necked Foliage-gleaner</t>
  </si>
  <si>
    <t>Syndactyla guttulata</t>
    <phoneticPr fontId="0"/>
  </si>
  <si>
    <t>guttulata</t>
  </si>
  <si>
    <t>Guttulate Foliage-gleaner</t>
  </si>
  <si>
    <t>Syndactyla ucayalae</t>
    <phoneticPr fontId="0"/>
  </si>
  <si>
    <t>ucayalae</t>
  </si>
  <si>
    <t>Peruvian Recurvebill</t>
  </si>
  <si>
    <t>Syndactyla striata</t>
    <phoneticPr fontId="0"/>
  </si>
  <si>
    <t>striata</t>
    <phoneticPr fontId="0"/>
  </si>
  <si>
    <t>Bolivian Recurvebill</t>
  </si>
  <si>
    <t>Ancistrops strigilatus</t>
  </si>
  <si>
    <t>Ancistrops</t>
  </si>
  <si>
    <t>Chestnut-winged Hookbill</t>
  </si>
  <si>
    <t>Dendroma rufa</t>
  </si>
  <si>
    <t>Dendroma</t>
  </si>
  <si>
    <t>Buff-fronted Foliage-gleaner</t>
  </si>
  <si>
    <t>Dendroma erythroptera</t>
  </si>
  <si>
    <t>Chestnut-winged Foliage-gleaner</t>
  </si>
  <si>
    <t>Clibanornis rectirostris</t>
  </si>
  <si>
    <t>Clibanornis</t>
  </si>
  <si>
    <t>rectirostris</t>
  </si>
  <si>
    <t>Chestnut-capped Foliage-gleaner</t>
  </si>
  <si>
    <t>Clibanornis dendrocolaptoides</t>
  </si>
  <si>
    <t>dendrocolaptoides</t>
  </si>
  <si>
    <t>Canebrake Groundcreeper</t>
  </si>
  <si>
    <t>Clibanornis erythrocephalus</t>
  </si>
  <si>
    <t>erythrocephalus</t>
  </si>
  <si>
    <t>Henna-hooded Foliage-gleaner</t>
  </si>
  <si>
    <t>Clibanornis rubiginosus</t>
  </si>
  <si>
    <t>Ruddy Foliage-gleaner</t>
  </si>
  <si>
    <t>Clibanornis rufipectus</t>
  </si>
  <si>
    <t>rufipectus</t>
    <phoneticPr fontId="0"/>
  </si>
  <si>
    <t>Santa Marta Foliage-gleaner</t>
  </si>
  <si>
    <t>Thripadectes ignobilis</t>
  </si>
  <si>
    <t>Thripadectes</t>
  </si>
  <si>
    <t>ignobilis</t>
  </si>
  <si>
    <t>Uniform Treehunter</t>
  </si>
  <si>
    <t>Thripadectes flammulatus</t>
  </si>
  <si>
    <t>flammulatus</t>
  </si>
  <si>
    <t>Flammulated Treehunter</t>
  </si>
  <si>
    <t>Thripadectes scrutator</t>
  </si>
  <si>
    <t>scrutator</t>
  </si>
  <si>
    <t>Rufous-backed Treehunter</t>
  </si>
  <si>
    <t>Thripadectes holostictus</t>
  </si>
  <si>
    <t>holostictus</t>
  </si>
  <si>
    <t>Striped Treehunter</t>
  </si>
  <si>
    <t>Thripadectes virgaticeps</t>
  </si>
  <si>
    <t>virgaticeps</t>
  </si>
  <si>
    <t>Streak-capped Treehunter</t>
  </si>
  <si>
    <t>Thripadectes melanorhynchus</t>
  </si>
  <si>
    <t>Black-billed Treehunter</t>
  </si>
  <si>
    <t>Automolus rufipileatus</t>
  </si>
  <si>
    <t>Automolus</t>
  </si>
  <si>
    <t>rufipileatus</t>
  </si>
  <si>
    <t>Chestnut-crowned Foliage-gleaner</t>
  </si>
  <si>
    <t>Automolus melanopezus</t>
  </si>
  <si>
    <t>melanopezus</t>
  </si>
  <si>
    <t>Brown-rumped Foliage-gleaner</t>
  </si>
  <si>
    <t>ochrolaemus</t>
  </si>
  <si>
    <t>Buff-throated Foliage-gleaner</t>
  </si>
  <si>
    <t>Automolus subulatus</t>
  </si>
  <si>
    <t>subulatus</t>
  </si>
  <si>
    <t>Striped Woodhaunter</t>
  </si>
  <si>
    <t>Automolus infuscatus</t>
  </si>
  <si>
    <t>Olive-backed Foliage-gleaner</t>
  </si>
  <si>
    <t>Automolus paraensis</t>
  </si>
  <si>
    <t>Para Foliage-gleaner</t>
  </si>
  <si>
    <t>Automolus lammi</t>
  </si>
  <si>
    <t>lammi</t>
    <phoneticPr fontId="0"/>
  </si>
  <si>
    <t>Pernambuco Foliage-gleaner</t>
  </si>
  <si>
    <t>Automolus leucophthalmus</t>
  </si>
  <si>
    <t>White-eyed Foliage-gleaner</t>
  </si>
  <si>
    <t>Premnoplex brunnescens</t>
  </si>
  <si>
    <t>Premnoplex</t>
  </si>
  <si>
    <t>brunnescens</t>
  </si>
  <si>
    <t>Spotted Barbtail</t>
  </si>
  <si>
    <t>Premnoplex tatei</t>
  </si>
  <si>
    <t>tatei</t>
  </si>
  <si>
    <t>White-throated Barbtail</t>
  </si>
  <si>
    <t>Margarornis stellatus</t>
  </si>
  <si>
    <t>Margarornis</t>
  </si>
  <si>
    <t>Fulvous-dotted Treerunner</t>
  </si>
  <si>
    <t>Margarornis squamiger</t>
  </si>
  <si>
    <t>Pearled Treerunner</t>
  </si>
  <si>
    <t>Aphrastura spinicauda</t>
  </si>
  <si>
    <t>Aphrastura</t>
  </si>
  <si>
    <t>spinicauda</t>
  </si>
  <si>
    <t>Thorn-tailed Rayadito</t>
  </si>
  <si>
    <t>Aphrastura masafuerae</t>
  </si>
  <si>
    <t>masafuerae</t>
  </si>
  <si>
    <t>Masafuera Rayadito</t>
  </si>
  <si>
    <t>Sylviorthorhynchus desmursii</t>
  </si>
  <si>
    <t>Sylviorthorhynchus</t>
  </si>
  <si>
    <t>desmursii</t>
  </si>
  <si>
    <t>Des Murs's Wiretail</t>
  </si>
  <si>
    <t>Sylviorthorhynchus yanacensis</t>
  </si>
  <si>
    <t>yanacensis</t>
  </si>
  <si>
    <t>Tawny Tit-Spinetail</t>
  </si>
  <si>
    <t>Leptasthenura fuliginiceps</t>
  </si>
  <si>
    <t>Leptasthenura</t>
  </si>
  <si>
    <t>fuliginiceps</t>
  </si>
  <si>
    <t>Brown-capped Tit-Spinetail</t>
  </si>
  <si>
    <t>Leptasthenura platensis</t>
  </si>
  <si>
    <t>platensis</t>
  </si>
  <si>
    <t>Tufted Tit-Spinetail</t>
  </si>
  <si>
    <t>Leptasthenura aegithaloides</t>
  </si>
  <si>
    <t>aegithaloides</t>
  </si>
  <si>
    <t>Plain-mantled Tit-Spinetail</t>
  </si>
  <si>
    <t>Leptasthenura striolata</t>
  </si>
  <si>
    <t>striolata</t>
  </si>
  <si>
    <t>Striolated Tit-Spinetail</t>
  </si>
  <si>
    <t>Leptasthenura pileata</t>
  </si>
  <si>
    <t>Rusty-crowned Tit-Spinetail</t>
  </si>
  <si>
    <t>Leptasthenura xenothorax</t>
  </si>
  <si>
    <t>xenothorax</t>
  </si>
  <si>
    <t>White-browed Tit-Spinetail</t>
  </si>
  <si>
    <t>Leptasthenura striata</t>
  </si>
  <si>
    <t>Streaked Tit-Spinetail</t>
  </si>
  <si>
    <t>Leptasthenura andicola</t>
  </si>
  <si>
    <t>andicola</t>
  </si>
  <si>
    <t>Andean Tit-Spinetail</t>
  </si>
  <si>
    <t>Leptasthenura setaria</t>
  </si>
  <si>
    <t>setaria</t>
  </si>
  <si>
    <t>Araucaria Tit-Spinetail</t>
  </si>
  <si>
    <t>Phacellodomus rufifrons</t>
  </si>
  <si>
    <t>Phacellodomus</t>
  </si>
  <si>
    <t>Rufous-fronted Thornbird</t>
  </si>
  <si>
    <t>Phacellodomus striaticeps</t>
  </si>
  <si>
    <t>striaticeps</t>
  </si>
  <si>
    <t>Streak-fronted Thornbird</t>
  </si>
  <si>
    <t>Phacellodomus sibilatrix</t>
  </si>
  <si>
    <t>Little Thornbird</t>
  </si>
  <si>
    <t>Phacellodomus dorsalis</t>
  </si>
  <si>
    <t>Chestnut-backed Thornbird</t>
  </si>
  <si>
    <t>Phacellodomus maculipectus</t>
  </si>
  <si>
    <t>maculipectus</t>
  </si>
  <si>
    <t>Spot-breasted Thornbird</t>
  </si>
  <si>
    <t>Phacellodomus striaticollis</t>
  </si>
  <si>
    <t>Freckle-breasted Thornbird</t>
  </si>
  <si>
    <t>Phacellodomus ruber</t>
  </si>
  <si>
    <t>Greater Thornbird</t>
  </si>
  <si>
    <t>Phacellodomus erythrophthalmus</t>
  </si>
  <si>
    <t>erythrophthalmus</t>
  </si>
  <si>
    <t>Orange-eyed Thornbird</t>
  </si>
  <si>
    <t>Phacellodomus ferrugineigula</t>
  </si>
  <si>
    <t>ferrugineigula</t>
  </si>
  <si>
    <t>Orange-breasted Thornbird</t>
  </si>
  <si>
    <t>Hellmayrea gularis</t>
  </si>
  <si>
    <t>Hellmayrea</t>
  </si>
  <si>
    <t>White-browed Spinetail</t>
  </si>
  <si>
    <t>Anumbius annumbi</t>
  </si>
  <si>
    <t>Anumbius</t>
  </si>
  <si>
    <t>annumbi</t>
  </si>
  <si>
    <t>Firewood-gatherer</t>
  </si>
  <si>
    <t>Coryphistera alaudina</t>
  </si>
  <si>
    <t>Coryphistera</t>
  </si>
  <si>
    <t>alaudina</t>
  </si>
  <si>
    <t>Lark-like Brushrunner</t>
  </si>
  <si>
    <t>Asthenes dorbignyi</t>
  </si>
  <si>
    <t>Asthenes</t>
  </si>
  <si>
    <t>dorbignyi</t>
  </si>
  <si>
    <t>Creamy-breasted Canastero</t>
  </si>
  <si>
    <t>Asthenes berlepschi</t>
  </si>
  <si>
    <t>Berlepsch's Canastero</t>
  </si>
  <si>
    <t>Asthenes baeri</t>
  </si>
  <si>
    <t>Short-billed Canastero</t>
  </si>
  <si>
    <t>Asthenes luizae</t>
  </si>
  <si>
    <t>luizae</t>
  </si>
  <si>
    <t>Cipo Canastero</t>
  </si>
  <si>
    <t>Asthenes hudsoni</t>
  </si>
  <si>
    <t>hudsoni</t>
  </si>
  <si>
    <t>Hudson's Canastero</t>
  </si>
  <si>
    <t>Asthenes anthoides</t>
  </si>
  <si>
    <t>anthoides</t>
  </si>
  <si>
    <t>Austral Canastero</t>
  </si>
  <si>
    <t>Asthenes urubambensis</t>
  </si>
  <si>
    <t>urubambensis</t>
  </si>
  <si>
    <t>Line-fronted Canastero</t>
  </si>
  <si>
    <t>Asthenes flammulata</t>
  </si>
  <si>
    <t>flammulata</t>
  </si>
  <si>
    <t>Many-striped Canastero</t>
  </si>
  <si>
    <t>Asthenes virgata</t>
  </si>
  <si>
    <t>Junin Canastero</t>
  </si>
  <si>
    <t>Asthenes maculicauda</t>
  </si>
  <si>
    <t>Scribble-tailed Canastero</t>
  </si>
  <si>
    <t>Asthenes wyatti</t>
  </si>
  <si>
    <t>wyatti</t>
  </si>
  <si>
    <t>Streak-backed Canastero</t>
  </si>
  <si>
    <t>Asthenes sclateri</t>
  </si>
  <si>
    <t>Puna Canastero</t>
  </si>
  <si>
    <t>Asthenes humilis</t>
  </si>
  <si>
    <t>humilis</t>
  </si>
  <si>
    <t>Streak-throated Canastero</t>
  </si>
  <si>
    <t>Asthenes modesta</t>
  </si>
  <si>
    <t>modesta</t>
  </si>
  <si>
    <t>Cordilleran Canastero</t>
  </si>
  <si>
    <t>Asthenes moreirae</t>
    <phoneticPr fontId="0"/>
  </si>
  <si>
    <t>moreirae</t>
  </si>
  <si>
    <t>Itatiaia Spinetail</t>
  </si>
  <si>
    <t>Asthenes pyrrholeuca</t>
  </si>
  <si>
    <t>pyrrholeuca</t>
  </si>
  <si>
    <t>Sharp-billed Canastero</t>
  </si>
  <si>
    <t>Asthenes harterti</t>
    <phoneticPr fontId="0"/>
  </si>
  <si>
    <t>Asthenes</t>
    <phoneticPr fontId="0"/>
  </si>
  <si>
    <t>Black-throated Thistletail</t>
  </si>
  <si>
    <t>Asthenes helleri</t>
    <phoneticPr fontId="0"/>
  </si>
  <si>
    <t>helleri</t>
  </si>
  <si>
    <t>Puna Thistletail</t>
  </si>
  <si>
    <t>Asthenes ayacuchensis</t>
  </si>
  <si>
    <t>ayacuchensis</t>
  </si>
  <si>
    <t>Ayacucho Thistletail</t>
  </si>
  <si>
    <t>Asthenes vilcabambae</t>
    <phoneticPr fontId="0"/>
  </si>
  <si>
    <t>vilcabambae</t>
  </si>
  <si>
    <t>Vilcabamba Thistletail</t>
  </si>
  <si>
    <t>Asthenes pudibunda</t>
  </si>
  <si>
    <t>pudibunda</t>
  </si>
  <si>
    <t>Canyon Canastero</t>
  </si>
  <si>
    <t>Asthenes ottonis</t>
  </si>
  <si>
    <t>ottonis</t>
  </si>
  <si>
    <t>Rusty-fronted Canastero</t>
  </si>
  <si>
    <t>Asthenes heterura</t>
  </si>
  <si>
    <t>Maquis Canastero</t>
  </si>
  <si>
    <t>Asthenes palpebralis</t>
    <phoneticPr fontId="0"/>
  </si>
  <si>
    <t>palpebralis</t>
  </si>
  <si>
    <t>Eye-ringed Thistletail</t>
  </si>
  <si>
    <t>Asthenes coryi</t>
    <phoneticPr fontId="0"/>
  </si>
  <si>
    <t>coryi</t>
  </si>
  <si>
    <t>Ochre-browed Thistletail</t>
  </si>
  <si>
    <t>Asthenes perijana</t>
    <phoneticPr fontId="0"/>
  </si>
  <si>
    <t>perijana</t>
  </si>
  <si>
    <t>Perija Thistletail</t>
  </si>
  <si>
    <t>Asthenes fuliginosa</t>
    <phoneticPr fontId="0"/>
  </si>
  <si>
    <t>White-chinned Thistletail</t>
  </si>
  <si>
    <t>Asthenes griseomurina</t>
    <phoneticPr fontId="0"/>
  </si>
  <si>
    <t>griseomurina</t>
  </si>
  <si>
    <t>Mouse-colored Thistletail</t>
  </si>
  <si>
    <t>Acrobatornis fonsecai</t>
  </si>
  <si>
    <t>Acrobatornis</t>
  </si>
  <si>
    <t>fonsecai</t>
  </si>
  <si>
    <t>Pink-legged Graveteiro</t>
  </si>
  <si>
    <t>Metopothrix aurantiaca</t>
  </si>
  <si>
    <t>Metopothrix</t>
  </si>
  <si>
    <t>aurantiaca</t>
  </si>
  <si>
    <t>Orange-fronted Plushcrown</t>
  </si>
  <si>
    <t>Xenerpestes minlosi</t>
  </si>
  <si>
    <t>Xenerpestes</t>
  </si>
  <si>
    <t>minlosi</t>
  </si>
  <si>
    <t>Double-banded Graytail</t>
  </si>
  <si>
    <t>Xenerpestes singularis</t>
  </si>
  <si>
    <t>singularis</t>
  </si>
  <si>
    <t>Equatorial Graytail</t>
  </si>
  <si>
    <t>Siptornis striaticollis</t>
  </si>
  <si>
    <t>Siptornis</t>
  </si>
  <si>
    <t>Spectacled Prickletail</t>
  </si>
  <si>
    <t>Roraimia adusta</t>
  </si>
  <si>
    <t>Roraimia</t>
  </si>
  <si>
    <t>adusta</t>
  </si>
  <si>
    <t>Roraiman Barbtail</t>
  </si>
  <si>
    <t>Thripophaga macroura</t>
  </si>
  <si>
    <t>Thripophaga</t>
  </si>
  <si>
    <t>Striated Softtail</t>
  </si>
  <si>
    <t>Thripophaga cherriei</t>
  </si>
  <si>
    <t>Orinoco Softtail</t>
  </si>
  <si>
    <t>Thripophaga amacurensis</t>
  </si>
  <si>
    <t>amacurensis</t>
  </si>
  <si>
    <t>Delta Amacuro Softtail</t>
  </si>
  <si>
    <t>Thripophaga fusciceps</t>
  </si>
  <si>
    <t>fusciceps</t>
  </si>
  <si>
    <t>Plain Softtail</t>
  </si>
  <si>
    <t>Thripophaga berlepschi</t>
  </si>
  <si>
    <t>Russet-mantled Softtail</t>
  </si>
  <si>
    <t>Limnoctites rectirostris</t>
  </si>
  <si>
    <t>Limnoctites</t>
  </si>
  <si>
    <t>Straight-billed Reedhaunter</t>
  </si>
  <si>
    <t>Limnoctites sulphuriferus</t>
  </si>
  <si>
    <t>sulphuriferus</t>
  </si>
  <si>
    <t>Sulphur-bearded Reedhaunter</t>
  </si>
  <si>
    <t>Cranioleuca marcapatae</t>
  </si>
  <si>
    <t>Cranioleuca</t>
  </si>
  <si>
    <t>marcapatae</t>
  </si>
  <si>
    <t>Marcapata Spinetail</t>
  </si>
  <si>
    <t>Cranioleuca albiceps</t>
  </si>
  <si>
    <t>albiceps</t>
  </si>
  <si>
    <t>Light-crowned Spinetail</t>
  </si>
  <si>
    <t>Cranioleuca vulpina</t>
  </si>
  <si>
    <t>vulpina</t>
  </si>
  <si>
    <t>Rusty-backed Spinetail</t>
  </si>
  <si>
    <t>Cranioleuca vulpecula</t>
  </si>
  <si>
    <t>vulpecula</t>
  </si>
  <si>
    <t>Parker's Spinetail</t>
  </si>
  <si>
    <t>Cranioleuca subcristata</t>
  </si>
  <si>
    <t>subcristata</t>
  </si>
  <si>
    <t>Crested Spinetail</t>
  </si>
  <si>
    <t>Cranioleuca pyrrhophia</t>
  </si>
  <si>
    <t>pyrrhophia</t>
  </si>
  <si>
    <t>Stripe-crowned Spinetail</t>
  </si>
  <si>
    <t>Cranioleuca henricae</t>
  </si>
  <si>
    <t>henricae</t>
  </si>
  <si>
    <t>Bolivian Spinetail</t>
  </si>
  <si>
    <t>Cranioleuca obsoleta</t>
  </si>
  <si>
    <t>obsoleta</t>
  </si>
  <si>
    <t>Olive Spinetail</t>
  </si>
  <si>
    <t>Cranioleuca pallida</t>
  </si>
  <si>
    <t>Pallid Spinetail</t>
  </si>
  <si>
    <t>Cranioleuca semicinerea</t>
  </si>
  <si>
    <t>semicinerea</t>
  </si>
  <si>
    <t>Gray-headed Spinetail</t>
  </si>
  <si>
    <t>Cranioleuca albicapilla</t>
  </si>
  <si>
    <t>albicapilla</t>
  </si>
  <si>
    <t>Creamy-crested Spinetail</t>
  </si>
  <si>
    <t>Cranioleuca erythrops</t>
  </si>
  <si>
    <t>Red-faced Spinetail</t>
  </si>
  <si>
    <t>Cranioleuca demissa</t>
  </si>
  <si>
    <t>demissa</t>
  </si>
  <si>
    <t>Tepui Spinetail</t>
  </si>
  <si>
    <t>Cranioleuca hellmayri</t>
  </si>
  <si>
    <t>hellmayri</t>
  </si>
  <si>
    <t>Streak-capped Spinetail</t>
  </si>
  <si>
    <t>Cranioleuca curtata</t>
  </si>
  <si>
    <t>curtata</t>
  </si>
  <si>
    <t>Ash-browed Spinetail</t>
  </si>
  <si>
    <t>Cranioleuca antisiensis</t>
  </si>
  <si>
    <t>antisiensis</t>
  </si>
  <si>
    <t>Line-cheeked Spinetail</t>
  </si>
  <si>
    <t>Cranioleuca gutturata</t>
  </si>
  <si>
    <t>gutturata</t>
  </si>
  <si>
    <t>Speckled Spinetail</t>
  </si>
  <si>
    <t>Cranioleuca muelleri</t>
  </si>
  <si>
    <t>muelleri</t>
  </si>
  <si>
    <t>Scaled Spinetail</t>
  </si>
  <si>
    <t>Pseudasthenes humicola</t>
    <phoneticPr fontId="0"/>
  </si>
  <si>
    <t>Pseudasthenes</t>
    <phoneticPr fontId="0"/>
  </si>
  <si>
    <t>humicola</t>
  </si>
  <si>
    <t>Dusky-tailed Canastero</t>
  </si>
  <si>
    <t>Pseudasthenes patagonica</t>
    <phoneticPr fontId="0"/>
  </si>
  <si>
    <t>patagonica</t>
  </si>
  <si>
    <t>Patagonian Canastero</t>
  </si>
  <si>
    <t>Pseudasthenes steinbachi</t>
    <phoneticPr fontId="0"/>
  </si>
  <si>
    <t>steinbachi</t>
  </si>
  <si>
    <t>Steinbach's Canastero</t>
  </si>
  <si>
    <t>Pseudasthenes cactorum</t>
    <phoneticPr fontId="0"/>
  </si>
  <si>
    <t>Cactus Canastero</t>
  </si>
  <si>
    <t>Spartonoica maluroides</t>
  </si>
  <si>
    <t>Spartonoica</t>
  </si>
  <si>
    <t>maluroides</t>
  </si>
  <si>
    <t>Bay-capped Wren-Spinetail</t>
  </si>
  <si>
    <t>Pseudoseisura cristata</t>
  </si>
  <si>
    <t>Pseudoseisura</t>
  </si>
  <si>
    <t>Caatinga Cacholote</t>
  </si>
  <si>
    <t>Pseudoseisura unirufa</t>
  </si>
  <si>
    <t>unirufa</t>
  </si>
  <si>
    <t>Rufous Cacholote</t>
  </si>
  <si>
    <t>Pseudoseisura lophotes</t>
  </si>
  <si>
    <t>Brown Cacholote</t>
  </si>
  <si>
    <t>Pseudoseisura gutturalis</t>
  </si>
  <si>
    <t>White-throated Cacholote</t>
  </si>
  <si>
    <t>Certhiaxis cinnamomeus</t>
  </si>
  <si>
    <t>Certhiaxis</t>
  </si>
  <si>
    <t>Yellow-chinned Spinetail</t>
  </si>
  <si>
    <t>Certhiaxis mustelinus</t>
  </si>
  <si>
    <t>mustelinus</t>
  </si>
  <si>
    <t>Red-and-white Spinetail</t>
  </si>
  <si>
    <t>Mazaria propinqua</t>
  </si>
  <si>
    <t>Mazaria</t>
  </si>
  <si>
    <t>propinqua</t>
  </si>
  <si>
    <t>White-bellied Spinetail</t>
  </si>
  <si>
    <t>Schoeniophylax phryganophilus</t>
  </si>
  <si>
    <t>Schoeniophylax</t>
  </si>
  <si>
    <t>phryganophilus</t>
  </si>
  <si>
    <t>Chotoy Spinetail</t>
  </si>
  <si>
    <t>Synallaxis scutata</t>
  </si>
  <si>
    <t>Synallaxis</t>
  </si>
  <si>
    <t>scutata</t>
  </si>
  <si>
    <t>Ochre-cheeked Spinetail</t>
  </si>
  <si>
    <t>Synallaxis cinerascens</t>
  </si>
  <si>
    <t>Gray-bellied Spinetail</t>
  </si>
  <si>
    <t>Synallaxis gujanensis</t>
  </si>
  <si>
    <t>Plain-crowned Spinetail</t>
  </si>
  <si>
    <t>Synallaxis albilora</t>
  </si>
  <si>
    <t>albilora</t>
  </si>
  <si>
    <t>White-lored Spinetail</t>
  </si>
  <si>
    <t>Synallaxis maranonica</t>
    <phoneticPr fontId="0"/>
  </si>
  <si>
    <t>Marañon Spinetail</t>
  </si>
  <si>
    <t>Synallaxis hypochondriaca</t>
    <phoneticPr fontId="0"/>
  </si>
  <si>
    <t>hypochondriaca</t>
  </si>
  <si>
    <t>Great Spinetail</t>
  </si>
  <si>
    <t>Synallaxis stictothorax</t>
  </si>
  <si>
    <t>Necklaced Spinetail</t>
  </si>
  <si>
    <t>Synallaxis chinchipensis</t>
  </si>
  <si>
    <t>chinchipensis</t>
  </si>
  <si>
    <t>Chinchipe Spinetail</t>
  </si>
  <si>
    <t>Synallaxis zimmeri</t>
  </si>
  <si>
    <t>Russet-bellied Spinetail</t>
  </si>
  <si>
    <t>Synallaxis brachyura</t>
  </si>
  <si>
    <t>Slaty Spinetail</t>
  </si>
  <si>
    <t>Synallaxis subpudica</t>
    <phoneticPr fontId="0"/>
  </si>
  <si>
    <t>subpudica</t>
  </si>
  <si>
    <t>Silvery-throated Spinetail</t>
  </si>
  <si>
    <t>Synallaxis hellmayri</t>
    <phoneticPr fontId="0"/>
  </si>
  <si>
    <t>Red-shouldered Spinetail</t>
  </si>
  <si>
    <t>Synallaxis ruficapilla</t>
  </si>
  <si>
    <t>Rufous-capped Spinetail</t>
  </si>
  <si>
    <t>Synallaxis cinerea</t>
  </si>
  <si>
    <t>Bahia Spinetail</t>
  </si>
  <si>
    <t>Synallaxis infuscata</t>
  </si>
  <si>
    <t>infuscata</t>
  </si>
  <si>
    <t>Pinto's Spinetail</t>
  </si>
  <si>
    <t>Synallaxis moesta</t>
  </si>
  <si>
    <t>moesta</t>
  </si>
  <si>
    <t>Dusky Spinetail</t>
  </si>
  <si>
    <t>Synallaxis macconnelli</t>
  </si>
  <si>
    <t>macconnelli</t>
  </si>
  <si>
    <t>McConnell's Spinetail</t>
  </si>
  <si>
    <t>Synallaxis cabanisi</t>
  </si>
  <si>
    <t>cabanisi</t>
  </si>
  <si>
    <t>Cabanis's Spinetail</t>
  </si>
  <si>
    <t>Synallaxis hypospodia</t>
  </si>
  <si>
    <t>hypospodia</t>
  </si>
  <si>
    <t>Cinereous-breasted Spinetail</t>
  </si>
  <si>
    <t>Synallaxis spixi</t>
  </si>
  <si>
    <t>spixi</t>
  </si>
  <si>
    <t>Spix's Spinetail</t>
  </si>
  <si>
    <t>Synallaxis albigularis</t>
  </si>
  <si>
    <t>Dark-breasted Spinetail</t>
  </si>
  <si>
    <t>Synallaxis beverlyae</t>
    <phoneticPr fontId="0"/>
  </si>
  <si>
    <t>beverlyae</t>
    <phoneticPr fontId="0"/>
  </si>
  <si>
    <t>Rio Orinoco Spinetail</t>
    <phoneticPr fontId="0"/>
  </si>
  <si>
    <t>Synallaxis albescens</t>
  </si>
  <si>
    <t>albescens</t>
  </si>
  <si>
    <t>Pale-breasted Spinetail</t>
  </si>
  <si>
    <t>Synallaxis frontalis</t>
  </si>
  <si>
    <t>Sooty-fronted Spinetail</t>
  </si>
  <si>
    <t>Synallaxis azarae</t>
  </si>
  <si>
    <t>azarae</t>
  </si>
  <si>
    <t>Azara's Spinetail</t>
  </si>
  <si>
    <t>Synallaxis courseni</t>
  </si>
  <si>
    <t>courseni</t>
  </si>
  <si>
    <t>Apurimac Spinetail</t>
  </si>
  <si>
    <t>Synallaxis candei</t>
  </si>
  <si>
    <t>candei</t>
  </si>
  <si>
    <t>White-whiskered Spinetail</t>
  </si>
  <si>
    <t>Synallaxis kollari</t>
  </si>
  <si>
    <t>kollari</t>
  </si>
  <si>
    <t>Hoary-throated Spinetail</t>
  </si>
  <si>
    <t>Synallaxis tithys</t>
  </si>
  <si>
    <t>tithys</t>
  </si>
  <si>
    <t>Blackish-headed Spinetail</t>
  </si>
  <si>
    <t>Synallaxis fuscorufa</t>
  </si>
  <si>
    <t>fuscorufa</t>
  </si>
  <si>
    <t>Rusty-headed Spinetail</t>
  </si>
  <si>
    <t>Synallaxis unirufa</t>
  </si>
  <si>
    <t>Rufous Spinetail</t>
  </si>
  <si>
    <t>Synallaxis castanea</t>
  </si>
  <si>
    <t>Black-throated Spinetail</t>
  </si>
  <si>
    <t>Synallaxis cinnamomea</t>
  </si>
  <si>
    <t>cinnamomea</t>
  </si>
  <si>
    <t>Stripe-breasted Spinetail</t>
  </si>
  <si>
    <t>Synallaxis rutilans</t>
  </si>
  <si>
    <t>Ruddy Spinetail</t>
  </si>
  <si>
    <t>Synallaxis cherriei</t>
  </si>
  <si>
    <t>Chestnut-throated Spinetail</t>
  </si>
  <si>
    <t>Tyranneutes stolzmanni</t>
  </si>
  <si>
    <t>Pipridae</t>
  </si>
  <si>
    <t>Tyranneutes</t>
  </si>
  <si>
    <t>Dwarf Tyrant-Manakin</t>
  </si>
  <si>
    <t>Tyranneutes virescens</t>
  </si>
  <si>
    <t>Tiny Tyrant-Manakin</t>
  </si>
  <si>
    <t>Neopelma pallescens</t>
  </si>
  <si>
    <t>Neopelma</t>
  </si>
  <si>
    <t>pallescens</t>
  </si>
  <si>
    <t>Pale-bellied Tyrant-Manakin</t>
  </si>
  <si>
    <t>Neopelma chrysocephalum</t>
  </si>
  <si>
    <t>chrysocephalum</t>
  </si>
  <si>
    <t>Saffron-crested Tyrant-Manakin</t>
  </si>
  <si>
    <t>Neopelma aurifrons</t>
  </si>
  <si>
    <t>Wied's Tyrant-Manakin</t>
  </si>
  <si>
    <t>Neopelma chrysolophum</t>
  </si>
  <si>
    <t>chrysolophum</t>
  </si>
  <si>
    <t>Serra do Mar Tyrant-Manakin</t>
  </si>
  <si>
    <t>Neopelma sulphureiventer</t>
  </si>
  <si>
    <t>sulphureiventer</t>
  </si>
  <si>
    <t>Sulphur-bellied Tyrant-Manakin</t>
  </si>
  <si>
    <t>Chloropipo flavicapilla</t>
  </si>
  <si>
    <t>Chloropipo</t>
  </si>
  <si>
    <t>flavicapilla</t>
  </si>
  <si>
    <t>Yellow-headed Manakin</t>
  </si>
  <si>
    <t>Chloropipo unicolor</t>
  </si>
  <si>
    <t>Jet Manakin</t>
  </si>
  <si>
    <t>Antilophia bokermanni</t>
  </si>
  <si>
    <t>Antilophia</t>
  </si>
  <si>
    <t>bokermanni</t>
  </si>
  <si>
    <t>Araripe Manakin</t>
  </si>
  <si>
    <t>Antilophia galeata</t>
  </si>
  <si>
    <t>galeata</t>
  </si>
  <si>
    <t>Helmeted Manakin</t>
  </si>
  <si>
    <t>Chiroxiphia lanceolata</t>
  </si>
  <si>
    <t>Chiroxiphia</t>
  </si>
  <si>
    <t>Lance-tailed Manakin</t>
  </si>
  <si>
    <t>Chiroxiphia pareola</t>
  </si>
  <si>
    <t>pareola</t>
  </si>
  <si>
    <t>Blue-backed Manakin</t>
  </si>
  <si>
    <t>Chiroxiphia boliviana</t>
  </si>
  <si>
    <t>boliviana</t>
  </si>
  <si>
    <t>Yungas Manakin</t>
  </si>
  <si>
    <t>Chiroxiphia caudata</t>
  </si>
  <si>
    <t>Swallow-tailed Manakin</t>
  </si>
  <si>
    <t>Ilicura militaris</t>
  </si>
  <si>
    <t>Ilicura</t>
  </si>
  <si>
    <t>Pin-tailed Manakin</t>
  </si>
  <si>
    <t>Masius chrysopterus</t>
  </si>
  <si>
    <t>Masius</t>
  </si>
  <si>
    <t>chrysopterus</t>
  </si>
  <si>
    <t>Golden-winged Manakin</t>
  </si>
  <si>
    <t>Corapipo altera</t>
  </si>
  <si>
    <t>Corapipo</t>
  </si>
  <si>
    <t>altera</t>
  </si>
  <si>
    <t>White-ruffed Manakin</t>
  </si>
  <si>
    <t>leucorrhoa</t>
  </si>
  <si>
    <t>White-bibbed Manakin</t>
  </si>
  <si>
    <t>Corapipo gutturalis</t>
  </si>
  <si>
    <t>White-throated Manakin</t>
  </si>
  <si>
    <t>Xenopipo uniformis</t>
  </si>
  <si>
    <t>Xenopipo</t>
  </si>
  <si>
    <t>Olive Manakin</t>
  </si>
  <si>
    <t>Xenopipo atronitens</t>
  </si>
  <si>
    <t>atronitens</t>
  </si>
  <si>
    <t>Black Manakin</t>
  </si>
  <si>
    <t>Cryptopipo holochlora</t>
  </si>
  <si>
    <t>Cryptopipo</t>
  </si>
  <si>
    <t>holochlora</t>
  </si>
  <si>
    <t>Green Manakin</t>
  </si>
  <si>
    <t>Lepidothrix coronata</t>
  </si>
  <si>
    <t>Lepidothrix</t>
  </si>
  <si>
    <t>coronata</t>
  </si>
  <si>
    <t>Blue-crowned Manakin</t>
  </si>
  <si>
    <t>Lepidothrix nattereri</t>
  </si>
  <si>
    <t>Snow-capped Manakin</t>
  </si>
  <si>
    <t>Lepidothrix vilasboasi</t>
  </si>
  <si>
    <t>vilasboasi</t>
  </si>
  <si>
    <t>Golden-crowned Manakin</t>
  </si>
  <si>
    <t>Lepidothrix iris</t>
  </si>
  <si>
    <t>Opal-crowned Manakin</t>
  </si>
  <si>
    <t>Lepidothrix suavissima</t>
  </si>
  <si>
    <t>suavissima</t>
  </si>
  <si>
    <t>Orange-bellied Manakin</t>
  </si>
  <si>
    <t>Lepidothrix serena</t>
  </si>
  <si>
    <t>serena</t>
  </si>
  <si>
    <t>White-fronted Manakin</t>
  </si>
  <si>
    <t>Lepidothrix isidorei</t>
  </si>
  <si>
    <t>isidorei</t>
  </si>
  <si>
    <t>Blue-rumped Manakin</t>
  </si>
  <si>
    <t>Lepidothrix coeruleocapilla</t>
  </si>
  <si>
    <t>coeruleocapilla</t>
  </si>
  <si>
    <t>Cerulean-capped Manakin</t>
  </si>
  <si>
    <t>Heterocercus aurantiivertex</t>
  </si>
  <si>
    <t>Heterocercus</t>
  </si>
  <si>
    <t>aurantiivertex</t>
  </si>
  <si>
    <t>Orange-crowned Manakin</t>
  </si>
  <si>
    <t>Heterocercus flavivertex</t>
  </si>
  <si>
    <t>flavivertex</t>
  </si>
  <si>
    <t>Yellow-crowned Manakin</t>
  </si>
  <si>
    <t>Heterocercus linteatus</t>
  </si>
  <si>
    <t>linteatus</t>
  </si>
  <si>
    <t>Flame-crowned Manakin</t>
  </si>
  <si>
    <t>Manacus</t>
  </si>
  <si>
    <t>manacus</t>
  </si>
  <si>
    <t>White-bearded Manakin</t>
  </si>
  <si>
    <t>Pipra aureola</t>
    <phoneticPr fontId="0"/>
  </si>
  <si>
    <t>Pipra</t>
    <phoneticPr fontId="0"/>
  </si>
  <si>
    <t>aureola</t>
  </si>
  <si>
    <t>Crimson-hooded Manakin</t>
  </si>
  <si>
    <t>Pipra filicauda</t>
    <phoneticPr fontId="0"/>
  </si>
  <si>
    <t>filicauda</t>
  </si>
  <si>
    <t>Wire-tailed Manakin</t>
  </si>
  <si>
    <t>Pipra fasciicauda</t>
    <phoneticPr fontId="0"/>
  </si>
  <si>
    <t>fasciicauda</t>
  </si>
  <si>
    <t>Band-tailed Manakin</t>
  </si>
  <si>
    <t>Machaeropterus deliciosus</t>
  </si>
  <si>
    <t>Machaeropterus</t>
  </si>
  <si>
    <t>deliciosus</t>
  </si>
  <si>
    <t>Club-winged Manakin</t>
  </si>
  <si>
    <t>Machaeropterus striolatus</t>
  </si>
  <si>
    <t>Striolated Manakin</t>
  </si>
  <si>
    <t>Machaeropterus eckelberryi</t>
  </si>
  <si>
    <t>eckelberryi</t>
  </si>
  <si>
    <t>Painted Manakin</t>
  </si>
  <si>
    <t>Machaeropterus regulus</t>
  </si>
  <si>
    <t>regulus</t>
  </si>
  <si>
    <t>Kinglet Manakin</t>
  </si>
  <si>
    <t>Machaeropterus pyrocephalus</t>
  </si>
  <si>
    <t>pyrocephalus</t>
  </si>
  <si>
    <t>Fiery-capped Manakin</t>
  </si>
  <si>
    <t>Pseudopipra pipra</t>
  </si>
  <si>
    <t>Pseudopipra</t>
  </si>
  <si>
    <t>pipra</t>
  </si>
  <si>
    <t>White-crowned Manakin</t>
  </si>
  <si>
    <t>Ceratopipra cornuta</t>
    <phoneticPr fontId="0"/>
  </si>
  <si>
    <t>Ceratopipra</t>
    <phoneticPr fontId="0"/>
  </si>
  <si>
    <t>Scarlet-horned Manakin</t>
  </si>
  <si>
    <t>Ceratopipra mentalis</t>
    <phoneticPr fontId="0"/>
  </si>
  <si>
    <t>Red-capped Manakin</t>
  </si>
  <si>
    <t>Ceratopipra erythrocephala</t>
    <phoneticPr fontId="0"/>
  </si>
  <si>
    <t>erythrocephala</t>
  </si>
  <si>
    <t>Golden-headed Manakin</t>
  </si>
  <si>
    <t>Ceratopipra rubrocapilla</t>
    <phoneticPr fontId="0"/>
  </si>
  <si>
    <t>rubrocapilla</t>
  </si>
  <si>
    <t>Red-headed Manakin</t>
  </si>
  <si>
    <t>Ceratopipra chloromeros</t>
    <phoneticPr fontId="0"/>
  </si>
  <si>
    <t>chloromeros</t>
  </si>
  <si>
    <t>Round-tailed Manakin</t>
  </si>
  <si>
    <t>Carpornis cucullata</t>
  </si>
  <si>
    <t>Cotingidae</t>
  </si>
  <si>
    <t>Carpornis</t>
  </si>
  <si>
    <t>Hooded Berryeater</t>
  </si>
  <si>
    <t>Carpornis melanocephala</t>
  </si>
  <si>
    <t>melanocephala</t>
  </si>
  <si>
    <t>Black-headed Berryeater</t>
  </si>
  <si>
    <t>Pipreola riefferii</t>
  </si>
  <si>
    <t>Pipreola</t>
  </si>
  <si>
    <t>riefferii</t>
  </si>
  <si>
    <t>Green-and-black Fruiteater</t>
  </si>
  <si>
    <t>Pipreola intermedia</t>
  </si>
  <si>
    <t>intermedia</t>
  </si>
  <si>
    <t>Band-tailed Fruiteater</t>
  </si>
  <si>
    <t>Pipreola arcuata</t>
  </si>
  <si>
    <t>arcuata</t>
  </si>
  <si>
    <t>Barred Fruiteater</t>
  </si>
  <si>
    <t>Pipreola aureopectus</t>
  </si>
  <si>
    <t>aureopectus</t>
  </si>
  <si>
    <t>Golden-breasted Fruiteater</t>
  </si>
  <si>
    <t>Pipreola jucunda</t>
  </si>
  <si>
    <t>jucunda</t>
  </si>
  <si>
    <t>Orange-breasted Fruiteater</t>
  </si>
  <si>
    <t>Pipreola lubomirskii</t>
  </si>
  <si>
    <t>lubomirskii</t>
  </si>
  <si>
    <t>Black-chested Fruiteater</t>
  </si>
  <si>
    <t>Pipreola pulchra</t>
  </si>
  <si>
    <t>Masked Fruiteater</t>
  </si>
  <si>
    <t>Pipreola frontalis</t>
  </si>
  <si>
    <t>Scarlet-breasted Fruiteater</t>
  </si>
  <si>
    <t>Pipreola chlorolepidota</t>
  </si>
  <si>
    <t>chlorolepidota</t>
  </si>
  <si>
    <t>Fiery-throated Fruiteater</t>
  </si>
  <si>
    <t>Pipreola formosa</t>
  </si>
  <si>
    <t>Handsome Fruiteater</t>
  </si>
  <si>
    <t>Pipreola whitelyi</t>
  </si>
  <si>
    <t>Red-banded Fruiteater</t>
  </si>
  <si>
    <t>Ampelioides tschudii</t>
  </si>
  <si>
    <t>Ampelioides</t>
  </si>
  <si>
    <t>tschudii</t>
  </si>
  <si>
    <t>Scaled Fruiteater</t>
  </si>
  <si>
    <t>Zaratornis stresemanni</t>
  </si>
  <si>
    <t>Zaratornis</t>
  </si>
  <si>
    <t>White-cheeked Cotinga</t>
  </si>
  <si>
    <t>Phytotoma raimondii</t>
  </si>
  <si>
    <t>Phytotoma</t>
  </si>
  <si>
    <t>raimondii</t>
  </si>
  <si>
    <t>Peruvian Plantcutter</t>
  </si>
  <si>
    <t>Phytotoma rutila</t>
  </si>
  <si>
    <t>White-tipped Plantcutter</t>
  </si>
  <si>
    <t>Phytotoma rara</t>
  </si>
  <si>
    <t>rara</t>
  </si>
  <si>
    <t>Rufous-tailed Plantcutter</t>
  </si>
  <si>
    <t>Phibalura flavirostris</t>
  </si>
  <si>
    <t>Phibalura</t>
  </si>
  <si>
    <t>Swallow-tailed Cotinga</t>
  </si>
  <si>
    <t>Doliornis remseni</t>
  </si>
  <si>
    <t>Doliornis</t>
  </si>
  <si>
    <t>remseni</t>
  </si>
  <si>
    <t>Chestnut-bellied Cotinga</t>
  </si>
  <si>
    <t>Doliornis sclateri</t>
  </si>
  <si>
    <t>Bay-vented Cotinga</t>
  </si>
  <si>
    <t>Ampelion rubrocristatus</t>
  </si>
  <si>
    <t>Ampelion</t>
  </si>
  <si>
    <t>rubrocristatus</t>
  </si>
  <si>
    <t>Red-crested Cotinga</t>
  </si>
  <si>
    <t>Ampelion rufaxilla</t>
  </si>
  <si>
    <t>Chestnut-crested Cotinga</t>
  </si>
  <si>
    <t>Phoenicircus carnifex</t>
  </si>
  <si>
    <t>Phoenicircus</t>
  </si>
  <si>
    <t>carnifex</t>
  </si>
  <si>
    <t>Guianan Red-Cotinga</t>
  </si>
  <si>
    <t>Phoenicircus nigricollis</t>
  </si>
  <si>
    <t>Black-necked Red-Cotinga</t>
  </si>
  <si>
    <t>Rupicola rupicola</t>
  </si>
  <si>
    <t>Rupicola</t>
  </si>
  <si>
    <t>Guianan Cock-of-the-rock</t>
  </si>
  <si>
    <t>Rupicola peruvianus</t>
  </si>
  <si>
    <t>peruvianus</t>
  </si>
  <si>
    <t>Andean Cock-of-the-rock</t>
  </si>
  <si>
    <t>Snowornis subalaris</t>
  </si>
  <si>
    <t>Snowornis</t>
  </si>
  <si>
    <t>Gray-tailed Piha</t>
  </si>
  <si>
    <t>Snowornis cryptolophus</t>
  </si>
  <si>
    <t>cryptolophus</t>
  </si>
  <si>
    <t>Olivaceous Piha</t>
  </si>
  <si>
    <t>Haematoderus militaris</t>
  </si>
  <si>
    <t>Haematoderus</t>
  </si>
  <si>
    <t>Crimson Fruitcrow</t>
  </si>
  <si>
    <t>Querula purpurata</t>
  </si>
  <si>
    <t>Querula</t>
  </si>
  <si>
    <t>Purple-throated Fruitcrow</t>
  </si>
  <si>
    <t>Pyroderus scutatus</t>
  </si>
  <si>
    <t>Pyroderus</t>
  </si>
  <si>
    <t>Red-ruffed Fruitcrow</t>
  </si>
  <si>
    <t>Cephalopterus ornatus</t>
  </si>
  <si>
    <t>Cephalopterus</t>
  </si>
  <si>
    <t>Amazonian Umbrellabird</t>
  </si>
  <si>
    <t>Cephalopterus penduliger</t>
  </si>
  <si>
    <t>penduliger</t>
  </si>
  <si>
    <t>Long-wattled Umbrellabird</t>
  </si>
  <si>
    <t>Perissocephalus tricolor</t>
  </si>
  <si>
    <t>Perissocephalus</t>
  </si>
  <si>
    <t>Capuchinbird</t>
  </si>
  <si>
    <t>Cotinga nattererii</t>
  </si>
  <si>
    <t>Cotinga</t>
  </si>
  <si>
    <t>nattererii</t>
  </si>
  <si>
    <t>Blue Cotinga</t>
  </si>
  <si>
    <t>Cotinga maynana</t>
  </si>
  <si>
    <t>maynana</t>
  </si>
  <si>
    <t>Plum-throated Cotinga</t>
  </si>
  <si>
    <t>Cotinga cotinga</t>
  </si>
  <si>
    <t>cotinga</t>
  </si>
  <si>
    <t>Purple-breasted Cotinga</t>
  </si>
  <si>
    <t>Cotinga maculata</t>
  </si>
  <si>
    <t>Banded Cotinga</t>
  </si>
  <si>
    <t>Cotinga cayana</t>
  </si>
  <si>
    <t>Spangled Cotinga</t>
  </si>
  <si>
    <t>Lipaugus unirufus</t>
  </si>
  <si>
    <t>Lipaugus</t>
  </si>
  <si>
    <t>unirufus</t>
  </si>
  <si>
    <t>Rufous Piha</t>
  </si>
  <si>
    <t>Lipaugus streptophorus</t>
  </si>
  <si>
    <t>streptophorus</t>
  </si>
  <si>
    <t>Rose-collared Piha</t>
  </si>
  <si>
    <t>Lipaugus vociferans</t>
  </si>
  <si>
    <t>vociferans</t>
  </si>
  <si>
    <t>Screaming Piha</t>
  </si>
  <si>
    <t>Lipaugus lanioides</t>
  </si>
  <si>
    <t>lanioides</t>
  </si>
  <si>
    <t>Cinnamon-vented Piha</t>
  </si>
  <si>
    <t>Lipaugus ater</t>
  </si>
  <si>
    <t>Black-and-gold Cotinga</t>
  </si>
  <si>
    <t>Lipaugus conditus</t>
  </si>
  <si>
    <t>conditus</t>
  </si>
  <si>
    <t>Gray-winged Cotinga</t>
  </si>
  <si>
    <t>Lipaugus weberi</t>
  </si>
  <si>
    <t>weberi</t>
  </si>
  <si>
    <t>Chestnut-capped Piha</t>
  </si>
  <si>
    <t>Lipaugus fuscocinereus</t>
  </si>
  <si>
    <t>fuscocinereus</t>
  </si>
  <si>
    <t>Dusky Piha</t>
  </si>
  <si>
    <t>Lipaugus uropygialis</t>
  </si>
  <si>
    <t>uropygialis</t>
  </si>
  <si>
    <t>Scimitar-winged Piha</t>
  </si>
  <si>
    <t>Procnias albus</t>
  </si>
  <si>
    <t>Procnias</t>
  </si>
  <si>
    <t>White Bellbird</t>
  </si>
  <si>
    <t>Procnias averano</t>
  </si>
  <si>
    <t>averano</t>
  </si>
  <si>
    <t>Bearded Bellbird</t>
  </si>
  <si>
    <t>Procnias nudicollis</t>
  </si>
  <si>
    <t>nudicollis</t>
  </si>
  <si>
    <t>Bare-throated Bellbird</t>
  </si>
  <si>
    <t>Porphyrolaema porphyrolaema</t>
  </si>
  <si>
    <t>Porphyrolaema</t>
  </si>
  <si>
    <t>porphyrolaema</t>
  </si>
  <si>
    <t>Purple-throated Cotinga</t>
  </si>
  <si>
    <t>Carpodectes hopkei</t>
  </si>
  <si>
    <t>Carpodectes</t>
  </si>
  <si>
    <t>hopkei</t>
  </si>
  <si>
    <t>Black-tipped Cotinga</t>
  </si>
  <si>
    <t>Xipholena punicea</t>
  </si>
  <si>
    <t>Xipholena</t>
  </si>
  <si>
    <t>punicea</t>
  </si>
  <si>
    <t>Pompadour Cotinga</t>
  </si>
  <si>
    <t>Xipholena lamellipennis</t>
  </si>
  <si>
    <t>lamellipennis</t>
  </si>
  <si>
    <t>White-tailed Cotinga</t>
  </si>
  <si>
    <t>Xipholena atropurpurea</t>
  </si>
  <si>
    <t>atropurpurea</t>
  </si>
  <si>
    <t>White-winged Cotinga</t>
  </si>
  <si>
    <t>Gymnoderus foetidus</t>
  </si>
  <si>
    <t>Gymnoderus</t>
  </si>
  <si>
    <t>foetidus</t>
  </si>
  <si>
    <t>Bare-necked Fruitcrow</t>
  </si>
  <si>
    <t>Conioptilon mcilhennyi</t>
  </si>
  <si>
    <t>Conioptilon</t>
  </si>
  <si>
    <t>mcilhennyi</t>
  </si>
  <si>
    <t>Black-faced Cotinga</t>
  </si>
  <si>
    <t>Tityra inquisitor</t>
  </si>
  <si>
    <t>Tityridae</t>
  </si>
  <si>
    <t>Tityra</t>
  </si>
  <si>
    <t>inquisitor</t>
  </si>
  <si>
    <t>Black-crowned Tityra</t>
  </si>
  <si>
    <t>Tityra cayana</t>
  </si>
  <si>
    <t>Black-tailed Tityra</t>
  </si>
  <si>
    <t>Tityra semifasciata</t>
  </si>
  <si>
    <t>semifasciata</t>
  </si>
  <si>
    <t>Masked Tityra</t>
  </si>
  <si>
    <t>Schiffornis major</t>
  </si>
  <si>
    <t>Schiffornis</t>
  </si>
  <si>
    <t>Varzea Schiffornis</t>
  </si>
  <si>
    <t>Schiffornis veraepacis</t>
    <phoneticPr fontId="0"/>
  </si>
  <si>
    <t>veraepacis</t>
    <phoneticPr fontId="0"/>
  </si>
  <si>
    <t>Northern Schiffornis</t>
    <phoneticPr fontId="0"/>
  </si>
  <si>
    <t>Schiffornis aenea</t>
    <phoneticPr fontId="0"/>
  </si>
  <si>
    <t>aenea</t>
    <phoneticPr fontId="0"/>
  </si>
  <si>
    <t>Foothill Schiffornis</t>
    <phoneticPr fontId="0"/>
  </si>
  <si>
    <t>Schiffornis olivacea</t>
    <phoneticPr fontId="0"/>
  </si>
  <si>
    <t>olivacea</t>
    <phoneticPr fontId="0"/>
  </si>
  <si>
    <t>Olivaceous Schiffornis</t>
    <phoneticPr fontId="0"/>
  </si>
  <si>
    <t>Schiffornis stenorhyncha</t>
    <phoneticPr fontId="0"/>
  </si>
  <si>
    <t>stenorhyncha</t>
    <phoneticPr fontId="0"/>
  </si>
  <si>
    <t>Russet-winged Schiffornis</t>
  </si>
  <si>
    <t>Brown-winged Schiffornis</t>
    <phoneticPr fontId="0"/>
  </si>
  <si>
    <t>Schiffornis virescens</t>
  </si>
  <si>
    <t>Greenish Schiffornis</t>
  </si>
  <si>
    <t>Laniocera rufescens</t>
  </si>
  <si>
    <t>Laniocera</t>
  </si>
  <si>
    <t>Speckled Mourner</t>
  </si>
  <si>
    <t>Laniocera hypopyrra</t>
  </si>
  <si>
    <t>hypopyrra</t>
  </si>
  <si>
    <t>Cinereous Mourner</t>
  </si>
  <si>
    <t>Iodopleura isabellae</t>
  </si>
  <si>
    <t>Iodopleura</t>
  </si>
  <si>
    <t>White-browed Purpletuft</t>
  </si>
  <si>
    <t>Iodopleura fusca</t>
  </si>
  <si>
    <t>Dusky Purpletuft</t>
  </si>
  <si>
    <t>Iodopleura pipra</t>
  </si>
  <si>
    <t>Buff-throated Purpletuft</t>
  </si>
  <si>
    <t>Laniisoma elegans</t>
  </si>
  <si>
    <t>Laniisoma</t>
  </si>
  <si>
    <t>Shrike-like Cotinga</t>
  </si>
  <si>
    <t>Xenopsaris albinucha</t>
  </si>
  <si>
    <t>Xenopsaris</t>
  </si>
  <si>
    <t>albinucha</t>
  </si>
  <si>
    <t>White-naped Xenopsaris</t>
  </si>
  <si>
    <t>Pachyramphus viridis</t>
  </si>
  <si>
    <t>Pachyramphus</t>
  </si>
  <si>
    <t>Green-backed Becard</t>
  </si>
  <si>
    <t>Pachyramphus versicolor</t>
  </si>
  <si>
    <t>Barred Becard</t>
  </si>
  <si>
    <t>Pachyramphus spodiurus</t>
  </si>
  <si>
    <t>spodiurus</t>
  </si>
  <si>
    <t>Slaty Becard</t>
  </si>
  <si>
    <t>Pachyramphus rufus</t>
  </si>
  <si>
    <t>Cinereous Becard</t>
  </si>
  <si>
    <t>Pachyramphus cinnamomeus</t>
  </si>
  <si>
    <t>Cinnamon Becard</t>
  </si>
  <si>
    <t>Pachyramphus castaneus</t>
  </si>
  <si>
    <t>Chestnut-crowned Becard</t>
  </si>
  <si>
    <t>Pachyramphus polychopterus</t>
  </si>
  <si>
    <t>polychopterus</t>
  </si>
  <si>
    <t>White-winged Becard</t>
  </si>
  <si>
    <t>Pachyramphus albogriseus</t>
  </si>
  <si>
    <t>albogriseus</t>
  </si>
  <si>
    <t>Black-and-white Becard</t>
  </si>
  <si>
    <t>Pachyramphus marginatus</t>
  </si>
  <si>
    <t>marginatus</t>
  </si>
  <si>
    <t>Black-capped Becard</t>
  </si>
  <si>
    <t>Pachyramphus surinamus</t>
  </si>
  <si>
    <t>surinamus</t>
  </si>
  <si>
    <t>Glossy-backed Becard</t>
  </si>
  <si>
    <t>Pachyramphus homochrous</t>
  </si>
  <si>
    <t>homochrous</t>
  </si>
  <si>
    <t>One-colored Becard</t>
  </si>
  <si>
    <t>Pachyramphus minor</t>
  </si>
  <si>
    <t>Pink-throated Becard</t>
  </si>
  <si>
    <t>Pachyramphus validus</t>
  </si>
  <si>
    <t>validus</t>
  </si>
  <si>
    <t>Crested Becard</t>
  </si>
  <si>
    <t>Oxyruncus cristatus</t>
  </si>
  <si>
    <t>Oxyruncidae</t>
  </si>
  <si>
    <t>Oxyruncus</t>
  </si>
  <si>
    <t>Sharpbill</t>
  </si>
  <si>
    <t>Onychorhynchus coronatus</t>
  </si>
  <si>
    <t>Onychorhynchidae</t>
  </si>
  <si>
    <t>Onychorhynchus</t>
  </si>
  <si>
    <t>Royal Flycatcher</t>
  </si>
  <si>
    <t>Terenotriccus erythrurus</t>
  </si>
  <si>
    <t>Terenotriccus</t>
  </si>
  <si>
    <t>erythrurus</t>
  </si>
  <si>
    <t>Ruddy-tailed Flycatcher</t>
  </si>
  <si>
    <t>Myiobius villosus</t>
  </si>
  <si>
    <t>villosus</t>
  </si>
  <si>
    <t>Tawny-breasted Flycatcher</t>
  </si>
  <si>
    <t>Myiobius barbatus</t>
  </si>
  <si>
    <t>barbatus</t>
  </si>
  <si>
    <t>Sulphur-rumped Flycatcher</t>
  </si>
  <si>
    <t>Myiobius atricaudus</t>
  </si>
  <si>
    <t>atricaudus</t>
  </si>
  <si>
    <t>Black-tailed Flycatcher</t>
  </si>
  <si>
    <t>Piprites chloris</t>
  </si>
  <si>
    <t>Tyrannidae</t>
  </si>
  <si>
    <t>Piprites</t>
  </si>
  <si>
    <t>chloris</t>
  </si>
  <si>
    <t>Wing-barred Piprites</t>
  </si>
  <si>
    <t>Piprites pileata</t>
  </si>
  <si>
    <t>Black-capped Piprites</t>
  </si>
  <si>
    <t>Calyptura cristata</t>
  </si>
  <si>
    <t>Calyptura</t>
  </si>
  <si>
    <t>Kinglet Calyptura</t>
  </si>
  <si>
    <t>Neopipo cinnamomea</t>
  </si>
  <si>
    <t>Neopipo</t>
  </si>
  <si>
    <t>Cinnamon Manakin-Tyrant</t>
  </si>
  <si>
    <t>Platyrinchus saturatus</t>
  </si>
  <si>
    <t>Platyrinchus</t>
  </si>
  <si>
    <t>Cinnamon-crested Spadebill</t>
  </si>
  <si>
    <t>Platyrinchus mystaceus</t>
  </si>
  <si>
    <t>mystaceus</t>
  </si>
  <si>
    <t>White-throated Spadebill</t>
  </si>
  <si>
    <t>Platyrinchus coronatus</t>
  </si>
  <si>
    <t>Golden-crowned Spadebill</t>
  </si>
  <si>
    <t>Platyrinchus flavigularis</t>
  </si>
  <si>
    <t>flavigularis</t>
  </si>
  <si>
    <t>Yellow-throated Spadebill</t>
  </si>
  <si>
    <t>Platyrinchus platyrhynchos</t>
  </si>
  <si>
    <t>platyrhynchos</t>
  </si>
  <si>
    <t>White-crested Spadebill</t>
  </si>
  <si>
    <t>Platyrinchus leucoryphus</t>
  </si>
  <si>
    <t>leucoryphus</t>
  </si>
  <si>
    <t>Russet-winged Spadebill</t>
  </si>
  <si>
    <t>Pseudotriccus pelzelni</t>
  </si>
  <si>
    <t>Pseudotriccus</t>
  </si>
  <si>
    <t>Bronze-olive Pygmy-Tyrant</t>
  </si>
  <si>
    <t>Pseudotriccus simplex</t>
  </si>
  <si>
    <t>Hazel-fronted Pygmy-Tyrant</t>
  </si>
  <si>
    <t>Pseudotriccus ruficeps</t>
  </si>
  <si>
    <t>Rufous-headed Pygmy-Tyrant</t>
  </si>
  <si>
    <t>Corythopis torquatus</t>
  </si>
  <si>
    <t>Corythopis</t>
  </si>
  <si>
    <t>Ringed Antpipit</t>
  </si>
  <si>
    <t>Corythopis delalandi</t>
  </si>
  <si>
    <t>delalandi</t>
  </si>
  <si>
    <t>Southern Antpipit</t>
  </si>
  <si>
    <t>Phylloscartes poecilotis</t>
  </si>
  <si>
    <t>Phylloscartes</t>
  </si>
  <si>
    <t>poecilotis</t>
  </si>
  <si>
    <t>Variegated Bristle-Tyrant</t>
  </si>
  <si>
    <t>Phylloscartes chapmani</t>
  </si>
  <si>
    <t>Chapman's Bristle-Tyrant</t>
  </si>
  <si>
    <t>Phylloscartes ophthalmicus</t>
  </si>
  <si>
    <t>ophthalmicus</t>
  </si>
  <si>
    <t>Marble-faced Bristle-Tyrant</t>
  </si>
  <si>
    <t>Phylloscartes venezuelanus</t>
  </si>
  <si>
    <t>venezuelanus</t>
  </si>
  <si>
    <t>Venezuelan Bristle-Tyrant</t>
  </si>
  <si>
    <t>Phylloscartes lanyoni</t>
  </si>
  <si>
    <t>lanyoni</t>
  </si>
  <si>
    <t>Antioquia Bristle-Tyrant</t>
  </si>
  <si>
    <t>Phylloscartes orbitalis</t>
  </si>
  <si>
    <t>orbitalis</t>
  </si>
  <si>
    <t>Spectacled Bristle-Tyrant</t>
  </si>
  <si>
    <t>Phylloscartes eximius</t>
  </si>
  <si>
    <t>eximius</t>
  </si>
  <si>
    <t>Southern Bristle-Tyrant</t>
  </si>
  <si>
    <t>Phylloscartes ventralis</t>
  </si>
  <si>
    <t>Mottle-cheeked Tyrannulet</t>
  </si>
  <si>
    <t>Phylloscartes kronei</t>
  </si>
  <si>
    <t>kronei</t>
  </si>
  <si>
    <t>Restinga Tyrannulet</t>
  </si>
  <si>
    <t>Phylloscartes beckeri</t>
  </si>
  <si>
    <t>beckeri</t>
  </si>
  <si>
    <t>Bahia Tyrannulet</t>
  </si>
  <si>
    <t>Phylloscartes virescens</t>
  </si>
  <si>
    <t>Olive-green Tyrannulet</t>
  </si>
  <si>
    <t>Phylloscartes gualaquizae</t>
  </si>
  <si>
    <t>gualaquizae</t>
  </si>
  <si>
    <t>Ecuadorian Tyrannulet</t>
  </si>
  <si>
    <t>Phylloscartes nigrifrons</t>
  </si>
  <si>
    <t>Black-fronted Tyrannulet</t>
  </si>
  <si>
    <t>Phylloscartes superciliaris</t>
  </si>
  <si>
    <t>Rufous-browed Tyrannulet</t>
  </si>
  <si>
    <t>Phylloscartes ceciliae</t>
  </si>
  <si>
    <t>Alagoas Tyrannulet</t>
  </si>
  <si>
    <t>Phylloscartes flaviventris</t>
  </si>
  <si>
    <t>flaviventris</t>
  </si>
  <si>
    <t>Rufous-lored Tyrannulet</t>
  </si>
  <si>
    <t>Phylloscartes parkeri</t>
  </si>
  <si>
    <t>Cinnamon-faced Tyrannulet</t>
  </si>
  <si>
    <t>Phylloscartes roquettei</t>
  </si>
  <si>
    <t>roquettei</t>
  </si>
  <si>
    <t>Minas Gerais Tyrannulet</t>
  </si>
  <si>
    <t>Phylloscartes paulista</t>
  </si>
  <si>
    <t>paulista</t>
  </si>
  <si>
    <t>São Paulo Tyrannulet</t>
    <phoneticPr fontId="0"/>
  </si>
  <si>
    <t>Phylloscartes oustaleti</t>
  </si>
  <si>
    <t>Oustalet's Tyrannulet</t>
  </si>
  <si>
    <t>Phylloscartes difficilis</t>
  </si>
  <si>
    <t>difficilis</t>
  </si>
  <si>
    <t>Serra do Mar Tyrannulet</t>
  </si>
  <si>
    <t>Phylloscartes sylviolus</t>
  </si>
  <si>
    <t>sylviolus</t>
  </si>
  <si>
    <t>Bay-ringed Tyrannulet</t>
  </si>
  <si>
    <t>Mionectes striaticollis</t>
  </si>
  <si>
    <t>Mionectes</t>
  </si>
  <si>
    <t>Streak-necked Flycatcher</t>
  </si>
  <si>
    <t>Mionectes olivaceus</t>
  </si>
  <si>
    <t>Olive-striped Flycatcher</t>
  </si>
  <si>
    <t>oleagineus</t>
  </si>
  <si>
    <t>Ochre-bellied Flycatcher</t>
  </si>
  <si>
    <t>Mionectes macconnelli</t>
  </si>
  <si>
    <t>McConnell's Flycatcher</t>
  </si>
  <si>
    <t>Mionectes roraimae</t>
  </si>
  <si>
    <t>Sierra de Lema Flycatcher</t>
  </si>
  <si>
    <t>Mionectes rufiventris</t>
  </si>
  <si>
    <t>Gray-hooded Flycatcher</t>
  </si>
  <si>
    <t>Leptopogon amaurocephalus</t>
  </si>
  <si>
    <t>Leptopogon</t>
  </si>
  <si>
    <t>amaurocephalus</t>
  </si>
  <si>
    <t>Sepia-capped Flycatcher</t>
  </si>
  <si>
    <t>Leptopogon superciliaris</t>
  </si>
  <si>
    <t>Slaty-capped Flycatcher</t>
  </si>
  <si>
    <t>Leptopogon rufipectus</t>
  </si>
  <si>
    <t>Rufous-breasted Flycatcher</t>
  </si>
  <si>
    <t>Leptopogon taczanowskii</t>
  </si>
  <si>
    <t>Inca Flycatcher</t>
  </si>
  <si>
    <t>Taeniotriccus andrei</t>
  </si>
  <si>
    <t>Taeniotriccus</t>
  </si>
  <si>
    <t>Black-chested Tyrant</t>
  </si>
  <si>
    <t>Cnipodectes subbrunneus</t>
  </si>
  <si>
    <t>Cnipodectes</t>
  </si>
  <si>
    <t>subbrunneus</t>
  </si>
  <si>
    <t>Brownish Twistwing</t>
  </si>
  <si>
    <t>Cnipodectes superrufus</t>
  </si>
  <si>
    <t>superrufus</t>
  </si>
  <si>
    <t>Rufous Twistwing</t>
  </si>
  <si>
    <t>Rhynchocyclus olivaceus</t>
  </si>
  <si>
    <t>Rhynchocyclus</t>
  </si>
  <si>
    <t>Olivaceous Flatbill</t>
  </si>
  <si>
    <t>Rhynchocyclus brevirostris</t>
  </si>
  <si>
    <t>Eye-ringed Flatbill</t>
  </si>
  <si>
    <t>Rhynchocyclus pacificus</t>
  </si>
  <si>
    <t>pacificus</t>
  </si>
  <si>
    <t>Pacific Flatbill</t>
  </si>
  <si>
    <t>Rhynchocyclus fulvipectus</t>
  </si>
  <si>
    <t>fulvipectus</t>
  </si>
  <si>
    <t>Fulvous-breasted Flatbill</t>
  </si>
  <si>
    <t>Tolmomyias sulphurescens</t>
  </si>
  <si>
    <t>Tolmomyias</t>
  </si>
  <si>
    <t>sulphurescens</t>
  </si>
  <si>
    <t>Yellow-olive Flycatcher</t>
  </si>
  <si>
    <t>Tolmomyias traylori</t>
  </si>
  <si>
    <t>traylori</t>
  </si>
  <si>
    <t>Orange-eyed Flycatcher</t>
  </si>
  <si>
    <t>Tolmomyias assimilis</t>
  </si>
  <si>
    <t>Yellow-margined Flycatcher</t>
  </si>
  <si>
    <t>Tolmomyias poliocephalus</t>
  </si>
  <si>
    <t>poliocephalus</t>
  </si>
  <si>
    <t>Gray-crowned Flycatcher</t>
  </si>
  <si>
    <t>Tolmomyias flaviventris</t>
  </si>
  <si>
    <t>Yellow-breasted Flycatcher</t>
  </si>
  <si>
    <t>Myiornis auricularis</t>
  </si>
  <si>
    <t>Myiornis</t>
  </si>
  <si>
    <t>Eared Pygmy-Tyrant</t>
  </si>
  <si>
    <t>Myiornis albiventris</t>
  </si>
  <si>
    <t>albiventris</t>
  </si>
  <si>
    <t>White-bellied Pygmy-Tyrant</t>
  </si>
  <si>
    <t>Myiornis atricapillus</t>
  </si>
  <si>
    <t>Black-capped Pygmy-Tyrant</t>
  </si>
  <si>
    <t>Myiornis ecaudatus</t>
  </si>
  <si>
    <t>ecaudatus</t>
  </si>
  <si>
    <t>Short-tailed Pygmy-Tyrant</t>
  </si>
  <si>
    <t>Oncostoma cinereigulare</t>
  </si>
  <si>
    <t>Oncostoma</t>
  </si>
  <si>
    <t>cinereigulare</t>
  </si>
  <si>
    <t>Northern Bentbill</t>
  </si>
  <si>
    <t>Oncostoma olivaceum</t>
  </si>
  <si>
    <t>Southern Bentbill</t>
  </si>
  <si>
    <t>Lophotriccus pileatus</t>
  </si>
  <si>
    <t>Lophotriccus</t>
  </si>
  <si>
    <t>Scale-crested Pygmy-Tyrant</t>
  </si>
  <si>
    <t>Lophotriccus vitiosus</t>
  </si>
  <si>
    <t>vitiosus</t>
  </si>
  <si>
    <t>Double-banded Pygmy-Tyrant</t>
  </si>
  <si>
    <t>Lophotriccus eulophotes</t>
  </si>
  <si>
    <t>eulophotes</t>
  </si>
  <si>
    <t>Long-crested Pygmy-Tyrant</t>
  </si>
  <si>
    <t>Lophotriccus galeatus</t>
  </si>
  <si>
    <t>Helmeted Pygmy-Tyrant</t>
  </si>
  <si>
    <t>Atalotriccus</t>
  </si>
  <si>
    <t>pilaris</t>
  </si>
  <si>
    <t>Pale-eyed Pygmy-Tyrant</t>
  </si>
  <si>
    <t>Hemitriccus minor</t>
  </si>
  <si>
    <t>Hemitriccus</t>
  </si>
  <si>
    <t>Snethlage's Tody-Tyrant</t>
  </si>
  <si>
    <t>Hemitriccus cohnhafti</t>
  </si>
  <si>
    <t>cohnhafti</t>
  </si>
  <si>
    <t>Acre Tody-Tyrant</t>
  </si>
  <si>
    <t>Hemitriccus spodiops</t>
  </si>
  <si>
    <t>spodiops</t>
  </si>
  <si>
    <t>Yungas Tody-Tyrant</t>
  </si>
  <si>
    <t>Hemitriccus flammulatus</t>
  </si>
  <si>
    <t>Flammulated Pygmy-Tyrant</t>
  </si>
  <si>
    <t>Hemitriccus diops</t>
  </si>
  <si>
    <t>diops</t>
  </si>
  <si>
    <t>Drab-breasted Pygmy-Tyrant</t>
  </si>
  <si>
    <t>Hemitriccus obsoletus</t>
  </si>
  <si>
    <t>Brown-breasted Pygmy-Tyrant</t>
  </si>
  <si>
    <t>Hemitriccus josephinae</t>
  </si>
  <si>
    <t>josephinae</t>
  </si>
  <si>
    <t>Boat-billed Tody-Tyrant</t>
  </si>
  <si>
    <t>Hemitriccus zosterops</t>
  </si>
  <si>
    <t>zosterops</t>
  </si>
  <si>
    <t>White-eyed Tody-Tyrant</t>
  </si>
  <si>
    <t>Hemitriccus griseipectus</t>
  </si>
  <si>
    <t>White-bellied Tody-Tyrant</t>
  </si>
  <si>
    <t>Hemitriccus orbitatus</t>
  </si>
  <si>
    <t>orbitatus</t>
  </si>
  <si>
    <t>Eye-ringed Tody-Tyrant</t>
  </si>
  <si>
    <t>Hemitriccus iohannis</t>
  </si>
  <si>
    <t>iohannis</t>
  </si>
  <si>
    <t>Johannes's Tody-Tyrant</t>
  </si>
  <si>
    <t>Hemitriccus striaticollis</t>
  </si>
  <si>
    <t>Stripe-necked Tody-Tyrant</t>
  </si>
  <si>
    <t>Hemitriccus nidipendulus</t>
  </si>
  <si>
    <t>nidipendulus</t>
  </si>
  <si>
    <t>Hangnest Tody-Tyrant</t>
  </si>
  <si>
    <t>margaritaceiventer</t>
  </si>
  <si>
    <t>Pearly-vented Tody-Tyrant</t>
  </si>
  <si>
    <t>Hemitriccus inornatus</t>
  </si>
  <si>
    <t>inornatus</t>
  </si>
  <si>
    <t>Pelzeln's Tody-Tyrant</t>
  </si>
  <si>
    <t>Hemitriccus minimus</t>
  </si>
  <si>
    <t>minimus</t>
  </si>
  <si>
    <t>Zimmer's Tody-Tyrant</t>
  </si>
  <si>
    <t>Hemitriccus granadensis</t>
  </si>
  <si>
    <t>Black-throated Tody-Tyrant</t>
  </si>
  <si>
    <t>Hemitriccus cinnamomeipectus</t>
  </si>
  <si>
    <t>cinnamomeipectus</t>
  </si>
  <si>
    <t>Cinnamon-breasted Tody-Tyrant</t>
  </si>
  <si>
    <t>Hemitriccus mirandae</t>
  </si>
  <si>
    <t>mirandae</t>
  </si>
  <si>
    <t>Buff-breasted Tody-Tyrant</t>
  </si>
  <si>
    <t>Hemitriccus kaempferi</t>
  </si>
  <si>
    <t>kaempferi</t>
  </si>
  <si>
    <t>Kaempfer's Tody-Tyrant</t>
  </si>
  <si>
    <t>Hemitriccus rufigularis</t>
  </si>
  <si>
    <t>Buff-throated Tody-Tyrant</t>
  </si>
  <si>
    <t>Hemitriccus furcatus</t>
  </si>
  <si>
    <t>Fork-tailed Pygmy-Tyrant</t>
  </si>
  <si>
    <t>Poecilotriccus ruficeps</t>
  </si>
  <si>
    <t>Poecilotriccus</t>
  </si>
  <si>
    <t>Rufous-crowned Tody-Flycatcher</t>
  </si>
  <si>
    <t>Poecilotriccus luluae</t>
  </si>
  <si>
    <t>luluae</t>
  </si>
  <si>
    <t>Johnson's Tody-Flycatcher</t>
  </si>
  <si>
    <t>Poecilotriccus albifacies</t>
  </si>
  <si>
    <t>albifacies</t>
  </si>
  <si>
    <t>White-cheeked Tody-Flycatcher</t>
  </si>
  <si>
    <t>Poecilotriccus capitalis</t>
  </si>
  <si>
    <t>Black-and-white Tody-Flycatcher</t>
  </si>
  <si>
    <t>Poecilotriccus senex</t>
  </si>
  <si>
    <t>Buff-cheeked Tody-Flycatcher</t>
  </si>
  <si>
    <t>Poecilotriccus russatus</t>
  </si>
  <si>
    <t>Ruddy Tody-Flycatcher</t>
  </si>
  <si>
    <t>Poecilotriccus plumbeiceps</t>
  </si>
  <si>
    <t>Ochre-faced Tody-Flycatcher</t>
  </si>
  <si>
    <t>Poecilotriccus fumifrons</t>
  </si>
  <si>
    <t>fumifrons</t>
  </si>
  <si>
    <t>Smoky-fronted Tody-Flycatcher</t>
  </si>
  <si>
    <t>Poecilotriccus latirostris</t>
  </si>
  <si>
    <t>latirostris</t>
  </si>
  <si>
    <t>Rusty-fronted Tody-Flycatcher</t>
  </si>
  <si>
    <t>sylvia</t>
  </si>
  <si>
    <t>Slate-headed Tody-Flycatcher</t>
  </si>
  <si>
    <t>Poecilotriccus calopterus</t>
  </si>
  <si>
    <t>Golden-winged Tody-Flycatcher</t>
  </si>
  <si>
    <t>Poecilotriccus pulchellus</t>
  </si>
  <si>
    <t>pulchellus</t>
  </si>
  <si>
    <t>Black-backed Tody-Flycatcher</t>
  </si>
  <si>
    <t>Todirostrum maculatum</t>
  </si>
  <si>
    <t>Todirostrum</t>
  </si>
  <si>
    <t>maculatum</t>
  </si>
  <si>
    <t>Spotted Tody-Flycatcher</t>
  </si>
  <si>
    <t>Todirostrum poliocephalum</t>
  </si>
  <si>
    <t>poliocephalum</t>
  </si>
  <si>
    <t>Gray-headed Tody-Flycatcher</t>
  </si>
  <si>
    <t>cinereum</t>
  </si>
  <si>
    <t>Common Tody-Flycatcher</t>
  </si>
  <si>
    <t>Todirostrum viridanum</t>
  </si>
  <si>
    <t>viridanum</t>
  </si>
  <si>
    <t>Maracaibo Tody-Flycatcher</t>
  </si>
  <si>
    <t>Todirostrum nigriceps</t>
  </si>
  <si>
    <t>Black-headed Tody-Flycatcher</t>
  </si>
  <si>
    <t>Todirostrum pictum</t>
  </si>
  <si>
    <t>pictum</t>
  </si>
  <si>
    <t>Painted Tody-Flycatcher</t>
  </si>
  <si>
    <t>Todirostrum chrysocrotaphum</t>
  </si>
  <si>
    <t>chrysocrotaphum</t>
  </si>
  <si>
    <t>Yellow-browed Tody-Flycatcher</t>
  </si>
  <si>
    <t>Myiotriccus ornatus</t>
  </si>
  <si>
    <t>Myiotriccus</t>
  </si>
  <si>
    <t>Ornate Flycatcher</t>
  </si>
  <si>
    <t>Nephelomyias pulcher</t>
    <phoneticPr fontId="0"/>
  </si>
  <si>
    <t>Nephelomyias</t>
  </si>
  <si>
    <t>Handsome Flycatcher</t>
  </si>
  <si>
    <t>Nephelomyias lintoni</t>
    <phoneticPr fontId="0"/>
  </si>
  <si>
    <t>lintoni</t>
  </si>
  <si>
    <t>Orange-banded Flycatcher</t>
  </si>
  <si>
    <t>Nephelomyias ochraceiventris</t>
    <phoneticPr fontId="0"/>
  </si>
  <si>
    <t>Ochraceous-breasted Flycatcher</t>
  </si>
  <si>
    <t>Hirundinea ferruginea</t>
  </si>
  <si>
    <t>Hirundinea</t>
  </si>
  <si>
    <t>Cliff Flycatcher</t>
  </si>
  <si>
    <t>Pyrrhomyias cinnamomeus</t>
  </si>
  <si>
    <t>Pyrrhomyias</t>
  </si>
  <si>
    <t>Cinnamon Flycatcher</t>
  </si>
  <si>
    <t>Zimmerius vilissimus</t>
  </si>
  <si>
    <t>Zimmerius</t>
  </si>
  <si>
    <t>vilissimus</t>
  </si>
  <si>
    <t>Mistletoe Tyrannulet</t>
  </si>
  <si>
    <t>Zimmerius petersi</t>
  </si>
  <si>
    <t>petersi</t>
  </si>
  <si>
    <t>Venezuelan Tyrannulet</t>
  </si>
  <si>
    <t>Zimmerius improbus</t>
  </si>
  <si>
    <t>improbus</t>
  </si>
  <si>
    <t>Spectacled Tyrannulet</t>
  </si>
  <si>
    <t>Zimmerius albigularis</t>
  </si>
  <si>
    <t>Choco Tyrannulet</t>
  </si>
  <si>
    <t>Zimmerius bolivianus</t>
  </si>
  <si>
    <t>Bolivian Tyrannulet</t>
  </si>
  <si>
    <t>Zimmerius cinereicapilla</t>
  </si>
  <si>
    <t>cinereicapilla</t>
  </si>
  <si>
    <t>Red-billed Tyrannulet</t>
  </si>
  <si>
    <t>Zimmerius villarejoi</t>
  </si>
  <si>
    <t>villarejoi</t>
  </si>
  <si>
    <t>Mishana Tyrannulet</t>
  </si>
  <si>
    <t>Zimmerius chicomendesi</t>
  </si>
  <si>
    <t>chicomendesi</t>
  </si>
  <si>
    <t>Chico's Tyrannulet</t>
  </si>
  <si>
    <t>Zimmerius gracilipes</t>
  </si>
  <si>
    <t>gracilipes</t>
  </si>
  <si>
    <t>Slender-footed Tyrannulet</t>
  </si>
  <si>
    <t>Zimmerius acer</t>
  </si>
  <si>
    <t>acer</t>
  </si>
  <si>
    <t>Guianan Tyrannulet</t>
  </si>
  <si>
    <t>chrysops</t>
  </si>
  <si>
    <t>Golden-faced Tyrannulet</t>
  </si>
  <si>
    <t>Zimmerius viridiflavus</t>
  </si>
  <si>
    <t>viridiflavus</t>
  </si>
  <si>
    <t>Peruvian Tyrannulet</t>
  </si>
  <si>
    <t>Stigmatura napensis</t>
  </si>
  <si>
    <t>Stigmatura</t>
  </si>
  <si>
    <t>napensis</t>
  </si>
  <si>
    <t>Lesser Wagtail-Tyrant</t>
  </si>
  <si>
    <t>Stigmatura budytoides</t>
  </si>
  <si>
    <t>budytoides</t>
  </si>
  <si>
    <t>Greater Wagtail-Tyrant</t>
  </si>
  <si>
    <t>Inezia tenuirostris</t>
  </si>
  <si>
    <t>Inezia</t>
  </si>
  <si>
    <t>Slender-billed Tyrannulet</t>
  </si>
  <si>
    <t>Inezia inornata</t>
  </si>
  <si>
    <t>inornata</t>
  </si>
  <si>
    <t>Plain Tyrannulet</t>
  </si>
  <si>
    <t>Inezia subflava</t>
  </si>
  <si>
    <t>Amazonian Tyrannulet</t>
  </si>
  <si>
    <t>Inezia caudata</t>
  </si>
  <si>
    <t>Pale-tipped Tyrannulet</t>
  </si>
  <si>
    <t>Euscarthmus meloryphus</t>
  </si>
  <si>
    <t>Euscarthmus</t>
  </si>
  <si>
    <t>meloryphus</t>
  </si>
  <si>
    <t>Fulvous-crowned Scrub-Tyrant</t>
  </si>
  <si>
    <t>Euscarthmus fulviceps</t>
  </si>
  <si>
    <t>fulviceps</t>
  </si>
  <si>
    <t>Fulvous-faced Scrub-Tyrant</t>
  </si>
  <si>
    <t>Euscarthmus rufomarginatus</t>
  </si>
  <si>
    <t>rufomarginatus</t>
  </si>
  <si>
    <t>Rufous-sided Scrub-Tyrant</t>
  </si>
  <si>
    <t>Ornithion brunneicapillus</t>
  </si>
  <si>
    <t>Ornithion</t>
  </si>
  <si>
    <t>brunneicapillus</t>
  </si>
  <si>
    <t>Brown-capped Tyrannulet</t>
  </si>
  <si>
    <t>Ornithion inerme</t>
  </si>
  <si>
    <t>inerme</t>
  </si>
  <si>
    <t>White-lored Tyrannulet</t>
  </si>
  <si>
    <t>Camptostoma obsoletum</t>
  </si>
  <si>
    <t>Camptostoma</t>
  </si>
  <si>
    <t>obsoletum</t>
  </si>
  <si>
    <t>Southern Beardless-Tyrannulet</t>
  </si>
  <si>
    <t>Elaenia</t>
  </si>
  <si>
    <t>flavogaster</t>
  </si>
  <si>
    <t>Yellow-bellied Elaenia</t>
  </si>
  <si>
    <t>Elaenia martinica</t>
  </si>
  <si>
    <t>Caribbean Elaenia</t>
  </si>
  <si>
    <t>Elaenia spectabilis</t>
  </si>
  <si>
    <t>Large Elaenia</t>
  </si>
  <si>
    <t>Elaenia ridleyana</t>
  </si>
  <si>
    <t>ridleyana</t>
  </si>
  <si>
    <t>Noronha Elaenia</t>
  </si>
  <si>
    <t>Elaenia albiceps</t>
  </si>
  <si>
    <t>White-crested Elaenia</t>
  </si>
  <si>
    <t>Elaenia parvirostris</t>
  </si>
  <si>
    <t>Small-billed Elaenia</t>
  </si>
  <si>
    <t>Elaenia mesoleuca</t>
  </si>
  <si>
    <t>mesoleuca</t>
  </si>
  <si>
    <t>Olivaceous Elaenia</t>
  </si>
  <si>
    <t>Elaenia strepera</t>
  </si>
  <si>
    <t>strepera</t>
  </si>
  <si>
    <t>Slaty Elaenia</t>
  </si>
  <si>
    <t>Elaenia gigas</t>
  </si>
  <si>
    <t>Mottle-backed Elaenia</t>
  </si>
  <si>
    <t>Elaenia pelzelni</t>
  </si>
  <si>
    <t>Brownish Elaenia</t>
  </si>
  <si>
    <t>Elaenia cristata</t>
  </si>
  <si>
    <t>Plain-crested Elaenia</t>
  </si>
  <si>
    <t>Elaenia chiriquensis</t>
  </si>
  <si>
    <t>chiriquensis</t>
  </si>
  <si>
    <t>Lesser Elaenia</t>
  </si>
  <si>
    <t>Elaenia brachyptera</t>
  </si>
  <si>
    <t>brachyptera</t>
  </si>
  <si>
    <t>Coopmans's Elaenia</t>
  </si>
  <si>
    <t>Elaenia ruficeps</t>
  </si>
  <si>
    <t>Rufous-crowned Elaenia</t>
  </si>
  <si>
    <t>Elaenia frantzii</t>
  </si>
  <si>
    <t>frantzii</t>
  </si>
  <si>
    <t>Mountain Elaenia</t>
  </si>
  <si>
    <t>Elaenia olivina</t>
  </si>
  <si>
    <t>olivina</t>
  </si>
  <si>
    <t>Tepui Elaenia</t>
  </si>
  <si>
    <t>Elaenia obscura</t>
  </si>
  <si>
    <t>Highland Elaenia</t>
  </si>
  <si>
    <t>Elaenia dayi</t>
  </si>
  <si>
    <t>Great Elaenia</t>
  </si>
  <si>
    <t>Elaenia sordida</t>
  </si>
  <si>
    <t>sordida</t>
  </si>
  <si>
    <t>Small-headed Elaenia</t>
  </si>
  <si>
    <t>Elaenia pallatangae</t>
  </si>
  <si>
    <t>pallatangae</t>
  </si>
  <si>
    <t>Sierran Elaenia</t>
  </si>
  <si>
    <t>Tyrannulus elatus</t>
  </si>
  <si>
    <t>Tyrannulus</t>
  </si>
  <si>
    <t>elatus</t>
  </si>
  <si>
    <t>Yellow-crowned Tyrannulet</t>
  </si>
  <si>
    <t>Myiopagis gaimardii</t>
  </si>
  <si>
    <t>Myiopagis</t>
  </si>
  <si>
    <t>gaimardii</t>
  </si>
  <si>
    <t>Forest Elaenia</t>
  </si>
  <si>
    <t>Myiopagis caniceps</t>
  </si>
  <si>
    <t>caniceps</t>
  </si>
  <si>
    <t>Gray Elaenia</t>
  </si>
  <si>
    <t>Myiopagis olallai</t>
  </si>
  <si>
    <t>olallai</t>
  </si>
  <si>
    <t>Foothill Elaenia</t>
  </si>
  <si>
    <t>Myiopagis subplacens</t>
  </si>
  <si>
    <t>subplacens</t>
  </si>
  <si>
    <t>Pacific Elaenia</t>
  </si>
  <si>
    <t>Myiopagis flavivertex</t>
  </si>
  <si>
    <t>Yellow-crowned Elaenia</t>
  </si>
  <si>
    <t>Greenish Elaenia</t>
  </si>
  <si>
    <t>Suiriri suiriri</t>
  </si>
  <si>
    <t>Suiriri</t>
  </si>
  <si>
    <t>suiriri</t>
  </si>
  <si>
    <t>Suiriri Flycatcher</t>
  </si>
  <si>
    <t>Capsiempis flaveola</t>
  </si>
  <si>
    <t>Capsiempis</t>
  </si>
  <si>
    <t>flaveola</t>
  </si>
  <si>
    <t>Yellow Tyrannulet</t>
  </si>
  <si>
    <t>Phyllomyias burmeisteri</t>
  </si>
  <si>
    <t>Phyllomyias</t>
  </si>
  <si>
    <t>Rough-legged Tyrannulet</t>
  </si>
  <si>
    <t>Phyllomyias virescens</t>
  </si>
  <si>
    <t>Greenish Tyrannulet</t>
  </si>
  <si>
    <t>Phyllomyias reiseri</t>
  </si>
  <si>
    <t>reiseri</t>
  </si>
  <si>
    <t>Reiser's Tyrannulet</t>
  </si>
  <si>
    <t>Phyllomyias urichi</t>
  </si>
  <si>
    <t>urichi</t>
  </si>
  <si>
    <t>Urich's Tyrannulet</t>
  </si>
  <si>
    <t>Phyllomyias sclateri</t>
  </si>
  <si>
    <t>Sclater's Tyrannulet</t>
  </si>
  <si>
    <t>Phyllomyias weedeni</t>
  </si>
  <si>
    <t>weedeni</t>
  </si>
  <si>
    <t>Yungas Tyrannulet</t>
  </si>
  <si>
    <t>Phyllomyias fasciatus</t>
  </si>
  <si>
    <t>Planalto Tyrannulet</t>
  </si>
  <si>
    <t>Phyllomyias griseiceps</t>
  </si>
  <si>
    <t>Sooty-headed Tyrannulet</t>
  </si>
  <si>
    <t>Phyllomyias nigrocapillus</t>
  </si>
  <si>
    <t>Black-capped Tyrannulet</t>
  </si>
  <si>
    <t>Phyllomyias cinereiceps</t>
  </si>
  <si>
    <t>Ashy-headed Tyrannulet</t>
  </si>
  <si>
    <t>Phyllomyias uropygialis</t>
  </si>
  <si>
    <t>Tawny-rumped Tyrannulet</t>
  </si>
  <si>
    <t>Phyllomyias plumbeiceps</t>
  </si>
  <si>
    <t>Plumbeous-crowned Tyrannulet</t>
  </si>
  <si>
    <t>Phyllomyias griseocapilla</t>
  </si>
  <si>
    <t>griseocapilla</t>
  </si>
  <si>
    <t>Gray-capped Tyrannulet</t>
  </si>
  <si>
    <t>Phaeomyias</t>
  </si>
  <si>
    <t>murina</t>
  </si>
  <si>
    <t>Mouse-colored Tyrannulet</t>
  </si>
  <si>
    <t>Pseudelaenia leucospodia</t>
  </si>
  <si>
    <t>Pseudelaenia</t>
  </si>
  <si>
    <t>leucospodia</t>
  </si>
  <si>
    <t>Gray-and-white Tyrannulet</t>
  </si>
  <si>
    <t>Mecocerculus poecilocercus</t>
  </si>
  <si>
    <t>Mecocerculus</t>
  </si>
  <si>
    <t>poecilocercus</t>
  </si>
  <si>
    <t>White-tailed Tyrannulet</t>
  </si>
  <si>
    <t>Mecocerculus hellmayri</t>
  </si>
  <si>
    <t>Buff-banded Tyrannulet</t>
  </si>
  <si>
    <t>Mecocerculus stictopterus</t>
  </si>
  <si>
    <t>White-banded Tyrannulet</t>
  </si>
  <si>
    <t>Mecocerculus leucophrys</t>
  </si>
  <si>
    <t>White-throated Tyrannulet</t>
  </si>
  <si>
    <t>Mecocerculus calopterus</t>
  </si>
  <si>
    <t>Rufous-winged Tyrannulet</t>
  </si>
  <si>
    <t>Mecocerculus minor</t>
  </si>
  <si>
    <t>Sulphur-bellied Tyrannulet</t>
  </si>
  <si>
    <t>Anairetes nigrocristatus</t>
  </si>
  <si>
    <t>Anairetes</t>
  </si>
  <si>
    <t>nigrocristatus</t>
  </si>
  <si>
    <t>Black-crested Tit-Tyrant</t>
  </si>
  <si>
    <t>Anairetes reguloides</t>
  </si>
  <si>
    <t>reguloides</t>
  </si>
  <si>
    <t>Pied-crested Tit-Tyrant</t>
  </si>
  <si>
    <t>Anairetes alpinus</t>
  </si>
  <si>
    <t>alpinus</t>
  </si>
  <si>
    <t>Ash-breasted Tit-Tyrant</t>
  </si>
  <si>
    <t>Anairetes flavirostris</t>
  </si>
  <si>
    <t>Yellow-billed Tit-Tyrant</t>
  </si>
  <si>
    <t>Anairetes parulus</t>
  </si>
  <si>
    <t>parulus</t>
  </si>
  <si>
    <t>Tufted Tit-Tyrant</t>
  </si>
  <si>
    <t>Anairetes fernandezianus</t>
  </si>
  <si>
    <t>fernandezianus</t>
  </si>
  <si>
    <t>Juan Fernandez Tit-Tyrant</t>
  </si>
  <si>
    <t>Polystictus pectoralis</t>
  </si>
  <si>
    <t>Polystictus</t>
  </si>
  <si>
    <t>Bearded Tachuri</t>
  </si>
  <si>
    <t>Polystictus superciliaris</t>
  </si>
  <si>
    <t>Gray-backed Tachuri</t>
  </si>
  <si>
    <t>Culicivora caudacuta</t>
  </si>
  <si>
    <t>Culicivora</t>
  </si>
  <si>
    <t>caudacuta</t>
  </si>
  <si>
    <t>Sharp-tailed Tyrant</t>
  </si>
  <si>
    <t>Pseudocolopteryx sclateri</t>
  </si>
  <si>
    <t>Pseudocolopteryx</t>
  </si>
  <si>
    <t>Crested Doradito</t>
  </si>
  <si>
    <t>Pseudocolopteryx acutipennis</t>
  </si>
  <si>
    <t>Subtropical Doradito</t>
  </si>
  <si>
    <t>Pseudocolopteryx dinelliana</t>
  </si>
  <si>
    <t>dinelliana</t>
  </si>
  <si>
    <t>Dinelli's Doradito</t>
  </si>
  <si>
    <t>Pseudocolopteryx flaviventris</t>
  </si>
  <si>
    <t>Warbling Doradito</t>
  </si>
  <si>
    <t>Pseudocolopteryx citreola</t>
    <phoneticPr fontId="0"/>
  </si>
  <si>
    <t>citreola</t>
    <phoneticPr fontId="0"/>
  </si>
  <si>
    <t>Ticking Doradito</t>
    <phoneticPr fontId="0"/>
  </si>
  <si>
    <t>Serpophaga cinerea</t>
  </si>
  <si>
    <t>Serpophaga</t>
  </si>
  <si>
    <t>Torrent Tyrannulet</t>
  </si>
  <si>
    <t>Serpophaga hypoleuca</t>
  </si>
  <si>
    <t>River Tyrannulet</t>
  </si>
  <si>
    <t>Serpophaga nigricans</t>
  </si>
  <si>
    <t>Sooty Tyrannulet</t>
  </si>
  <si>
    <t>Serpophaga subcristata</t>
  </si>
  <si>
    <t>White-crested Tyrannulet</t>
  </si>
  <si>
    <t>Serpophaga munda</t>
  </si>
  <si>
    <t>munda</t>
  </si>
  <si>
    <t>White-bellied Tyrannulet</t>
  </si>
  <si>
    <t>Serpophaga griseicapilla</t>
    <phoneticPr fontId="0"/>
  </si>
  <si>
    <t>griseicapilla</t>
    <phoneticPr fontId="0"/>
  </si>
  <si>
    <t>Straneck's Tyrannulet</t>
    <phoneticPr fontId="0"/>
  </si>
  <si>
    <t>Uromyias agilis</t>
  </si>
  <si>
    <t>Uromyias</t>
  </si>
  <si>
    <t>agilis</t>
  </si>
  <si>
    <t>Agile Tit-Tyrant</t>
  </si>
  <si>
    <t>Uromyias agraphia</t>
  </si>
  <si>
    <t>agraphia</t>
  </si>
  <si>
    <t>Unstreaked Tit-Tyrant</t>
  </si>
  <si>
    <t>Muscigralla brevicauda</t>
  </si>
  <si>
    <t>Muscigralla</t>
  </si>
  <si>
    <t>brevicauda</t>
  </si>
  <si>
    <t>Short-tailed Field Tyrant</t>
    <phoneticPr fontId="0"/>
  </si>
  <si>
    <t>Attila phoenicurus</t>
  </si>
  <si>
    <t>Attila</t>
  </si>
  <si>
    <t>Rufous-tailed Attila</t>
  </si>
  <si>
    <t>Attila cinnamomeus</t>
  </si>
  <si>
    <t>Cinnamon Attila</t>
  </si>
  <si>
    <t>Attila torridus</t>
  </si>
  <si>
    <t>Ochraceous Attila</t>
  </si>
  <si>
    <t>Attila citriniventris</t>
  </si>
  <si>
    <t>citriniventris</t>
  </si>
  <si>
    <t>Citron-bellied Attila</t>
  </si>
  <si>
    <t>Attila bolivianus</t>
  </si>
  <si>
    <t>Dull-capped Attila</t>
  </si>
  <si>
    <t>Attila rufus</t>
  </si>
  <si>
    <t>Gray-hooded Attila</t>
  </si>
  <si>
    <t>Attila spadiceus</t>
  </si>
  <si>
    <t>spadiceus</t>
  </si>
  <si>
    <t>Bright-rumped Attila</t>
  </si>
  <si>
    <t>Legatus leucophaius</t>
  </si>
  <si>
    <t>Legatus</t>
  </si>
  <si>
    <t>leucophaius</t>
  </si>
  <si>
    <t>Piratic Flycatcher</t>
  </si>
  <si>
    <t>Ramphotrigon megacephalum</t>
  </si>
  <si>
    <t>Ramphotrigon</t>
  </si>
  <si>
    <t>megacephalum</t>
  </si>
  <si>
    <t>Large-headed Flatbill</t>
  </si>
  <si>
    <t>Ramphotrigon ruficauda</t>
  </si>
  <si>
    <t>Rufous-tailed Flatbill</t>
  </si>
  <si>
    <t>Ramphotrigon fuscicauda</t>
  </si>
  <si>
    <t>Dusky-tailed Flatbill</t>
  </si>
  <si>
    <t>Pitangus</t>
  </si>
  <si>
    <t>sulphuratus</t>
  </si>
  <si>
    <t>Great Kiskadee</t>
  </si>
  <si>
    <t>Pitangus lictor</t>
  </si>
  <si>
    <t>lictor</t>
  </si>
  <si>
    <t>Lesser Kiskadee</t>
  </si>
  <si>
    <t>Machetornis rixosa</t>
  </si>
  <si>
    <t>Machetornis</t>
  </si>
  <si>
    <t>rixosa</t>
  </si>
  <si>
    <t>Cattle Tyrant</t>
  </si>
  <si>
    <t>Tyrannopsis sulphurea</t>
  </si>
  <si>
    <t>Tyrannopsis</t>
  </si>
  <si>
    <t>sulphurea</t>
  </si>
  <si>
    <t>Sulphury Flycatcher</t>
  </si>
  <si>
    <t>Megarynchus pitangua</t>
  </si>
  <si>
    <t>Megarynchus</t>
  </si>
  <si>
    <t>pitangua</t>
  </si>
  <si>
    <t>Boat-billed Flycatcher</t>
  </si>
  <si>
    <t>Myiodynastes chrysocephalus</t>
  </si>
  <si>
    <t>Myiodynastes</t>
  </si>
  <si>
    <t>chrysocephalus</t>
  </si>
  <si>
    <t>Golden-crowned Flycatcher</t>
  </si>
  <si>
    <t>Myiodynastes bairdii</t>
  </si>
  <si>
    <t>Baird's Flycatcher</t>
  </si>
  <si>
    <t>Myiodynastes luteiventris</t>
  </si>
  <si>
    <t>luteiventris</t>
  </si>
  <si>
    <t>Sulphur-bellied Flycatcher</t>
  </si>
  <si>
    <t>Myiodynastes maculatus</t>
  </si>
  <si>
    <t>Streaked Flycatcher</t>
  </si>
  <si>
    <t>Myiozetetes</t>
  </si>
  <si>
    <t>Rusty-margined Flycatcher</t>
  </si>
  <si>
    <t>Myiozetetes similis</t>
  </si>
  <si>
    <t>Social Flycatcher</t>
  </si>
  <si>
    <t>Myiozetetes granadensis</t>
  </si>
  <si>
    <t>Gray-capped Flycatcher</t>
  </si>
  <si>
    <t>Myiozetetes luteiventris</t>
  </si>
  <si>
    <t>Dusky-chested Flycatcher</t>
  </si>
  <si>
    <t>Conopias albovittatus</t>
  </si>
  <si>
    <t>Conopias</t>
  </si>
  <si>
    <t>albovittatus</t>
  </si>
  <si>
    <t>White-ringed Flycatcher</t>
  </si>
  <si>
    <t>Conopias parvus</t>
  </si>
  <si>
    <t>parvus</t>
  </si>
  <si>
    <t>Yellow-throated Flycatcher</t>
  </si>
  <si>
    <t>Conopias trivirgatus</t>
  </si>
  <si>
    <t>trivirgatus</t>
  </si>
  <si>
    <t>Three-striped Flycatcher</t>
  </si>
  <si>
    <t>Conopias cinchoneti</t>
  </si>
  <si>
    <t>cinchoneti</t>
  </si>
  <si>
    <t>Lemon-browed Flycatcher</t>
  </si>
  <si>
    <t>Phelpsia inornata</t>
  </si>
  <si>
    <t>Phelpsia</t>
  </si>
  <si>
    <t>White-bearded Flycatcher</t>
  </si>
  <si>
    <t>Empidonomus varius</t>
  </si>
  <si>
    <t>Empidonomus</t>
  </si>
  <si>
    <t>Variegated Flycatcher</t>
  </si>
  <si>
    <t>Empidonomus aurantioatrocristatus</t>
  </si>
  <si>
    <t>aurantioatrocristatus</t>
  </si>
  <si>
    <t>Crowned Slaty Flycatcher</t>
    <phoneticPr fontId="0"/>
  </si>
  <si>
    <t>Tyrannus niveigularis</t>
  </si>
  <si>
    <t>Tyrannus</t>
  </si>
  <si>
    <t>niveigularis</t>
  </si>
  <si>
    <t>Snowy-throated Kingbird</t>
  </si>
  <si>
    <t>Tyrannus albogularis</t>
  </si>
  <si>
    <t>White-throated Kingbird</t>
  </si>
  <si>
    <t>melancholicus</t>
  </si>
  <si>
    <t>Tropical Kingbird</t>
  </si>
  <si>
    <t>Tyrannus savana</t>
  </si>
  <si>
    <t>savana</t>
  </si>
  <si>
    <t>Fork-tailed Flycatcher</t>
  </si>
  <si>
    <t>Tyrannus tyrannus</t>
  </si>
  <si>
    <t>Eastern Kingbird</t>
  </si>
  <si>
    <t>Tyrannus dominicensis</t>
  </si>
  <si>
    <t>dominicensis</t>
  </si>
  <si>
    <t>Gray Kingbird</t>
  </si>
  <si>
    <t>Rhytipterna holerythra</t>
  </si>
  <si>
    <t>Rhytipterna</t>
  </si>
  <si>
    <t>holerythra</t>
  </si>
  <si>
    <t>Rufous Mourner</t>
  </si>
  <si>
    <t>Rhytipterna simplex</t>
  </si>
  <si>
    <t>Grayish Mourner</t>
  </si>
  <si>
    <t>Rhytipterna immunda</t>
  </si>
  <si>
    <t>immunda</t>
  </si>
  <si>
    <t>Pale-bellied Mourner</t>
  </si>
  <si>
    <t>Casiornis rufus</t>
  </si>
  <si>
    <t>Casiornis</t>
  </si>
  <si>
    <t>Rufous Casiornis</t>
  </si>
  <si>
    <t>Casiornis fuscus</t>
  </si>
  <si>
    <t>Ash-throated Casiornis</t>
  </si>
  <si>
    <t>Sirystes albogriseus</t>
  </si>
  <si>
    <t>Sirystes</t>
  </si>
  <si>
    <r>
      <rPr>
        <sz val="12"/>
        <rFont val="Arial"/>
        <family val="2"/>
      </rPr>
      <t xml:space="preserve">Choco </t>
    </r>
    <r>
      <rPr>
        <sz val="12"/>
        <rFont val="Arial"/>
        <family val="2"/>
      </rPr>
      <t>Sirystes</t>
    </r>
  </si>
  <si>
    <t>Sirystes albocinereus</t>
  </si>
  <si>
    <t>albocinereus</t>
  </si>
  <si>
    <r>
      <t xml:space="preserve">White-rumped </t>
    </r>
    <r>
      <rPr>
        <sz val="12"/>
        <rFont val="Arial"/>
        <family val="2"/>
      </rPr>
      <t>Sirystes</t>
    </r>
  </si>
  <si>
    <t>Sirystes subcanescens</t>
  </si>
  <si>
    <r>
      <t xml:space="preserve">Todd's </t>
    </r>
    <r>
      <rPr>
        <sz val="12"/>
        <rFont val="Arial"/>
        <family val="2"/>
      </rPr>
      <t>Sirystes</t>
    </r>
  </si>
  <si>
    <t>Sirystes sibilator</t>
  </si>
  <si>
    <t>sibilator</t>
  </si>
  <si>
    <r>
      <t xml:space="preserve">Sibilant </t>
    </r>
    <r>
      <rPr>
        <sz val="12"/>
        <rFont val="Arial"/>
        <family val="2"/>
      </rPr>
      <t>Sirystes</t>
    </r>
  </si>
  <si>
    <t>Myiarchus semirufus</t>
  </si>
  <si>
    <t>Myiarchus</t>
  </si>
  <si>
    <t>semirufus</t>
  </si>
  <si>
    <t>Rufous Flycatcher</t>
  </si>
  <si>
    <t>Myiarchus tuberculifer</t>
  </si>
  <si>
    <t>tuberculifer</t>
  </si>
  <si>
    <t>Dusky-capped Flycatcher</t>
  </si>
  <si>
    <t>Myiarchus swainsoni</t>
  </si>
  <si>
    <t>Swainson's Flycatcher</t>
  </si>
  <si>
    <t>Myiarchus venezuelensis</t>
  </si>
  <si>
    <t>venezuelensis</t>
  </si>
  <si>
    <t>Venezuelan Flycatcher</t>
  </si>
  <si>
    <t>Myiarchus panamensis</t>
  </si>
  <si>
    <t>Panama Flycatcher</t>
  </si>
  <si>
    <t>Myiarchus ferox</t>
  </si>
  <si>
    <t>ferox</t>
  </si>
  <si>
    <t>Short-crested Flycatcher</t>
  </si>
  <si>
    <t>apicalis</t>
  </si>
  <si>
    <t>Apical Flycatcher</t>
  </si>
  <si>
    <t>Myiarchus phaeocephalus</t>
  </si>
  <si>
    <t>phaeocephalus</t>
  </si>
  <si>
    <t>Sooty-crowned Flycatcher</t>
  </si>
  <si>
    <t>Myiarchus cephalotes</t>
  </si>
  <si>
    <t>cephalotes</t>
  </si>
  <si>
    <t>Pale-edged Flycatcher</t>
  </si>
  <si>
    <t>Myiarchus crinitus</t>
  </si>
  <si>
    <t>crinitus</t>
  </si>
  <si>
    <t>Great Crested Flycatcher</t>
  </si>
  <si>
    <t>Myiarchus tyrannulus</t>
  </si>
  <si>
    <t>tyrannulus</t>
  </si>
  <si>
    <t>Brown-crested Flycatcher</t>
  </si>
  <si>
    <t>Myiarchus magnirostris</t>
  </si>
  <si>
    <t>Galapagos Flycatcher</t>
  </si>
  <si>
    <t>Colonia</t>
  </si>
  <si>
    <t>colonus</t>
  </si>
  <si>
    <t>Long-tailed Tyrant</t>
  </si>
  <si>
    <t>Myiophobus flavicans</t>
  </si>
  <si>
    <t>Myiophobus</t>
  </si>
  <si>
    <t>flavicans</t>
  </si>
  <si>
    <t>Flavescent Flycatcher</t>
  </si>
  <si>
    <t>Myiophobus phoenicomitra</t>
  </si>
  <si>
    <t>phoenicomitra</t>
  </si>
  <si>
    <t>Orange-crested Flycatcher</t>
  </si>
  <si>
    <t>Myiophobus inornatus</t>
  </si>
  <si>
    <t>Unadorned Flycatcher</t>
  </si>
  <si>
    <t>Myiophobus roraimae</t>
  </si>
  <si>
    <t>Roraiman Flycatcher</t>
  </si>
  <si>
    <t>Myiophobus cryptoxanthus</t>
  </si>
  <si>
    <t>cryptoxanthus</t>
  </si>
  <si>
    <t>Olive-chested Flycatcher</t>
  </si>
  <si>
    <t>Myiophobus fasciatus</t>
  </si>
  <si>
    <t>Bran-colored Flycatcher</t>
  </si>
  <si>
    <t>Colorhamphus parvirostris</t>
  </si>
  <si>
    <t>Colorhamphus</t>
  </si>
  <si>
    <t>Patagonian Tyrant</t>
  </si>
  <si>
    <t>Ochthoeca frontalis</t>
  </si>
  <si>
    <t>Ochthoeca</t>
  </si>
  <si>
    <t>Crowned Chat-Tyrant</t>
  </si>
  <si>
    <t>Ochthoeca jelskii</t>
  </si>
  <si>
    <t>jelskii</t>
  </si>
  <si>
    <t>Jelski's Chat-Tyrant</t>
  </si>
  <si>
    <t>Ochthoeca pulchella</t>
  </si>
  <si>
    <t>pulchella</t>
  </si>
  <si>
    <t>Golden-browed Chat-Tyrant</t>
  </si>
  <si>
    <t>Ochthoeca diadema</t>
  </si>
  <si>
    <t>diadema</t>
  </si>
  <si>
    <t>Yellow-bellied Chat-Tyrant</t>
  </si>
  <si>
    <t>Ochthoeca cinnamomeiventris</t>
  </si>
  <si>
    <t>cinnamomeiventris</t>
  </si>
  <si>
    <t>Slaty-backed Chat-Tyrant</t>
  </si>
  <si>
    <t>Ochthoeca rufipectoralis</t>
  </si>
  <si>
    <t>rufipectoralis</t>
  </si>
  <si>
    <t>Rufous-breasted Chat-Tyrant</t>
  </si>
  <si>
    <t>Ochthoeca fumicolor</t>
  </si>
  <si>
    <t>fumicolor</t>
  </si>
  <si>
    <t>Brown-backed Chat-Tyrant</t>
  </si>
  <si>
    <t>Ochthoeca oenanthoides</t>
  </si>
  <si>
    <t>oenanthoides</t>
  </si>
  <si>
    <t>d'Orbigny's Chat-Tyrant</t>
  </si>
  <si>
    <t>Ochthoeca piurae</t>
  </si>
  <si>
    <t>piurae</t>
  </si>
  <si>
    <t>Piura Chat-Tyrant</t>
  </si>
  <si>
    <t>Ochthoeca leucophrys</t>
  </si>
  <si>
    <t>White-browed Chat-Tyrant</t>
  </si>
  <si>
    <t>Tumbezia salvini</t>
  </si>
  <si>
    <t>Tumbezia</t>
  </si>
  <si>
    <t>Tumbes Tyrant</t>
  </si>
  <si>
    <t>Guyramemua affine</t>
  </si>
  <si>
    <t>Guyramemua</t>
  </si>
  <si>
    <t>affine</t>
  </si>
  <si>
    <t>Chapada Flycatcher</t>
  </si>
  <si>
    <t>Sublegatus arenarum</t>
  </si>
  <si>
    <t>Sublegatus</t>
  </si>
  <si>
    <t>Northern Scrub-Flycatcher</t>
  </si>
  <si>
    <t>Sublegatus obscurior</t>
  </si>
  <si>
    <t>Amazonian Scrub-Flycatcher</t>
  </si>
  <si>
    <t>Sublegatus modestus</t>
  </si>
  <si>
    <t>Southern Scrub-Flycatcher</t>
  </si>
  <si>
    <t>Pyrocephalus</t>
  </si>
  <si>
    <t>rubinus</t>
  </si>
  <si>
    <t>Vermilion Flycatcher</t>
  </si>
  <si>
    <t>Pyrocephalus nanus</t>
  </si>
  <si>
    <t>Brujo Flycatcher</t>
  </si>
  <si>
    <t>Fluvicola</t>
  </si>
  <si>
    <t>pica</t>
  </si>
  <si>
    <t>Pied Water-Tyrant</t>
  </si>
  <si>
    <t>Fluvicola albiventer</t>
  </si>
  <si>
    <t>albiventer</t>
  </si>
  <si>
    <t>Black-backed Water-Tyrant</t>
  </si>
  <si>
    <t>Fluvicola nengeta</t>
  </si>
  <si>
    <t>nengeta</t>
  </si>
  <si>
    <t>Masked Water-Tyrant</t>
  </si>
  <si>
    <t>Arundinicola leucocephala</t>
  </si>
  <si>
    <t>Arundinicola</t>
  </si>
  <si>
    <t>White-headed Marsh Tyrant</t>
  </si>
  <si>
    <t>Gubernetes yetapa</t>
  </si>
  <si>
    <t>Gubernetes</t>
  </si>
  <si>
    <t>yetapa</t>
  </si>
  <si>
    <t>Streamer-tailed Tyrant</t>
  </si>
  <si>
    <t>Heteroxolmis dominicana</t>
  </si>
  <si>
    <t>Heteroxolmis</t>
  </si>
  <si>
    <t>dominicana</t>
  </si>
  <si>
    <t>Black-and-white Monjita</t>
  </si>
  <si>
    <t>Alectrurus tricolor</t>
  </si>
  <si>
    <t>Alectrurus</t>
  </si>
  <si>
    <t>Cock-tailed Tyrant</t>
  </si>
  <si>
    <t>Alectrurus risora</t>
  </si>
  <si>
    <t>risora</t>
  </si>
  <si>
    <t>Strange-tailed Tyrant</t>
  </si>
  <si>
    <t>Lessonia rufa</t>
  </si>
  <si>
    <t>Lessonia</t>
  </si>
  <si>
    <t>Austral Negrito</t>
  </si>
  <si>
    <t>Lessonia oreas</t>
  </si>
  <si>
    <t>oreas</t>
  </si>
  <si>
    <t>Andean Negrito</t>
  </si>
  <si>
    <t>Hymenops perspicillatus</t>
  </si>
  <si>
    <t>Hymenops</t>
  </si>
  <si>
    <t>Spectacled Tyrant</t>
  </si>
  <si>
    <t>Knipolegus orenocensis</t>
  </si>
  <si>
    <t>Knipolegus</t>
  </si>
  <si>
    <t>orenocensis</t>
  </si>
  <si>
    <t>Riverside Tyrant</t>
  </si>
  <si>
    <t>Knipolegus poecilurus</t>
  </si>
  <si>
    <t>poecilurus</t>
  </si>
  <si>
    <t>Rufous-tailed Tyrant</t>
  </si>
  <si>
    <t>Knipolegus poecilocercus</t>
  </si>
  <si>
    <t>Amazonian Black-Tyrant</t>
  </si>
  <si>
    <t>Knipolegus franciscanus</t>
  </si>
  <si>
    <t>franciscanus</t>
  </si>
  <si>
    <t>Caatinga Black-Tyrant</t>
  </si>
  <si>
    <t>Knipolegus lophotes</t>
  </si>
  <si>
    <t>Crested Black-Tyrant</t>
  </si>
  <si>
    <t>Knipolegus nigerrimus</t>
  </si>
  <si>
    <t>nigerrimus</t>
  </si>
  <si>
    <t>Velvety Black-Tyrant</t>
  </si>
  <si>
    <t>Knipolegus signatus</t>
  </si>
  <si>
    <t>signatus</t>
  </si>
  <si>
    <t>Jelski's Black-Tyrant</t>
  </si>
  <si>
    <t>Knipolegus cabanisi</t>
  </si>
  <si>
    <r>
      <t>Plumbeous Black-</t>
    </r>
    <r>
      <rPr>
        <sz val="12"/>
        <rFont val="Arial"/>
        <family val="2"/>
      </rPr>
      <t>Tyrant</t>
    </r>
  </si>
  <si>
    <t>Knipolegus cyanirostris</t>
  </si>
  <si>
    <t>cyanirostris</t>
  </si>
  <si>
    <t>Blue-billed Black-Tyrant</t>
  </si>
  <si>
    <t>Knipolegus striaticeps</t>
  </si>
  <si>
    <t>Cinereous Tyrant</t>
  </si>
  <si>
    <t>Knipolegus aterrimus</t>
  </si>
  <si>
    <t>aterrimus</t>
  </si>
  <si>
    <t>White-winged Black-Tyrant</t>
  </si>
  <si>
    <t>Knipolegus hudsoni</t>
  </si>
  <si>
    <t>Hudson's Black-Tyrant</t>
  </si>
  <si>
    <t>Satrapa icterophrys</t>
  </si>
  <si>
    <t>Satrapa</t>
  </si>
  <si>
    <t>icterophrys</t>
  </si>
  <si>
    <t>Yellow-browed Tyrant</t>
  </si>
  <si>
    <t>Syrtidicola fluviatilis</t>
  </si>
  <si>
    <t>Syrtidicola</t>
  </si>
  <si>
    <t>fluviatilis</t>
  </si>
  <si>
    <t>Little Ground-Tyrant</t>
  </si>
  <si>
    <t>Muscisaxicola maculirostris</t>
  </si>
  <si>
    <t>Muscisaxicola</t>
  </si>
  <si>
    <t>Spot-billed Ground-Tyrant</t>
  </si>
  <si>
    <t>Muscisaxicola griseus</t>
  </si>
  <si>
    <t>Taczanowski's Ground-Tyrant</t>
  </si>
  <si>
    <t>Muscisaxicola juninensis</t>
  </si>
  <si>
    <t>juninensis</t>
  </si>
  <si>
    <t>Puna Ground-Tyrant</t>
  </si>
  <si>
    <t>Muscisaxicola cinereus</t>
  </si>
  <si>
    <t>Cinereous Ground-Tyrant</t>
  </si>
  <si>
    <t>Muscisaxicola albifrons</t>
  </si>
  <si>
    <t>White-fronted Ground-Tyrant</t>
  </si>
  <si>
    <t>Muscisaxicola flavinucha</t>
  </si>
  <si>
    <t>flavinucha</t>
  </si>
  <si>
    <t>Ochre-naped Ground-Tyrant</t>
  </si>
  <si>
    <t>Muscisaxicola rufivertex</t>
  </si>
  <si>
    <t>rufivertex</t>
  </si>
  <si>
    <t>Rufous-naped Ground-Tyrant</t>
  </si>
  <si>
    <t>Muscisaxicola maclovianus</t>
  </si>
  <si>
    <t>maclovianus</t>
  </si>
  <si>
    <t>Dark-faced Ground-Tyrant</t>
  </si>
  <si>
    <t>Muscisaxicola albilora</t>
  </si>
  <si>
    <t>White-browed Ground-Tyrant</t>
  </si>
  <si>
    <t>Muscisaxicola alpinus</t>
  </si>
  <si>
    <t>Plain-capped Ground-Tyrant</t>
  </si>
  <si>
    <t>Muscisaxicola capistratus</t>
  </si>
  <si>
    <t>capistratus</t>
  </si>
  <si>
    <t>Cinnamon-bellied Ground-Tyrant</t>
  </si>
  <si>
    <t>Muscisaxicola frontalis</t>
  </si>
  <si>
    <t>Black-fronted Ground-Tyrant</t>
  </si>
  <si>
    <t>Cnemarchus erythropygius</t>
  </si>
  <si>
    <t>Cnemarchus</t>
  </si>
  <si>
    <t>Red-rumped Bush-Tyrant</t>
  </si>
  <si>
    <t>Cnemarchus rufipennis</t>
  </si>
  <si>
    <t>Rufous-webbed Bush-Tyrant</t>
  </si>
  <si>
    <t>Pyrope pyrope</t>
  </si>
  <si>
    <t>Pyrope</t>
  </si>
  <si>
    <t>pyrope</t>
  </si>
  <si>
    <t>Fire-eyed Diucon</t>
  </si>
  <si>
    <t>Xolmis velatus</t>
  </si>
  <si>
    <t>Xolmis</t>
  </si>
  <si>
    <t>velatus</t>
  </si>
  <si>
    <t>White-rumped Monjita</t>
  </si>
  <si>
    <t>Xolmis irupero</t>
  </si>
  <si>
    <t>irupero</t>
  </si>
  <si>
    <t>White Monjita</t>
  </si>
  <si>
    <t>Nengetus cinereus</t>
  </si>
  <si>
    <t>Nengetus</t>
  </si>
  <si>
    <t>Gray Monjita</t>
  </si>
  <si>
    <t>Neoxolmis coronatus</t>
  </si>
  <si>
    <t>Neoxolmis</t>
  </si>
  <si>
    <t>Black-crowned Monjita</t>
  </si>
  <si>
    <t>Neoxolmis salinarum</t>
  </si>
  <si>
    <t>salinarum</t>
  </si>
  <si>
    <t>Salinas Monjita</t>
  </si>
  <si>
    <t>Neoxolmis rubetra</t>
  </si>
  <si>
    <t>rubetra</t>
  </si>
  <si>
    <t>Rusty-backed Monjita</t>
  </si>
  <si>
    <t>Neoxolmis rufiventris</t>
  </si>
  <si>
    <t>Chocolate-vented Tyrant</t>
  </si>
  <si>
    <t>Agriornis montanus</t>
  </si>
  <si>
    <t>Agriornis</t>
  </si>
  <si>
    <t>montanus</t>
  </si>
  <si>
    <t>Black-billed Shrike-Tyrant</t>
  </si>
  <si>
    <t>Agriornis albicauda</t>
  </si>
  <si>
    <t>albicauda</t>
  </si>
  <si>
    <t>White-tailed Shrike-Tyrant</t>
  </si>
  <si>
    <t>Agriornis lividus</t>
  </si>
  <si>
    <t>lividus</t>
  </si>
  <si>
    <t>Great Shrike-Tyrant</t>
  </si>
  <si>
    <t>Agriornis micropterus</t>
  </si>
  <si>
    <t>Gray-bellied Shrike-Tyrant</t>
  </si>
  <si>
    <t>Agriornis murinus</t>
  </si>
  <si>
    <t>Lesser Shrike-Tyrant</t>
  </si>
  <si>
    <t>Myiotheretes striaticollis</t>
  </si>
  <si>
    <t>Myiotheretes</t>
  </si>
  <si>
    <t>Streak-throated Bush-Tyrant</t>
  </si>
  <si>
    <t>Myiotheretes pernix</t>
  </si>
  <si>
    <t>pernix</t>
  </si>
  <si>
    <t>Santa Marta Bush-Tyrant</t>
  </si>
  <si>
    <t>Myiotheretes fumigatus</t>
  </si>
  <si>
    <t>Smoky Bush-Tyrant</t>
  </si>
  <si>
    <t>Myiotheretes fuscorufus</t>
  </si>
  <si>
    <t>fuscorufus</t>
  </si>
  <si>
    <t>Rufous-bellied Bush-Tyrant</t>
  </si>
  <si>
    <t>Ochthornis littoralis</t>
  </si>
  <si>
    <t>Ochthornis</t>
  </si>
  <si>
    <t>Drab Water Tyrant</t>
    <phoneticPr fontId="0"/>
  </si>
  <si>
    <t>Cnemotriccus fuscatus</t>
  </si>
  <si>
    <t>Cnemotriccus</t>
  </si>
  <si>
    <t>Fuscous Flycatcher</t>
  </si>
  <si>
    <t>Aphanotriccus audax</t>
  </si>
  <si>
    <t>Aphanotriccus</t>
  </si>
  <si>
    <t>audax</t>
  </si>
  <si>
    <t>Black-billed Flycatcher</t>
  </si>
  <si>
    <t>Lathrotriccus euleri</t>
  </si>
  <si>
    <t>Lathrotriccus</t>
  </si>
  <si>
    <t>Euler's Flycatcher</t>
  </si>
  <si>
    <t>Lathrotriccus griseipectus</t>
  </si>
  <si>
    <t>Gray-breasted Flycatcher</t>
  </si>
  <si>
    <t>Mitrephanes phaeocercus</t>
  </si>
  <si>
    <t>Mitrephanes</t>
  </si>
  <si>
    <t>phaeocercus</t>
  </si>
  <si>
    <t>Tufted Flycatcher</t>
  </si>
  <si>
    <t>Mitrephanes olivaceus</t>
  </si>
  <si>
    <t>Olive Flycatcher</t>
  </si>
  <si>
    <t>Sayornis nigricans</t>
  </si>
  <si>
    <t>Sayornis</t>
  </si>
  <si>
    <t>Black Phoebe</t>
  </si>
  <si>
    <t>Empidonax virescens</t>
  </si>
  <si>
    <t>Empidonax</t>
  </si>
  <si>
    <t>Acadian Flycatcher</t>
    <phoneticPr fontId="0"/>
  </si>
  <si>
    <t>traillii</t>
  </si>
  <si>
    <t>Willow Flycatcher</t>
  </si>
  <si>
    <t>Empidonax alnorum</t>
  </si>
  <si>
    <t>alnorum</t>
  </si>
  <si>
    <t>Alder Flycatcher</t>
  </si>
  <si>
    <t>Contopus cooperi</t>
  </si>
  <si>
    <t>Contopus</t>
  </si>
  <si>
    <t>cooperi</t>
  </si>
  <si>
    <t>Olive-sided Flycatcher</t>
  </si>
  <si>
    <t>Contopus fumigatus</t>
  </si>
  <si>
    <t>Smoke-colored Pewee</t>
  </si>
  <si>
    <t>Contopus sordidulus</t>
  </si>
  <si>
    <t>sordidulus</t>
  </si>
  <si>
    <t>Western Wood-Pewee</t>
  </si>
  <si>
    <t>Contopus virens</t>
  </si>
  <si>
    <t>virens</t>
  </si>
  <si>
    <t>Eastern Wood-Pewee</t>
  </si>
  <si>
    <t>Tropical Pewee</t>
  </si>
  <si>
    <t>Contopus albogularis</t>
  </si>
  <si>
    <t>White-throated Pewee</t>
  </si>
  <si>
    <t>Contopus nigrescens</t>
  </si>
  <si>
    <t>Blackish Pewee</t>
  </si>
  <si>
    <t>Muscipipra vetula</t>
  </si>
  <si>
    <t>Muscipipra</t>
  </si>
  <si>
    <t>vetula</t>
  </si>
  <si>
    <t>Shear-tailed Gray Tyrant</t>
    <phoneticPr fontId="0"/>
  </si>
  <si>
    <t>Tachuris rubrigastra</t>
  </si>
  <si>
    <t>Tachuris</t>
  </si>
  <si>
    <t>rubrigastra</t>
  </si>
  <si>
    <t>Many-colored Rush Tyrant</t>
    <phoneticPr fontId="0"/>
  </si>
  <si>
    <t>Vireonidae</t>
  </si>
  <si>
    <t>Cyclarhis</t>
  </si>
  <si>
    <t>Rufous-browed Peppershrike</t>
  </si>
  <si>
    <t>Cyclarhis nigrirostris</t>
  </si>
  <si>
    <t>Black-billed Peppershrike</t>
  </si>
  <si>
    <t>Hylophilus amaurocephalus</t>
  </si>
  <si>
    <t>Hylophilus</t>
  </si>
  <si>
    <t>Gray-eyed Greenlet</t>
  </si>
  <si>
    <t>Hylophilus poicilotis</t>
  </si>
  <si>
    <t>poicilotis</t>
  </si>
  <si>
    <t>Rufous-crowned Greenlet</t>
  </si>
  <si>
    <t>Hylophilus olivaceus</t>
  </si>
  <si>
    <t>Olivaceous Greenlet</t>
  </si>
  <si>
    <t>Hylophilus pectoralis</t>
  </si>
  <si>
    <t>Ashy-headed Greenlet</t>
  </si>
  <si>
    <t>Hylophilus flavipes</t>
  </si>
  <si>
    <t>Scrub Greenlet</t>
  </si>
  <si>
    <t>Hylophilus semicinereus</t>
  </si>
  <si>
    <t>semicinereus</t>
  </si>
  <si>
    <t>Gray-chested Greenlet</t>
  </si>
  <si>
    <t>Hylophilus brunneiceps</t>
  </si>
  <si>
    <t>Brown-headed Greenlet</t>
  </si>
  <si>
    <t>Hylophilus thoracicus</t>
  </si>
  <si>
    <t>Lemon-chested Greenlet</t>
  </si>
  <si>
    <t>Vireolanius eximius</t>
  </si>
  <si>
    <t>Vireolanius</t>
  </si>
  <si>
    <t>Yellow-browed Shrike-Vireo</t>
  </si>
  <si>
    <t>Vireolanius leucotis</t>
  </si>
  <si>
    <t>Slaty-capped Shrike-Vireo</t>
  </si>
  <si>
    <t>Tunchiornis ochraceiceps</t>
  </si>
  <si>
    <t>Tunchiornis</t>
  </si>
  <si>
    <t>ochraceiceps</t>
  </si>
  <si>
    <t>Tawny-crowned Greenlet</t>
  </si>
  <si>
    <t>Pachysylvia decurtata</t>
  </si>
  <si>
    <t>Pachysylvia</t>
  </si>
  <si>
    <t>decurtata</t>
  </si>
  <si>
    <t>Lesser Greenlet</t>
  </si>
  <si>
    <t>Pachysylvia hypoxantha</t>
  </si>
  <si>
    <t>Dusky-capped Greenlet</t>
  </si>
  <si>
    <t>Pachysylvia muscicapina</t>
  </si>
  <si>
    <t>muscicapina</t>
  </si>
  <si>
    <t>Buff-cheeked Greenlet</t>
  </si>
  <si>
    <t>Pachysylvia aurantiifrons</t>
  </si>
  <si>
    <t>aurantiifrons</t>
  </si>
  <si>
    <t>Golden-fronted Greenlet</t>
  </si>
  <si>
    <t>Pachysylvia semibrunnea</t>
  </si>
  <si>
    <t>semibrunnea</t>
  </si>
  <si>
    <t>Rufous-naped Greenlet</t>
  </si>
  <si>
    <t>Vireo griseus</t>
  </si>
  <si>
    <t>Vireo</t>
  </si>
  <si>
    <t>White-eyed Vireo</t>
  </si>
  <si>
    <t>Vireo flavifrons</t>
  </si>
  <si>
    <t>Yellow-throated Vireo</t>
  </si>
  <si>
    <t>Vireo masteri</t>
  </si>
  <si>
    <t>masteri</t>
  </si>
  <si>
    <t>Choco Vireo</t>
  </si>
  <si>
    <t>Vireo sclateri</t>
  </si>
  <si>
    <t>Tepui Vireo</t>
  </si>
  <si>
    <t>Vireo philadelphicus</t>
  </si>
  <si>
    <t>philadelphicus</t>
  </si>
  <si>
    <t>Philadelphia Vireo</t>
  </si>
  <si>
    <t>Vireo gilvus</t>
  </si>
  <si>
    <t>gilvus</t>
  </si>
  <si>
    <t>Warbling Vireo</t>
  </si>
  <si>
    <t>Vireo leucophrys</t>
  </si>
  <si>
    <t>Brown-capped Vireo</t>
  </si>
  <si>
    <t>Vireo olivaceus</t>
  </si>
  <si>
    <t>Red-eyed Vireo</t>
  </si>
  <si>
    <t>?</t>
  </si>
  <si>
    <t>Vireo chivi</t>
  </si>
  <si>
    <t>chivi</t>
  </si>
  <si>
    <t>Chivi Vireo</t>
  </si>
  <si>
    <t>Vireo gracilirostris</t>
  </si>
  <si>
    <t>gracilirostris</t>
  </si>
  <si>
    <t>Noronha Vireo</t>
  </si>
  <si>
    <t>Vireo flavoviridis</t>
  </si>
  <si>
    <t>flavoviridis</t>
  </si>
  <si>
    <t>Yellow-green Vireo</t>
  </si>
  <si>
    <t>Vireo altiloquus</t>
  </si>
  <si>
    <t>altiloquus</t>
  </si>
  <si>
    <t>Black-whiskered Vireo</t>
  </si>
  <si>
    <t>Cyanolyca armillata</t>
  </si>
  <si>
    <t>Corvidae</t>
  </si>
  <si>
    <t>Cyanolyca</t>
  </si>
  <si>
    <t>Black-collared Jay</t>
  </si>
  <si>
    <t>Cyanolyca viridicyanus</t>
  </si>
  <si>
    <t>viridicyanus</t>
  </si>
  <si>
    <t>White-collared Jay</t>
  </si>
  <si>
    <t>Cyanolyca turcosa</t>
  </si>
  <si>
    <t>turcosa</t>
  </si>
  <si>
    <t>Turquoise Jay</t>
  </si>
  <si>
    <t>Cyanolyca pulchra</t>
  </si>
  <si>
    <t>Beautiful Jay</t>
  </si>
  <si>
    <t>Cyanocorax violaceus</t>
  </si>
  <si>
    <t>Cyanocorax</t>
  </si>
  <si>
    <t>Violaceous Jay</t>
  </si>
  <si>
    <t>Cyanocorax cyanomelas</t>
  </si>
  <si>
    <t>cyanomelas</t>
  </si>
  <si>
    <t>Purplish Jay</t>
  </si>
  <si>
    <t>Cyanocorax caeruleus</t>
  </si>
  <si>
    <t>caeruleus</t>
  </si>
  <si>
    <t>Azure Jay</t>
  </si>
  <si>
    <t>Cyanocorax cristatellus</t>
  </si>
  <si>
    <t>cristatellus</t>
  </si>
  <si>
    <t>Curl-crested Jay</t>
  </si>
  <si>
    <t>Black-chested Jay</t>
  </si>
  <si>
    <t>Cyanocorax mystacalis</t>
  </si>
  <si>
    <t>White-tailed Jay</t>
  </si>
  <si>
    <t>Cyanocorax cayanus</t>
  </si>
  <si>
    <t>Cayenne Jay</t>
  </si>
  <si>
    <t>Cyanocorax heilprini</t>
  </si>
  <si>
    <t>heilprini</t>
  </si>
  <si>
    <t>Azure-naped Jay</t>
  </si>
  <si>
    <t>Cyanocorax chrysops</t>
  </si>
  <si>
    <t>Plush-crested Jay</t>
  </si>
  <si>
    <t>Cyanocorax cyanopogon</t>
  </si>
  <si>
    <t>cyanopogon</t>
  </si>
  <si>
    <t>White-naped Jay</t>
  </si>
  <si>
    <t>Cyanocorax yncas</t>
  </si>
  <si>
    <t>yncas</t>
  </si>
  <si>
    <t>Green Jay</t>
  </si>
  <si>
    <t>Eremophila alpestris</t>
  </si>
  <si>
    <t>Alaudidae</t>
  </si>
  <si>
    <t>Eremophila</t>
  </si>
  <si>
    <t>alpestris</t>
  </si>
  <si>
    <t>Horned Lark</t>
  </si>
  <si>
    <t>Pygochelidon cyanoleuca</t>
  </si>
  <si>
    <t>Hirundinidae</t>
  </si>
  <si>
    <t>Pygochelidon</t>
  </si>
  <si>
    <t>cyanoleuca</t>
  </si>
  <si>
    <t>Blue-and-white Swallow</t>
  </si>
  <si>
    <t>Pygochelidon melanoleuca</t>
  </si>
  <si>
    <t>Black-collared Swallow</t>
  </si>
  <si>
    <t>Alopochelidon fucata</t>
  </si>
  <si>
    <t>Alopochelidon</t>
  </si>
  <si>
    <t>fucata</t>
  </si>
  <si>
    <t>Tawny-headed Swallow</t>
  </si>
  <si>
    <t>Orochelidon murina</t>
  </si>
  <si>
    <t>Orochelidon</t>
  </si>
  <si>
    <t>Brown-bellied Swallow</t>
  </si>
  <si>
    <t>Orochelidon flavipes</t>
  </si>
  <si>
    <t>Pale-footed Swallow</t>
  </si>
  <si>
    <t>Orochelidon andecola</t>
  </si>
  <si>
    <t>andecola</t>
  </si>
  <si>
    <t>Andean Swallow</t>
  </si>
  <si>
    <t>Atticora fasciata</t>
  </si>
  <si>
    <t>Atticora</t>
  </si>
  <si>
    <t>White-banded Swallow</t>
  </si>
  <si>
    <t>Atticora tibialis</t>
  </si>
  <si>
    <t>tibialis</t>
  </si>
  <si>
    <t>White-thighed Swallow</t>
  </si>
  <si>
    <t>Stelgidopteryx ruficollis</t>
  </si>
  <si>
    <t>Stelgidopteryx</t>
  </si>
  <si>
    <t>Southern Rough-winged Swallow</t>
  </si>
  <si>
    <t>Progne tapera</t>
  </si>
  <si>
    <t>Progne</t>
  </si>
  <si>
    <t>tapera</t>
  </si>
  <si>
    <t>Brown-chested Martin</t>
  </si>
  <si>
    <t>Progne subis</t>
  </si>
  <si>
    <t>subis</t>
  </si>
  <si>
    <t>Purple Martin</t>
  </si>
  <si>
    <t>Progne dominicensis</t>
  </si>
  <si>
    <t>Caribbean Martin</t>
  </si>
  <si>
    <t>Progne cryptoleuca</t>
  </si>
  <si>
    <t>cryptoleuca</t>
  </si>
  <si>
    <t>Cuban Martin</t>
  </si>
  <si>
    <t>Progne chalybea</t>
  </si>
  <si>
    <t>chalybea</t>
  </si>
  <si>
    <t>Gray-breasted Martin</t>
  </si>
  <si>
    <t>Progne elegans</t>
  </si>
  <si>
    <t>Southern Martin</t>
  </si>
  <si>
    <t>Progne murphyi</t>
  </si>
  <si>
    <t>murphyi</t>
  </si>
  <si>
    <t>Peruvian Martin</t>
  </si>
  <si>
    <t>Progne modesta</t>
  </si>
  <si>
    <t>Galapagos Martin</t>
  </si>
  <si>
    <t>Tachycineta bicolor</t>
  </si>
  <si>
    <t>Tachycineta</t>
  </si>
  <si>
    <t>Tree Swallow</t>
  </si>
  <si>
    <t>Tachycineta stolzmanni</t>
  </si>
  <si>
    <t>Tumbes Swallow</t>
  </si>
  <si>
    <t>Tachycineta albiventer</t>
  </si>
  <si>
    <t>White-winged Swallow</t>
  </si>
  <si>
    <t>Tachycineta leucorrhoa</t>
  </si>
  <si>
    <t>White-rumped Swallow</t>
  </si>
  <si>
    <t>Tachycineta leucopyga</t>
  </si>
  <si>
    <t>Chilean Swallow</t>
  </si>
  <si>
    <t>Riparia riparia</t>
  </si>
  <si>
    <t>Riparia</t>
  </si>
  <si>
    <t>riparia</t>
  </si>
  <si>
    <t>Bank Swallow</t>
  </si>
  <si>
    <t>Hirundo rustica</t>
  </si>
  <si>
    <t>Hirundo</t>
  </si>
  <si>
    <t>rustica</t>
  </si>
  <si>
    <t>Barn Swallow</t>
  </si>
  <si>
    <t>Petrochelidon pyrrhonota</t>
  </si>
  <si>
    <t>Petrochelidon</t>
  </si>
  <si>
    <t>pyrrhonota</t>
  </si>
  <si>
    <t>Cliff Swallow</t>
  </si>
  <si>
    <t>Petrochelidon fulva</t>
  </si>
  <si>
    <t>Cave Swallow</t>
  </si>
  <si>
    <t>Petrochelidon rufocollaris</t>
  </si>
  <si>
    <t>rufocollaris</t>
  </si>
  <si>
    <t>Chestnut-collared Swallow</t>
  </si>
  <si>
    <t>Microcerculus marginatus</t>
  </si>
  <si>
    <t>Troglodytidae</t>
  </si>
  <si>
    <t>Microcerculus</t>
  </si>
  <si>
    <t>Scaly-breasted Wren</t>
  </si>
  <si>
    <t>Microcerculus ustulatus</t>
  </si>
  <si>
    <t>ustulatus</t>
  </si>
  <si>
    <t>Flutist Wren</t>
  </si>
  <si>
    <t>Microcerculus bambla</t>
  </si>
  <si>
    <t>bambla</t>
  </si>
  <si>
    <t>Wing-banded Wren</t>
  </si>
  <si>
    <t>Odontorchilus branickii</t>
  </si>
  <si>
    <t>Odontorchilus</t>
  </si>
  <si>
    <t>Gray-mantled Wren</t>
  </si>
  <si>
    <t>Odontorchilus cinereus</t>
  </si>
  <si>
    <t>Tooth-billed Wren</t>
  </si>
  <si>
    <t>Troglodytes</t>
  </si>
  <si>
    <t>aedon</t>
  </si>
  <si>
    <t>House Wren</t>
  </si>
  <si>
    <t>Troglodytes cobbi</t>
    <phoneticPr fontId="0"/>
  </si>
  <si>
    <t>cobbi</t>
    <phoneticPr fontId="0"/>
  </si>
  <si>
    <t>Cobb's Wren</t>
    <phoneticPr fontId="0"/>
  </si>
  <si>
    <t>Troglodytes ochraceus</t>
  </si>
  <si>
    <t>Ochraceous Wren</t>
  </si>
  <si>
    <t>Troglodytes solstitialis</t>
  </si>
  <si>
    <t>Mountain Wren</t>
  </si>
  <si>
    <t>Troglodytes monticola</t>
  </si>
  <si>
    <t>monticola</t>
  </si>
  <si>
    <t>Santa Marta Wren</t>
  </si>
  <si>
    <t>Troglodytes rufulus</t>
  </si>
  <si>
    <t>rufulus</t>
  </si>
  <si>
    <t>Tepui Wren</t>
  </si>
  <si>
    <t>Cistothorus platensis</t>
  </si>
  <si>
    <t>Cistothorus</t>
  </si>
  <si>
    <t>Grass Wren</t>
  </si>
  <si>
    <t>Cistothorus meridae</t>
  </si>
  <si>
    <t>meridae</t>
  </si>
  <si>
    <t>Merida Wren</t>
  </si>
  <si>
    <t>Cistothorus apolinari</t>
  </si>
  <si>
    <t>apolinari</t>
  </si>
  <si>
    <t>Apolinar's Wren</t>
  </si>
  <si>
    <t>Campylorhynchus albobrunneus</t>
  </si>
  <si>
    <t>Campylorhynchus</t>
  </si>
  <si>
    <t>albobrunneus</t>
  </si>
  <si>
    <t>White-headed Wren</t>
  </si>
  <si>
    <t>zonatus</t>
  </si>
  <si>
    <t>Band-backed Wren</t>
  </si>
  <si>
    <t>Campylorhynchus nuchalis</t>
  </si>
  <si>
    <t>Stripe-backed Wren</t>
  </si>
  <si>
    <t>Campylorhynchus fasciatus</t>
  </si>
  <si>
    <t>Fasciated Wren</t>
  </si>
  <si>
    <t>Campylorhynchus griseus</t>
  </si>
  <si>
    <t>Bicolored Wren</t>
  </si>
  <si>
    <t>Campylorhynchus turdinus</t>
  </si>
  <si>
    <t>turdinus</t>
  </si>
  <si>
    <t>Thrush-like Wren</t>
  </si>
  <si>
    <t>Pheugopedius spadix</t>
    <phoneticPr fontId="0"/>
  </si>
  <si>
    <t>Pheugopedius</t>
    <phoneticPr fontId="0"/>
  </si>
  <si>
    <t>spadix</t>
  </si>
  <si>
    <t>Sooty-headed Wren</t>
  </si>
  <si>
    <t>Pheugopedius fasciatoventris</t>
    <phoneticPr fontId="0"/>
  </si>
  <si>
    <t>fasciatoventris</t>
  </si>
  <si>
    <t>Black-bellied Wren</t>
  </si>
  <si>
    <t>Pheugopedius euophrys</t>
    <phoneticPr fontId="0"/>
  </si>
  <si>
    <t>Pheugopedius</t>
  </si>
  <si>
    <t>euophrys</t>
  </si>
  <si>
    <t>Plain-tailed Wren</t>
  </si>
  <si>
    <t>Pheugopedius eisenmanni</t>
    <phoneticPr fontId="0"/>
  </si>
  <si>
    <t>eisenmanni</t>
  </si>
  <si>
    <t>Inca Wren</t>
  </si>
  <si>
    <t>Pheugopedius mystacalis</t>
    <phoneticPr fontId="0"/>
  </si>
  <si>
    <t>Whiskered Wren</t>
  </si>
  <si>
    <t>Pheugopedius genibarbis</t>
    <phoneticPr fontId="0"/>
  </si>
  <si>
    <t>genibarbis</t>
  </si>
  <si>
    <t>Moustached Wren</t>
  </si>
  <si>
    <t>Pheugopedius coraya</t>
    <phoneticPr fontId="0"/>
  </si>
  <si>
    <t>coraya</t>
  </si>
  <si>
    <t>Coraya Wren</t>
  </si>
  <si>
    <t>Pheugopedius rutilus</t>
    <phoneticPr fontId="0"/>
  </si>
  <si>
    <t>rutilus</t>
  </si>
  <si>
    <t>Rufous-breasted Wren</t>
  </si>
  <si>
    <t>Pheugopedius sclateri</t>
    <phoneticPr fontId="0"/>
  </si>
  <si>
    <t>Speckle-breasted Wren</t>
  </si>
  <si>
    <t>Thryophilus rufalbus</t>
    <phoneticPr fontId="0"/>
  </si>
  <si>
    <t>Thryophilus</t>
    <phoneticPr fontId="0"/>
  </si>
  <si>
    <t>rufalbus</t>
  </si>
  <si>
    <t>Rufous-and-white Wren</t>
  </si>
  <si>
    <t>Thryophilus sernai</t>
  </si>
  <si>
    <t>Thryophilus</t>
  </si>
  <si>
    <t>sernai</t>
  </si>
  <si>
    <t>Antioquia Wren</t>
  </si>
  <si>
    <t>Thryophilus nicefori</t>
    <phoneticPr fontId="0"/>
  </si>
  <si>
    <t>nicefori</t>
  </si>
  <si>
    <t>Niceforo's Wren</t>
  </si>
  <si>
    <t>Cantorchilus leucopogon</t>
    <phoneticPr fontId="0"/>
  </si>
  <si>
    <t>Cantorchilus</t>
  </si>
  <si>
    <t>Stripe-throated Wren</t>
  </si>
  <si>
    <t>Cantorchilus nigricapillus</t>
    <phoneticPr fontId="0"/>
  </si>
  <si>
    <t>Bay Wren</t>
  </si>
  <si>
    <t>Cantorchilus superciliaris</t>
    <phoneticPr fontId="0"/>
  </si>
  <si>
    <t>Superciliated Wren</t>
  </si>
  <si>
    <t>Cantorchilus leucotis</t>
    <phoneticPr fontId="0"/>
  </si>
  <si>
    <t>Buff-breasted Wren</t>
  </si>
  <si>
    <t>Cantorchilus longirostris</t>
    <phoneticPr fontId="0"/>
  </si>
  <si>
    <t>Long-billed Wren</t>
  </si>
  <si>
    <t>Cantorchilus guarayanus</t>
    <phoneticPr fontId="0"/>
  </si>
  <si>
    <t>guarayanus</t>
  </si>
  <si>
    <t>Fawn-breasted Wren</t>
  </si>
  <si>
    <t>Cantorchilus griseus</t>
    <phoneticPr fontId="0"/>
  </si>
  <si>
    <t>griseus</t>
    <phoneticPr fontId="0"/>
  </si>
  <si>
    <t>Gray Wren</t>
  </si>
  <si>
    <t>Cinnycerthia unirufa</t>
  </si>
  <si>
    <t>Cinnycerthia</t>
  </si>
  <si>
    <t>Rufous Wren</t>
  </si>
  <si>
    <t>Cinnycerthia olivascens</t>
  </si>
  <si>
    <t>olivascens</t>
  </si>
  <si>
    <t>Sharpe's Wren</t>
  </si>
  <si>
    <t>Cinnycerthia peruana</t>
  </si>
  <si>
    <t>peruana</t>
  </si>
  <si>
    <t>Peruvian Wren</t>
  </si>
  <si>
    <t>Cinnycerthia fulva</t>
  </si>
  <si>
    <t>Fulvous Wren</t>
  </si>
  <si>
    <t>Henicorhina</t>
  </si>
  <si>
    <t>leucosticta</t>
  </si>
  <si>
    <t>White-breasted Wood-Wren</t>
  </si>
  <si>
    <t>Henicorhina leucoptera</t>
  </si>
  <si>
    <t>Bar-winged Wood-Wren</t>
  </si>
  <si>
    <t>Henicorhina leucophrys</t>
  </si>
  <si>
    <t>Gray-breasted Wood-Wren</t>
  </si>
  <si>
    <t>Henicorhina anachoreta</t>
  </si>
  <si>
    <t>anachoreta</t>
  </si>
  <si>
    <t>Hermit Wood-Wren</t>
  </si>
  <si>
    <t>Henicorhina negreti</t>
  </si>
  <si>
    <t>negreti</t>
  </si>
  <si>
    <t>Munchique Wood-Wren</t>
  </si>
  <si>
    <t>Cyphorhinus thoracicus</t>
  </si>
  <si>
    <t>Cyphorhinus</t>
  </si>
  <si>
    <t>Chestnut-breasted Wren</t>
  </si>
  <si>
    <t>Cyphorhinus phaeocephalus</t>
  </si>
  <si>
    <t>Song Wren</t>
  </si>
  <si>
    <t>Cyphorhinus arada</t>
  </si>
  <si>
    <t>arada</t>
  </si>
  <si>
    <t>Musician Wren</t>
  </si>
  <si>
    <t>Microbates collaris</t>
  </si>
  <si>
    <t>Polioptilidae</t>
  </si>
  <si>
    <t>Microbates</t>
  </si>
  <si>
    <t>Collared Gnatwren</t>
  </si>
  <si>
    <t>Microbates cinereiventris</t>
  </si>
  <si>
    <t>Half-collared Gnatwren</t>
  </si>
  <si>
    <t>Ramphocaenus melanurus</t>
  </si>
  <si>
    <t>Ramphocaenus</t>
  </si>
  <si>
    <t>Trilling Gnatwren</t>
  </si>
  <si>
    <t>Ramphocaenus sticturus</t>
  </si>
  <si>
    <t>Chattering Gnatwren</t>
  </si>
  <si>
    <t>Polioptila</t>
  </si>
  <si>
    <t>Tropical Gnatcatcher</t>
  </si>
  <si>
    <t>Polioptila lactea</t>
  </si>
  <si>
    <t>Creamy-bellied Gnatcatcher</t>
  </si>
  <si>
    <t>Polioptila facilis</t>
  </si>
  <si>
    <t>facilis</t>
  </si>
  <si>
    <t>Rio Negro Gnatcatcher</t>
  </si>
  <si>
    <t>Polioptila guianensis</t>
  </si>
  <si>
    <t>Guianan Gnatcatcher</t>
  </si>
  <si>
    <t>Polioptila clementsi</t>
  </si>
  <si>
    <t>clementsi</t>
  </si>
  <si>
    <t>Iquitos Gnatcatcher</t>
  </si>
  <si>
    <t>Polioptila paraensis</t>
  </si>
  <si>
    <t>Klages's Gnatcatcher</t>
  </si>
  <si>
    <t>Polioptila attenboroughi</t>
  </si>
  <si>
    <t>attenboroughi</t>
  </si>
  <si>
    <t>Inambari Gnatcatcher</t>
  </si>
  <si>
    <t>Polioptila schistaceigula</t>
  </si>
  <si>
    <t>schistaceigula</t>
  </si>
  <si>
    <t>Slate-throated Gnatcatcher</t>
  </si>
  <si>
    <t>Polioptila dumicola</t>
  </si>
  <si>
    <t>dumicola</t>
  </si>
  <si>
    <t>Masked Gnatcatcher</t>
  </si>
  <si>
    <t>Donacobiidae</t>
  </si>
  <si>
    <t>Donacobius</t>
  </si>
  <si>
    <t>Black-capped Donacobius</t>
  </si>
  <si>
    <t>Cinclus leucocephalus</t>
  </si>
  <si>
    <t>Cinclidae</t>
  </si>
  <si>
    <t>Cinclus</t>
  </si>
  <si>
    <t>White-capped Dipper</t>
  </si>
  <si>
    <t>Cinclus schulzii</t>
  </si>
  <si>
    <t>schulzii</t>
  </si>
  <si>
    <t>Rufous-throated Dipper</t>
  </si>
  <si>
    <t>Bombycilla cedrorum</t>
  </si>
  <si>
    <t>Bombycillidae</t>
  </si>
  <si>
    <t>Bombycilla</t>
  </si>
  <si>
    <t>cedrorum</t>
  </si>
  <si>
    <t>Cedar Waxwing</t>
  </si>
  <si>
    <t>Myadestes coloratus</t>
  </si>
  <si>
    <t>Turdidae</t>
  </si>
  <si>
    <t>Myadestes</t>
  </si>
  <si>
    <t>coloratus</t>
  </si>
  <si>
    <t>Varied Solitaire</t>
  </si>
  <si>
    <t>Myadestes ralloides</t>
  </si>
  <si>
    <t>Andean Solitaire</t>
  </si>
  <si>
    <t>Catharus aurantiirostris</t>
  </si>
  <si>
    <t>Catharus</t>
  </si>
  <si>
    <t>aurantiirostris</t>
  </si>
  <si>
    <t>Orange-billed Nightingale-Thrush</t>
  </si>
  <si>
    <t>Catharus fuscater</t>
  </si>
  <si>
    <t>fuscater</t>
  </si>
  <si>
    <t>Slaty-backed Nightingale-Thrush</t>
  </si>
  <si>
    <t>Catharus maculatus</t>
  </si>
  <si>
    <t>Speckled Nightingale-Thrush</t>
  </si>
  <si>
    <t>Catharus fuscescens</t>
  </si>
  <si>
    <t>fuscescens</t>
  </si>
  <si>
    <t>Veery</t>
  </si>
  <si>
    <t>Gray-cheeked Thrush</t>
  </si>
  <si>
    <t>Catharus ustulatus</t>
  </si>
  <si>
    <t>Swainson's Thrush</t>
  </si>
  <si>
    <t>Hylocichla mustelina</t>
  </si>
  <si>
    <t>Hylocichla</t>
  </si>
  <si>
    <t>mustelina</t>
  </si>
  <si>
    <t>Wood Thrush</t>
  </si>
  <si>
    <t>Entomodestes coracinus</t>
  </si>
  <si>
    <t>Entomodestes</t>
  </si>
  <si>
    <t>coracinus</t>
  </si>
  <si>
    <t>Black Solitaire</t>
  </si>
  <si>
    <t>Entomodestes leucotis</t>
  </si>
  <si>
    <t>White-eared Solitaire</t>
  </si>
  <si>
    <t>Cichlopsis leucogenys</t>
  </si>
  <si>
    <t>Cichlopsis</t>
  </si>
  <si>
    <t>leucogenys</t>
  </si>
  <si>
    <t>Rufous-brown Solitaire</t>
  </si>
  <si>
    <t>Turdus leucops</t>
  </si>
  <si>
    <t>Turdus</t>
  </si>
  <si>
    <t>leucops</t>
  </si>
  <si>
    <t>Pale-eyed Thrush</t>
  </si>
  <si>
    <t>Turdus falcklandii</t>
  </si>
  <si>
    <t>falcklandii</t>
  </si>
  <si>
    <t>Austral Thrush</t>
  </si>
  <si>
    <t>Turdus reevei</t>
  </si>
  <si>
    <t>reevei</t>
  </si>
  <si>
    <t>Plumbeous-backed Thrush</t>
  </si>
  <si>
    <t>Turdus flavipes</t>
  </si>
  <si>
    <t>Yellow-legged Thrush</t>
  </si>
  <si>
    <t>leucomelas</t>
  </si>
  <si>
    <t>Pale-breasted Thrush</t>
  </si>
  <si>
    <t>Turdus fumigatus</t>
  </si>
  <si>
    <t>Cocoa Thrush</t>
  </si>
  <si>
    <t>Turdus hauxwelli</t>
  </si>
  <si>
    <t>Hauxwell's Thrush</t>
  </si>
  <si>
    <t>Turdus obsoletus</t>
  </si>
  <si>
    <t>Pale-vented Thrush</t>
  </si>
  <si>
    <t>Turdus rufiventris</t>
  </si>
  <si>
    <t>Rufous-bellied Thrush</t>
  </si>
  <si>
    <t>Turdus grayi</t>
  </si>
  <si>
    <t>Clay-colored Thrush</t>
  </si>
  <si>
    <t>Turdus nudigenis</t>
  </si>
  <si>
    <t>nudigenis</t>
  </si>
  <si>
    <t>Spectacled Thrush</t>
  </si>
  <si>
    <t>Turdus maculirostris</t>
  </si>
  <si>
    <t>maculirostris</t>
    <phoneticPr fontId="0"/>
  </si>
  <si>
    <t>Ecuadorian Thrush</t>
  </si>
  <si>
    <t>Turdus sanchezorum</t>
    <phoneticPr fontId="0"/>
  </si>
  <si>
    <t>sanchezorum</t>
    <phoneticPr fontId="0"/>
  </si>
  <si>
    <t>Varzea Thrush</t>
    <phoneticPr fontId="0"/>
  </si>
  <si>
    <t>Turdus haplochrous</t>
  </si>
  <si>
    <t>haplochrous</t>
  </si>
  <si>
    <t>Unicolored Thrush</t>
  </si>
  <si>
    <t>Turdus lawrencii</t>
  </si>
  <si>
    <t>Lawrence's Thrush</t>
  </si>
  <si>
    <t>Turdus murinus</t>
  </si>
  <si>
    <t>Pantepui Thrush</t>
  </si>
  <si>
    <t>Turdus amaurochalinus</t>
  </si>
  <si>
    <t>amaurochalinus</t>
  </si>
  <si>
    <t>Creamy-bellied Thrush</t>
  </si>
  <si>
    <t>Black-billed Thrush</t>
  </si>
  <si>
    <t>Turdus arthuri</t>
  </si>
  <si>
    <t>arthuri</t>
  </si>
  <si>
    <t>Campina Thrush</t>
  </si>
  <si>
    <t>Turdus maranonicus</t>
  </si>
  <si>
    <t>maranonicus</t>
  </si>
  <si>
    <t>Marañon Thrush</t>
  </si>
  <si>
    <t>Turdus fulviventris</t>
  </si>
  <si>
    <t>Chestnut-bellied Thrush</t>
  </si>
  <si>
    <t>Turdus olivater</t>
  </si>
  <si>
    <t>olivater</t>
  </si>
  <si>
    <t>Black-hooded Thrush</t>
  </si>
  <si>
    <t>Turdus nigriceps</t>
  </si>
  <si>
    <t>Andean Slaty Thrush</t>
  </si>
  <si>
    <t>Turdus subalaris</t>
  </si>
  <si>
    <t>Blacksmith Thrush</t>
  </si>
  <si>
    <t>Turdus fuscater</t>
  </si>
  <si>
    <t>Great Thrush</t>
  </si>
  <si>
    <t>Turdus chiguanco</t>
  </si>
  <si>
    <t>chiguanco</t>
  </si>
  <si>
    <t>Chiguanco Thrush</t>
  </si>
  <si>
    <t>Turdus serranus</t>
  </si>
  <si>
    <t>Glossy-black Thrush</t>
  </si>
  <si>
    <t>Turdus assimilis</t>
  </si>
  <si>
    <t>White-throated Thrush</t>
  </si>
  <si>
    <t>Turdus albicollis</t>
  </si>
  <si>
    <t>White-necked Thrush</t>
  </si>
  <si>
    <t>Oenanthe oenanthe</t>
    <phoneticPr fontId="0"/>
  </si>
  <si>
    <t>Muscicapidae</t>
  </si>
  <si>
    <t>Oenanthe</t>
    <phoneticPr fontId="0"/>
  </si>
  <si>
    <t>oenanthe</t>
    <phoneticPr fontId="0"/>
  </si>
  <si>
    <t>Northern Wheatear</t>
    <phoneticPr fontId="0"/>
  </si>
  <si>
    <t>Dumetella carolinensis</t>
  </si>
  <si>
    <t>Mimidae</t>
  </si>
  <si>
    <t>Dumetella</t>
  </si>
  <si>
    <t>Gray Catbird</t>
  </si>
  <si>
    <t>Mimus</t>
  </si>
  <si>
    <t>Tropical Mockingbird</t>
  </si>
  <si>
    <t>Mimus longicaudatus</t>
  </si>
  <si>
    <t>longicaudatus</t>
  </si>
  <si>
    <t>Long-tailed Mockingbird</t>
  </si>
  <si>
    <t>Mimus thenca</t>
  </si>
  <si>
    <t>thenca</t>
  </si>
  <si>
    <t>Chilean Mockingbird</t>
  </si>
  <si>
    <t>Mimus patagonicus</t>
  </si>
  <si>
    <t>Patagonian Mockingbird</t>
  </si>
  <si>
    <t>Mimus saturninus</t>
  </si>
  <si>
    <t>Chalk-browed Mockingbird</t>
  </si>
  <si>
    <t>Mimus triurus</t>
  </si>
  <si>
    <t>triurus</t>
  </si>
  <si>
    <t>White-banded Mockingbird</t>
  </si>
  <si>
    <t>Mimus dorsalis</t>
  </si>
  <si>
    <t>Brown-backed Mockingbird</t>
  </si>
  <si>
    <t>Mimus parvulus</t>
  </si>
  <si>
    <t>parvulus</t>
  </si>
  <si>
    <t>Galapagos Mockingbird</t>
  </si>
  <si>
    <t>Mimus trifasciatus</t>
  </si>
  <si>
    <t>trifasciatus</t>
  </si>
  <si>
    <t>Floreana Mockingbird</t>
  </si>
  <si>
    <t>Mimus macdonaldi</t>
  </si>
  <si>
    <t>macdonaldi</t>
  </si>
  <si>
    <t>Española Mockingbird</t>
  </si>
  <si>
    <t>Mimus melanotis</t>
  </si>
  <si>
    <t>San Cristobal Mockingbird</t>
  </si>
  <si>
    <t>Toxostoma rufum</t>
  </si>
  <si>
    <t>Toxostoma</t>
  </si>
  <si>
    <t>rufum</t>
  </si>
  <si>
    <t>Brown Thrasher</t>
  </si>
  <si>
    <t>Margarops fuscatus</t>
  </si>
  <si>
    <t>Margarops</t>
  </si>
  <si>
    <t>Pearly-eyed Thrasher</t>
  </si>
  <si>
    <t>Acridotheres cristatellus</t>
  </si>
  <si>
    <t>Sturnidae</t>
  </si>
  <si>
    <t>Acridotheres</t>
  </si>
  <si>
    <t>Crested Myna</t>
  </si>
  <si>
    <t>Sturnus vulgaris</t>
  </si>
  <si>
    <t>Sturnus</t>
  </si>
  <si>
    <t>vulgaris</t>
  </si>
  <si>
    <t>European Starling</t>
  </si>
  <si>
    <t>Ploceus cucullatus</t>
  </si>
  <si>
    <t>Ploceidae</t>
  </si>
  <si>
    <t>Ploceus</t>
  </si>
  <si>
    <t>cucullatus</t>
  </si>
  <si>
    <t>Village Weaver</t>
  </si>
  <si>
    <t>Ploceus velatus</t>
  </si>
  <si>
    <t>African Masked Weaver</t>
  </si>
  <si>
    <t>Estrilda astrild</t>
  </si>
  <si>
    <t>Estrildidae</t>
  </si>
  <si>
    <t>Estrilda</t>
  </si>
  <si>
    <t>astrild</t>
  </si>
  <si>
    <t>Common Waxbill</t>
  </si>
  <si>
    <t>Lonchura malacca</t>
  </si>
  <si>
    <t>Lonchura</t>
  </si>
  <si>
    <t>malacca</t>
  </si>
  <si>
    <t>Tricolored Munia</t>
  </si>
  <si>
    <t>Lonchura oryzivora</t>
  </si>
  <si>
    <t>oryzivora</t>
  </si>
  <si>
    <t>Java Sparrow</t>
  </si>
  <si>
    <t>Passer domesticus</t>
  </si>
  <si>
    <t>Passeridae</t>
  </si>
  <si>
    <t>Passer</t>
  </si>
  <si>
    <t>domesticus</t>
  </si>
  <si>
    <t>House Sparrow</t>
  </si>
  <si>
    <t>Motacilla alba</t>
    <phoneticPr fontId="0"/>
  </si>
  <si>
    <t>Motacillidae</t>
  </si>
  <si>
    <t>Motacilla</t>
    <phoneticPr fontId="0"/>
  </si>
  <si>
    <t>alba</t>
    <phoneticPr fontId="0"/>
  </si>
  <si>
    <t>White Wagtail</t>
    <phoneticPr fontId="0"/>
  </si>
  <si>
    <t>Anthus cervinus</t>
  </si>
  <si>
    <t>Anthus</t>
  </si>
  <si>
    <t>cervinus</t>
  </si>
  <si>
    <t>Red-throated Pipit</t>
  </si>
  <si>
    <t>Anthus chii</t>
  </si>
  <si>
    <t>chii</t>
  </si>
  <si>
    <t>Yellowish Pipit</t>
  </si>
  <si>
    <t>Anthus furcatus</t>
  </si>
  <si>
    <t>Short-billed Pipit</t>
  </si>
  <si>
    <t>Anthus peruvianus</t>
  </si>
  <si>
    <t>Peruvian Pipit</t>
  </si>
  <si>
    <t>Anthus chacoensis</t>
  </si>
  <si>
    <t>Pampas Pipit</t>
    <phoneticPr fontId="0"/>
  </si>
  <si>
    <t>Anthus correndera</t>
  </si>
  <si>
    <t>correndera</t>
  </si>
  <si>
    <t>Correndera Pipit</t>
  </si>
  <si>
    <t>Anthus nattereri</t>
  </si>
  <si>
    <t>Ochre-breasted Pipit</t>
  </si>
  <si>
    <t>Anthus hellmayri</t>
  </si>
  <si>
    <t>Hellmayr's Pipit</t>
  </si>
  <si>
    <t>Anthus bogotensis</t>
  </si>
  <si>
    <t>bogotensis</t>
  </si>
  <si>
    <t>Paramo Pipit</t>
  </si>
  <si>
    <t>Chloris chloris</t>
  </si>
  <si>
    <t>Fringillidae</t>
  </si>
  <si>
    <t>Chloris</t>
  </si>
  <si>
    <t>European Greenfinch</t>
  </si>
  <si>
    <t>Carduelis carduelis</t>
  </si>
  <si>
    <t>Carduelis</t>
  </si>
  <si>
    <t>carduelis</t>
  </si>
  <si>
    <t>European Goldfinch</t>
  </si>
  <si>
    <t>Spinus spinescens</t>
  </si>
  <si>
    <t>Spinus</t>
  </si>
  <si>
    <t>spinescens</t>
  </si>
  <si>
    <t>Andean Siskin</t>
  </si>
  <si>
    <t>Spinus yarrellii</t>
  </si>
  <si>
    <t>Yellow-faced Siskin</t>
  </si>
  <si>
    <t>Spinus cucullatus</t>
  </si>
  <si>
    <t>Red Siskin</t>
  </si>
  <si>
    <t>Spinus crassirostris</t>
  </si>
  <si>
    <t>Thick-billed Siskin</t>
  </si>
  <si>
    <t>Spinus magellanicus</t>
  </si>
  <si>
    <t>Hooded Siskin</t>
  </si>
  <si>
    <t>Spinus siemiradzkii</t>
  </si>
  <si>
    <t>siemiradzkii</t>
  </si>
  <si>
    <t>Saffron Siskin</t>
  </si>
  <si>
    <t>Spinus olivaceus</t>
  </si>
  <si>
    <t>Olivaceous Siskin</t>
  </si>
  <si>
    <t>Spinus xanthogastrus</t>
  </si>
  <si>
    <t>xanthogastrus</t>
  </si>
  <si>
    <t>Yellow-bellied Siskin</t>
  </si>
  <si>
    <t>Spinus atratus</t>
  </si>
  <si>
    <t>Black Siskin</t>
  </si>
  <si>
    <t>Spinus uropygialis</t>
  </si>
  <si>
    <t>Yellow-rumped Siskin</t>
  </si>
  <si>
    <t>Spinus barbatus</t>
  </si>
  <si>
    <t>Black-chinned Siskin</t>
  </si>
  <si>
    <t>psaltria</t>
  </si>
  <si>
    <t>Lesser Goldfinch</t>
  </si>
  <si>
    <t>Chlorophonia cyanocephala</t>
  </si>
  <si>
    <t>Chlorophonia</t>
  </si>
  <si>
    <t>cyanocephala</t>
  </si>
  <si>
    <t>Golden-rumped Euphonia</t>
  </si>
  <si>
    <t>Chlorophonia cyanea</t>
  </si>
  <si>
    <t>cyanea</t>
  </si>
  <si>
    <t>Blue-naped Chlorophonia</t>
  </si>
  <si>
    <t>Chlorophonia pyrrhophrys</t>
  </si>
  <si>
    <t>pyrrhophrys</t>
  </si>
  <si>
    <t>Chestnut-breasted Chlorophonia</t>
  </si>
  <si>
    <t>Chlorophonia flavirostris</t>
  </si>
  <si>
    <t>Yellow-collared Chlorophonia</t>
  </si>
  <si>
    <t>Euphonia saturata</t>
  </si>
  <si>
    <t>Euphonia</t>
  </si>
  <si>
    <t>saturata</t>
  </si>
  <si>
    <t>Orange-crowned Euphonia</t>
  </si>
  <si>
    <t>Euphonia plumbea</t>
  </si>
  <si>
    <t>Plumbeous Euphonia</t>
  </si>
  <si>
    <t>Euphonia chlorotica</t>
  </si>
  <si>
    <t>chlorotica</t>
  </si>
  <si>
    <t>Purple-throated Euphonia</t>
  </si>
  <si>
    <t>Euphonia finschi</t>
  </si>
  <si>
    <t>finschi</t>
  </si>
  <si>
    <t>Finsch's Euphonia</t>
  </si>
  <si>
    <t>concinna</t>
  </si>
  <si>
    <t>Velvet-fronted Euphonia</t>
  </si>
  <si>
    <t>Euphonia trinitatis</t>
  </si>
  <si>
    <t>trinitatis</t>
  </si>
  <si>
    <t>Trinidad Euphonia</t>
  </si>
  <si>
    <t>Euphonia chrysopasta</t>
  </si>
  <si>
    <t>chrysopasta</t>
  </si>
  <si>
    <t>Golden-bellied Euphonia</t>
  </si>
  <si>
    <t>Euphonia minuta</t>
  </si>
  <si>
    <t>White-vented Euphonia</t>
  </si>
  <si>
    <t>Euphonia chalybea</t>
  </si>
  <si>
    <t>Green-throated Euphonia</t>
  </si>
  <si>
    <t>Euphonia violacea</t>
  </si>
  <si>
    <t>Violaceous Euphonia</t>
  </si>
  <si>
    <t>laniirostris</t>
  </si>
  <si>
    <t>Thick-billed Euphonia</t>
  </si>
  <si>
    <t>Euphonia fulvicrissa</t>
  </si>
  <si>
    <t>fulvicrissa</t>
  </si>
  <si>
    <t>Fulvous-vented Euphonia</t>
  </si>
  <si>
    <t>Euphonia anneae</t>
  </si>
  <si>
    <t>anneae</t>
  </si>
  <si>
    <t>Tawny-capped Euphonia</t>
  </si>
  <si>
    <t>Euphonia xanthogaster</t>
  </si>
  <si>
    <t>xanthogaster</t>
  </si>
  <si>
    <t>Orange-bellied Euphonia</t>
  </si>
  <si>
    <t>Euphonia mesochrysa</t>
  </si>
  <si>
    <t>mesochrysa</t>
  </si>
  <si>
    <t>Bronze-green Euphonia</t>
  </si>
  <si>
    <t>Euphonia cayennensis</t>
  </si>
  <si>
    <t>Golden-sided Euphonia</t>
  </si>
  <si>
    <t>Euphonia rufiventris</t>
  </si>
  <si>
    <t>Rufous-bellied Euphonia</t>
  </si>
  <si>
    <t>Euphonia pectoralis</t>
  </si>
  <si>
    <t>Chestnut-bellied Euphonia</t>
  </si>
  <si>
    <t>Rhodinocichla rosea</t>
  </si>
  <si>
    <t>Rhodinocichlidae</t>
  </si>
  <si>
    <t>Rhodinocichla</t>
  </si>
  <si>
    <t>rosea</t>
  </si>
  <si>
    <t>Rosy Thrush-Tanager</t>
  </si>
  <si>
    <t>Oreothraupis arremonops</t>
  </si>
  <si>
    <t>Passerellidae</t>
  </si>
  <si>
    <t>Oreothraupis</t>
  </si>
  <si>
    <t>arremonops</t>
  </si>
  <si>
    <t>Tanager Finch</t>
  </si>
  <si>
    <t>Chlorospingus flavigularis</t>
  </si>
  <si>
    <t>Chlorospingus</t>
  </si>
  <si>
    <t>Yellow-throated Chlorospingus</t>
  </si>
  <si>
    <t>Chlorospingus parvirostris</t>
  </si>
  <si>
    <t>Short-billed Chlorospingus</t>
  </si>
  <si>
    <t>Chlorospingus canigularis</t>
  </si>
  <si>
    <t>canigularis</t>
  </si>
  <si>
    <t>Ashy-throated Chlorospingus</t>
  </si>
  <si>
    <t>Chlorospingus flavopectus</t>
    <phoneticPr fontId="0"/>
  </si>
  <si>
    <t>flavopectus</t>
  </si>
  <si>
    <t>Common Chlorospingus</t>
  </si>
  <si>
    <t>Chlorospingus tacarcunae</t>
  </si>
  <si>
    <t>tacarcunae</t>
  </si>
  <si>
    <t>Tacarcuna Chlorospingus</t>
  </si>
  <si>
    <t>Chlorospingus semifuscus</t>
  </si>
  <si>
    <t>semifuscus</t>
  </si>
  <si>
    <t>Dusky Chlorospingus</t>
  </si>
  <si>
    <t>Rhynchospiza stolzmanni</t>
    <phoneticPr fontId="0"/>
  </si>
  <si>
    <t>Rhynchospiza</t>
  </si>
  <si>
    <t>Tumbes Sparrow</t>
  </si>
  <si>
    <t>Rhynchospiza dabbenei</t>
  </si>
  <si>
    <t>Rhynchospiza</t>
    <phoneticPr fontId="0"/>
  </si>
  <si>
    <t>dabbennei</t>
  </si>
  <si>
    <t>Yungas Sparrow</t>
  </si>
  <si>
    <t>Rhynchospiza strigiceps</t>
    <phoneticPr fontId="0"/>
  </si>
  <si>
    <t>strigiceps</t>
  </si>
  <si>
    <t>Chaco Sparrow</t>
  </si>
  <si>
    <t>Ammodramus savannarum</t>
  </si>
  <si>
    <t>Ammodramus</t>
  </si>
  <si>
    <t>savannarum</t>
  </si>
  <si>
    <t>Grasshopper Sparrow</t>
  </si>
  <si>
    <t>Ammodramus humeralis</t>
  </si>
  <si>
    <t>Grassland Sparrow</t>
  </si>
  <si>
    <t>Ammodramus aurifrons</t>
  </si>
  <si>
    <t>Yellow-browed Sparrow</t>
  </si>
  <si>
    <t>Arremonops</t>
  </si>
  <si>
    <t>conirostris</t>
  </si>
  <si>
    <t>Black-striped Sparrow</t>
  </si>
  <si>
    <t>Arremonops tocuyensis</t>
  </si>
  <si>
    <t>tocuyensis</t>
  </si>
  <si>
    <t>Tocuyo Sparrow</t>
  </si>
  <si>
    <t>Arremon basilicus</t>
    <phoneticPr fontId="0"/>
  </si>
  <si>
    <t>Arremon</t>
  </si>
  <si>
    <t>basilicus</t>
    <phoneticPr fontId="0"/>
  </si>
  <si>
    <t>Sierra Nevada Brushfinch</t>
  </si>
  <si>
    <t>Arremon perijanus</t>
    <phoneticPr fontId="0"/>
  </si>
  <si>
    <t>perijanus</t>
    <phoneticPr fontId="0"/>
  </si>
  <si>
    <t>Perija Brushfinch</t>
  </si>
  <si>
    <t>Arremon atricapillus</t>
    <phoneticPr fontId="0"/>
  </si>
  <si>
    <t>atricapillus</t>
    <phoneticPr fontId="0"/>
  </si>
  <si>
    <t>Black-headed Brushfinch</t>
  </si>
  <si>
    <t>Arremon phaeopleurus</t>
    <phoneticPr fontId="0"/>
  </si>
  <si>
    <t>phaeopleurus</t>
    <phoneticPr fontId="0"/>
  </si>
  <si>
    <t>Caracas Brushfinch</t>
  </si>
  <si>
    <t>Arremon phygas</t>
    <phoneticPr fontId="0"/>
  </si>
  <si>
    <t>phygas</t>
    <phoneticPr fontId="0"/>
  </si>
  <si>
    <t>Paria Brushfinch</t>
  </si>
  <si>
    <t>Arremon assimilis</t>
    <phoneticPr fontId="0"/>
  </si>
  <si>
    <t>assimilis</t>
    <phoneticPr fontId="0"/>
  </si>
  <si>
    <t>Gray-browed Brushfinch</t>
  </si>
  <si>
    <t>Arremon torquatus</t>
  </si>
  <si>
    <t>White-browed Brushfinch</t>
  </si>
  <si>
    <t>Orange-billed Sparrow</t>
  </si>
  <si>
    <t>Arremon abeillei</t>
  </si>
  <si>
    <t>abeillei</t>
  </si>
  <si>
    <t>Black-capped Sparrow</t>
  </si>
  <si>
    <t>Arremon schlegeli</t>
  </si>
  <si>
    <t>schlegeli</t>
  </si>
  <si>
    <t>Golden-winged Sparrow</t>
  </si>
  <si>
    <t>Arremon taciturnus</t>
  </si>
  <si>
    <t>taciturnus</t>
  </si>
  <si>
    <t>Pectoral Sparrow</t>
  </si>
  <si>
    <t>Arremon franciscanus</t>
  </si>
  <si>
    <t>São Francisco Sparrow</t>
    <phoneticPr fontId="0"/>
  </si>
  <si>
    <t>Arremon semitorquatus</t>
  </si>
  <si>
    <t>Half-collared Sparrow</t>
  </si>
  <si>
    <t>Arremon dorbignii</t>
  </si>
  <si>
    <t>dorbignii</t>
  </si>
  <si>
    <t>Moss-backed Sparrow</t>
  </si>
  <si>
    <t>Arremon flavirostris</t>
  </si>
  <si>
    <t>Saffron-billed Sparrow</t>
  </si>
  <si>
    <t>Arremon brunneinucha</t>
  </si>
  <si>
    <t>brunneinucha</t>
  </si>
  <si>
    <t>Chestnut-capped Brushfinch</t>
  </si>
  <si>
    <t>Arremon crassirostris</t>
  </si>
  <si>
    <t>Sooty-faced Finch</t>
  </si>
  <si>
    <t>Arremon castaneiceps</t>
  </si>
  <si>
    <t>Olive Finch</t>
  </si>
  <si>
    <t>Spizella pallida</t>
  </si>
  <si>
    <t>Spizella</t>
  </si>
  <si>
    <t>Clay-colored Sparrow</t>
  </si>
  <si>
    <t>Zonotrichia capensis</t>
  </si>
  <si>
    <t>Zonotrichia</t>
  </si>
  <si>
    <t>Rufous-collared Sparrow</t>
  </si>
  <si>
    <t>Melospiza lincolnii</t>
  </si>
  <si>
    <t>Melospiza</t>
  </si>
  <si>
    <t>lincolnii</t>
  </si>
  <si>
    <t>Lincoln's Sparrow</t>
  </si>
  <si>
    <t>Atlapetes albinucha</t>
  </si>
  <si>
    <t>Atlapetes</t>
  </si>
  <si>
    <t>White-naped Brushfinch</t>
  </si>
  <si>
    <t>Atlapetes albofrenatus</t>
  </si>
  <si>
    <t>albofrenatus</t>
  </si>
  <si>
    <t>Moustached Brushfinch</t>
  </si>
  <si>
    <t>Atlapetes personatus</t>
  </si>
  <si>
    <t>Tepui Brushfinch</t>
  </si>
  <si>
    <t>Atlapetes melanocephalus</t>
  </si>
  <si>
    <t>Santa Marta Brushfinch</t>
  </si>
  <si>
    <t>Atlapetes semirufus</t>
  </si>
  <si>
    <t>Ochre-breasted Brushfinch</t>
  </si>
  <si>
    <t>Atlapetes flaviceps</t>
  </si>
  <si>
    <t>flaviceps</t>
  </si>
  <si>
    <t>Yellow-headed Brushfinch</t>
  </si>
  <si>
    <t>Atlapetes fuscoolivaceus</t>
  </si>
  <si>
    <t>fuscoolivaceus</t>
  </si>
  <si>
    <t>Dusky-headed Brushfinch</t>
  </si>
  <si>
    <t>Atlapetes leucopis</t>
  </si>
  <si>
    <t>leucopis</t>
  </si>
  <si>
    <t>White-rimmed Brushfinch</t>
  </si>
  <si>
    <t>Atlapetes albiceps</t>
  </si>
  <si>
    <t>White-headed Brushfinch</t>
  </si>
  <si>
    <t>Atlapetes rufigenis</t>
  </si>
  <si>
    <t>rufigenis</t>
  </si>
  <si>
    <t>Rufous-eared Brushfinch</t>
  </si>
  <si>
    <t>Atlapetes tricolor</t>
  </si>
  <si>
    <t>Tricolored Brushfinch</t>
  </si>
  <si>
    <t>Atlapetes schistaceus</t>
  </si>
  <si>
    <t>Slaty Brushfinch</t>
  </si>
  <si>
    <t>Atlapetes pallidinucha</t>
  </si>
  <si>
    <t>pallidinucha</t>
  </si>
  <si>
    <t>Pale-naped Brushfinch</t>
  </si>
  <si>
    <t>Atlapetes blancae</t>
  </si>
  <si>
    <t>blancae</t>
  </si>
  <si>
    <t>Antioquia Brushfinch</t>
  </si>
  <si>
    <t>Atlapetes latinuchus</t>
  </si>
  <si>
    <t>latinuchus</t>
  </si>
  <si>
    <t>Yellow-breasted Brushfinch</t>
  </si>
  <si>
    <t>Atlapetes leucopterus</t>
  </si>
  <si>
    <t>White-winged Brushfinch</t>
  </si>
  <si>
    <t>Atlapetes pallidiceps</t>
  </si>
  <si>
    <t>pallidiceps</t>
  </si>
  <si>
    <t>Pale-headed Brushfinch</t>
  </si>
  <si>
    <t>Atlapetes seebohmi</t>
  </si>
  <si>
    <t>seebohmi</t>
  </si>
  <si>
    <t>Bay-crowned Brushfinch</t>
  </si>
  <si>
    <t>Atlapetes nationi</t>
  </si>
  <si>
    <t>nationi</t>
  </si>
  <si>
    <t>Rusty-bellied Brushfinch</t>
  </si>
  <si>
    <t>Atlapetes forbesi</t>
  </si>
  <si>
    <t>Apurimac Brushfinch</t>
  </si>
  <si>
    <t>Atlapetes melanopsis</t>
  </si>
  <si>
    <t>melanopsis</t>
  </si>
  <si>
    <t>Black-spectacled Brushfinch</t>
  </si>
  <si>
    <t>Atlapetes terborghi</t>
  </si>
  <si>
    <t>terborghi</t>
  </si>
  <si>
    <t>Vilcabamba Brushfinch</t>
  </si>
  <si>
    <t>Atlapetes canigenis</t>
  </si>
  <si>
    <t>canigenis</t>
  </si>
  <si>
    <t>Cuzco Brushfinch</t>
  </si>
  <si>
    <t>Atlapetes melanolaemus</t>
  </si>
  <si>
    <t>melanolaemus</t>
  </si>
  <si>
    <t>Black-faced Brushfinch</t>
  </si>
  <si>
    <t>Atlapetes rufinucha</t>
  </si>
  <si>
    <t>rufinucha</t>
  </si>
  <si>
    <t>Bolivian Brushfinch</t>
  </si>
  <si>
    <t>Atlapetes fulviceps</t>
  </si>
  <si>
    <t>Fulvous-headed Brushfinch</t>
  </si>
  <si>
    <t>Atlapetes citrinellus</t>
  </si>
  <si>
    <t>citrinellus</t>
  </si>
  <si>
    <t>Yellow-striped Brushfinch</t>
  </si>
  <si>
    <t>Dolichonyx oryzivorus</t>
  </si>
  <si>
    <t>Icteridae</t>
  </si>
  <si>
    <t>Dolichonyx</t>
  </si>
  <si>
    <t>oryzivorus</t>
  </si>
  <si>
    <t>Bobolink</t>
  </si>
  <si>
    <t>Sturnella magna</t>
  </si>
  <si>
    <t>Sturnella</t>
  </si>
  <si>
    <t>magna</t>
  </si>
  <si>
    <t>Eastern Meadowlark</t>
  </si>
  <si>
    <t>Leistes militaris</t>
  </si>
  <si>
    <t>Leistes</t>
  </si>
  <si>
    <t>Red-breasted Meadowlark</t>
  </si>
  <si>
    <t>Leistes superciliaris</t>
  </si>
  <si>
    <t>White-browed Meadowlark</t>
  </si>
  <si>
    <t>Leistes bellicosus</t>
  </si>
  <si>
    <t>bellicosus</t>
  </si>
  <si>
    <t>Peruvian Meadowlark</t>
  </si>
  <si>
    <t>Leistes defilippii</t>
  </si>
  <si>
    <t>defilippii</t>
  </si>
  <si>
    <t>Pampas Meadowlark</t>
  </si>
  <si>
    <t>Leistes loyca</t>
  </si>
  <si>
    <t>loyca</t>
  </si>
  <si>
    <t>Long-tailed Meadowlark</t>
  </si>
  <si>
    <t>Amblycercus holosericeus</t>
  </si>
  <si>
    <t>Amblycercus</t>
  </si>
  <si>
    <t>holosericeus</t>
  </si>
  <si>
    <t>Yellow-billed Cacique</t>
  </si>
  <si>
    <t>Psarocolius angustifrons</t>
  </si>
  <si>
    <t>Psarocolius</t>
  </si>
  <si>
    <t>angustifrons</t>
  </si>
  <si>
    <t>Russet-backed Oropendola</t>
  </si>
  <si>
    <t>Psarocolius atrovirens</t>
  </si>
  <si>
    <t>atrovirens</t>
  </si>
  <si>
    <t>Dusky-green Oropendola</t>
  </si>
  <si>
    <t>Psarocolius viridis</t>
  </si>
  <si>
    <t>Green Oropendola</t>
  </si>
  <si>
    <t>Psarocolius wagleri</t>
  </si>
  <si>
    <t>Chestnut-headed Oropendola</t>
  </si>
  <si>
    <t>Psarocolius decumanus</t>
  </si>
  <si>
    <t>decumanus</t>
  </si>
  <si>
    <t>Crested Oropendola</t>
  </si>
  <si>
    <t>Psarocolius guatimozinus</t>
  </si>
  <si>
    <t>guatimozinus</t>
  </si>
  <si>
    <t>Black Oropendola</t>
  </si>
  <si>
    <t>Psarocolius cassini</t>
  </si>
  <si>
    <t>Baudo Oropendola</t>
  </si>
  <si>
    <t>Psarocolius bifasciatus</t>
  </si>
  <si>
    <t>bifasciatus</t>
  </si>
  <si>
    <t>Olive Oropendola</t>
  </si>
  <si>
    <t>Cacicus solitarius</t>
  </si>
  <si>
    <t>Cacicus</t>
  </si>
  <si>
    <t>Solitary Black Cacique</t>
  </si>
  <si>
    <t>Cacicus chrysopterus</t>
  </si>
  <si>
    <t>Golden-winged Cacique</t>
  </si>
  <si>
    <t>Cacicus sclateri</t>
  </si>
  <si>
    <t>Ecuadorian Cacique</t>
  </si>
  <si>
    <t>Cacicus koepckeae</t>
  </si>
  <si>
    <t>Selva Cacique</t>
  </si>
  <si>
    <t>Cacicus uropygialis</t>
  </si>
  <si>
    <t>Scarlet-rumped Cacique</t>
  </si>
  <si>
    <t>Cacicus cela</t>
  </si>
  <si>
    <t>cela</t>
  </si>
  <si>
    <t>Yellow-rumped Cacique</t>
  </si>
  <si>
    <t>Cacicus chrysonotus</t>
  </si>
  <si>
    <t>chrysonotus</t>
  </si>
  <si>
    <t>Mountain Cacique</t>
  </si>
  <si>
    <t>Cacicus latirostris</t>
  </si>
  <si>
    <t>Band-tailed Cacique</t>
  </si>
  <si>
    <t>Cacicus haemorrhous</t>
  </si>
  <si>
    <t>haemorrhous</t>
  </si>
  <si>
    <t>Red-rumped Cacique</t>
  </si>
  <si>
    <t>Cacicus oseryi</t>
  </si>
  <si>
    <t>oseryi</t>
  </si>
  <si>
    <t>Casqued Cacique</t>
  </si>
  <si>
    <t>Icterus icterus</t>
  </si>
  <si>
    <t>Icterus</t>
  </si>
  <si>
    <t>icterus</t>
  </si>
  <si>
    <t>Venezuelan Troupial</t>
  </si>
  <si>
    <t>Icterus croconotus</t>
  </si>
  <si>
    <t>croconotus</t>
  </si>
  <si>
    <t>Orange-backed Troupial</t>
  </si>
  <si>
    <t>Icterus jamacaii</t>
  </si>
  <si>
    <t>jamacaii</t>
  </si>
  <si>
    <t>Campo Troupial</t>
  </si>
  <si>
    <t>Icterus graceannae</t>
  </si>
  <si>
    <t>graceannae</t>
  </si>
  <si>
    <t>White-edged Oriole</t>
  </si>
  <si>
    <t>mesomelas</t>
  </si>
  <si>
    <t>Yellow-tailed Oriole</t>
  </si>
  <si>
    <t>Icterus cayanensis</t>
  </si>
  <si>
    <t>Epaulet Oriole</t>
  </si>
  <si>
    <t>Icterus pyrrhopterus</t>
  </si>
  <si>
    <t>pyrrhopterus</t>
    <phoneticPr fontId="0"/>
  </si>
  <si>
    <t>Variable Oriole</t>
  </si>
  <si>
    <t>Icterus spurius</t>
  </si>
  <si>
    <t>spurius</t>
  </si>
  <si>
    <t>Orchard Oriole</t>
  </si>
  <si>
    <t>Orange-crowned Oriole</t>
  </si>
  <si>
    <t>chrysater</t>
  </si>
  <si>
    <t>Yellow-backed Oriole</t>
  </si>
  <si>
    <t>Icterus galbula</t>
  </si>
  <si>
    <t>Baltimore Oriole</t>
  </si>
  <si>
    <t>Icterus nigrogularis</t>
  </si>
  <si>
    <t>nigrogularis</t>
  </si>
  <si>
    <t>Yellow Oriole</t>
  </si>
  <si>
    <t>Agelaius phoeniceus</t>
  </si>
  <si>
    <t>Agelaius</t>
  </si>
  <si>
    <t>phoeniceus</t>
  </si>
  <si>
    <t>Red-winged Blackbird</t>
  </si>
  <si>
    <t>Molothrus rufoaxillaris</t>
  </si>
  <si>
    <t>Molothrus</t>
  </si>
  <si>
    <t>rufoaxillaris</t>
  </si>
  <si>
    <t>Screaming Cowbird</t>
  </si>
  <si>
    <t>Molothrus oryzivorus</t>
  </si>
  <si>
    <t>Giant Cowbird</t>
  </si>
  <si>
    <t>Molothrus aeneus</t>
  </si>
  <si>
    <t>Bronzed Cowbird</t>
  </si>
  <si>
    <t>Molothrus bonariensis</t>
  </si>
  <si>
    <t>bonariensis</t>
  </si>
  <si>
    <t>Shiny Cowbird</t>
  </si>
  <si>
    <t>Dives warczewiczi</t>
  </si>
  <si>
    <t>Dives</t>
  </si>
  <si>
    <t>warczewiczi</t>
  </si>
  <si>
    <t>Scrub Blackbird</t>
  </si>
  <si>
    <t>Quiscalus lugubris</t>
  </si>
  <si>
    <t>Quiscalus</t>
  </si>
  <si>
    <t>Carib Grackle</t>
  </si>
  <si>
    <t>Quiscalus mexicanus</t>
  </si>
  <si>
    <t>Great-tailed Grackle</t>
  </si>
  <si>
    <t>Lampropsar tanagrinus</t>
  </si>
  <si>
    <t>Lampropsar</t>
  </si>
  <si>
    <t>tanagrinus</t>
  </si>
  <si>
    <t>Velvet-fronted Grackle</t>
  </si>
  <si>
    <t>Hypopyrrhus pyrohypogaster</t>
  </si>
  <si>
    <t>Hypopyrrhus</t>
  </si>
  <si>
    <t>pyrohypogaster</t>
  </si>
  <si>
    <t>Red-bellied Grackle</t>
  </si>
  <si>
    <t>Gymnomystax mexicanus</t>
  </si>
  <si>
    <t>Gymnomystax</t>
  </si>
  <si>
    <t>Oriole Blackbird</t>
  </si>
  <si>
    <t>Macroagelaius subalaris</t>
  </si>
  <si>
    <t>Macroagelaius</t>
  </si>
  <si>
    <t>Mountain Grackle</t>
  </si>
  <si>
    <t>Macroagelaius imthurni</t>
  </si>
  <si>
    <t>imthurni</t>
  </si>
  <si>
    <t>Golden-tufted Grackle</t>
  </si>
  <si>
    <t>Amblyramphus holosericeus</t>
  </si>
  <si>
    <t>Amblyramphus</t>
  </si>
  <si>
    <t>Scarlet-headed Blackbird</t>
  </si>
  <si>
    <t>Curaeus curaeus</t>
  </si>
  <si>
    <t>Curaeus</t>
  </si>
  <si>
    <t>curaeus</t>
  </si>
  <si>
    <t>Austral Blackbird</t>
  </si>
  <si>
    <t>Anumara forbesi</t>
  </si>
  <si>
    <t>Anumara</t>
  </si>
  <si>
    <t>Forbes's Blackbird</t>
  </si>
  <si>
    <t>Gnorimopsar chopi</t>
  </si>
  <si>
    <t>Gnorimopsar</t>
  </si>
  <si>
    <t>chopi</t>
  </si>
  <si>
    <t>Chopi Blackbird</t>
  </si>
  <si>
    <t>Agelaioides badius</t>
  </si>
  <si>
    <t>Agelaioides</t>
  </si>
  <si>
    <t>badius</t>
  </si>
  <si>
    <t>Grayish Baywing</t>
  </si>
  <si>
    <t>Agelaioides fringillarius</t>
  </si>
  <si>
    <t>fringillarius</t>
  </si>
  <si>
    <t>Pale Baywing</t>
  </si>
  <si>
    <t>Oreopsar bolivianus</t>
  </si>
  <si>
    <t>Oreopsar</t>
  </si>
  <si>
    <t>Bolivian Blackbird</t>
  </si>
  <si>
    <t>Agelasticus xanthophthalmus</t>
  </si>
  <si>
    <t>Agelasticus</t>
  </si>
  <si>
    <t>xanthophthalmus</t>
  </si>
  <si>
    <t>Pale-eyed Blackbird</t>
  </si>
  <si>
    <t>Agelasticus cyanopus</t>
  </si>
  <si>
    <t>cyanopus</t>
  </si>
  <si>
    <t>Unicolored Blackbird</t>
  </si>
  <si>
    <t>Agelasticus thilius</t>
  </si>
  <si>
    <t>thilius</t>
  </si>
  <si>
    <t>Yellow-winged Blackbird</t>
  </si>
  <si>
    <t>Chrysomus ruficapillus</t>
  </si>
  <si>
    <t>Chrysomus</t>
  </si>
  <si>
    <t>Chestnut-capped Blackbird</t>
  </si>
  <si>
    <t>Chrysomus icterocephalus</t>
  </si>
  <si>
    <t>icterocephalus</t>
  </si>
  <si>
    <t>Yellow-hooded Blackbird</t>
  </si>
  <si>
    <t>Xanthopsar flavus</t>
  </si>
  <si>
    <t>Xanthopsar</t>
  </si>
  <si>
    <t>Saffron-cowled Blackbird</t>
  </si>
  <si>
    <t>Pseudoleistes guirahuro</t>
  </si>
  <si>
    <t>Pseudoleistes</t>
  </si>
  <si>
    <t>guirahuro</t>
  </si>
  <si>
    <t>Yellow-rumped Marshbird</t>
  </si>
  <si>
    <t>Pseudoleistes virescens</t>
  </si>
  <si>
    <t>Brown-and-yellow Marshbird</t>
  </si>
  <si>
    <t>Seiurus aurocapilla</t>
  </si>
  <si>
    <t>Parulidae</t>
  </si>
  <si>
    <t>Seiurus</t>
  </si>
  <si>
    <t>aurocapilla</t>
  </si>
  <si>
    <t>Ovenbird</t>
  </si>
  <si>
    <t>Helmitheros vermivorum</t>
  </si>
  <si>
    <t>Helmitheros</t>
  </si>
  <si>
    <t>vermivorum</t>
  </si>
  <si>
    <t>Worm-eating Warbler</t>
  </si>
  <si>
    <t>V</t>
    <phoneticPr fontId="0" type="noConversion"/>
  </si>
  <si>
    <t>Parkesia noveboracensis</t>
    <phoneticPr fontId="0"/>
  </si>
  <si>
    <t>Parkesia</t>
    <phoneticPr fontId="0"/>
  </si>
  <si>
    <t>noveboracensis</t>
  </si>
  <si>
    <t>Northern Waterthrush</t>
  </si>
  <si>
    <t>Parkesia motacilla</t>
    <phoneticPr fontId="0"/>
  </si>
  <si>
    <t>Parkesia</t>
  </si>
  <si>
    <t>motacilla</t>
  </si>
  <si>
    <t>Louisiana Waterthrush</t>
  </si>
  <si>
    <t>Vermivora chrysoptera</t>
  </si>
  <si>
    <t>Vermivora</t>
  </si>
  <si>
    <t>Golden-winged Warbler</t>
  </si>
  <si>
    <t>Vermivora cyanoptera</t>
    <phoneticPr fontId="0"/>
  </si>
  <si>
    <t>cyanoptera</t>
    <phoneticPr fontId="0"/>
  </si>
  <si>
    <t>Blue-winged Warbler</t>
  </si>
  <si>
    <t>Mniotilta</t>
  </si>
  <si>
    <t>Black-and-white Warbler</t>
  </si>
  <si>
    <t>Protonotaria citrea</t>
  </si>
  <si>
    <t>Protonotaria</t>
  </si>
  <si>
    <t>citrea</t>
  </si>
  <si>
    <t>Prothonotary Warbler</t>
  </si>
  <si>
    <t>Leiothlypis peregrina</t>
    <phoneticPr fontId="0"/>
  </si>
  <si>
    <t>Leiothlypis</t>
    <phoneticPr fontId="0"/>
  </si>
  <si>
    <t>peregrina</t>
  </si>
  <si>
    <t>Tennessee Warbler</t>
  </si>
  <si>
    <t>Oporornis agilis</t>
  </si>
  <si>
    <t>Oporornis</t>
  </si>
  <si>
    <t>Connecticut Warbler</t>
  </si>
  <si>
    <t>Geothlypis aequinoctialis</t>
  </si>
  <si>
    <t>Geothlypis</t>
  </si>
  <si>
    <t>Masked Yellowthroat</t>
  </si>
  <si>
    <t>Mourning Warbler</t>
  </si>
  <si>
    <t>Geothlypis formosa</t>
  </si>
  <si>
    <t>Kentucky Warbler</t>
  </si>
  <si>
    <t>Geothlypis semiflava</t>
  </si>
  <si>
    <t>semiflava</t>
  </si>
  <si>
    <t>Olive-crowned Yellowthroat</t>
  </si>
  <si>
    <t>Geothlypis trichas</t>
  </si>
  <si>
    <t>trichas</t>
  </si>
  <si>
    <t>Common Yellowthroat</t>
  </si>
  <si>
    <t>Setophaga citrina</t>
  </si>
  <si>
    <t>Setophaga</t>
  </si>
  <si>
    <t>citrina</t>
  </si>
  <si>
    <t>Hooded Warbler</t>
  </si>
  <si>
    <t>ruticilla</t>
  </si>
  <si>
    <t>American Redstart</t>
  </si>
  <si>
    <t>Setophaga tigrina</t>
  </si>
  <si>
    <t>tigrina</t>
  </si>
  <si>
    <t>Cape May Warbler</t>
  </si>
  <si>
    <t>Setophaga cerulea</t>
  </si>
  <si>
    <t>cerulea</t>
  </si>
  <si>
    <t>Cerulean Warbler</t>
  </si>
  <si>
    <t>Setophaga americana</t>
  </si>
  <si>
    <t>Northern Parula</t>
  </si>
  <si>
    <t>Setophaga pitiayumi</t>
  </si>
  <si>
    <t>pitiayumi</t>
  </si>
  <si>
    <t>Tropical Parula</t>
  </si>
  <si>
    <t>Setophaga magnolia</t>
  </si>
  <si>
    <t>magnolia</t>
  </si>
  <si>
    <t>Magnolia Warbler</t>
  </si>
  <si>
    <t>Bay-breasted Warbler</t>
  </si>
  <si>
    <t>Blackburnian Warbler</t>
  </si>
  <si>
    <t>petechia</t>
  </si>
  <si>
    <t>Yellow Warbler</t>
  </si>
  <si>
    <t>Setophaga pensylvanica</t>
  </si>
  <si>
    <t>pensylvanica</t>
  </si>
  <si>
    <t>Chestnut-sided Warbler</t>
  </si>
  <si>
    <t>Setophaga striata</t>
  </si>
  <si>
    <t>Blackpoll Warbler</t>
  </si>
  <si>
    <t>Setophaga caerulescens</t>
  </si>
  <si>
    <t>Black-throated Blue Warbler</t>
  </si>
  <si>
    <t>Setophaga palmarum</t>
  </si>
  <si>
    <t>palmarum</t>
  </si>
  <si>
    <t>Palm Warbler</t>
  </si>
  <si>
    <t>Setophaga coronata</t>
  </si>
  <si>
    <t>Yellow-rumped Warbler</t>
  </si>
  <si>
    <t>Setophaga dominica</t>
  </si>
  <si>
    <t>Yellow-throated Warbler</t>
  </si>
  <si>
    <t>Setophaga discolor</t>
  </si>
  <si>
    <t>discolor</t>
  </si>
  <si>
    <t>Prairie Warbler</t>
  </si>
  <si>
    <t>Setophaga townsendi</t>
  </si>
  <si>
    <t>townsendi</t>
  </si>
  <si>
    <t>Townsend's Warbler</t>
  </si>
  <si>
    <t>Setophaga virens</t>
  </si>
  <si>
    <t>Black-throated Green Warbler</t>
  </si>
  <si>
    <t>Myiothlypis luteoviridis</t>
  </si>
  <si>
    <t xml:space="preserve">Myiothlypis </t>
  </si>
  <si>
    <t>luteoviridis</t>
  </si>
  <si>
    <t>Citrine Warbler</t>
  </si>
  <si>
    <t>Myiothlypis basilica</t>
  </si>
  <si>
    <t>basilica</t>
  </si>
  <si>
    <t>Santa Marta Warbler</t>
  </si>
  <si>
    <t>Myiothlypis leucophrys</t>
  </si>
  <si>
    <t>White-striped Warbler</t>
  </si>
  <si>
    <t>Myiothlypis flaveola</t>
  </si>
  <si>
    <t>Flavescent Warbler</t>
  </si>
  <si>
    <t>Myiothlypis leucoblephara</t>
  </si>
  <si>
    <t>leucoblephara</t>
  </si>
  <si>
    <t>White-browed Warbler</t>
  </si>
  <si>
    <t>Myiothlypis nigrocristata</t>
  </si>
  <si>
    <t>nigrocristata</t>
  </si>
  <si>
    <t>Black-crested Warbler</t>
  </si>
  <si>
    <t>Myiothlypis signata</t>
  </si>
  <si>
    <t>signata</t>
  </si>
  <si>
    <t>Pale-legged Warbler</t>
  </si>
  <si>
    <t>Myiothlypis fulvicauda</t>
  </si>
  <si>
    <t>fulvicauda</t>
  </si>
  <si>
    <t>Buff-rumped Warbler</t>
  </si>
  <si>
    <t>Myiothlypis rivularis</t>
  </si>
  <si>
    <t>rivularis</t>
  </si>
  <si>
    <t>Riverbank Warbler</t>
  </si>
  <si>
    <t>Myiothlypis bivittata</t>
  </si>
  <si>
    <t>bivittata</t>
  </si>
  <si>
    <t>Two-banded Warbler</t>
  </si>
  <si>
    <t>Myiothlypis chrysogaster</t>
  </si>
  <si>
    <t>chrysogaster</t>
  </si>
  <si>
    <t>Golden-bellied Warbler</t>
  </si>
  <si>
    <t>Myiothlypis conspicillata</t>
  </si>
  <si>
    <t>White-lored Warbler</t>
  </si>
  <si>
    <t>Myiothlypis cinereicollis</t>
  </si>
  <si>
    <t>cinereicollis</t>
  </si>
  <si>
    <t>Gray-throated Warbler</t>
  </si>
  <si>
    <t>Myiothlypis fraseri</t>
  </si>
  <si>
    <t>fraseri</t>
  </si>
  <si>
    <t>Gray-and-gold Warbler</t>
  </si>
  <si>
    <t>Myiothlypis coronata</t>
  </si>
  <si>
    <t>Russet-crowned Warbler</t>
  </si>
  <si>
    <t>Basileuterus rufifrons</t>
  </si>
  <si>
    <t>Basileuterus</t>
  </si>
  <si>
    <t>Rufous-capped Warbler</t>
  </si>
  <si>
    <t>Basileuterus culicivorus</t>
  </si>
  <si>
    <t>culicivorus</t>
  </si>
  <si>
    <t>Golden-crowned Warbler</t>
  </si>
  <si>
    <t>Basileuterus ignotus</t>
  </si>
  <si>
    <t>ignotus</t>
  </si>
  <si>
    <t>Pirre Warbler</t>
  </si>
  <si>
    <t>Basileuterus tristriatus</t>
  </si>
  <si>
    <t>tristriatus</t>
  </si>
  <si>
    <t>Three-striped Warbler</t>
  </si>
  <si>
    <t>Basileuterus trifasciatus</t>
  </si>
  <si>
    <t>Three-banded Warbler</t>
  </si>
  <si>
    <t>Basileuterus griseiceps</t>
  </si>
  <si>
    <t>Gray-headed Warbler</t>
  </si>
  <si>
    <t>Cardellina canadensis</t>
  </si>
  <si>
    <t xml:space="preserve">Cardellina </t>
  </si>
  <si>
    <t>Canada Warbler</t>
  </si>
  <si>
    <t>Cardellina pusilla</t>
  </si>
  <si>
    <t>Wilson's Warbler</t>
  </si>
  <si>
    <t>Myioborus miniatus</t>
  </si>
  <si>
    <t>Myioborus</t>
  </si>
  <si>
    <t>miniatus</t>
  </si>
  <si>
    <t>Slate-throated Redstart</t>
  </si>
  <si>
    <t>Myioborus brunniceps</t>
  </si>
  <si>
    <t>brunniceps</t>
  </si>
  <si>
    <t>Brown-capped Redstart</t>
  </si>
  <si>
    <t>Myioborus flavivertex</t>
  </si>
  <si>
    <t>Yellow-crowned Redstart</t>
  </si>
  <si>
    <t>Myioborus albifrons</t>
  </si>
  <si>
    <t>White-fronted Redstart</t>
  </si>
  <si>
    <t>Myioborus ornatus</t>
  </si>
  <si>
    <t>Golden-fronted Redstart</t>
  </si>
  <si>
    <t>Myioborus melanocephalus</t>
    <phoneticPr fontId="0"/>
  </si>
  <si>
    <t>melanocephalus</t>
    <phoneticPr fontId="0"/>
  </si>
  <si>
    <t>Spectacled Redstart</t>
  </si>
  <si>
    <t>Myioborus pariae</t>
  </si>
  <si>
    <t>pariae</t>
  </si>
  <si>
    <t>Paria Redstart</t>
  </si>
  <si>
    <t>Myioborus albifacies</t>
  </si>
  <si>
    <t>White-faced Redstart</t>
  </si>
  <si>
    <t>Myioborus cardonai</t>
  </si>
  <si>
    <t>cardonai</t>
  </si>
  <si>
    <t>Saffron-breasted Redstart</t>
  </si>
  <si>
    <t>Myioborus castaneocapilla</t>
    <phoneticPr fontId="0"/>
  </si>
  <si>
    <t>castaneocapilla</t>
    <phoneticPr fontId="0"/>
  </si>
  <si>
    <t>Tepui Redstart</t>
  </si>
  <si>
    <t>Mitrospingus cassinii</t>
  </si>
  <si>
    <t>Mitrospingidae</t>
  </si>
  <si>
    <t>Mitrospingus</t>
  </si>
  <si>
    <t>Dusky-faced Tanager</t>
  </si>
  <si>
    <t>Mitrospingus oleagineus</t>
  </si>
  <si>
    <t>Olive-backed Tanager</t>
  </si>
  <si>
    <t>Lamprospiza melanoleuca</t>
  </si>
  <si>
    <t>Lamprospiza</t>
  </si>
  <si>
    <t>Red-billed Pied Tanager</t>
  </si>
  <si>
    <t>Orthogonys chloricterus</t>
  </si>
  <si>
    <t>Orthogonys</t>
  </si>
  <si>
    <t>chloricterus</t>
  </si>
  <si>
    <t>Olive-green Tanager</t>
  </si>
  <si>
    <t>Piranga flava</t>
  </si>
  <si>
    <t>Cardinalidae</t>
  </si>
  <si>
    <t>flava</t>
  </si>
  <si>
    <t>Hepatic Tanager</t>
  </si>
  <si>
    <t>Summer Tanager</t>
  </si>
  <si>
    <t>Piranga olivacea</t>
  </si>
  <si>
    <t>olivacea</t>
  </si>
  <si>
    <t>Scarlet Tanager</t>
  </si>
  <si>
    <t>Piranga ludoviciana</t>
  </si>
  <si>
    <t>ludoviciana</t>
  </si>
  <si>
    <t>Western Tanager</t>
  </si>
  <si>
    <t>Piranga rubriceps</t>
  </si>
  <si>
    <t>rubriceps</t>
  </si>
  <si>
    <t>Red-hooded Tanager</t>
  </si>
  <si>
    <t>Piranga leucoptera</t>
  </si>
  <si>
    <t>White-winged Tanager</t>
  </si>
  <si>
    <t>Habia rubica</t>
  </si>
  <si>
    <t>Habia</t>
  </si>
  <si>
    <t>rubica</t>
  </si>
  <si>
    <t>Red-crowned Ant-Tanager</t>
  </si>
  <si>
    <t>Habia fuscicauda</t>
  </si>
  <si>
    <t>Red-throated Ant-Tanager</t>
  </si>
  <si>
    <t>Habia gutturalis</t>
  </si>
  <si>
    <t>Sooty Ant-Tanager</t>
  </si>
  <si>
    <t>Crested Ant-Tanager</t>
  </si>
  <si>
    <t>Chlorothraupis carmioli</t>
  </si>
  <si>
    <t>Chlorothraupis</t>
  </si>
  <si>
    <t>carmioli</t>
  </si>
  <si>
    <t>Carmiol's Tanager</t>
  </si>
  <si>
    <t>Chlorothraupis olivacea</t>
  </si>
  <si>
    <t>Lemon-spectacled Tanager</t>
  </si>
  <si>
    <t>Chlorothraupis stolzmanni</t>
  </si>
  <si>
    <t>Ochre-breasted Tanager</t>
  </si>
  <si>
    <t>Pheucticus chrysogaster</t>
  </si>
  <si>
    <t>Pheucticus</t>
  </si>
  <si>
    <t>Golden Grosbeak</t>
  </si>
  <si>
    <t>Pheucticus aureoventris</t>
  </si>
  <si>
    <t>aureoventris</t>
  </si>
  <si>
    <t>Black-backed Grosbeak</t>
  </si>
  <si>
    <t>Pheucticus ludovicianus</t>
  </si>
  <si>
    <t>ludovicianus</t>
  </si>
  <si>
    <t>Rose-breasted Grosbeak</t>
  </si>
  <si>
    <t>Granatellus pelzelni</t>
  </si>
  <si>
    <t>Granatellus</t>
  </si>
  <si>
    <t>Rose-breasted Chat</t>
  </si>
  <si>
    <t>Cardinalis phoeniceus</t>
  </si>
  <si>
    <t>Cardinalis</t>
  </si>
  <si>
    <t>Vermilion Cardinal</t>
  </si>
  <si>
    <t>Caryothraustes canadensis</t>
  </si>
  <si>
    <t>Caryothraustes</t>
  </si>
  <si>
    <t>Yellow-green Grosbeak</t>
  </si>
  <si>
    <t>Periporphyrus erythromelas</t>
  </si>
  <si>
    <t>Periporphyrus</t>
  </si>
  <si>
    <t>erythromelas</t>
  </si>
  <si>
    <t>Red-and-black Grosbeak</t>
  </si>
  <si>
    <t>Amaurospiza concolor</t>
  </si>
  <si>
    <t>Amaurospiza</t>
  </si>
  <si>
    <t>Blue Seedeater</t>
  </si>
  <si>
    <t>Amaurospiza carrizalensis</t>
  </si>
  <si>
    <t>carrizalensis</t>
  </si>
  <si>
    <t>Carrizal Seedeater</t>
  </si>
  <si>
    <t>Amaurospiza moesta</t>
  </si>
  <si>
    <t>Blackish-blue Seedeater</t>
  </si>
  <si>
    <t>Cyanoloxia glaucocaerulea</t>
  </si>
  <si>
    <t>Cyanoloxia</t>
  </si>
  <si>
    <t>glaucocaerulea</t>
  </si>
  <si>
    <t>Glaucous-blue Grosbeak</t>
  </si>
  <si>
    <t>Cyanoloxia cyanoides</t>
  </si>
  <si>
    <t>cyanoides</t>
  </si>
  <si>
    <t>Blue-black Grosbeak</t>
  </si>
  <si>
    <t>Cyanoloxia rothschildii</t>
  </si>
  <si>
    <t>rothschildii</t>
  </si>
  <si>
    <t>Amazonian Grosbeak</t>
  </si>
  <si>
    <t>Cyanoloxia brissonii</t>
  </si>
  <si>
    <t>brissonii</t>
  </si>
  <si>
    <t>Ultramarine Grosbeak</t>
  </si>
  <si>
    <t>Passerina caerulea</t>
  </si>
  <si>
    <t>Passerina</t>
  </si>
  <si>
    <t>Blue Grosbeak</t>
  </si>
  <si>
    <t>Passerina cyanea</t>
  </si>
  <si>
    <t>Indigo Bunting</t>
  </si>
  <si>
    <t>Spiza americana</t>
  </si>
  <si>
    <t>Spiza</t>
  </si>
  <si>
    <t>Dickcissel</t>
  </si>
  <si>
    <t>Cyanicterus cyanicterus</t>
  </si>
  <si>
    <t>Thraupidae</t>
  </si>
  <si>
    <t>Cyanicterus</t>
  </si>
  <si>
    <t>cyanicterus</t>
  </si>
  <si>
    <t>Blue-backed Tanager</t>
  </si>
  <si>
    <t>Nemosia pileata</t>
  </si>
  <si>
    <t>Nemosia</t>
  </si>
  <si>
    <t>Hooded Tanager</t>
  </si>
  <si>
    <t>Nemosia rourei</t>
  </si>
  <si>
    <t>rourei</t>
  </si>
  <si>
    <t>Cherry-throated Tanager</t>
  </si>
  <si>
    <t>Compsothraupis loricata</t>
  </si>
  <si>
    <t>Compsothraupis</t>
  </si>
  <si>
    <t>Scarlet-throated Tanager</t>
  </si>
  <si>
    <t>Sericossypha albocristata</t>
  </si>
  <si>
    <t>Sericossypha</t>
  </si>
  <si>
    <t>albocristata</t>
  </si>
  <si>
    <t>White-capped Tanager</t>
  </si>
  <si>
    <t>Orchesticus abeillei</t>
  </si>
  <si>
    <t>Orchesticus</t>
  </si>
  <si>
    <t>Brown Tanager</t>
  </si>
  <si>
    <t>Parkerthraustes humeralis</t>
  </si>
  <si>
    <t>Parkerthraustes</t>
  </si>
  <si>
    <t>Yellow-shouldered Grosbeak</t>
  </si>
  <si>
    <t>Catamblyrhynchus diadema</t>
  </si>
  <si>
    <t>Catamblyrhynchus</t>
  </si>
  <si>
    <t>Plushcap</t>
  </si>
  <si>
    <t>Chlorophanes</t>
  </si>
  <si>
    <t>spiza</t>
  </si>
  <si>
    <t>Green Honeycreeper</t>
  </si>
  <si>
    <t>Iridophanes pulcherrimus</t>
  </si>
  <si>
    <t>Iridophanes</t>
  </si>
  <si>
    <t>pulcherrimus</t>
  </si>
  <si>
    <t>Golden-collared Honeycreeper</t>
  </si>
  <si>
    <t>Chrysothlypis chrysomelas</t>
  </si>
  <si>
    <t>Chrysothlypis</t>
  </si>
  <si>
    <t>chrysomelas</t>
  </si>
  <si>
    <t>Black-and-yellow Tanager</t>
  </si>
  <si>
    <t>Chrysothlypis salmoni</t>
  </si>
  <si>
    <t>Scarlet-and-white Tanager</t>
  </si>
  <si>
    <t>Heterospingus xanthopygius</t>
  </si>
  <si>
    <t>Heterospingus</t>
  </si>
  <si>
    <t>xanthopygius</t>
  </si>
  <si>
    <t>Scarlet-browed Tanager</t>
  </si>
  <si>
    <t>Hemithraupis guira</t>
  </si>
  <si>
    <t>Hemithraupis</t>
  </si>
  <si>
    <t>Guira Tanager</t>
  </si>
  <si>
    <t>Hemithraupis ruficapilla</t>
  </si>
  <si>
    <t>Rufous-headed Tanager</t>
  </si>
  <si>
    <t>Hemithraupis flavicollis</t>
  </si>
  <si>
    <t>flavicollis</t>
  </si>
  <si>
    <t>Yellow-backed Tanager</t>
  </si>
  <si>
    <t>Conirostrum bicolor</t>
  </si>
  <si>
    <t>Conirostrum</t>
  </si>
  <si>
    <t>Bicolored Conebill</t>
  </si>
  <si>
    <t>Conirostrum margaritae</t>
  </si>
  <si>
    <t>margaritae</t>
  </si>
  <si>
    <t>Pearly-breasted Conebill</t>
  </si>
  <si>
    <t>Conirostrum speciosum</t>
  </si>
  <si>
    <t>speciosum</t>
  </si>
  <si>
    <t>Chestnut-vented Conebill</t>
  </si>
  <si>
    <t>White-eared Conebill</t>
  </si>
  <si>
    <t>Conirostrum binghami</t>
  </si>
  <si>
    <t>binghami</t>
  </si>
  <si>
    <t>Giant Conebill</t>
  </si>
  <si>
    <t>Conirostrum ferrugineiventre</t>
  </si>
  <si>
    <t>ferrugineiventre</t>
  </si>
  <si>
    <t>White-browed Conebill</t>
  </si>
  <si>
    <t>Conirostrum sitticolor</t>
  </si>
  <si>
    <t>sitticolor</t>
  </si>
  <si>
    <t>Blue-backed Conebill</t>
  </si>
  <si>
    <t>Conirostrum albifrons</t>
  </si>
  <si>
    <t>Capped Conebill</t>
  </si>
  <si>
    <t>Conirostrum tamarugense</t>
  </si>
  <si>
    <t>tamarugense</t>
  </si>
  <si>
    <t>Tamarugo Conebill</t>
  </si>
  <si>
    <t>Conirostrum rufum</t>
  </si>
  <si>
    <t>Rufous-browed Conebill</t>
  </si>
  <si>
    <t>Conirostrum cinereum</t>
  </si>
  <si>
    <t>Cinereous Conebill</t>
  </si>
  <si>
    <t>Sicalis citrina</t>
  </si>
  <si>
    <t>Sicalis</t>
  </si>
  <si>
    <t>Stripe-tailed Yellow-Finch</t>
  </si>
  <si>
    <t>Sicalis lutea</t>
  </si>
  <si>
    <t>lutea</t>
  </si>
  <si>
    <t>Puna Yellow-Finch</t>
  </si>
  <si>
    <t>Sicalis uropygialis</t>
  </si>
  <si>
    <t>Bright-rumped Yellow-Finch</t>
  </si>
  <si>
    <t>Sicalis luteocephala</t>
  </si>
  <si>
    <t>luteocephala</t>
  </si>
  <si>
    <t>Citron-headed Yellow-Finch</t>
  </si>
  <si>
    <t>Sicalis auriventris</t>
  </si>
  <si>
    <t>auriventris</t>
  </si>
  <si>
    <t>Greater Yellow-Finch</t>
  </si>
  <si>
    <t>Sicalis olivascens</t>
  </si>
  <si>
    <t>Greenish Yellow-Finch</t>
  </si>
  <si>
    <t>Sicalis mendozae</t>
  </si>
  <si>
    <t>mendozae</t>
  </si>
  <si>
    <t>Monte Yellow-Finch</t>
    <phoneticPr fontId="0"/>
  </si>
  <si>
    <t>Sicalis lebruni</t>
  </si>
  <si>
    <t>lebruni</t>
  </si>
  <si>
    <t>Patagonian Yellow-Finch</t>
  </si>
  <si>
    <t>Sicalis columbiana</t>
  </si>
  <si>
    <t>columbiana</t>
  </si>
  <si>
    <t>Orange-fronted Yellow-Finch</t>
  </si>
  <si>
    <t>Sicalis flaveola</t>
  </si>
  <si>
    <t>Saffron Finch</t>
  </si>
  <si>
    <t>Sicalis luteola</t>
  </si>
  <si>
    <t>luteola</t>
  </si>
  <si>
    <t>Grassland Yellow-Finch</t>
  </si>
  <si>
    <t>Sicalis raimondii</t>
  </si>
  <si>
    <t>Raimondi's Yellow-Finch</t>
  </si>
  <si>
    <t>Sicalis taczanowskii</t>
  </si>
  <si>
    <t>Sulphur-throated Finch</t>
  </si>
  <si>
    <t>Phrygilus atriceps</t>
  </si>
  <si>
    <t>Phrygilus</t>
  </si>
  <si>
    <t>Black-hooded Sierra Finch</t>
  </si>
  <si>
    <t>Phrygilus punensis</t>
  </si>
  <si>
    <t>Peruvian Sierra Finch</t>
  </si>
  <si>
    <t>Phrygilus gayi</t>
  </si>
  <si>
    <t>Gray-hooded Sierra Finch</t>
  </si>
  <si>
    <t>Phrygilus patagonicus</t>
  </si>
  <si>
    <t>Patagonian Sierra Finch</t>
  </si>
  <si>
    <t>Geospizopsis unicolor</t>
  </si>
  <si>
    <t>Geospizopsis</t>
  </si>
  <si>
    <t>Plumbeous Sierra Finch</t>
  </si>
  <si>
    <t>Geospizopsis plebejus</t>
  </si>
  <si>
    <t>plebejus</t>
  </si>
  <si>
    <t>Ash-breasted Sierra Finch</t>
  </si>
  <si>
    <t>Rhopospina fruticeti</t>
  </si>
  <si>
    <t>Rhopospina</t>
  </si>
  <si>
    <t>fruticeti</t>
  </si>
  <si>
    <t>Mourning Sierra Finch</t>
  </si>
  <si>
    <t>Rhopospina alaudina</t>
  </si>
  <si>
    <t>Band-tailed Sierra Finch</t>
  </si>
  <si>
    <t>Rhopospina carbonaria</t>
  </si>
  <si>
    <t>Carbonated Sierra Finch</t>
  </si>
  <si>
    <t>Rhopospina caerulescens</t>
  </si>
  <si>
    <t>Blue Finch</t>
  </si>
  <si>
    <t>Idiopsar dorsalis</t>
  </si>
  <si>
    <t>Idiopsar</t>
  </si>
  <si>
    <t>Red-backed Sierra Finch</t>
  </si>
  <si>
    <t>Idiopsar erythronotus</t>
  </si>
  <si>
    <t>erythronotus</t>
  </si>
  <si>
    <t>White-throated Sierra Finch</t>
  </si>
  <si>
    <t>Idiopsar speculifer</t>
  </si>
  <si>
    <t>speculifer</t>
  </si>
  <si>
    <t>Glacier Finch</t>
  </si>
  <si>
    <t>Idiopsar brachyurus</t>
  </si>
  <si>
    <t>Boulder Finch</t>
  </si>
  <si>
    <t>Melanodera melanodera</t>
  </si>
  <si>
    <t>Melanodera</t>
  </si>
  <si>
    <t>melanodera</t>
  </si>
  <si>
    <t>White-bridled Finch</t>
  </si>
  <si>
    <t>Melanodera xanthogramma</t>
  </si>
  <si>
    <t>xanthogramma</t>
  </si>
  <si>
    <t>Yellow-bridled Finch</t>
  </si>
  <si>
    <t>Catamenia analis</t>
  </si>
  <si>
    <t>Catamenia</t>
  </si>
  <si>
    <t>Band-tailed Seedeater</t>
  </si>
  <si>
    <t>Catamenia inornata</t>
  </si>
  <si>
    <t>Plain-colored Seedeater</t>
  </si>
  <si>
    <t>Catamenia homochroa</t>
  </si>
  <si>
    <t>Paramo Seedeater</t>
  </si>
  <si>
    <t>Diglossa gloriosissima</t>
  </si>
  <si>
    <t>Diglossa</t>
  </si>
  <si>
    <t>gloriosissima</t>
  </si>
  <si>
    <t>Chestnut-bellied Flowerpiercer</t>
  </si>
  <si>
    <t>Diglossa lafresnayii</t>
  </si>
  <si>
    <t>lafresnayii</t>
  </si>
  <si>
    <t>Glossy Flowerpiercer</t>
  </si>
  <si>
    <t>Diglossa mystacalis</t>
  </si>
  <si>
    <t>Moustached Flowerpiercer</t>
  </si>
  <si>
    <t>Diglossa gloriosa</t>
  </si>
  <si>
    <t>gloriosa</t>
  </si>
  <si>
    <t>Merida Flowerpiercer</t>
  </si>
  <si>
    <t>Diglossa humeralis</t>
  </si>
  <si>
    <t>Black Flowerpiercer</t>
  </si>
  <si>
    <t>Diglossa brunneiventris</t>
  </si>
  <si>
    <t>brunneiventris</t>
  </si>
  <si>
    <t>Black-throated Flowerpiercer</t>
  </si>
  <si>
    <t>Diglossa carbonaria</t>
  </si>
  <si>
    <t>Gray-bellied Flowerpiercer</t>
  </si>
  <si>
    <t>Diglossa venezuelensis</t>
  </si>
  <si>
    <t>Venezuelan Flowerpiercer</t>
  </si>
  <si>
    <t>Diglossa albilatera</t>
  </si>
  <si>
    <t>albilatera</t>
  </si>
  <si>
    <t>White-sided Flowerpiercer</t>
  </si>
  <si>
    <t>Diglossa duidae</t>
  </si>
  <si>
    <t>Scaled Flowerpiercer</t>
  </si>
  <si>
    <t>Diglossa major</t>
  </si>
  <si>
    <t>Greater Flowerpiercer</t>
  </si>
  <si>
    <t>Diglossa indigotica</t>
  </si>
  <si>
    <t>indigotica</t>
  </si>
  <si>
    <t>Indigo Flowerpiercer</t>
  </si>
  <si>
    <t>Diglossa sittoides</t>
  </si>
  <si>
    <t>sittoides</t>
  </si>
  <si>
    <t>Rusty Flowerpiercer</t>
  </si>
  <si>
    <t>Diglossa glauca</t>
  </si>
  <si>
    <t>glauca</t>
  </si>
  <si>
    <t>Deep-blue Flowerpiercer</t>
  </si>
  <si>
    <t>Diglossa caerulescens</t>
  </si>
  <si>
    <t>Bluish Flowerpiercer</t>
  </si>
  <si>
    <t>Diglossa cyanea</t>
  </si>
  <si>
    <t>Masked Flowerpiercer</t>
  </si>
  <si>
    <t>Xenodacnis parina</t>
  </si>
  <si>
    <t>Xenodacnis</t>
  </si>
  <si>
    <t>parina</t>
  </si>
  <si>
    <t>Tit-like Dacnis</t>
  </si>
  <si>
    <t>Haplospiza rustica</t>
  </si>
  <si>
    <t>Haplospiza</t>
  </si>
  <si>
    <t>Slaty Finch</t>
  </si>
  <si>
    <t>Haplospiza unicolor</t>
  </si>
  <si>
    <t>Uniform Finch</t>
  </si>
  <si>
    <t>Volatinia</t>
  </si>
  <si>
    <t>jacarina</t>
  </si>
  <si>
    <t>Blue-black Grassquit</t>
  </si>
  <si>
    <t>Conothraupis speculigera</t>
  </si>
  <si>
    <t>Conothraupis</t>
  </si>
  <si>
    <t>speculigera</t>
  </si>
  <si>
    <t>Black-and-white Tanager</t>
  </si>
  <si>
    <t>Conothraupis mesoleuca</t>
  </si>
  <si>
    <t>Cone-billed Tanager</t>
  </si>
  <si>
    <t>Creurgops verticalis</t>
  </si>
  <si>
    <t>Creurgops</t>
  </si>
  <si>
    <t>verticalis</t>
  </si>
  <si>
    <t>Rufous-crested Tanager</t>
  </si>
  <si>
    <t>Creurgops dentatus</t>
  </si>
  <si>
    <t>dentatus</t>
  </si>
  <si>
    <t>Slaty Tanager</t>
  </si>
  <si>
    <t>Loriotus cristatus</t>
  </si>
  <si>
    <t>Loriotus</t>
  </si>
  <si>
    <t>Flame-crested Tanager</t>
  </si>
  <si>
    <t>Loriotus rufiventer</t>
  </si>
  <si>
    <t>rufiventer</t>
  </si>
  <si>
    <t>Yellow-crested Tanager</t>
  </si>
  <si>
    <t>Loriotus luctuosus</t>
  </si>
  <si>
    <t>White-shouldered Tanager</t>
  </si>
  <si>
    <t>Tachyphonus surinamus</t>
  </si>
  <si>
    <t>Tachyphonus</t>
  </si>
  <si>
    <t>Fulvous-crested Tanager</t>
  </si>
  <si>
    <t>Tachyphonus delatrii</t>
  </si>
  <si>
    <t>delatrii</t>
  </si>
  <si>
    <t>Tawny-crested Tanager</t>
  </si>
  <si>
    <t>Tachyphonus coronatus</t>
  </si>
  <si>
    <t>Ruby-crowned Tanager</t>
  </si>
  <si>
    <t>Tachyphonus rufus</t>
  </si>
  <si>
    <t>White-lined Tanager</t>
  </si>
  <si>
    <t>Tachyphonus phoenicius</t>
  </si>
  <si>
    <t>phoenicius</t>
  </si>
  <si>
    <t>Red-shouldered Tanager</t>
  </si>
  <si>
    <t>Eucometis</t>
  </si>
  <si>
    <t>penicillata</t>
  </si>
  <si>
    <t>Gray-headed Tanager</t>
  </si>
  <si>
    <t>Trichothraupis melanops</t>
  </si>
  <si>
    <t>Trichothraupis</t>
  </si>
  <si>
    <t>Black-goggled Tanager</t>
  </si>
  <si>
    <t>Heliothraupis oneilli</t>
  </si>
  <si>
    <t>Heliothraupis</t>
  </si>
  <si>
    <t>oneilli</t>
  </si>
  <si>
    <t>Inti Tanager</t>
  </si>
  <si>
    <t>Coryphospingus pileatus</t>
  </si>
  <si>
    <t>Coryphospingus</t>
  </si>
  <si>
    <t>Pileated Finch</t>
  </si>
  <si>
    <t>Coryphospingus cucullatus</t>
  </si>
  <si>
    <t>Red-crested Finch</t>
  </si>
  <si>
    <t>Ramphocelus nigrogularis</t>
  </si>
  <si>
    <t>Ramphocelus</t>
  </si>
  <si>
    <t>Masked Crimson Tanager</t>
  </si>
  <si>
    <t>dimidiatus</t>
  </si>
  <si>
    <t>Crimson-backed Tanager</t>
  </si>
  <si>
    <t>Ramphocelus melanogaster</t>
  </si>
  <si>
    <t>Black-bellied Tanager</t>
  </si>
  <si>
    <t>Ramphocelus carbo</t>
  </si>
  <si>
    <t>carbo</t>
  </si>
  <si>
    <t>Silver-beaked Tanager</t>
  </si>
  <si>
    <t>Ramphocelus bresilius</t>
  </si>
  <si>
    <t>bresilius</t>
  </si>
  <si>
    <t>Brazilian Tanager</t>
  </si>
  <si>
    <t>Ramphocelus flammigerus</t>
  </si>
  <si>
    <t>flammigerus</t>
  </si>
  <si>
    <t>Flame-rumped Tanager</t>
  </si>
  <si>
    <t>Lanio fulvus</t>
  </si>
  <si>
    <t>Lanio</t>
  </si>
  <si>
    <t>fulvus</t>
  </si>
  <si>
    <t>Fulvous Shrike-Tanager</t>
  </si>
  <si>
    <t>Lanio versicolor</t>
  </si>
  <si>
    <t>White-winged Shrike-Tanager</t>
  </si>
  <si>
    <t>Rhodospingus cruentus</t>
  </si>
  <si>
    <t>Rhodospingus</t>
  </si>
  <si>
    <t>cruentus</t>
  </si>
  <si>
    <t>Crimson-breasted Finch</t>
  </si>
  <si>
    <t>Charitospiza eucosma</t>
  </si>
  <si>
    <t>Charitospiza</t>
  </si>
  <si>
    <t>eucosma</t>
  </si>
  <si>
    <t>Coal-crested Finch</t>
  </si>
  <si>
    <t>Cyanerpes nitidus</t>
  </si>
  <si>
    <t>Cyanerpes</t>
  </si>
  <si>
    <t>Short-billed Honeycreeper</t>
  </si>
  <si>
    <t>Cyanerpes lucidus</t>
  </si>
  <si>
    <t>lucidus</t>
  </si>
  <si>
    <t>Shining Honeycreeper</t>
  </si>
  <si>
    <t>Cyanerpes caeruleus</t>
  </si>
  <si>
    <t>Purple Honeycreeper</t>
  </si>
  <si>
    <t>Cyanerpes cyaneus</t>
  </si>
  <si>
    <t>cyaneus</t>
  </si>
  <si>
    <t>Red-legged Honeycreeper</t>
  </si>
  <si>
    <t>Tersina viridis</t>
  </si>
  <si>
    <t>Tersina</t>
  </si>
  <si>
    <t>Swallow Tanager</t>
  </si>
  <si>
    <t>Dacnis albiventris</t>
  </si>
  <si>
    <t>Dacnis</t>
  </si>
  <si>
    <t>White-bellied Dacnis</t>
  </si>
  <si>
    <t>Black-faced Dacnis</t>
  </si>
  <si>
    <t>Dacnis flaviventer</t>
  </si>
  <si>
    <t>Yellow-bellied Dacnis</t>
  </si>
  <si>
    <t>Dacnis hartlaubi</t>
  </si>
  <si>
    <t>hartlaubi</t>
  </si>
  <si>
    <t>Turquoise Dacnis</t>
  </si>
  <si>
    <t>Dacnis nigripes</t>
  </si>
  <si>
    <t>nigripes</t>
  </si>
  <si>
    <t>Black-legged Dacnis</t>
  </si>
  <si>
    <t>Dacnis venusta</t>
  </si>
  <si>
    <t>venusta</t>
  </si>
  <si>
    <t>Scarlet-thighed Dacnis</t>
  </si>
  <si>
    <t>Dacnis cayana</t>
  </si>
  <si>
    <t>Blue Dacnis</t>
  </si>
  <si>
    <t>Dacnis viguieri</t>
  </si>
  <si>
    <t>viguieri</t>
  </si>
  <si>
    <t>Viridian Dacnis</t>
  </si>
  <si>
    <t>Dacnis berlepschi</t>
  </si>
  <si>
    <t>Scarlet-breasted Dacnis</t>
  </si>
  <si>
    <t>Sporophila bouvronides</t>
  </si>
  <si>
    <t>Sporophila</t>
  </si>
  <si>
    <t>bouvronides</t>
  </si>
  <si>
    <t>Lesson's Seedeater</t>
  </si>
  <si>
    <t>Sporophila lineola</t>
  </si>
  <si>
    <t>Lined Seedeater</t>
  </si>
  <si>
    <t>Sporophila leucoptera</t>
  </si>
  <si>
    <t>White-bellied Seedeater</t>
  </si>
  <si>
    <t>Sporophila peruviana</t>
  </si>
  <si>
    <t>Parrot-billed Seedeater</t>
  </si>
  <si>
    <t>Sporophila telasco</t>
  </si>
  <si>
    <t>telasco</t>
  </si>
  <si>
    <t>Chestnut-throated Seedeater</t>
  </si>
  <si>
    <t>Sporophila simplex</t>
  </si>
  <si>
    <t>Drab Seedeater</t>
  </si>
  <si>
    <t>Sporophila castaneiventris</t>
  </si>
  <si>
    <t>Chestnut-bellied Seedeater</t>
  </si>
  <si>
    <t>Ruddy-breasted Seedeater</t>
  </si>
  <si>
    <t>Sporophila nigrorufa</t>
  </si>
  <si>
    <t>nigrorufa</t>
  </si>
  <si>
    <t>Black-and-tawny Seedeater</t>
  </si>
  <si>
    <t>Sporophila bouvreuil</t>
  </si>
  <si>
    <t>bouvreuil</t>
  </si>
  <si>
    <t>Copper Seedeater</t>
    <phoneticPr fontId="0"/>
  </si>
  <si>
    <t>Sporophila pileata</t>
    <phoneticPr fontId="0"/>
  </si>
  <si>
    <t>pileata</t>
    <phoneticPr fontId="0"/>
  </si>
  <si>
    <t>Pearly-bellied Seedeater</t>
    <phoneticPr fontId="0"/>
  </si>
  <si>
    <t>Sporophila hypoxantha</t>
  </si>
  <si>
    <t>Tawny-bellied Seedeater</t>
  </si>
  <si>
    <t>Sporophila ruficollis</t>
  </si>
  <si>
    <t>Dark-throated Seedeater</t>
  </si>
  <si>
    <t>Sporophila palustris</t>
  </si>
  <si>
    <t>palustris</t>
  </si>
  <si>
    <t>Marsh Seedeater</t>
  </si>
  <si>
    <t>Sporophila hypochroma</t>
  </si>
  <si>
    <t>hypochroma</t>
  </si>
  <si>
    <t>Rufous-rumped Seedeater</t>
  </si>
  <si>
    <t>Sporophila cinnamomea</t>
  </si>
  <si>
    <t>Chestnut Seedeater</t>
  </si>
  <si>
    <t>Sporophila melanogaster</t>
  </si>
  <si>
    <t>Black-bellied Seedeater</t>
  </si>
  <si>
    <t>funerea</t>
  </si>
  <si>
    <t>Thick-billed Seed-Finch</t>
  </si>
  <si>
    <t>Sporophila angolensis</t>
  </si>
  <si>
    <t>angolensis</t>
  </si>
  <si>
    <t>Chestnut-bellied Seed-Finch</t>
  </si>
  <si>
    <t>Sporophila maximiliani</t>
  </si>
  <si>
    <t>Great-billed Seed-Finch</t>
  </si>
  <si>
    <t>Large-billed Seed-Finch</t>
  </si>
  <si>
    <t>Sporophila atrirostris</t>
  </si>
  <si>
    <t>atrirostris</t>
  </si>
  <si>
    <t>Black-billed Seed-Finch</t>
  </si>
  <si>
    <t>Sporophila corvina</t>
  </si>
  <si>
    <t>corvina</t>
  </si>
  <si>
    <t>Variable Seedeater</t>
  </si>
  <si>
    <t>Sporophila intermedia</t>
  </si>
  <si>
    <t>Gray Seedeater</t>
  </si>
  <si>
    <t>Sporophila americana</t>
  </si>
  <si>
    <t>Wing-barred Seedeater</t>
  </si>
  <si>
    <t>Sporophila murallae</t>
  </si>
  <si>
    <t>murallae</t>
  </si>
  <si>
    <t>Caqueta Seedeater</t>
  </si>
  <si>
    <t>Sporophila fringilloides</t>
  </si>
  <si>
    <t>fringilloides</t>
  </si>
  <si>
    <t>White-naped Seedeater</t>
  </si>
  <si>
    <t>Sporophila luctuosa</t>
  </si>
  <si>
    <t>luctuosa</t>
  </si>
  <si>
    <t>Black-and-white Seedeater</t>
  </si>
  <si>
    <t>Sporophila nigricollis</t>
  </si>
  <si>
    <t>Yellow-bellied Seedeater</t>
  </si>
  <si>
    <t>Sporophila ardesiaca</t>
  </si>
  <si>
    <t>Dubois's Seedeater</t>
  </si>
  <si>
    <t>Sporophila caerulescens</t>
  </si>
  <si>
    <t>Double-collared Seedeater</t>
  </si>
  <si>
    <t>Sporophila schistacea</t>
  </si>
  <si>
    <t>schistacea</t>
  </si>
  <si>
    <t>Slate-colored Seedeater</t>
  </si>
  <si>
    <t>Sporophila falcirostris</t>
  </si>
  <si>
    <t>Temminck's Seedeater</t>
  </si>
  <si>
    <t>Sporophila frontalis</t>
  </si>
  <si>
    <t>Buffy-fronted Seedeater</t>
  </si>
  <si>
    <t>Sporophila plumbea</t>
  </si>
  <si>
    <t>Plumbeous Seedeater</t>
  </si>
  <si>
    <t>Sporophila beltoni</t>
  </si>
  <si>
    <t>beltoni</t>
  </si>
  <si>
    <t>Tropeiro Seedeater</t>
  </si>
  <si>
    <t>Sporophila collaris</t>
  </si>
  <si>
    <t>Rusty-collared Seedeater</t>
  </si>
  <si>
    <t>Sporophila albogularis</t>
  </si>
  <si>
    <t>White-throated Seedeater</t>
  </si>
  <si>
    <t>Saltatricula multicolor</t>
  </si>
  <si>
    <t>Saltatricula</t>
  </si>
  <si>
    <t>multicolor</t>
  </si>
  <si>
    <t>Many-colored Chaco Finch</t>
    <phoneticPr fontId="0"/>
  </si>
  <si>
    <t>Saltatricula atricollis</t>
  </si>
  <si>
    <t>Black-throated Saltator</t>
  </si>
  <si>
    <t>Saltator maximus</t>
  </si>
  <si>
    <t>Saltator</t>
  </si>
  <si>
    <t>Buff-throated Saltator</t>
  </si>
  <si>
    <t>Saltator atripennis</t>
  </si>
  <si>
    <t>atripennis</t>
  </si>
  <si>
    <t>Black-winged Saltator</t>
  </si>
  <si>
    <t>Saltator orenocensis</t>
  </si>
  <si>
    <t>Orinocan Saltator</t>
  </si>
  <si>
    <t>Saltator olivascens</t>
  </si>
  <si>
    <t>Olive-gray Saltator</t>
  </si>
  <si>
    <t>Saltator coerulescens</t>
  </si>
  <si>
    <t>coerulescens</t>
  </si>
  <si>
    <t>Bluish-gray Saltator</t>
  </si>
  <si>
    <t>striatipectus</t>
  </si>
  <si>
    <t>Streaked Saltator</t>
  </si>
  <si>
    <t>Saltator similis</t>
  </si>
  <si>
    <t>Green-winged Saltator</t>
  </si>
  <si>
    <t>Saltator nigriceps</t>
  </si>
  <si>
    <t>Black-cowled Saltator</t>
  </si>
  <si>
    <t>Saltator maxillosus</t>
  </si>
  <si>
    <t>maxillosus</t>
  </si>
  <si>
    <t>Thick-billed Saltator</t>
  </si>
  <si>
    <t>Saltator aurantiirostris</t>
  </si>
  <si>
    <t>Golden-billed Saltator</t>
  </si>
  <si>
    <t>Saltator cinctus</t>
  </si>
  <si>
    <t>Masked Saltator</t>
  </si>
  <si>
    <t>Saltator grossus</t>
  </si>
  <si>
    <t>grossus</t>
  </si>
  <si>
    <t>Slate-colored Grosbeak</t>
  </si>
  <si>
    <t>Saltator fuliginosus</t>
  </si>
  <si>
    <t>Black-throated Grosbeak</t>
  </si>
  <si>
    <t>Coryphaspiza melanotis</t>
  </si>
  <si>
    <t>Coryphaspiza</t>
  </si>
  <si>
    <t>Black-masked Finch</t>
  </si>
  <si>
    <t>Embernagra platensis</t>
  </si>
  <si>
    <t>Embernagra</t>
  </si>
  <si>
    <t>Great Pampa-Finch</t>
  </si>
  <si>
    <t>Embernagra longicauda</t>
  </si>
  <si>
    <t>Pale-throated Pampa-Finch</t>
  </si>
  <si>
    <t>Emberizoides herbicola</t>
  </si>
  <si>
    <t>Emberizoides</t>
  </si>
  <si>
    <t>herbicola</t>
  </si>
  <si>
    <t>Wedge-tailed Grass-Finch</t>
  </si>
  <si>
    <t>Emberizoides duidae</t>
  </si>
  <si>
    <t>Duida Grass-Finch</t>
  </si>
  <si>
    <t>Emberizoides ypiranganus</t>
  </si>
  <si>
    <t>ypiranganus</t>
  </si>
  <si>
    <t>Lesser Grass-Finch</t>
  </si>
  <si>
    <t>Piezorina cinerea</t>
  </si>
  <si>
    <t>Piezorina</t>
    <phoneticPr fontId="0"/>
  </si>
  <si>
    <t>Cinereous Finch</t>
  </si>
  <si>
    <t>Xenospingus concolor</t>
  </si>
  <si>
    <t>Xenospingus</t>
  </si>
  <si>
    <t>Slender-billed Finch</t>
  </si>
  <si>
    <t>Pseudospingus verticalis</t>
  </si>
  <si>
    <t>Pseudospingus</t>
  </si>
  <si>
    <t>Black-headed Hemispingus</t>
  </si>
  <si>
    <t>Pseudospingus xanthophthalmus</t>
  </si>
  <si>
    <t>Drab Hemispingus</t>
  </si>
  <si>
    <t>Cnemoscopus rubrirostris</t>
  </si>
  <si>
    <t>Cnemoscopus</t>
  </si>
  <si>
    <t>rubrirostris</t>
  </si>
  <si>
    <t>Gray-hooded Bush Tanager</t>
    <phoneticPr fontId="0"/>
  </si>
  <si>
    <t>Castanozoster thoracicus</t>
  </si>
  <si>
    <t>Castanozoster</t>
  </si>
  <si>
    <t>Bay-chested Warbling Finch</t>
  </si>
  <si>
    <t>Poospiza goeringi</t>
  </si>
  <si>
    <t>Poospiza</t>
  </si>
  <si>
    <t>Slaty-backed Hemispingus</t>
  </si>
  <si>
    <t>Poospiza rufosuperciliaris</t>
  </si>
  <si>
    <t>rufosuperciliaris</t>
  </si>
  <si>
    <t>Rufous-browed Hemispingus</t>
  </si>
  <si>
    <t>Poospiza boliviana</t>
  </si>
  <si>
    <t>Bolivian Warbling Finch</t>
  </si>
  <si>
    <t>Poospiza ornata</t>
  </si>
  <si>
    <t>Cinnamon Warbling Finch</t>
  </si>
  <si>
    <t>Poospiza whitii</t>
  </si>
  <si>
    <t>whitii</t>
  </si>
  <si>
    <t>Black-and-chestnut Warbling Finch</t>
  </si>
  <si>
    <t>Poospiza nigrorufa</t>
  </si>
  <si>
    <t>Black-and-rufous Warbling Finch</t>
  </si>
  <si>
    <t>Poospiza rubecula</t>
  </si>
  <si>
    <t>Rufous-breasted Warbling Finch</t>
  </si>
  <si>
    <t>Poospiza hispaniolensis</t>
  </si>
  <si>
    <t>hispaniolensis</t>
  </si>
  <si>
    <t>Collared Warbling Finch</t>
  </si>
  <si>
    <t>Poospiza garleppi</t>
  </si>
  <si>
    <t>garleppi</t>
  </si>
  <si>
    <t>Cochabamba Mountain Finch</t>
  </si>
  <si>
    <t>Poospiza baeri</t>
  </si>
  <si>
    <t>Tucuman Mountain Finch</t>
  </si>
  <si>
    <t>Poospizopsis caesar</t>
  </si>
  <si>
    <t>Poospizopsis</t>
  </si>
  <si>
    <t>caesar</t>
  </si>
  <si>
    <t>Chestnut-breasted Mountain Finch</t>
  </si>
  <si>
    <t>Poospizopsis hypochondria</t>
  </si>
  <si>
    <t>hypochondria</t>
  </si>
  <si>
    <t>Rufous-sided Warbling Finch</t>
  </si>
  <si>
    <t>Kleinothraupis reyi</t>
  </si>
  <si>
    <t>Kleinothraupis</t>
  </si>
  <si>
    <t>reyi</t>
  </si>
  <si>
    <t>Gray-capped Hemispingus</t>
  </si>
  <si>
    <t>Kleinothraupis atropileus</t>
  </si>
  <si>
    <t>atropileus</t>
  </si>
  <si>
    <t>Black-capped Hemispingus</t>
  </si>
  <si>
    <t>Kleinothraupis parodii</t>
  </si>
  <si>
    <t>parodii</t>
  </si>
  <si>
    <t>Parodi's Hemispingus</t>
  </si>
  <si>
    <t>Kleinothraupis calophrys</t>
  </si>
  <si>
    <t>calophrys</t>
  </si>
  <si>
    <t>Orange-browed Hemispingus</t>
  </si>
  <si>
    <t>Sphenopsis frontalis</t>
  </si>
  <si>
    <t>Sphenopsis</t>
  </si>
  <si>
    <t>Oleaginous Hemispingus</t>
  </si>
  <si>
    <t>Sphenopsis melanotis</t>
  </si>
  <si>
    <t>Black-eared Hemispingus</t>
  </si>
  <si>
    <t>Thlypopsis sordida</t>
  </si>
  <si>
    <t>Thlypopsis</t>
  </si>
  <si>
    <t>Orange-headed Tanager</t>
  </si>
  <si>
    <t>Thlypopsis inornata</t>
  </si>
  <si>
    <t>Buff-bellied Tanager</t>
  </si>
  <si>
    <t>Thlypopsis fulviceps</t>
  </si>
  <si>
    <t>Fulvous-headed Tanager</t>
  </si>
  <si>
    <t>Thlypopsis pyrrhocoma</t>
  </si>
  <si>
    <t>pyrrhocoma</t>
  </si>
  <si>
    <t>Chestnut-headed Tanager</t>
  </si>
  <si>
    <t>Thlypopsis ruficeps</t>
  </si>
  <si>
    <t>Rust-and-yellow Tanager</t>
  </si>
  <si>
    <t>Thlypopsis superciliaris</t>
  </si>
  <si>
    <t>Superciliaried Hemispingus</t>
  </si>
  <si>
    <t>Thlypopsis ornata</t>
  </si>
  <si>
    <t>Rufous-chested Tanager</t>
  </si>
  <si>
    <t>Thlypopsis pectoralis</t>
  </si>
  <si>
    <t>Brown-flanked Tanager</t>
  </si>
  <si>
    <t>Microspingus erythrophrys</t>
  </si>
  <si>
    <t>Microspingus</t>
  </si>
  <si>
    <t>erythrophrys</t>
  </si>
  <si>
    <t>Rusty-browed Warbling Finch</t>
  </si>
  <si>
    <t>Microspingus alticola</t>
  </si>
  <si>
    <t>Plain-tailed Warbling Finch</t>
  </si>
  <si>
    <t>Microspingus trifasciatus</t>
  </si>
  <si>
    <t>Three-striped Hemispingus</t>
  </si>
  <si>
    <t>Microspingus lateralis</t>
  </si>
  <si>
    <t>lateralis</t>
  </si>
  <si>
    <t>Buff-throated Warbling Finch</t>
  </si>
  <si>
    <t>Microspingus cabanisi</t>
  </si>
  <si>
    <t>cabanisi</t>
    <phoneticPr fontId="0"/>
  </si>
  <si>
    <t>Gray-throated Warbling Finch</t>
  </si>
  <si>
    <t>Microspingus torquatus</t>
  </si>
  <si>
    <t>Ringed Warbling Finch</t>
  </si>
  <si>
    <t>Microspingus melanoleucus</t>
  </si>
  <si>
    <t>Black-capped Warbling Finch</t>
  </si>
  <si>
    <t>Microspingus cinereus</t>
  </si>
  <si>
    <t>Cinereous Warbling Finch</t>
  </si>
  <si>
    <t>Nephelornis oneilli</t>
  </si>
  <si>
    <t>Nephelornis</t>
  </si>
  <si>
    <t>Pardusco</t>
  </si>
  <si>
    <t>Urothraupis stolzmanni</t>
  </si>
  <si>
    <t>Urothraupis</t>
  </si>
  <si>
    <t>Black-backed Bush Tanager</t>
    <phoneticPr fontId="0"/>
  </si>
  <si>
    <t>Cypsnagra hirundinacea</t>
  </si>
  <si>
    <t>Cypsnagra</t>
  </si>
  <si>
    <t>White-rumped Tanager</t>
  </si>
  <si>
    <t>Donacospiza albifrons</t>
  </si>
  <si>
    <t>Donacospiza</t>
  </si>
  <si>
    <t>Long-tailed Reed Finch</t>
    <phoneticPr fontId="0"/>
  </si>
  <si>
    <t>Incaspiza pulchra</t>
  </si>
  <si>
    <t>Incaspiza</t>
  </si>
  <si>
    <t>Great Inca-Finch</t>
  </si>
  <si>
    <t>Incaspiza personata</t>
  </si>
  <si>
    <t>personata</t>
  </si>
  <si>
    <t>Rufous-backed Inca-Finch</t>
  </si>
  <si>
    <t>Incaspiza ortizi</t>
  </si>
  <si>
    <t>ortizi</t>
  </si>
  <si>
    <t>Gray-winged Inca-Finch</t>
  </si>
  <si>
    <t>Incaspiza laeta</t>
  </si>
  <si>
    <t>Buff-bridled Inca-Finch</t>
  </si>
  <si>
    <t>Incaspiza watkinsi</t>
  </si>
  <si>
    <t>Little Inca-Finch</t>
  </si>
  <si>
    <t>Coereba</t>
  </si>
  <si>
    <t>Bananaquit</t>
  </si>
  <si>
    <t>Tiaris</t>
  </si>
  <si>
    <t>Yellow-faced Grassquit</t>
  </si>
  <si>
    <t>Asemospiza obscura</t>
  </si>
  <si>
    <t>Asemospiza</t>
  </si>
  <si>
    <t>Dull-colored Grassquit</t>
  </si>
  <si>
    <t>Asemospiza fuliginosa</t>
  </si>
  <si>
    <t>Sooty Grassquit</t>
  </si>
  <si>
    <t>Melanospiza bicolor</t>
  </si>
  <si>
    <t>Melanospiza</t>
  </si>
  <si>
    <t>Black-faced Grassquit</t>
  </si>
  <si>
    <t>Certhidea olivacea</t>
  </si>
  <si>
    <t>Certhidea</t>
  </si>
  <si>
    <t>Green Warbler-Finch</t>
  </si>
  <si>
    <t>Certhidea fusca</t>
  </si>
  <si>
    <t>fusca</t>
    <phoneticPr fontId="0"/>
  </si>
  <si>
    <t>Gray Warbler-Finch</t>
  </si>
  <si>
    <t>Platyspiza crassirostris</t>
  </si>
  <si>
    <t>Platyspiza</t>
  </si>
  <si>
    <t>Vegetarian Finch</t>
  </si>
  <si>
    <t>Camarhynchus pallidus</t>
  </si>
  <si>
    <t>Camarhynchus</t>
  </si>
  <si>
    <t>pallidus</t>
  </si>
  <si>
    <t>Woodpecker Finch</t>
  </si>
  <si>
    <t>Camarhynchus psittacula</t>
  </si>
  <si>
    <t>psittacula</t>
  </si>
  <si>
    <t>Large Tree-Finch</t>
  </si>
  <si>
    <t>Camarhynchus pauper</t>
  </si>
  <si>
    <t>pauper</t>
  </si>
  <si>
    <t>Medium Tree-Finch</t>
  </si>
  <si>
    <t>Camarhynchus parvulus</t>
  </si>
  <si>
    <t>Small Tree-Finch</t>
  </si>
  <si>
    <t>Camarhynchus heliobates</t>
  </si>
  <si>
    <t>heliobates</t>
  </si>
  <si>
    <t>Mangrove Finch</t>
  </si>
  <si>
    <t>Geospiza difficilis</t>
  </si>
  <si>
    <t>Geospiza</t>
  </si>
  <si>
    <t>Sharp-beaked Ground-Finch</t>
  </si>
  <si>
    <t>Geospiza septentrionalis</t>
  </si>
  <si>
    <t>septentrionalis</t>
  </si>
  <si>
    <t>Vampire Ground-Finch</t>
  </si>
  <si>
    <t>Geospiza fuliginosa</t>
  </si>
  <si>
    <t>Small Ground-Finch</t>
  </si>
  <si>
    <t>Geospiza fortis</t>
  </si>
  <si>
    <t>Medium Ground-Finch</t>
  </si>
  <si>
    <t>Geospiza acutirostris</t>
  </si>
  <si>
    <t>Genovesa Ground-Finch</t>
  </si>
  <si>
    <t>Geospiza scandens</t>
  </si>
  <si>
    <t>scandens</t>
  </si>
  <si>
    <t>Common Cactus-Finch</t>
  </si>
  <si>
    <t>Geospiza propinqua</t>
  </si>
  <si>
    <t>Genovesa Cactus-Finch</t>
  </si>
  <si>
    <t>Geospiza magnirostris</t>
  </si>
  <si>
    <t>Large Ground-Finch</t>
  </si>
  <si>
    <t>Geospiza conirostris</t>
  </si>
  <si>
    <t>Española Ground-Finch</t>
  </si>
  <si>
    <t>Chlorochrysa phoenicotis</t>
  </si>
  <si>
    <t>Chlorochrysa</t>
  </si>
  <si>
    <t>phoenicotis</t>
  </si>
  <si>
    <t>Glistening-green Tanager</t>
  </si>
  <si>
    <t>Chlorochrysa calliparaea</t>
  </si>
  <si>
    <t>calliparaea</t>
  </si>
  <si>
    <t>Orange-eared Tanager</t>
  </si>
  <si>
    <t>Chlorochrysa nitidissima</t>
  </si>
  <si>
    <t>nitidissima</t>
  </si>
  <si>
    <t>Multicolored Tanager</t>
  </si>
  <si>
    <t>Lophospingus pusillus</t>
  </si>
  <si>
    <t>Lophospingus</t>
  </si>
  <si>
    <t>Black-crested Finch</t>
  </si>
  <si>
    <t>Lophospingus griseocristatus</t>
  </si>
  <si>
    <t>griseocristatus</t>
  </si>
  <si>
    <t>Gray-crested Finch</t>
  </si>
  <si>
    <t>Neothraupis fasciata</t>
  </si>
  <si>
    <t>Neothraupis</t>
  </si>
  <si>
    <t>White-banded Tanager</t>
  </si>
  <si>
    <t>Diuca diuca</t>
  </si>
  <si>
    <t>Diuca</t>
  </si>
  <si>
    <t>diuca</t>
  </si>
  <si>
    <t>Diuca Finch</t>
  </si>
  <si>
    <t>Gubernatrix cristata</t>
  </si>
  <si>
    <t>Gubernatrix</t>
  </si>
  <si>
    <t>Yellow Cardinal</t>
  </si>
  <si>
    <t>Paroaria coronata</t>
  </si>
  <si>
    <t>Paroaria</t>
  </si>
  <si>
    <t>Red-crested Cardinal</t>
  </si>
  <si>
    <t>Paroaria dominicana</t>
  </si>
  <si>
    <t>Red-cowled Cardinal</t>
  </si>
  <si>
    <t>Paroaria nigrogenis</t>
    <phoneticPr fontId="0"/>
  </si>
  <si>
    <t>nigrogenis</t>
    <phoneticPr fontId="0"/>
  </si>
  <si>
    <t>Masked Cardinal</t>
    <phoneticPr fontId="0"/>
  </si>
  <si>
    <t>Paroaria gularis</t>
  </si>
  <si>
    <t>Red-capped Cardinal</t>
  </si>
  <si>
    <t>Paroaria baeri</t>
  </si>
  <si>
    <t>Crimson-fronted Cardinal</t>
  </si>
  <si>
    <t>Paroaria capitata</t>
  </si>
  <si>
    <t>capitata</t>
  </si>
  <si>
    <t>Yellow-billed Cardinal</t>
  </si>
  <si>
    <t>Stephanophorus diadematus</t>
  </si>
  <si>
    <t>Stephanophorus</t>
  </si>
  <si>
    <t>diadematus</t>
  </si>
  <si>
    <t>Diademed Tanager</t>
  </si>
  <si>
    <t>Schistochlamys melanopis</t>
  </si>
  <si>
    <t>Schistochlamys</t>
  </si>
  <si>
    <t>Black-faced Tanager</t>
  </si>
  <si>
    <t>Schistochlamys ruficapillus</t>
  </si>
  <si>
    <t>Cinnamon Tanager</t>
  </si>
  <si>
    <t>Cissopis leverianus</t>
  </si>
  <si>
    <t>Cissopis</t>
  </si>
  <si>
    <t>leverianus</t>
  </si>
  <si>
    <t>Magpie Tanager</t>
  </si>
  <si>
    <t>Calochaetes coccineus</t>
  </si>
  <si>
    <t>Calochaetes</t>
  </si>
  <si>
    <t>coccineus</t>
  </si>
  <si>
    <t>Vermilion Tanager</t>
  </si>
  <si>
    <t>Iridosornis porphyrocephalus</t>
  </si>
  <si>
    <t>Iridosornis</t>
  </si>
  <si>
    <t>porphyrocephalus</t>
  </si>
  <si>
    <t>Purplish-mantled Tanager</t>
  </si>
  <si>
    <t>Iridosornis analis</t>
  </si>
  <si>
    <t>Yellow-throated Tanager</t>
  </si>
  <si>
    <t>Iridosornis jelskii</t>
  </si>
  <si>
    <t>Golden-collared Tanager</t>
  </si>
  <si>
    <t>Iridosornis rufivertex</t>
  </si>
  <si>
    <t>Golden-crowned Tanager</t>
  </si>
  <si>
    <t>Iridosornis reinhardti</t>
  </si>
  <si>
    <t>reinhardti</t>
  </si>
  <si>
    <t>Yellow-scarfed Tanager</t>
  </si>
  <si>
    <t>Pipraeidea melanonota</t>
  </si>
  <si>
    <t>Pipraeidea</t>
  </si>
  <si>
    <t>melanonota</t>
  </si>
  <si>
    <t>Fawn-breasted Tanager</t>
  </si>
  <si>
    <t>Rauenia bonariensis</t>
  </si>
  <si>
    <t>Rauenia</t>
  </si>
  <si>
    <t>Blue-and-yellow Tanager</t>
  </si>
  <si>
    <t>Pseudosaltator rufiventris</t>
  </si>
  <si>
    <t>Pseudosaltator</t>
  </si>
  <si>
    <t>Rufous-bellied Mountain Tanager</t>
  </si>
  <si>
    <t>Dubusia taeniata</t>
  </si>
  <si>
    <t>Dubusia</t>
  </si>
  <si>
    <t>taeniata</t>
  </si>
  <si>
    <t>Buff-breasted Mountain Tanager</t>
  </si>
  <si>
    <t>Dubusia castaneoventris</t>
    <phoneticPr fontId="0"/>
  </si>
  <si>
    <t>Dubusia</t>
    <phoneticPr fontId="0"/>
  </si>
  <si>
    <t>castaneoventris</t>
  </si>
  <si>
    <t>Chestnut-bellied Mountain Tanager</t>
  </si>
  <si>
    <t>Anisognathus melanogenys</t>
  </si>
  <si>
    <t>Anisognathus</t>
  </si>
  <si>
    <t>Black-cheeked Mountain Tanager</t>
  </si>
  <si>
    <t>Anisognathus lacrymosus</t>
  </si>
  <si>
    <t>lacrymosus</t>
  </si>
  <si>
    <t>Lacrimose Mountain Tanager</t>
  </si>
  <si>
    <t>Anisognathus igniventris</t>
  </si>
  <si>
    <t>igniventris</t>
  </si>
  <si>
    <t>Scarlet-bellied Mountain Tanager</t>
  </si>
  <si>
    <t>Anisognathus somptuosus</t>
  </si>
  <si>
    <t>somptuosus</t>
  </si>
  <si>
    <t>Blue-winged Mountain Tanager</t>
  </si>
  <si>
    <t>Anisognathus notabilis</t>
  </si>
  <si>
    <t>notabilis</t>
  </si>
  <si>
    <t>Black-chinned Mountain Tanager</t>
  </si>
  <si>
    <t>Buthraupis montana</t>
  </si>
  <si>
    <t>Buthraupis</t>
  </si>
  <si>
    <t>Hooded Mountain Tanager</t>
  </si>
  <si>
    <t>Tephrophilus wetmorei</t>
  </si>
  <si>
    <t>Tephrophilus</t>
  </si>
  <si>
    <t>Masked Mountain Tanager</t>
  </si>
  <si>
    <t>Sporathraupis cyanocephala</t>
  </si>
  <si>
    <t>Sporathraupis</t>
  </si>
  <si>
    <t>Blue-capped Tanager</t>
  </si>
  <si>
    <t>Chlorornis riefferii</t>
  </si>
  <si>
    <t>Chlorornis</t>
  </si>
  <si>
    <t>Grass-green Tanager</t>
  </si>
  <si>
    <t>Cnemathraupis eximia</t>
    <phoneticPr fontId="0"/>
  </si>
  <si>
    <t>Cnemathraupis</t>
    <phoneticPr fontId="0"/>
  </si>
  <si>
    <t>eximia</t>
  </si>
  <si>
    <t>Black-chested Mountain Tanager</t>
  </si>
  <si>
    <t>Cnemathraupis aureodorsalis</t>
    <phoneticPr fontId="0"/>
  </si>
  <si>
    <t>Cnemathraupis</t>
  </si>
  <si>
    <t>aureodorsalis</t>
  </si>
  <si>
    <t>Golden-backed Mountain Tanager</t>
  </si>
  <si>
    <t>Wetmorethraupis sterrhopteron</t>
  </si>
  <si>
    <t>Wetmorethraupis</t>
  </si>
  <si>
    <t>sterrhopteron</t>
  </si>
  <si>
    <t>Orange-throated Tanager</t>
  </si>
  <si>
    <t>Bangsia arcaei</t>
  </si>
  <si>
    <t>Bangsia</t>
  </si>
  <si>
    <t>arcaei</t>
  </si>
  <si>
    <t>Blue-and-gold Tanager</t>
  </si>
  <si>
    <t>Bangsia melanochlamys</t>
  </si>
  <si>
    <t>melanochlamys</t>
  </si>
  <si>
    <t>Black-and-gold Tanager</t>
  </si>
  <si>
    <t>Bangsia rothschildi</t>
  </si>
  <si>
    <t>Golden-chested Tanager</t>
  </si>
  <si>
    <t>Bangsia edwardsi</t>
  </si>
  <si>
    <t>edwardsi</t>
  </si>
  <si>
    <t>Moss-backed Tanager</t>
  </si>
  <si>
    <t>Bangsia aureocincta</t>
  </si>
  <si>
    <t>aureocincta</t>
  </si>
  <si>
    <t>Gold-ringed Tanager</t>
  </si>
  <si>
    <t>Bangsia flavovirens</t>
  </si>
  <si>
    <t>flavovirens</t>
  </si>
  <si>
    <t>Yellow-green Tanager</t>
  </si>
  <si>
    <t>Chalcothraupis ruficervix</t>
  </si>
  <si>
    <t>Chalcothraupis</t>
  </si>
  <si>
    <t>ruficervix</t>
  </si>
  <si>
    <t>Golden-naped Tanager</t>
  </si>
  <si>
    <t>Poecilostreptus palmeri</t>
  </si>
  <si>
    <t>Poecilostreptus</t>
  </si>
  <si>
    <t>palmeri</t>
  </si>
  <si>
    <t>Gray-and-gold Tanager</t>
  </si>
  <si>
    <t>Stilpnia cyanoptera</t>
  </si>
  <si>
    <t>Stilpnia</t>
  </si>
  <si>
    <t>Black-headed Tanager</t>
  </si>
  <si>
    <t>Stilpnia viridicollis</t>
  </si>
  <si>
    <t>viridicollis</t>
  </si>
  <si>
    <t>Silvery Tanager</t>
  </si>
  <si>
    <t>Stilpnia heinei</t>
  </si>
  <si>
    <t>heinei</t>
  </si>
  <si>
    <t>Black-capped Tanager</t>
  </si>
  <si>
    <t>Stilpnia argyrofenges</t>
  </si>
  <si>
    <t>argyrofenges</t>
  </si>
  <si>
    <t>Green-throated Tanager</t>
  </si>
  <si>
    <t>Stilpnia phillipsi</t>
  </si>
  <si>
    <t>phillipsi</t>
  </si>
  <si>
    <t>Sira Tanager</t>
  </si>
  <si>
    <t>Stilpnia peruviana</t>
  </si>
  <si>
    <t>Black-backed Tanager</t>
  </si>
  <si>
    <t>Stilpnia preciosa</t>
  </si>
  <si>
    <t>preciosa</t>
  </si>
  <si>
    <t>Chestnut-backed Tanager</t>
  </si>
  <si>
    <t>Stilpnia meyerdeschauenseei</t>
  </si>
  <si>
    <t>meyerdeschauenseei</t>
  </si>
  <si>
    <t>Green-capped Tanager</t>
  </si>
  <si>
    <t>Stilpnia cayana</t>
  </si>
  <si>
    <t>Burnished-buff Tanager</t>
  </si>
  <si>
    <t>Stilpnia vitriolina</t>
  </si>
  <si>
    <t>vitriolina</t>
  </si>
  <si>
    <t>Scrub Tanager</t>
  </si>
  <si>
    <t>Stilpnia nigrocincta</t>
  </si>
  <si>
    <t>nigrocincta</t>
  </si>
  <si>
    <t>Masked Tanager</t>
  </si>
  <si>
    <t>Stilpnia larvata</t>
  </si>
  <si>
    <t>larvata</t>
  </si>
  <si>
    <t>Golden-hooded Tanager</t>
  </si>
  <si>
    <t>Stilpnia cyanicollis</t>
  </si>
  <si>
    <t>Blue-necked Tanager</t>
  </si>
  <si>
    <t>Tangara vassorii</t>
  </si>
  <si>
    <t>Tangara</t>
  </si>
  <si>
    <t>vassorii</t>
  </si>
  <si>
    <t>Blue-and-black Tanager</t>
  </si>
  <si>
    <t>Tangara nigroviridis</t>
  </si>
  <si>
    <t>nigroviridis</t>
  </si>
  <si>
    <t>Beryl-spangled Tanager</t>
  </si>
  <si>
    <t>Tangara labradorides</t>
  </si>
  <si>
    <t>labradorides</t>
  </si>
  <si>
    <t>Metallic-green Tanager</t>
  </si>
  <si>
    <t>Tangara cyanotis</t>
  </si>
  <si>
    <t>cyanotis</t>
  </si>
  <si>
    <t>Blue-browed Tanager</t>
  </si>
  <si>
    <t>Tangara inornata</t>
  </si>
  <si>
    <t>Plain-colored Tanager</t>
  </si>
  <si>
    <t>Tangara mexicana</t>
  </si>
  <si>
    <t>mexicana</t>
  </si>
  <si>
    <t>Turquoise Tanager</t>
  </si>
  <si>
    <t>Tangara chilensis</t>
  </si>
  <si>
    <t>Paradise Tanager</t>
  </si>
  <si>
    <t>Tangara velia</t>
  </si>
  <si>
    <t>velia</t>
  </si>
  <si>
    <t>Opal-rumped Tanager</t>
  </si>
  <si>
    <t>Tangara callophrys</t>
  </si>
  <si>
    <t>callophrys</t>
  </si>
  <si>
    <t>Opal-crowned Tanager</t>
  </si>
  <si>
    <t>Tangara seledon</t>
  </si>
  <si>
    <t>seledon</t>
  </si>
  <si>
    <t>Green-headed Tanager</t>
  </si>
  <si>
    <t>Tangara fastuosa</t>
  </si>
  <si>
    <t>fastuosa</t>
  </si>
  <si>
    <t>Seven-colored Tanager</t>
  </si>
  <si>
    <t>Tangara cyanocephala</t>
  </si>
  <si>
    <t>Red-necked Tanager</t>
  </si>
  <si>
    <t>Tangara desmaresti</t>
  </si>
  <si>
    <t>desmaresti</t>
  </si>
  <si>
    <t>Brassy-breasted Tanager</t>
  </si>
  <si>
    <t>Tangara cyanoventris</t>
  </si>
  <si>
    <t>cyanoventris</t>
  </si>
  <si>
    <t>Gilt-edged Tanager</t>
  </si>
  <si>
    <t>Tangara lavinia</t>
  </si>
  <si>
    <t>lavinia</t>
  </si>
  <si>
    <t>Rufous-winged Tanager</t>
  </si>
  <si>
    <t>gyrola</t>
  </si>
  <si>
    <t>Bay-headed Tanager</t>
  </si>
  <si>
    <t>Tangara rufigenis</t>
  </si>
  <si>
    <t>Rufous-cheeked Tanager</t>
  </si>
  <si>
    <t>Tangara chrysotis</t>
  </si>
  <si>
    <t>chrysotis</t>
  </si>
  <si>
    <t>Golden-eared Tanager</t>
  </si>
  <si>
    <t>Tangara xanthocephala</t>
  </si>
  <si>
    <t>xanthocephala</t>
  </si>
  <si>
    <t>Saffron-crowned Tanager</t>
  </si>
  <si>
    <t>Tangara parzudakii</t>
  </si>
  <si>
    <t>parzudakii</t>
  </si>
  <si>
    <t>Flame-faced Tanager</t>
  </si>
  <si>
    <t>Tangara schrankii</t>
  </si>
  <si>
    <t>schrankii</t>
  </si>
  <si>
    <t>Green-and-gold Tanager</t>
  </si>
  <si>
    <t>Tangara johannae</t>
  </si>
  <si>
    <t>Blue-whiskered Tanager</t>
  </si>
  <si>
    <t>Tangara arthus</t>
  </si>
  <si>
    <t>arthus</t>
  </si>
  <si>
    <t>Golden Tanager</t>
  </si>
  <si>
    <t>Tangara florida</t>
  </si>
  <si>
    <t>florida</t>
  </si>
  <si>
    <t>Emerald Tanager</t>
  </si>
  <si>
    <t>Tangara icterocephala</t>
  </si>
  <si>
    <t>icterocephala</t>
  </si>
  <si>
    <t>Silver-throated Tanager</t>
  </si>
  <si>
    <t>Thraupis</t>
  </si>
  <si>
    <t>episcopus</t>
  </si>
  <si>
    <t>Blue-gray Tanager</t>
  </si>
  <si>
    <t>Thraupis sayaca</t>
  </si>
  <si>
    <t>sayaca</t>
  </si>
  <si>
    <t>Sayaca Tanager</t>
  </si>
  <si>
    <t>Thraupis glaucocolpa</t>
  </si>
  <si>
    <t>glaucocolpa</t>
  </si>
  <si>
    <t>Glaucous Tanager</t>
  </si>
  <si>
    <t>Thraupis cyanoptera</t>
  </si>
  <si>
    <t>Azure-shouldered Tanager</t>
  </si>
  <si>
    <t>Thraupis ornata</t>
  </si>
  <si>
    <t>Golden-chevroned Tanager</t>
  </si>
  <si>
    <t>Thraupis palmarum</t>
  </si>
  <si>
    <t>Palm Tanager</t>
  </si>
  <si>
    <t>Ixothraupis varia</t>
  </si>
  <si>
    <t>Ixothraupis</t>
  </si>
  <si>
    <t>Dotted Tanager</t>
  </si>
  <si>
    <t>Ixothraupis rufigula</t>
  </si>
  <si>
    <t>Rufous-throated Tanager</t>
  </si>
  <si>
    <t>Ixothraupis guttata</t>
  </si>
  <si>
    <t>Speckled Tanager</t>
  </si>
  <si>
    <t>Ixothraupis xanthogastra</t>
  </si>
  <si>
    <t>xanthogastra</t>
  </si>
  <si>
    <t>Yellow-bellied Tanager</t>
  </si>
  <si>
    <t>Ixothraupis punctata</t>
  </si>
  <si>
    <t>punctata</t>
  </si>
  <si>
    <t>Spotted Tanager</t>
  </si>
  <si>
    <t>Residents (extant) = X*</t>
    <phoneticPr fontId="0"/>
  </si>
  <si>
    <t>average</t>
    <phoneticPr fontId="0"/>
  </si>
  <si>
    <t>Non-breeders = NB</t>
  </si>
  <si>
    <t>#countries</t>
    <phoneticPr fontId="0"/>
  </si>
  <si>
    <t>Vagrants = V</t>
  </si>
  <si>
    <t>1 species</t>
    <phoneticPr fontId="0"/>
  </si>
  <si>
    <t>Introduced = IN</t>
    <phoneticPr fontId="0"/>
  </si>
  <si>
    <t>Extinct/Extirpated = EX</t>
  </si>
  <si>
    <t>TOTAL</t>
  </si>
  <si>
    <t>Hypothetical (no tangible evidence) = H</t>
  </si>
  <si>
    <t xml:space="preserve">Endemic = X(e) or EX(e) </t>
  </si>
  <si>
    <t>*X in gray = breeding assumed</t>
    <phoneticPr fontId="0"/>
  </si>
  <si>
    <t>List coordinators</t>
    <phoneticPr fontId="0"/>
  </si>
  <si>
    <t>Mark Pearman &amp; Nacho Areta</t>
  </si>
  <si>
    <t>Sebastian Herzog</t>
  </si>
  <si>
    <t>José Fernando Pacheco &amp; Carlos Eduardo Quevedo Agne</t>
    <phoneticPr fontId="0"/>
  </si>
  <si>
    <t>Alvaro Jaramillo y Rodrigo Barros</t>
    <phoneticPr fontId="0"/>
  </si>
  <si>
    <t>ACO</t>
  </si>
  <si>
    <t>Tineke Prins &amp; Vincent Nijman</t>
    <phoneticPr fontId="0"/>
  </si>
  <si>
    <t>Juan Freile</t>
  </si>
  <si>
    <t>Alexandre Renaudier</t>
    <phoneticPr fontId="0"/>
  </si>
  <si>
    <t>Mark Robbins</t>
    <phoneticPr fontId="0"/>
  </si>
  <si>
    <t>Rob Clay &amp; Hugo del Castillo</t>
    <phoneticPr fontId="0"/>
  </si>
  <si>
    <t>Manuel Plenge,  Tom Schulenberg, &amp; Thomas Valqui</t>
    <phoneticPr fontId="0"/>
  </si>
  <si>
    <t>Otte Ottema, Jan Hein Ribot, &amp; Arie Spaans_x0000_</t>
  </si>
  <si>
    <t>Martyn Kenefick</t>
  </si>
  <si>
    <t>Santiago Claramunt, Joaquín Aldabe</t>
  </si>
  <si>
    <t>David Ascanio</t>
    <phoneticPr fontId="0"/>
  </si>
  <si>
    <t>Eric Newton</t>
  </si>
  <si>
    <t>Robin Woods, Santiago Imberti</t>
  </si>
  <si>
    <t>CATALOGO</t>
  </si>
  <si>
    <t>VISIT_ID</t>
  </si>
  <si>
    <t>SITE_NO</t>
  </si>
  <si>
    <t>LON</t>
  </si>
  <si>
    <t>LAT</t>
  </si>
  <si>
    <t>ELEV</t>
  </si>
  <si>
    <t>Y</t>
  </si>
  <si>
    <t>Count of SP_CHECK</t>
  </si>
  <si>
    <t>Total</t>
  </si>
  <si>
    <t>(en blanco)</t>
  </si>
  <si>
    <t>Total general</t>
  </si>
  <si>
    <t>Comentario</t>
  </si>
  <si>
    <t>Momotus aequatorialis</t>
  </si>
  <si>
    <t>Schiffornis stenorhyncha</t>
  </si>
  <si>
    <t>Cuenta de Número de catálogo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</si>
</sst>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3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b/>
      <u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sz val="12"/>
      <color indexed="23"/>
      <name val="Arial"/>
      <family val="2"/>
    </font>
    <font>
      <i/>
      <sz val="12"/>
      <color rgb="FF000000"/>
      <name val="Arial"/>
      <family val="2"/>
    </font>
    <font>
      <sz val="12"/>
      <color rgb="FFFF0000"/>
      <name val="Arial"/>
      <family val="2"/>
    </font>
    <font>
      <sz val="12"/>
      <color rgb="FFE62300"/>
      <name val="Arial"/>
      <family val="2"/>
    </font>
    <font>
      <sz val="12"/>
      <color theme="0" tint="-0.34998626667073579"/>
      <name val="Arial"/>
      <family val="2"/>
    </font>
    <font>
      <sz val="12"/>
      <color indexed="8"/>
      <name val="Arial"/>
      <family val="2"/>
    </font>
    <font>
      <strike/>
      <sz val="12"/>
      <name val="Arial"/>
      <family val="2"/>
    </font>
    <font>
      <i/>
      <sz val="12"/>
      <name val="Helvetica"/>
      <family val="2"/>
    </font>
    <font>
      <sz val="12"/>
      <name val="Helvetica"/>
      <family val="2"/>
    </font>
    <font>
      <sz val="12"/>
      <color rgb="FFDD0806"/>
      <name val="Arial"/>
      <family val="2"/>
    </font>
    <font>
      <u/>
      <sz val="12"/>
      <name val="Arial"/>
      <family val="2"/>
    </font>
    <font>
      <b/>
      <sz val="12"/>
      <color indexed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i/>
      <sz val="12"/>
      <color indexed="10"/>
      <name val="Arial"/>
      <family val="2"/>
    </font>
    <font>
      <b/>
      <sz val="12"/>
      <color rgb="FFFF0000"/>
      <name val="Arial"/>
      <family val="2"/>
    </font>
    <font>
      <b/>
      <sz val="12"/>
      <color rgb="FFE62300"/>
      <name val="Arial"/>
      <family val="2"/>
    </font>
    <font>
      <b/>
      <sz val="9"/>
      <color indexed="81"/>
      <name val="Arial"/>
      <family val="2"/>
    </font>
    <font>
      <sz val="9"/>
      <color indexed="81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8"/>
      <name val="Arial"/>
      <family val="2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pivotButton="1"/>
    <xf numFmtId="0" fontId="1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0" fontId="9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49" fontId="7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0" fontId="15" fillId="0" borderId="0" xfId="0" applyFont="1"/>
    <xf numFmtId="0" fontId="16" fillId="0" borderId="0" xfId="0" applyFont="1"/>
    <xf numFmtId="49" fontId="6" fillId="0" borderId="0" xfId="0" applyNumberFormat="1" applyFont="1"/>
    <xf numFmtId="0" fontId="17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6" fillId="2" borderId="0" xfId="0" applyFont="1" applyFill="1" applyAlignment="1">
      <alignment horizontal="center"/>
    </xf>
    <xf numFmtId="49" fontId="18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6" fillId="4" borderId="1" xfId="0" applyFont="1" applyFill="1" applyBorder="1"/>
    <xf numFmtId="0" fontId="5" fillId="4" borderId="1" xfId="0" applyFont="1" applyFill="1" applyBorder="1"/>
    <xf numFmtId="0" fontId="6" fillId="4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0" fontId="20" fillId="0" borderId="0" xfId="0" applyFont="1"/>
    <xf numFmtId="0" fontId="6" fillId="4" borderId="2" xfId="0" applyFont="1" applyFill="1" applyBorder="1"/>
    <xf numFmtId="0" fontId="21" fillId="4" borderId="1" xfId="0" applyFont="1" applyFill="1" applyBorder="1"/>
    <xf numFmtId="0" fontId="6" fillId="5" borderId="3" xfId="0" applyFont="1" applyFill="1" applyBorder="1" applyAlignment="1">
      <alignment horizontal="center"/>
    </xf>
    <xf numFmtId="0" fontId="6" fillId="0" borderId="1" xfId="0" applyFont="1" applyBorder="1"/>
    <xf numFmtId="0" fontId="6" fillId="6" borderId="4" xfId="0" applyFont="1" applyFill="1" applyBorder="1" applyAlignment="1">
      <alignment horizontal="center"/>
    </xf>
    <xf numFmtId="0" fontId="7" fillId="0" borderId="0" xfId="0" applyFont="1"/>
    <xf numFmtId="0" fontId="22" fillId="0" borderId="0" xfId="0" applyFont="1"/>
    <xf numFmtId="0" fontId="19" fillId="0" borderId="0" xfId="0" applyFont="1" applyAlignment="1">
      <alignment horizontal="center" vertical="center"/>
    </xf>
    <xf numFmtId="0" fontId="23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2" fillId="7" borderId="5" xfId="0" applyFont="1" applyFill="1" applyBorder="1"/>
    <xf numFmtId="0" fontId="2" fillId="0" borderId="5" xfId="0" applyFont="1" applyBorder="1"/>
    <xf numFmtId="14" fontId="2" fillId="0" borderId="0" xfId="0" applyNumberFormat="1" applyFont="1"/>
    <xf numFmtId="0" fontId="2" fillId="7" borderId="0" xfId="0" applyFont="1" applyFill="1"/>
    <xf numFmtId="0" fontId="31" fillId="0" borderId="0" xfId="0" applyFont="1"/>
    <xf numFmtId="0" fontId="32" fillId="0" borderId="0" xfId="0" applyFont="1"/>
    <xf numFmtId="0" fontId="1" fillId="8" borderId="0" xfId="0" applyFont="1" applyFill="1" applyAlignment="1">
      <alignment horizontal="center"/>
    </xf>
    <xf numFmtId="0" fontId="1" fillId="8" borderId="0" xfId="0" applyFont="1" applyFill="1"/>
    <xf numFmtId="14" fontId="1" fillId="8" borderId="0" xfId="0" applyNumberFormat="1" applyFont="1" applyFill="1"/>
    <xf numFmtId="0" fontId="0" fillId="8" borderId="0" xfId="0" applyFill="1"/>
    <xf numFmtId="0" fontId="31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g478/Documents/Alt_Honda_Historico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t_Honda_Historico"/>
    </sheetNames>
    <sheetDataSet>
      <sheetData sheetId="0" refreshError="1">
        <row r="1">
          <cell r="B1" t="str">
            <v>Rep</v>
          </cell>
          <cell r="C1" t="str">
            <v>Longi</v>
          </cell>
          <cell r="D1" t="str">
            <v>Lati</v>
          </cell>
          <cell r="E1" t="str">
            <v>Alt</v>
          </cell>
        </row>
        <row r="2">
          <cell r="B2">
            <v>121355</v>
          </cell>
          <cell r="C2">
            <v>529356.17636866297</v>
          </cell>
          <cell r="D2">
            <v>575154.04831928795</v>
          </cell>
          <cell r="E2">
            <v>207</v>
          </cell>
        </row>
        <row r="3">
          <cell r="B3">
            <v>121356</v>
          </cell>
          <cell r="C3">
            <v>529356.17636866297</v>
          </cell>
          <cell r="D3">
            <v>575154.04831928795</v>
          </cell>
          <cell r="E3">
            <v>207</v>
          </cell>
        </row>
        <row r="4">
          <cell r="B4">
            <v>121357</v>
          </cell>
          <cell r="C4">
            <v>529356.17636866297</v>
          </cell>
          <cell r="D4">
            <v>575154.04831928795</v>
          </cell>
          <cell r="E4">
            <v>207</v>
          </cell>
        </row>
        <row r="5">
          <cell r="B5">
            <v>121358</v>
          </cell>
          <cell r="C5">
            <v>529356.17636866297</v>
          </cell>
          <cell r="D5">
            <v>575154.04831928795</v>
          </cell>
          <cell r="E5">
            <v>207</v>
          </cell>
        </row>
        <row r="6">
          <cell r="B6">
            <v>121359</v>
          </cell>
          <cell r="C6">
            <v>529356.17636866297</v>
          </cell>
          <cell r="D6">
            <v>575154.04831928795</v>
          </cell>
          <cell r="E6">
            <v>207</v>
          </cell>
        </row>
        <row r="7">
          <cell r="B7">
            <v>121360</v>
          </cell>
          <cell r="C7">
            <v>529356.17636866297</v>
          </cell>
          <cell r="D7">
            <v>575154.04831928795</v>
          </cell>
          <cell r="E7">
            <v>207</v>
          </cell>
        </row>
        <row r="8">
          <cell r="B8">
            <v>121361</v>
          </cell>
          <cell r="C8">
            <v>529356.17636866297</v>
          </cell>
          <cell r="D8">
            <v>575154.04831928795</v>
          </cell>
          <cell r="E8">
            <v>207</v>
          </cell>
        </row>
        <row r="9">
          <cell r="B9">
            <v>121362</v>
          </cell>
          <cell r="C9">
            <v>529356.17636866297</v>
          </cell>
          <cell r="D9">
            <v>575154.04831928795</v>
          </cell>
          <cell r="E9">
            <v>207</v>
          </cell>
        </row>
        <row r="10">
          <cell r="B10">
            <v>121363</v>
          </cell>
          <cell r="C10">
            <v>529356.17636866297</v>
          </cell>
          <cell r="D10">
            <v>575154.04831928795</v>
          </cell>
          <cell r="E10">
            <v>207</v>
          </cell>
        </row>
        <row r="11">
          <cell r="B11">
            <v>121416</v>
          </cell>
          <cell r="C11">
            <v>529356.17636866297</v>
          </cell>
          <cell r="D11">
            <v>575154.04831928795</v>
          </cell>
          <cell r="E11">
            <v>207</v>
          </cell>
        </row>
        <row r="12">
          <cell r="B12">
            <v>121417</v>
          </cell>
          <cell r="C12">
            <v>529356.17636866297</v>
          </cell>
          <cell r="D12">
            <v>575154.04831928795</v>
          </cell>
          <cell r="E12">
            <v>207</v>
          </cell>
        </row>
        <row r="13">
          <cell r="B13">
            <v>121429</v>
          </cell>
          <cell r="C13">
            <v>529356.17636866297</v>
          </cell>
          <cell r="D13">
            <v>575154.04831928795</v>
          </cell>
          <cell r="E13">
            <v>207</v>
          </cell>
        </row>
        <row r="14">
          <cell r="B14">
            <v>121436</v>
          </cell>
          <cell r="C14">
            <v>529356.17636866297</v>
          </cell>
          <cell r="D14">
            <v>575154.04831928795</v>
          </cell>
          <cell r="E14">
            <v>207</v>
          </cell>
        </row>
        <row r="15">
          <cell r="B15">
            <v>121450</v>
          </cell>
          <cell r="C15">
            <v>529356.17636866297</v>
          </cell>
          <cell r="D15">
            <v>575154.04831928795</v>
          </cell>
          <cell r="E15">
            <v>207</v>
          </cell>
        </row>
        <row r="16">
          <cell r="B16">
            <v>121451</v>
          </cell>
          <cell r="C16">
            <v>529356.17636866297</v>
          </cell>
          <cell r="D16">
            <v>575154.04831928795</v>
          </cell>
          <cell r="E16">
            <v>207</v>
          </cell>
        </row>
        <row r="17">
          <cell r="B17">
            <v>121452</v>
          </cell>
          <cell r="C17">
            <v>529356.17636866297</v>
          </cell>
          <cell r="D17">
            <v>575154.04831928795</v>
          </cell>
          <cell r="E17">
            <v>207</v>
          </cell>
        </row>
        <row r="18">
          <cell r="B18">
            <v>121453</v>
          </cell>
          <cell r="C18">
            <v>529356.17636866297</v>
          </cell>
          <cell r="D18">
            <v>575154.04831928795</v>
          </cell>
          <cell r="E18">
            <v>207</v>
          </cell>
        </row>
        <row r="19">
          <cell r="B19">
            <v>121468</v>
          </cell>
          <cell r="C19">
            <v>529356.17636866297</v>
          </cell>
          <cell r="D19">
            <v>575154.04831928795</v>
          </cell>
          <cell r="E19">
            <v>207</v>
          </cell>
        </row>
        <row r="20">
          <cell r="B20">
            <v>121469</v>
          </cell>
          <cell r="C20">
            <v>529356.17636866297</v>
          </cell>
          <cell r="D20">
            <v>575154.04831928795</v>
          </cell>
          <cell r="E20">
            <v>207</v>
          </cell>
        </row>
        <row r="21">
          <cell r="B21">
            <v>121470</v>
          </cell>
          <cell r="C21">
            <v>529356.17636866297</v>
          </cell>
          <cell r="D21">
            <v>575154.04831928795</v>
          </cell>
          <cell r="E21">
            <v>207</v>
          </cell>
        </row>
        <row r="22">
          <cell r="B22">
            <v>121477</v>
          </cell>
          <cell r="C22">
            <v>529356.17636866297</v>
          </cell>
          <cell r="D22">
            <v>575154.04831928795</v>
          </cell>
          <cell r="E22">
            <v>207</v>
          </cell>
        </row>
        <row r="23">
          <cell r="B23">
            <v>121478</v>
          </cell>
          <cell r="C23">
            <v>529356.17636866297</v>
          </cell>
          <cell r="D23">
            <v>575154.04831928795</v>
          </cell>
          <cell r="E23">
            <v>207</v>
          </cell>
        </row>
        <row r="24">
          <cell r="B24">
            <v>121483</v>
          </cell>
          <cell r="C24">
            <v>529356.17636866297</v>
          </cell>
          <cell r="D24">
            <v>575154.04831928795</v>
          </cell>
          <cell r="E24">
            <v>207</v>
          </cell>
        </row>
        <row r="25">
          <cell r="B25">
            <v>121484</v>
          </cell>
          <cell r="C25">
            <v>529356.17636866297</v>
          </cell>
          <cell r="D25">
            <v>575154.04831928795</v>
          </cell>
          <cell r="E25">
            <v>207</v>
          </cell>
        </row>
        <row r="26">
          <cell r="B26">
            <v>121494</v>
          </cell>
          <cell r="C26">
            <v>529356.17636866297</v>
          </cell>
          <cell r="D26">
            <v>575154.04831928795</v>
          </cell>
          <cell r="E26">
            <v>207</v>
          </cell>
        </row>
        <row r="27">
          <cell r="B27">
            <v>121498</v>
          </cell>
          <cell r="C27">
            <v>529356.17636866297</v>
          </cell>
          <cell r="D27">
            <v>575154.04831928795</v>
          </cell>
          <cell r="E27">
            <v>207</v>
          </cell>
        </row>
        <row r="28">
          <cell r="B28">
            <v>121499</v>
          </cell>
          <cell r="C28">
            <v>529356.17636866297</v>
          </cell>
          <cell r="D28">
            <v>575154.04831928795</v>
          </cell>
          <cell r="E28">
            <v>207</v>
          </cell>
        </row>
        <row r="29">
          <cell r="B29">
            <v>121500</v>
          </cell>
          <cell r="C29">
            <v>529356.17636866297</v>
          </cell>
          <cell r="D29">
            <v>575154.04831928795</v>
          </cell>
          <cell r="E29">
            <v>207</v>
          </cell>
        </row>
        <row r="30">
          <cell r="B30">
            <v>121501</v>
          </cell>
          <cell r="C30">
            <v>529356.17636866297</v>
          </cell>
          <cell r="D30">
            <v>575154.04831928795</v>
          </cell>
          <cell r="E30">
            <v>207</v>
          </cell>
        </row>
        <row r="31">
          <cell r="B31">
            <v>121563</v>
          </cell>
          <cell r="C31">
            <v>529356.17636866297</v>
          </cell>
          <cell r="D31">
            <v>575154.04831928795</v>
          </cell>
          <cell r="E31">
            <v>207</v>
          </cell>
        </row>
        <row r="32">
          <cell r="B32">
            <v>121570</v>
          </cell>
          <cell r="C32">
            <v>529356.17636866297</v>
          </cell>
          <cell r="D32">
            <v>575154.04831928795</v>
          </cell>
          <cell r="E32">
            <v>207</v>
          </cell>
        </row>
        <row r="33">
          <cell r="B33">
            <v>121577</v>
          </cell>
          <cell r="C33">
            <v>529356.17636866297</v>
          </cell>
          <cell r="D33">
            <v>575154.04831928795</v>
          </cell>
          <cell r="E33">
            <v>207</v>
          </cell>
        </row>
        <row r="34">
          <cell r="B34">
            <v>121682</v>
          </cell>
          <cell r="C34">
            <v>529356.17636866297</v>
          </cell>
          <cell r="D34">
            <v>575154.04831928795</v>
          </cell>
          <cell r="E34">
            <v>207</v>
          </cell>
        </row>
        <row r="35">
          <cell r="B35">
            <v>121727</v>
          </cell>
          <cell r="C35">
            <v>529356.17636866297</v>
          </cell>
          <cell r="D35">
            <v>575154.04831928795</v>
          </cell>
          <cell r="E35">
            <v>207</v>
          </cell>
        </row>
        <row r="36">
          <cell r="B36">
            <v>121728</v>
          </cell>
          <cell r="C36">
            <v>529356.17636866297</v>
          </cell>
          <cell r="D36">
            <v>575154.04831928795</v>
          </cell>
          <cell r="E36">
            <v>207</v>
          </cell>
        </row>
        <row r="37">
          <cell r="B37">
            <v>121729</v>
          </cell>
          <cell r="C37">
            <v>529356.17636866297</v>
          </cell>
          <cell r="D37">
            <v>575154.04831928795</v>
          </cell>
          <cell r="E37">
            <v>207</v>
          </cell>
        </row>
        <row r="38">
          <cell r="B38">
            <v>121730</v>
          </cell>
          <cell r="C38">
            <v>529356.17636866297</v>
          </cell>
          <cell r="D38">
            <v>575154.04831928795</v>
          </cell>
          <cell r="E38">
            <v>207</v>
          </cell>
        </row>
        <row r="39">
          <cell r="B39">
            <v>121731</v>
          </cell>
          <cell r="C39">
            <v>529356.17636866297</v>
          </cell>
          <cell r="D39">
            <v>575154.04831928795</v>
          </cell>
          <cell r="E39">
            <v>207</v>
          </cell>
        </row>
        <row r="40">
          <cell r="B40">
            <v>121747</v>
          </cell>
          <cell r="C40">
            <v>529356.17636866297</v>
          </cell>
          <cell r="D40">
            <v>575154.04831928795</v>
          </cell>
          <cell r="E40">
            <v>207</v>
          </cell>
        </row>
        <row r="41">
          <cell r="B41">
            <v>121757</v>
          </cell>
          <cell r="C41">
            <v>529356.17636866297</v>
          </cell>
          <cell r="D41">
            <v>575154.04831928795</v>
          </cell>
          <cell r="E41">
            <v>207</v>
          </cell>
        </row>
        <row r="42">
          <cell r="B42">
            <v>121758</v>
          </cell>
          <cell r="C42">
            <v>529356.17636866297</v>
          </cell>
          <cell r="D42">
            <v>575154.04831928795</v>
          </cell>
          <cell r="E42">
            <v>207</v>
          </cell>
        </row>
        <row r="43">
          <cell r="B43">
            <v>121790</v>
          </cell>
          <cell r="C43">
            <v>529356.17636866297</v>
          </cell>
          <cell r="D43">
            <v>575154.04831928795</v>
          </cell>
          <cell r="E43">
            <v>207</v>
          </cell>
        </row>
        <row r="44">
          <cell r="B44">
            <v>121791</v>
          </cell>
          <cell r="C44">
            <v>529356.17636866297</v>
          </cell>
          <cell r="D44">
            <v>575154.04831928795</v>
          </cell>
          <cell r="E44">
            <v>207</v>
          </cell>
        </row>
        <row r="45">
          <cell r="B45">
            <v>121792</v>
          </cell>
          <cell r="C45">
            <v>529356.17636866297</v>
          </cell>
          <cell r="D45">
            <v>575154.04831928795</v>
          </cell>
          <cell r="E45">
            <v>207</v>
          </cell>
        </row>
        <row r="46">
          <cell r="B46">
            <v>121793</v>
          </cell>
          <cell r="C46">
            <v>529356.17636866297</v>
          </cell>
          <cell r="D46">
            <v>575154.04831928795</v>
          </cell>
          <cell r="E46">
            <v>207</v>
          </cell>
        </row>
        <row r="47">
          <cell r="B47">
            <v>121794</v>
          </cell>
          <cell r="C47">
            <v>529356.17636866297</v>
          </cell>
          <cell r="D47">
            <v>575154.04831928795</v>
          </cell>
          <cell r="E47">
            <v>207</v>
          </cell>
        </row>
        <row r="48">
          <cell r="B48">
            <v>121800</v>
          </cell>
          <cell r="C48">
            <v>529356.17636866297</v>
          </cell>
          <cell r="D48">
            <v>575154.04831928795</v>
          </cell>
          <cell r="E48">
            <v>207</v>
          </cell>
        </row>
        <row r="49">
          <cell r="B49">
            <v>121801</v>
          </cell>
          <cell r="C49">
            <v>529356.17636866297</v>
          </cell>
          <cell r="D49">
            <v>575154.04831928795</v>
          </cell>
          <cell r="E49">
            <v>207</v>
          </cell>
        </row>
        <row r="50">
          <cell r="B50">
            <v>121819</v>
          </cell>
          <cell r="C50">
            <v>529356.17636866297</v>
          </cell>
          <cell r="D50">
            <v>575154.04831928795</v>
          </cell>
          <cell r="E50">
            <v>207</v>
          </cell>
        </row>
        <row r="51">
          <cell r="B51">
            <v>121820</v>
          </cell>
          <cell r="C51">
            <v>529356.17636866297</v>
          </cell>
          <cell r="D51">
            <v>575154.04831928795</v>
          </cell>
          <cell r="E51">
            <v>207</v>
          </cell>
        </row>
        <row r="52">
          <cell r="B52">
            <v>121838</v>
          </cell>
          <cell r="C52">
            <v>529356.17636866297</v>
          </cell>
          <cell r="D52">
            <v>575154.04831928795</v>
          </cell>
          <cell r="E52">
            <v>207</v>
          </cell>
        </row>
        <row r="53">
          <cell r="B53">
            <v>121839</v>
          </cell>
          <cell r="C53">
            <v>529356.17636866297</v>
          </cell>
          <cell r="D53">
            <v>575154.04831928795</v>
          </cell>
          <cell r="E53">
            <v>207</v>
          </cell>
        </row>
        <row r="54">
          <cell r="B54">
            <v>121842</v>
          </cell>
          <cell r="C54">
            <v>529356.17636866297</v>
          </cell>
          <cell r="D54">
            <v>575154.04831928795</v>
          </cell>
          <cell r="E54">
            <v>207</v>
          </cell>
        </row>
        <row r="55">
          <cell r="B55">
            <v>121843</v>
          </cell>
          <cell r="C55">
            <v>529356.17636866297</v>
          </cell>
          <cell r="D55">
            <v>575154.04831928795</v>
          </cell>
          <cell r="E55">
            <v>207</v>
          </cell>
        </row>
        <row r="56">
          <cell r="B56">
            <v>121844</v>
          </cell>
          <cell r="C56">
            <v>529356.17636866297</v>
          </cell>
          <cell r="D56">
            <v>575154.04831928795</v>
          </cell>
          <cell r="E56">
            <v>207</v>
          </cell>
        </row>
        <row r="57">
          <cell r="B57">
            <v>121845</v>
          </cell>
          <cell r="C57">
            <v>529356.17636866297</v>
          </cell>
          <cell r="D57">
            <v>575154.04831928795</v>
          </cell>
          <cell r="E57">
            <v>207</v>
          </cell>
        </row>
        <row r="58">
          <cell r="B58">
            <v>121866</v>
          </cell>
          <cell r="C58">
            <v>529356.17636866297</v>
          </cell>
          <cell r="D58">
            <v>575154.04831928795</v>
          </cell>
          <cell r="E58">
            <v>207</v>
          </cell>
        </row>
        <row r="59">
          <cell r="B59">
            <v>121867</v>
          </cell>
          <cell r="C59">
            <v>529356.17636866297</v>
          </cell>
          <cell r="D59">
            <v>575154.04831928795</v>
          </cell>
          <cell r="E59">
            <v>207</v>
          </cell>
        </row>
        <row r="60">
          <cell r="B60">
            <v>121881</v>
          </cell>
          <cell r="C60">
            <v>529356.17636866297</v>
          </cell>
          <cell r="D60">
            <v>575154.04831928795</v>
          </cell>
          <cell r="E60">
            <v>207</v>
          </cell>
        </row>
        <row r="61">
          <cell r="B61">
            <v>121882</v>
          </cell>
          <cell r="C61">
            <v>529356.17636866297</v>
          </cell>
          <cell r="D61">
            <v>575154.04831928795</v>
          </cell>
          <cell r="E61">
            <v>207</v>
          </cell>
        </row>
        <row r="62">
          <cell r="B62">
            <v>121900</v>
          </cell>
          <cell r="C62">
            <v>529356.17636866297</v>
          </cell>
          <cell r="D62">
            <v>575154.04831928795</v>
          </cell>
          <cell r="E62">
            <v>207</v>
          </cell>
        </row>
        <row r="63">
          <cell r="B63">
            <v>121901</v>
          </cell>
          <cell r="C63">
            <v>529356.17636866297</v>
          </cell>
          <cell r="D63">
            <v>575154.04831928795</v>
          </cell>
          <cell r="E63">
            <v>207</v>
          </cell>
        </row>
        <row r="64">
          <cell r="B64">
            <v>121902</v>
          </cell>
          <cell r="C64">
            <v>529356.17636866297</v>
          </cell>
          <cell r="D64">
            <v>575154.04831928795</v>
          </cell>
          <cell r="E64">
            <v>207</v>
          </cell>
        </row>
        <row r="65">
          <cell r="B65">
            <v>121903</v>
          </cell>
          <cell r="C65">
            <v>529356.17636866297</v>
          </cell>
          <cell r="D65">
            <v>575154.04831928795</v>
          </cell>
          <cell r="E65">
            <v>207</v>
          </cell>
        </row>
        <row r="66">
          <cell r="B66">
            <v>121904</v>
          </cell>
          <cell r="C66">
            <v>529356.17636866297</v>
          </cell>
          <cell r="D66">
            <v>575154.04831928795</v>
          </cell>
          <cell r="E66">
            <v>207</v>
          </cell>
        </row>
        <row r="67">
          <cell r="B67">
            <v>121927</v>
          </cell>
          <cell r="C67">
            <v>529356.17636866297</v>
          </cell>
          <cell r="D67">
            <v>575154.04831928795</v>
          </cell>
          <cell r="E67">
            <v>207</v>
          </cell>
        </row>
        <row r="68">
          <cell r="B68">
            <v>121928</v>
          </cell>
          <cell r="C68">
            <v>529356.17636866297</v>
          </cell>
          <cell r="D68">
            <v>575154.04831928795</v>
          </cell>
          <cell r="E68">
            <v>207</v>
          </cell>
        </row>
        <row r="69">
          <cell r="B69">
            <v>121929</v>
          </cell>
          <cell r="C69">
            <v>529356.17636866297</v>
          </cell>
          <cell r="D69">
            <v>575154.04831928795</v>
          </cell>
          <cell r="E69">
            <v>207</v>
          </cell>
        </row>
        <row r="70">
          <cell r="B70">
            <v>121930</v>
          </cell>
          <cell r="C70">
            <v>529356.17636866297</v>
          </cell>
          <cell r="D70">
            <v>575154.04831928795</v>
          </cell>
          <cell r="E70">
            <v>207</v>
          </cell>
        </row>
        <row r="71">
          <cell r="B71">
            <v>121939</v>
          </cell>
          <cell r="C71">
            <v>529356.17636866297</v>
          </cell>
          <cell r="D71">
            <v>575154.04831928795</v>
          </cell>
          <cell r="E71">
            <v>207</v>
          </cell>
        </row>
        <row r="72">
          <cell r="B72">
            <v>121940</v>
          </cell>
          <cell r="C72">
            <v>529356.17636866297</v>
          </cell>
          <cell r="D72">
            <v>575154.04831928795</v>
          </cell>
          <cell r="E72">
            <v>207</v>
          </cell>
        </row>
        <row r="73">
          <cell r="B73">
            <v>121941</v>
          </cell>
          <cell r="C73">
            <v>529356.17636866297</v>
          </cell>
          <cell r="D73">
            <v>575154.04831928795</v>
          </cell>
          <cell r="E73">
            <v>207</v>
          </cell>
        </row>
        <row r="74">
          <cell r="B74">
            <v>121942</v>
          </cell>
          <cell r="C74">
            <v>529356.17636866297</v>
          </cell>
          <cell r="D74">
            <v>575154.04831928795</v>
          </cell>
          <cell r="E74">
            <v>207</v>
          </cell>
        </row>
        <row r="75">
          <cell r="B75">
            <v>122038</v>
          </cell>
          <cell r="C75">
            <v>529356.17636866297</v>
          </cell>
          <cell r="D75">
            <v>575154.04831928795</v>
          </cell>
          <cell r="E75">
            <v>207</v>
          </cell>
        </row>
        <row r="76">
          <cell r="B76">
            <v>122077</v>
          </cell>
          <cell r="C76">
            <v>529356.17636866297</v>
          </cell>
          <cell r="D76">
            <v>575154.04831928795</v>
          </cell>
          <cell r="E76">
            <v>207</v>
          </cell>
        </row>
        <row r="77">
          <cell r="B77">
            <v>122087</v>
          </cell>
          <cell r="C77">
            <v>529356.17636866297</v>
          </cell>
          <cell r="D77">
            <v>575154.04831928795</v>
          </cell>
          <cell r="E77">
            <v>207</v>
          </cell>
        </row>
        <row r="78">
          <cell r="B78">
            <v>122092</v>
          </cell>
          <cell r="C78">
            <v>529356.17636866297</v>
          </cell>
          <cell r="D78">
            <v>575154.04831928795</v>
          </cell>
          <cell r="E78">
            <v>207</v>
          </cell>
        </row>
        <row r="79">
          <cell r="B79">
            <v>122093</v>
          </cell>
          <cell r="C79">
            <v>529356.17636866297</v>
          </cell>
          <cell r="D79">
            <v>575154.04831928795</v>
          </cell>
          <cell r="E79">
            <v>207</v>
          </cell>
        </row>
        <row r="80">
          <cell r="B80">
            <v>122105</v>
          </cell>
          <cell r="C80">
            <v>529356.17636866297</v>
          </cell>
          <cell r="D80">
            <v>575154.04831928795</v>
          </cell>
          <cell r="E80">
            <v>207</v>
          </cell>
        </row>
        <row r="81">
          <cell r="B81">
            <v>122106</v>
          </cell>
          <cell r="C81">
            <v>529356.17636866297</v>
          </cell>
          <cell r="D81">
            <v>575154.04831928795</v>
          </cell>
          <cell r="E81">
            <v>207</v>
          </cell>
        </row>
        <row r="82">
          <cell r="B82">
            <v>122158</v>
          </cell>
          <cell r="C82">
            <v>529356.17636866297</v>
          </cell>
          <cell r="D82">
            <v>575154.04831928795</v>
          </cell>
          <cell r="E82">
            <v>207</v>
          </cell>
        </row>
        <row r="83">
          <cell r="B83">
            <v>122167</v>
          </cell>
          <cell r="C83">
            <v>529356.17636866297</v>
          </cell>
          <cell r="D83">
            <v>575154.04831928795</v>
          </cell>
          <cell r="E83">
            <v>207</v>
          </cell>
        </row>
        <row r="84">
          <cell r="B84">
            <v>122168</v>
          </cell>
          <cell r="C84">
            <v>529356.17636866297</v>
          </cell>
          <cell r="D84">
            <v>575154.04831928795</v>
          </cell>
          <cell r="E84">
            <v>207</v>
          </cell>
        </row>
        <row r="85">
          <cell r="B85">
            <v>122177</v>
          </cell>
          <cell r="C85">
            <v>529356.17636866297</v>
          </cell>
          <cell r="D85">
            <v>575154.04831928795</v>
          </cell>
          <cell r="E85">
            <v>207</v>
          </cell>
        </row>
        <row r="86">
          <cell r="B86">
            <v>122178</v>
          </cell>
          <cell r="C86">
            <v>529356.17636866297</v>
          </cell>
          <cell r="D86">
            <v>575154.04831928795</v>
          </cell>
          <cell r="E86">
            <v>207</v>
          </cell>
        </row>
        <row r="87">
          <cell r="B87">
            <v>122185</v>
          </cell>
          <cell r="C87">
            <v>529356.17636866297</v>
          </cell>
          <cell r="D87">
            <v>575154.04831928795</v>
          </cell>
          <cell r="E87">
            <v>207</v>
          </cell>
        </row>
        <row r="88">
          <cell r="B88">
            <v>122186</v>
          </cell>
          <cell r="C88">
            <v>529356.17636866297</v>
          </cell>
          <cell r="D88">
            <v>575154.04831928795</v>
          </cell>
          <cell r="E88">
            <v>207</v>
          </cell>
        </row>
        <row r="89">
          <cell r="B89">
            <v>122188</v>
          </cell>
          <cell r="C89">
            <v>529356.17636866297</v>
          </cell>
          <cell r="D89">
            <v>575154.04831928795</v>
          </cell>
          <cell r="E89">
            <v>207</v>
          </cell>
        </row>
        <row r="90">
          <cell r="B90">
            <v>122189</v>
          </cell>
          <cell r="C90">
            <v>529356.17636866297</v>
          </cell>
          <cell r="D90">
            <v>575154.04831928795</v>
          </cell>
          <cell r="E90">
            <v>207</v>
          </cell>
        </row>
        <row r="91">
          <cell r="B91">
            <v>122197</v>
          </cell>
          <cell r="C91">
            <v>529356.17636866297</v>
          </cell>
          <cell r="D91">
            <v>575154.04831928795</v>
          </cell>
          <cell r="E91">
            <v>207</v>
          </cell>
        </row>
        <row r="92">
          <cell r="B92">
            <v>122198</v>
          </cell>
          <cell r="C92">
            <v>529356.17636866297</v>
          </cell>
          <cell r="D92">
            <v>575154.04831928795</v>
          </cell>
          <cell r="E92">
            <v>207</v>
          </cell>
        </row>
        <row r="93">
          <cell r="B93">
            <v>122207</v>
          </cell>
          <cell r="C93">
            <v>529356.17636866297</v>
          </cell>
          <cell r="D93">
            <v>575154.04831928795</v>
          </cell>
          <cell r="E93">
            <v>207</v>
          </cell>
        </row>
        <row r="94">
          <cell r="B94">
            <v>122218</v>
          </cell>
          <cell r="C94">
            <v>529356.17636866297</v>
          </cell>
          <cell r="D94">
            <v>575154.04831928795</v>
          </cell>
          <cell r="E94">
            <v>207</v>
          </cell>
        </row>
        <row r="95">
          <cell r="B95">
            <v>122219</v>
          </cell>
          <cell r="C95">
            <v>529356.17636866297</v>
          </cell>
          <cell r="D95">
            <v>575154.04831928795</v>
          </cell>
          <cell r="E95">
            <v>207</v>
          </cell>
        </row>
        <row r="96">
          <cell r="B96">
            <v>122220</v>
          </cell>
          <cell r="C96">
            <v>529356.17636866297</v>
          </cell>
          <cell r="D96">
            <v>575154.04831928795</v>
          </cell>
          <cell r="E96">
            <v>207</v>
          </cell>
        </row>
        <row r="97">
          <cell r="B97">
            <v>122223</v>
          </cell>
          <cell r="C97">
            <v>529356.17636866297</v>
          </cell>
          <cell r="D97">
            <v>575154.04831928795</v>
          </cell>
          <cell r="E97">
            <v>207</v>
          </cell>
        </row>
        <row r="98">
          <cell r="B98">
            <v>122224</v>
          </cell>
          <cell r="C98">
            <v>529356.17636866297</v>
          </cell>
          <cell r="D98">
            <v>575154.04831928795</v>
          </cell>
          <cell r="E98">
            <v>207</v>
          </cell>
        </row>
        <row r="99">
          <cell r="B99">
            <v>122225</v>
          </cell>
          <cell r="C99">
            <v>529356.17636866297</v>
          </cell>
          <cell r="D99">
            <v>575154.04831928795</v>
          </cell>
          <cell r="E99">
            <v>207</v>
          </cell>
        </row>
        <row r="100">
          <cell r="B100">
            <v>122234</v>
          </cell>
          <cell r="C100">
            <v>529356.17636866297</v>
          </cell>
          <cell r="D100">
            <v>575154.04831928795</v>
          </cell>
          <cell r="E100">
            <v>207</v>
          </cell>
        </row>
        <row r="101">
          <cell r="B101">
            <v>122255</v>
          </cell>
          <cell r="C101">
            <v>529356.17636866297</v>
          </cell>
          <cell r="D101">
            <v>575154.04831928795</v>
          </cell>
          <cell r="E101">
            <v>207</v>
          </cell>
        </row>
        <row r="102">
          <cell r="B102">
            <v>122256</v>
          </cell>
          <cell r="C102">
            <v>529356.17636866297</v>
          </cell>
          <cell r="D102">
            <v>575154.04831928795</v>
          </cell>
          <cell r="E102">
            <v>207</v>
          </cell>
        </row>
        <row r="103">
          <cell r="B103">
            <v>122265</v>
          </cell>
          <cell r="C103">
            <v>529356.17636866297</v>
          </cell>
          <cell r="D103">
            <v>575154.04831928795</v>
          </cell>
          <cell r="E103">
            <v>207</v>
          </cell>
        </row>
        <row r="104">
          <cell r="B104">
            <v>122266</v>
          </cell>
          <cell r="C104">
            <v>529356.17636866297</v>
          </cell>
          <cell r="D104">
            <v>575154.04831928795</v>
          </cell>
          <cell r="E104">
            <v>207</v>
          </cell>
        </row>
        <row r="105">
          <cell r="B105">
            <v>122277</v>
          </cell>
          <cell r="C105">
            <v>529356.17636866297</v>
          </cell>
          <cell r="D105">
            <v>575154.04831928795</v>
          </cell>
          <cell r="E105">
            <v>207</v>
          </cell>
        </row>
        <row r="106">
          <cell r="B106">
            <v>122303</v>
          </cell>
          <cell r="C106">
            <v>529356.17636866297</v>
          </cell>
          <cell r="D106">
            <v>575154.04831928795</v>
          </cell>
          <cell r="E106">
            <v>207</v>
          </cell>
        </row>
        <row r="107">
          <cell r="B107">
            <v>122314</v>
          </cell>
          <cell r="C107">
            <v>529356.17636866297</v>
          </cell>
          <cell r="D107">
            <v>575154.04831928795</v>
          </cell>
          <cell r="E107">
            <v>207</v>
          </cell>
        </row>
        <row r="108">
          <cell r="B108">
            <v>122315</v>
          </cell>
          <cell r="C108">
            <v>529356.17636866297</v>
          </cell>
          <cell r="D108">
            <v>575154.04831928795</v>
          </cell>
          <cell r="E108">
            <v>207</v>
          </cell>
        </row>
        <row r="109">
          <cell r="B109">
            <v>122316</v>
          </cell>
          <cell r="C109">
            <v>529356.17636866297</v>
          </cell>
          <cell r="D109">
            <v>575154.04831928795</v>
          </cell>
          <cell r="E109">
            <v>207</v>
          </cell>
        </row>
        <row r="110">
          <cell r="B110">
            <v>122317</v>
          </cell>
          <cell r="C110">
            <v>529356.17636866297</v>
          </cell>
          <cell r="D110">
            <v>575154.04831928795</v>
          </cell>
          <cell r="E110">
            <v>207</v>
          </cell>
        </row>
        <row r="111">
          <cell r="B111">
            <v>122331</v>
          </cell>
          <cell r="C111">
            <v>529356.17636866297</v>
          </cell>
          <cell r="D111">
            <v>575154.04831928795</v>
          </cell>
          <cell r="E111">
            <v>207</v>
          </cell>
        </row>
        <row r="112">
          <cell r="B112">
            <v>122332</v>
          </cell>
          <cell r="C112">
            <v>529356.17636866297</v>
          </cell>
          <cell r="D112">
            <v>575154.04831928795</v>
          </cell>
          <cell r="E112">
            <v>207</v>
          </cell>
        </row>
        <row r="113">
          <cell r="B113">
            <v>122334</v>
          </cell>
          <cell r="C113">
            <v>529356.17636866297</v>
          </cell>
          <cell r="D113">
            <v>575154.04831928795</v>
          </cell>
          <cell r="E113">
            <v>207</v>
          </cell>
        </row>
        <row r="114">
          <cell r="B114">
            <v>122335</v>
          </cell>
          <cell r="C114">
            <v>529356.17636866297</v>
          </cell>
          <cell r="D114">
            <v>575154.04831928795</v>
          </cell>
          <cell r="E114">
            <v>207</v>
          </cell>
        </row>
        <row r="115">
          <cell r="B115">
            <v>122348</v>
          </cell>
          <cell r="C115">
            <v>529356.17636866297</v>
          </cell>
          <cell r="D115">
            <v>575154.04831928795</v>
          </cell>
          <cell r="E115">
            <v>207</v>
          </cell>
        </row>
        <row r="116">
          <cell r="B116">
            <v>122370</v>
          </cell>
          <cell r="C116">
            <v>529356.17636866297</v>
          </cell>
          <cell r="D116">
            <v>575154.04831928795</v>
          </cell>
          <cell r="E116">
            <v>207</v>
          </cell>
        </row>
        <row r="117">
          <cell r="B117">
            <v>122371</v>
          </cell>
          <cell r="C117">
            <v>529356.17636866297</v>
          </cell>
          <cell r="D117">
            <v>575154.04831928795</v>
          </cell>
          <cell r="E117">
            <v>207</v>
          </cell>
        </row>
        <row r="118">
          <cell r="B118">
            <v>122372</v>
          </cell>
          <cell r="C118">
            <v>529356.17636866297</v>
          </cell>
          <cell r="D118">
            <v>575154.04831928795</v>
          </cell>
          <cell r="E118">
            <v>207</v>
          </cell>
        </row>
        <row r="119">
          <cell r="B119">
            <v>122427</v>
          </cell>
          <cell r="C119">
            <v>529356.17636866297</v>
          </cell>
          <cell r="D119">
            <v>575154.04831928795</v>
          </cell>
          <cell r="E119">
            <v>207</v>
          </cell>
        </row>
        <row r="120">
          <cell r="B120">
            <v>122428</v>
          </cell>
          <cell r="C120">
            <v>529356.17636866297</v>
          </cell>
          <cell r="D120">
            <v>575154.04831928795</v>
          </cell>
          <cell r="E120">
            <v>207</v>
          </cell>
        </row>
        <row r="121">
          <cell r="B121">
            <v>122462</v>
          </cell>
          <cell r="C121">
            <v>529356.17636866297</v>
          </cell>
          <cell r="D121">
            <v>575154.04831928795</v>
          </cell>
          <cell r="E121">
            <v>207</v>
          </cell>
        </row>
        <row r="122">
          <cell r="B122">
            <v>122463</v>
          </cell>
          <cell r="C122">
            <v>529356.17636866297</v>
          </cell>
          <cell r="D122">
            <v>575154.04831928795</v>
          </cell>
          <cell r="E122">
            <v>207</v>
          </cell>
        </row>
        <row r="123">
          <cell r="B123">
            <v>122493</v>
          </cell>
          <cell r="C123">
            <v>529356.17636866297</v>
          </cell>
          <cell r="D123">
            <v>575154.04831928795</v>
          </cell>
          <cell r="E123">
            <v>207</v>
          </cell>
        </row>
        <row r="124">
          <cell r="B124">
            <v>122494</v>
          </cell>
          <cell r="C124">
            <v>529356.17636866297</v>
          </cell>
          <cell r="D124">
            <v>575154.04831928795</v>
          </cell>
          <cell r="E124">
            <v>207</v>
          </cell>
        </row>
        <row r="125">
          <cell r="B125">
            <v>122540</v>
          </cell>
          <cell r="C125">
            <v>529356.17636866297</v>
          </cell>
          <cell r="D125">
            <v>575154.04831928795</v>
          </cell>
          <cell r="E125">
            <v>207</v>
          </cell>
        </row>
        <row r="126">
          <cell r="B126">
            <v>122541</v>
          </cell>
          <cell r="C126">
            <v>529356.17636866297</v>
          </cell>
          <cell r="D126">
            <v>575154.04831928795</v>
          </cell>
          <cell r="E126">
            <v>207</v>
          </cell>
        </row>
        <row r="127">
          <cell r="B127">
            <v>122555</v>
          </cell>
          <cell r="C127">
            <v>529356.17636866297</v>
          </cell>
          <cell r="D127">
            <v>575154.04831928795</v>
          </cell>
          <cell r="E127">
            <v>207</v>
          </cell>
        </row>
        <row r="128">
          <cell r="B128">
            <v>122570</v>
          </cell>
          <cell r="C128">
            <v>529356.17636866297</v>
          </cell>
          <cell r="D128">
            <v>575154.04831928795</v>
          </cell>
          <cell r="E128">
            <v>207</v>
          </cell>
        </row>
        <row r="129">
          <cell r="B129">
            <v>122571</v>
          </cell>
          <cell r="C129">
            <v>529356.17636866297</v>
          </cell>
          <cell r="D129">
            <v>575154.04831928795</v>
          </cell>
          <cell r="E129">
            <v>207</v>
          </cell>
        </row>
        <row r="130">
          <cell r="B130">
            <v>122572</v>
          </cell>
          <cell r="C130">
            <v>529356.17636866297</v>
          </cell>
          <cell r="D130">
            <v>575154.04831928795</v>
          </cell>
          <cell r="E130">
            <v>207</v>
          </cell>
        </row>
        <row r="131">
          <cell r="B131">
            <v>122590</v>
          </cell>
          <cell r="C131">
            <v>529356.17636866297</v>
          </cell>
          <cell r="D131">
            <v>575154.04831928795</v>
          </cell>
          <cell r="E131">
            <v>207</v>
          </cell>
        </row>
        <row r="132">
          <cell r="B132">
            <v>122602</v>
          </cell>
          <cell r="C132">
            <v>529356.17636866297</v>
          </cell>
          <cell r="D132">
            <v>575154.04831928795</v>
          </cell>
          <cell r="E132">
            <v>207</v>
          </cell>
        </row>
        <row r="133">
          <cell r="B133">
            <v>122603</v>
          </cell>
          <cell r="C133">
            <v>529356.17636866297</v>
          </cell>
          <cell r="D133">
            <v>575154.04831928795</v>
          </cell>
          <cell r="E133">
            <v>207</v>
          </cell>
        </row>
        <row r="134">
          <cell r="B134">
            <v>122609</v>
          </cell>
          <cell r="C134">
            <v>529356.17636866297</v>
          </cell>
          <cell r="D134">
            <v>575154.04831928795</v>
          </cell>
          <cell r="E134">
            <v>207</v>
          </cell>
        </row>
        <row r="135">
          <cell r="B135">
            <v>122612</v>
          </cell>
          <cell r="C135">
            <v>529356.17636866297</v>
          </cell>
          <cell r="D135">
            <v>575154.04831928795</v>
          </cell>
          <cell r="E135">
            <v>207</v>
          </cell>
        </row>
        <row r="136">
          <cell r="B136">
            <v>122618</v>
          </cell>
          <cell r="C136">
            <v>529356.17636866297</v>
          </cell>
          <cell r="D136">
            <v>575154.04831928795</v>
          </cell>
          <cell r="E136">
            <v>207</v>
          </cell>
        </row>
        <row r="137">
          <cell r="B137">
            <v>122619</v>
          </cell>
          <cell r="C137">
            <v>529356.17636866297</v>
          </cell>
          <cell r="D137">
            <v>575154.04831928795</v>
          </cell>
          <cell r="E137">
            <v>207</v>
          </cell>
        </row>
        <row r="138">
          <cell r="B138">
            <v>122623</v>
          </cell>
          <cell r="C138">
            <v>529356.17636866297</v>
          </cell>
          <cell r="D138">
            <v>575154.04831928795</v>
          </cell>
          <cell r="E138">
            <v>207</v>
          </cell>
        </row>
        <row r="139">
          <cell r="B139">
            <v>122633</v>
          </cell>
          <cell r="C139">
            <v>529356.17636866297</v>
          </cell>
          <cell r="D139">
            <v>575154.04831928795</v>
          </cell>
          <cell r="E139">
            <v>207</v>
          </cell>
        </row>
        <row r="140">
          <cell r="B140">
            <v>122634</v>
          </cell>
          <cell r="C140">
            <v>529356.17636866297</v>
          </cell>
          <cell r="D140">
            <v>575154.04831928795</v>
          </cell>
          <cell r="E140">
            <v>207</v>
          </cell>
        </row>
        <row r="141">
          <cell r="B141">
            <v>122696</v>
          </cell>
          <cell r="C141">
            <v>529356.17636866297</v>
          </cell>
          <cell r="D141">
            <v>575154.04831928795</v>
          </cell>
          <cell r="E141">
            <v>207</v>
          </cell>
        </row>
        <row r="142">
          <cell r="B142">
            <v>122706</v>
          </cell>
          <cell r="C142">
            <v>529356.17636866297</v>
          </cell>
          <cell r="D142">
            <v>575154.04831928795</v>
          </cell>
          <cell r="E142">
            <v>207</v>
          </cell>
        </row>
        <row r="143">
          <cell r="B143">
            <v>122714</v>
          </cell>
          <cell r="C143">
            <v>529356.17636866297</v>
          </cell>
          <cell r="D143">
            <v>575154.04831928795</v>
          </cell>
          <cell r="E143">
            <v>207</v>
          </cell>
        </row>
        <row r="144">
          <cell r="B144">
            <v>122715</v>
          </cell>
          <cell r="C144">
            <v>529356.17636866297</v>
          </cell>
          <cell r="D144">
            <v>575154.04831928795</v>
          </cell>
          <cell r="E144">
            <v>207</v>
          </cell>
        </row>
        <row r="145">
          <cell r="B145">
            <v>122721</v>
          </cell>
          <cell r="C145">
            <v>529356.17636866297</v>
          </cell>
          <cell r="D145">
            <v>575154.04831928795</v>
          </cell>
          <cell r="E145">
            <v>207</v>
          </cell>
        </row>
        <row r="146">
          <cell r="B146">
            <v>122740</v>
          </cell>
          <cell r="C146">
            <v>529356.17636866297</v>
          </cell>
          <cell r="D146">
            <v>575154.04831928795</v>
          </cell>
          <cell r="E146">
            <v>207</v>
          </cell>
        </row>
        <row r="147">
          <cell r="B147">
            <v>122741</v>
          </cell>
          <cell r="C147">
            <v>529356.17636866297</v>
          </cell>
          <cell r="D147">
            <v>575154.04831928795</v>
          </cell>
          <cell r="E147">
            <v>207</v>
          </cell>
        </row>
        <row r="148">
          <cell r="B148">
            <v>122742</v>
          </cell>
          <cell r="C148">
            <v>529356.17636866297</v>
          </cell>
          <cell r="D148">
            <v>575154.04831928795</v>
          </cell>
          <cell r="E148">
            <v>207</v>
          </cell>
        </row>
        <row r="149">
          <cell r="B149">
            <v>122743</v>
          </cell>
          <cell r="C149">
            <v>529356.17636866297</v>
          </cell>
          <cell r="D149">
            <v>575154.04831928795</v>
          </cell>
          <cell r="E149">
            <v>207</v>
          </cell>
        </row>
        <row r="150">
          <cell r="B150">
            <v>122744</v>
          </cell>
          <cell r="C150">
            <v>529356.17636866297</v>
          </cell>
          <cell r="D150">
            <v>575154.04831928795</v>
          </cell>
          <cell r="E150">
            <v>207</v>
          </cell>
        </row>
        <row r="151">
          <cell r="B151">
            <v>122745</v>
          </cell>
          <cell r="C151">
            <v>529356.17636866297</v>
          </cell>
          <cell r="D151">
            <v>575154.04831928795</v>
          </cell>
          <cell r="E151">
            <v>207</v>
          </cell>
        </row>
        <row r="152">
          <cell r="B152">
            <v>122746</v>
          </cell>
          <cell r="C152">
            <v>529356.17636866297</v>
          </cell>
          <cell r="D152">
            <v>575154.04831928795</v>
          </cell>
          <cell r="E152">
            <v>207</v>
          </cell>
        </row>
        <row r="153">
          <cell r="B153">
            <v>122760</v>
          </cell>
          <cell r="C153">
            <v>529356.17636866297</v>
          </cell>
          <cell r="D153">
            <v>575154.04831928795</v>
          </cell>
          <cell r="E153">
            <v>207</v>
          </cell>
        </row>
        <row r="154">
          <cell r="B154">
            <v>122761</v>
          </cell>
          <cell r="C154">
            <v>529356.17636866297</v>
          </cell>
          <cell r="D154">
            <v>575154.04831928795</v>
          </cell>
          <cell r="E154">
            <v>207</v>
          </cell>
        </row>
        <row r="155">
          <cell r="B155">
            <v>122787</v>
          </cell>
          <cell r="C155">
            <v>529356.17636866297</v>
          </cell>
          <cell r="D155">
            <v>575154.04831928795</v>
          </cell>
          <cell r="E155">
            <v>207</v>
          </cell>
        </row>
        <row r="156">
          <cell r="B156">
            <v>122788</v>
          </cell>
          <cell r="C156">
            <v>529356.17636866297</v>
          </cell>
          <cell r="D156">
            <v>575154.04831928795</v>
          </cell>
          <cell r="E156">
            <v>207</v>
          </cell>
        </row>
        <row r="157">
          <cell r="B157">
            <v>122789</v>
          </cell>
          <cell r="C157">
            <v>529356.17636866297</v>
          </cell>
          <cell r="D157">
            <v>575154.04831928795</v>
          </cell>
          <cell r="E157">
            <v>207</v>
          </cell>
        </row>
        <row r="158">
          <cell r="B158">
            <v>122790</v>
          </cell>
          <cell r="C158">
            <v>529356.17636866297</v>
          </cell>
          <cell r="D158">
            <v>575154.04831928795</v>
          </cell>
          <cell r="E158">
            <v>207</v>
          </cell>
        </row>
        <row r="159">
          <cell r="B159">
            <v>122791</v>
          </cell>
          <cell r="C159">
            <v>529356.17636866297</v>
          </cell>
          <cell r="D159">
            <v>575154.04831928795</v>
          </cell>
          <cell r="E159">
            <v>207</v>
          </cell>
        </row>
        <row r="160">
          <cell r="B160">
            <v>122829</v>
          </cell>
          <cell r="C160">
            <v>529356.17636866297</v>
          </cell>
          <cell r="D160">
            <v>575154.04831928795</v>
          </cell>
          <cell r="E160">
            <v>207</v>
          </cell>
        </row>
        <row r="161">
          <cell r="B161">
            <v>122830</v>
          </cell>
          <cell r="C161">
            <v>529356.17636866297</v>
          </cell>
          <cell r="D161">
            <v>575154.04831928795</v>
          </cell>
          <cell r="E161">
            <v>207</v>
          </cell>
        </row>
        <row r="162">
          <cell r="B162">
            <v>122831</v>
          </cell>
          <cell r="C162">
            <v>529356.17636866297</v>
          </cell>
          <cell r="D162">
            <v>575154.04831928795</v>
          </cell>
          <cell r="E162">
            <v>207</v>
          </cell>
        </row>
        <row r="163">
          <cell r="B163">
            <v>122837</v>
          </cell>
          <cell r="C163">
            <v>529356.17636866297</v>
          </cell>
          <cell r="D163">
            <v>575154.04831928795</v>
          </cell>
          <cell r="E163">
            <v>207</v>
          </cell>
        </row>
        <row r="164">
          <cell r="B164">
            <v>122894</v>
          </cell>
          <cell r="C164">
            <v>529356.17636866297</v>
          </cell>
          <cell r="D164">
            <v>575154.04831928795</v>
          </cell>
          <cell r="E164">
            <v>207</v>
          </cell>
        </row>
        <row r="165">
          <cell r="B165">
            <v>122895</v>
          </cell>
          <cell r="C165">
            <v>529356.17636866297</v>
          </cell>
          <cell r="D165">
            <v>575154.04831928795</v>
          </cell>
          <cell r="E165">
            <v>207</v>
          </cell>
        </row>
        <row r="166">
          <cell r="B166">
            <v>122896</v>
          </cell>
          <cell r="C166">
            <v>529356.17636866297</v>
          </cell>
          <cell r="D166">
            <v>575154.04831928795</v>
          </cell>
          <cell r="E166">
            <v>207</v>
          </cell>
        </row>
        <row r="167">
          <cell r="B167">
            <v>122901</v>
          </cell>
          <cell r="C167">
            <v>529356.17636866297</v>
          </cell>
          <cell r="D167">
            <v>575154.04831928795</v>
          </cell>
          <cell r="E167">
            <v>207</v>
          </cell>
        </row>
        <row r="168">
          <cell r="B168">
            <v>122914</v>
          </cell>
          <cell r="C168">
            <v>529356.17636866297</v>
          </cell>
          <cell r="D168">
            <v>575154.04831928795</v>
          </cell>
          <cell r="E168">
            <v>207</v>
          </cell>
        </row>
        <row r="169">
          <cell r="B169">
            <v>122915</v>
          </cell>
          <cell r="C169">
            <v>529356.17636866297</v>
          </cell>
          <cell r="D169">
            <v>575154.04831928795</v>
          </cell>
          <cell r="E169">
            <v>207</v>
          </cell>
        </row>
        <row r="170">
          <cell r="B170">
            <v>122916</v>
          </cell>
          <cell r="C170">
            <v>529356.17636866297</v>
          </cell>
          <cell r="D170">
            <v>575154.04831928795</v>
          </cell>
          <cell r="E170">
            <v>207</v>
          </cell>
        </row>
        <row r="171">
          <cell r="B171">
            <v>122917</v>
          </cell>
          <cell r="C171">
            <v>529356.17636866297</v>
          </cell>
          <cell r="D171">
            <v>575154.04831928795</v>
          </cell>
          <cell r="E171">
            <v>207</v>
          </cell>
        </row>
        <row r="172">
          <cell r="B172">
            <v>122918</v>
          </cell>
          <cell r="C172">
            <v>529356.17636866297</v>
          </cell>
          <cell r="D172">
            <v>575154.04831928795</v>
          </cell>
          <cell r="E172">
            <v>207</v>
          </cell>
        </row>
        <row r="173">
          <cell r="B173">
            <v>122948</v>
          </cell>
          <cell r="C173">
            <v>529356.17636866297</v>
          </cell>
          <cell r="D173">
            <v>575154.04831928795</v>
          </cell>
          <cell r="E173">
            <v>207</v>
          </cell>
        </row>
        <row r="174">
          <cell r="B174">
            <v>122949</v>
          </cell>
          <cell r="C174">
            <v>529356.17636866297</v>
          </cell>
          <cell r="D174">
            <v>575154.04831928795</v>
          </cell>
          <cell r="E174">
            <v>207</v>
          </cell>
        </row>
        <row r="175">
          <cell r="B175">
            <v>122950</v>
          </cell>
          <cell r="C175">
            <v>529356.17636866297</v>
          </cell>
          <cell r="D175">
            <v>575154.04831928795</v>
          </cell>
          <cell r="E175">
            <v>207</v>
          </cell>
        </row>
        <row r="176">
          <cell r="B176">
            <v>122951</v>
          </cell>
          <cell r="C176">
            <v>529356.17636866297</v>
          </cell>
          <cell r="D176">
            <v>575154.04831928795</v>
          </cell>
          <cell r="E176">
            <v>207</v>
          </cell>
        </row>
        <row r="177">
          <cell r="B177">
            <v>123027</v>
          </cell>
          <cell r="C177">
            <v>529356.17636866297</v>
          </cell>
          <cell r="D177">
            <v>575154.04831928795</v>
          </cell>
          <cell r="E177">
            <v>207</v>
          </cell>
        </row>
        <row r="178">
          <cell r="B178">
            <v>123028</v>
          </cell>
          <cell r="C178">
            <v>529356.17636866297</v>
          </cell>
          <cell r="D178">
            <v>575154.04831928795</v>
          </cell>
          <cell r="E178">
            <v>207</v>
          </cell>
        </row>
        <row r="179">
          <cell r="B179">
            <v>123029</v>
          </cell>
          <cell r="C179">
            <v>529356.17636866297</v>
          </cell>
          <cell r="D179">
            <v>575154.04831928795</v>
          </cell>
          <cell r="E179">
            <v>207</v>
          </cell>
        </row>
        <row r="180">
          <cell r="B180">
            <v>123048</v>
          </cell>
          <cell r="C180">
            <v>529356.17636866297</v>
          </cell>
          <cell r="D180">
            <v>575154.04831928795</v>
          </cell>
          <cell r="E180">
            <v>207</v>
          </cell>
        </row>
        <row r="181">
          <cell r="B181">
            <v>123064</v>
          </cell>
          <cell r="C181">
            <v>529356.17636866297</v>
          </cell>
          <cell r="D181">
            <v>575154.04831928795</v>
          </cell>
          <cell r="E181">
            <v>207</v>
          </cell>
        </row>
        <row r="182">
          <cell r="B182">
            <v>123065</v>
          </cell>
          <cell r="C182">
            <v>529356.17636866297</v>
          </cell>
          <cell r="D182">
            <v>575154.04831928795</v>
          </cell>
          <cell r="E182">
            <v>207</v>
          </cell>
        </row>
        <row r="183">
          <cell r="B183">
            <v>123066</v>
          </cell>
          <cell r="C183">
            <v>529356.17636866297</v>
          </cell>
          <cell r="D183">
            <v>575154.04831928795</v>
          </cell>
          <cell r="E183">
            <v>207</v>
          </cell>
        </row>
        <row r="184">
          <cell r="B184">
            <v>123150</v>
          </cell>
          <cell r="C184">
            <v>529356.17636866297</v>
          </cell>
          <cell r="D184">
            <v>575154.04831928795</v>
          </cell>
          <cell r="E184">
            <v>207</v>
          </cell>
        </row>
        <row r="185">
          <cell r="B185">
            <v>123162</v>
          </cell>
          <cell r="C185">
            <v>529356.17636866297</v>
          </cell>
          <cell r="D185">
            <v>575154.04831928795</v>
          </cell>
          <cell r="E185">
            <v>207</v>
          </cell>
        </row>
        <row r="186">
          <cell r="B186">
            <v>123163</v>
          </cell>
          <cell r="C186">
            <v>529356.17636866297</v>
          </cell>
          <cell r="D186">
            <v>575154.04831928795</v>
          </cell>
          <cell r="E186">
            <v>207</v>
          </cell>
        </row>
        <row r="187">
          <cell r="B187">
            <v>1435</v>
          </cell>
          <cell r="C187">
            <v>529356.17636866297</v>
          </cell>
          <cell r="D187">
            <v>575154.04831928795</v>
          </cell>
          <cell r="E187">
            <v>207</v>
          </cell>
        </row>
        <row r="188">
          <cell r="B188">
            <v>1436</v>
          </cell>
          <cell r="C188">
            <v>529356.17636866297</v>
          </cell>
          <cell r="D188">
            <v>575154.04831928795</v>
          </cell>
          <cell r="E188">
            <v>207</v>
          </cell>
        </row>
        <row r="189">
          <cell r="B189">
            <v>1437</v>
          </cell>
          <cell r="C189">
            <v>529356.17636866297</v>
          </cell>
          <cell r="D189">
            <v>575154.04831928795</v>
          </cell>
          <cell r="E189">
            <v>207</v>
          </cell>
        </row>
        <row r="190">
          <cell r="B190">
            <v>1438</v>
          </cell>
          <cell r="C190">
            <v>529356.17636866297</v>
          </cell>
          <cell r="D190">
            <v>575154.04831928795</v>
          </cell>
          <cell r="E190">
            <v>207</v>
          </cell>
        </row>
        <row r="191">
          <cell r="B191">
            <v>3097</v>
          </cell>
          <cell r="C191">
            <v>529356.17636866297</v>
          </cell>
          <cell r="D191">
            <v>575154.04831928795</v>
          </cell>
          <cell r="E191">
            <v>207</v>
          </cell>
        </row>
        <row r="192">
          <cell r="B192">
            <v>3098</v>
          </cell>
          <cell r="C192">
            <v>529356.17636866297</v>
          </cell>
          <cell r="D192">
            <v>575154.04831928795</v>
          </cell>
          <cell r="E192">
            <v>207</v>
          </cell>
        </row>
        <row r="193">
          <cell r="B193">
            <v>3177</v>
          </cell>
          <cell r="C193">
            <v>529356.17636866297</v>
          </cell>
          <cell r="D193">
            <v>575154.04831928795</v>
          </cell>
          <cell r="E193">
            <v>207</v>
          </cell>
        </row>
        <row r="194">
          <cell r="B194">
            <v>3206</v>
          </cell>
          <cell r="C194">
            <v>529356.17636866297</v>
          </cell>
          <cell r="D194">
            <v>575154.04831928795</v>
          </cell>
          <cell r="E194">
            <v>207</v>
          </cell>
        </row>
        <row r="195">
          <cell r="B195">
            <v>3676</v>
          </cell>
          <cell r="C195">
            <v>529356.17636866297</v>
          </cell>
          <cell r="D195">
            <v>575154.04831928795</v>
          </cell>
          <cell r="E195">
            <v>207</v>
          </cell>
        </row>
        <row r="196">
          <cell r="B196">
            <v>4564</v>
          </cell>
          <cell r="C196">
            <v>529211.17746349797</v>
          </cell>
          <cell r="D196">
            <v>575528.60894764203</v>
          </cell>
          <cell r="E196">
            <v>207</v>
          </cell>
        </row>
        <row r="197">
          <cell r="B197">
            <v>5470</v>
          </cell>
          <cell r="C197">
            <v>529211.17746349797</v>
          </cell>
          <cell r="D197">
            <v>575528.60894764203</v>
          </cell>
          <cell r="E197">
            <v>207</v>
          </cell>
        </row>
        <row r="198">
          <cell r="B198">
            <v>5710</v>
          </cell>
          <cell r="C198">
            <v>529356.17636866297</v>
          </cell>
          <cell r="D198">
            <v>575154.04831928795</v>
          </cell>
          <cell r="E198">
            <v>207</v>
          </cell>
        </row>
        <row r="199">
          <cell r="B199">
            <v>5711</v>
          </cell>
          <cell r="C199">
            <v>529356.17636866297</v>
          </cell>
          <cell r="D199">
            <v>575154.04831928795</v>
          </cell>
          <cell r="E199">
            <v>207</v>
          </cell>
        </row>
        <row r="200">
          <cell r="B200">
            <v>6229</v>
          </cell>
          <cell r="C200">
            <v>529356.17636866297</v>
          </cell>
          <cell r="D200">
            <v>575154.04831928795</v>
          </cell>
          <cell r="E200">
            <v>207</v>
          </cell>
        </row>
        <row r="201">
          <cell r="B201">
            <v>6655</v>
          </cell>
          <cell r="C201">
            <v>529356.17636866297</v>
          </cell>
          <cell r="D201">
            <v>575154.04831928795</v>
          </cell>
          <cell r="E201">
            <v>207</v>
          </cell>
        </row>
        <row r="202">
          <cell r="B202">
            <v>6842</v>
          </cell>
          <cell r="C202">
            <v>529356.17636866297</v>
          </cell>
          <cell r="D202">
            <v>575154.04831928795</v>
          </cell>
          <cell r="E202">
            <v>207</v>
          </cell>
        </row>
        <row r="203">
          <cell r="B203">
            <v>7006</v>
          </cell>
          <cell r="C203">
            <v>529356.17636866297</v>
          </cell>
          <cell r="D203">
            <v>575154.04831928795</v>
          </cell>
          <cell r="E203">
            <v>207</v>
          </cell>
        </row>
        <row r="204">
          <cell r="B204">
            <v>7044</v>
          </cell>
          <cell r="C204">
            <v>529356.17636866297</v>
          </cell>
          <cell r="D204">
            <v>575154.04831928795</v>
          </cell>
          <cell r="E204">
            <v>207</v>
          </cell>
        </row>
        <row r="205">
          <cell r="B205">
            <v>7146</v>
          </cell>
          <cell r="C205">
            <v>529356.17636866297</v>
          </cell>
          <cell r="D205">
            <v>575154.04831928795</v>
          </cell>
          <cell r="E205">
            <v>207</v>
          </cell>
        </row>
        <row r="206">
          <cell r="B206">
            <v>7147</v>
          </cell>
          <cell r="C206">
            <v>529356.17636866297</v>
          </cell>
          <cell r="D206">
            <v>575154.04831928795</v>
          </cell>
          <cell r="E206">
            <v>207</v>
          </cell>
        </row>
        <row r="207">
          <cell r="B207">
            <v>7454</v>
          </cell>
          <cell r="C207">
            <v>529211.17746349797</v>
          </cell>
          <cell r="D207">
            <v>575528.60894764203</v>
          </cell>
          <cell r="E207">
            <v>207</v>
          </cell>
        </row>
        <row r="208">
          <cell r="B208">
            <v>10511</v>
          </cell>
          <cell r="C208">
            <v>529356.17636866297</v>
          </cell>
          <cell r="D208">
            <v>575154.04831928795</v>
          </cell>
          <cell r="E208">
            <v>207</v>
          </cell>
        </row>
        <row r="209">
          <cell r="B209">
            <v>10512</v>
          </cell>
          <cell r="C209">
            <v>529356.17636866297</v>
          </cell>
          <cell r="D209">
            <v>575154.04831928795</v>
          </cell>
          <cell r="E209">
            <v>207</v>
          </cell>
        </row>
        <row r="210">
          <cell r="B210">
            <v>13062</v>
          </cell>
          <cell r="C210">
            <v>529356.17636866297</v>
          </cell>
          <cell r="D210">
            <v>575154.04831928795</v>
          </cell>
          <cell r="E210">
            <v>207</v>
          </cell>
        </row>
        <row r="211">
          <cell r="B211">
            <v>13065</v>
          </cell>
          <cell r="C211">
            <v>529356.17636866297</v>
          </cell>
          <cell r="D211">
            <v>575154.04831928795</v>
          </cell>
          <cell r="E211">
            <v>207</v>
          </cell>
        </row>
        <row r="212">
          <cell r="B212">
            <v>14805</v>
          </cell>
          <cell r="C212">
            <v>529356.17636866297</v>
          </cell>
          <cell r="D212">
            <v>575154.04831928795</v>
          </cell>
          <cell r="E212">
            <v>207</v>
          </cell>
        </row>
        <row r="213">
          <cell r="B213">
            <v>14806</v>
          </cell>
          <cell r="C213">
            <v>529356.17636866297</v>
          </cell>
          <cell r="D213">
            <v>575154.04831928795</v>
          </cell>
          <cell r="E213">
            <v>207</v>
          </cell>
        </row>
        <row r="214">
          <cell r="B214">
            <v>15916</v>
          </cell>
          <cell r="C214">
            <v>529356.17636866297</v>
          </cell>
          <cell r="D214">
            <v>575154.04831928795</v>
          </cell>
          <cell r="E214">
            <v>207</v>
          </cell>
        </row>
        <row r="215">
          <cell r="B215">
            <v>17634</v>
          </cell>
          <cell r="C215">
            <v>529356.17636866297</v>
          </cell>
          <cell r="D215">
            <v>575154.04831928795</v>
          </cell>
          <cell r="E215">
            <v>207</v>
          </cell>
        </row>
        <row r="216">
          <cell r="B216">
            <v>17686</v>
          </cell>
          <cell r="C216">
            <v>529356.17636866297</v>
          </cell>
          <cell r="D216">
            <v>575154.04831928795</v>
          </cell>
          <cell r="E216">
            <v>207</v>
          </cell>
        </row>
        <row r="217">
          <cell r="B217">
            <v>18369</v>
          </cell>
          <cell r="C217">
            <v>529356.17636866297</v>
          </cell>
          <cell r="D217">
            <v>575154.04831928795</v>
          </cell>
          <cell r="E217">
            <v>207</v>
          </cell>
        </row>
        <row r="218">
          <cell r="B218">
            <v>19094</v>
          </cell>
          <cell r="C218">
            <v>529356.17636866297</v>
          </cell>
          <cell r="D218">
            <v>575154.04831928795</v>
          </cell>
          <cell r="E218">
            <v>207</v>
          </cell>
        </row>
        <row r="219">
          <cell r="B219">
            <v>19133</v>
          </cell>
          <cell r="C219">
            <v>529356.17636866297</v>
          </cell>
          <cell r="D219">
            <v>575154.04831928795</v>
          </cell>
          <cell r="E219">
            <v>207</v>
          </cell>
        </row>
        <row r="220">
          <cell r="B220">
            <v>20721</v>
          </cell>
          <cell r="C220">
            <v>529356.17636866297</v>
          </cell>
          <cell r="D220">
            <v>575154.04831928795</v>
          </cell>
          <cell r="E220">
            <v>207</v>
          </cell>
        </row>
        <row r="221">
          <cell r="B221">
            <v>20935</v>
          </cell>
          <cell r="C221">
            <v>529356.17636866297</v>
          </cell>
          <cell r="D221">
            <v>575154.04831928795</v>
          </cell>
          <cell r="E221">
            <v>207</v>
          </cell>
        </row>
        <row r="222">
          <cell r="B222">
            <v>22866</v>
          </cell>
          <cell r="C222">
            <v>529356.17636866297</v>
          </cell>
          <cell r="D222">
            <v>575154.04831928795</v>
          </cell>
          <cell r="E222">
            <v>207</v>
          </cell>
        </row>
        <row r="223">
          <cell r="B223">
            <v>23008</v>
          </cell>
          <cell r="C223">
            <v>529356.17636866297</v>
          </cell>
          <cell r="D223">
            <v>575154.04831928795</v>
          </cell>
          <cell r="E223">
            <v>207</v>
          </cell>
        </row>
        <row r="224">
          <cell r="B224">
            <v>50929</v>
          </cell>
          <cell r="C224">
            <v>529356.17636866297</v>
          </cell>
          <cell r="D224">
            <v>575154.04831928795</v>
          </cell>
          <cell r="E224">
            <v>207</v>
          </cell>
        </row>
        <row r="225">
          <cell r="B225">
            <v>50931</v>
          </cell>
          <cell r="C225">
            <v>529356.17636866297</v>
          </cell>
          <cell r="D225">
            <v>575154.04831928795</v>
          </cell>
          <cell r="E225">
            <v>207</v>
          </cell>
        </row>
        <row r="226">
          <cell r="B226">
            <v>50946</v>
          </cell>
          <cell r="C226">
            <v>529356.17636866297</v>
          </cell>
          <cell r="D226">
            <v>575154.04831928795</v>
          </cell>
          <cell r="E226">
            <v>207</v>
          </cell>
        </row>
        <row r="227">
          <cell r="B227">
            <v>53790</v>
          </cell>
          <cell r="C227">
            <v>529356.17636866297</v>
          </cell>
          <cell r="D227">
            <v>575154.04831928795</v>
          </cell>
          <cell r="E227">
            <v>207</v>
          </cell>
        </row>
        <row r="228">
          <cell r="B228">
            <v>5017</v>
          </cell>
          <cell r="C228">
            <v>529356.17636866297</v>
          </cell>
          <cell r="D228">
            <v>575154.04831928795</v>
          </cell>
          <cell r="E228">
            <v>207</v>
          </cell>
        </row>
        <row r="229">
          <cell r="B229">
            <v>81774</v>
          </cell>
          <cell r="C229">
            <v>529356.17636866297</v>
          </cell>
          <cell r="D229">
            <v>575154.04831928795</v>
          </cell>
          <cell r="E229">
            <v>207</v>
          </cell>
        </row>
        <row r="230">
          <cell r="B230">
            <v>280001</v>
          </cell>
          <cell r="C230">
            <v>529211.17746349797</v>
          </cell>
          <cell r="D230">
            <v>575528.60894764203</v>
          </cell>
          <cell r="E230">
            <v>207</v>
          </cell>
        </row>
        <row r="231">
          <cell r="B231">
            <v>280002</v>
          </cell>
          <cell r="C231">
            <v>529211.17746349797</v>
          </cell>
          <cell r="D231">
            <v>575528.60894764203</v>
          </cell>
          <cell r="E231">
            <v>207</v>
          </cell>
        </row>
        <row r="232">
          <cell r="B232">
            <v>255807</v>
          </cell>
          <cell r="C232">
            <v>529356.17636866297</v>
          </cell>
          <cell r="D232">
            <v>575154.04831928795</v>
          </cell>
          <cell r="E232">
            <v>207</v>
          </cell>
        </row>
        <row r="233">
          <cell r="B233">
            <v>255808</v>
          </cell>
          <cell r="C233">
            <v>529356.17636866297</v>
          </cell>
          <cell r="D233">
            <v>575154.04831928795</v>
          </cell>
          <cell r="E233">
            <v>207</v>
          </cell>
        </row>
        <row r="234">
          <cell r="B234">
            <v>255981</v>
          </cell>
          <cell r="C234">
            <v>529356.17636866297</v>
          </cell>
          <cell r="D234">
            <v>575154.04831928795</v>
          </cell>
          <cell r="E234">
            <v>207</v>
          </cell>
        </row>
        <row r="235">
          <cell r="B235">
            <v>256139</v>
          </cell>
          <cell r="C235">
            <v>529356.17636866297</v>
          </cell>
          <cell r="D235">
            <v>575154.04831928795</v>
          </cell>
          <cell r="E235">
            <v>207</v>
          </cell>
        </row>
        <row r="236">
          <cell r="B236">
            <v>26021</v>
          </cell>
          <cell r="C236">
            <v>529356.17636866297</v>
          </cell>
          <cell r="D236">
            <v>575154.04831928795</v>
          </cell>
          <cell r="E236">
            <v>207</v>
          </cell>
        </row>
        <row r="237">
          <cell r="B237">
            <v>121573</v>
          </cell>
          <cell r="C237">
            <v>529211.17746349797</v>
          </cell>
          <cell r="D237">
            <v>575528.60894764203</v>
          </cell>
          <cell r="E237">
            <v>207</v>
          </cell>
        </row>
        <row r="238">
          <cell r="B238">
            <v>121582</v>
          </cell>
          <cell r="C238">
            <v>529211.17746349797</v>
          </cell>
          <cell r="D238">
            <v>575528.60894764203</v>
          </cell>
          <cell r="E238">
            <v>207</v>
          </cell>
        </row>
        <row r="239">
          <cell r="B239">
            <v>121658</v>
          </cell>
          <cell r="C239">
            <v>529211.17746349797</v>
          </cell>
          <cell r="D239">
            <v>575528.60894764203</v>
          </cell>
          <cell r="E239">
            <v>207</v>
          </cell>
        </row>
        <row r="240">
          <cell r="B240">
            <v>121943</v>
          </cell>
          <cell r="C240">
            <v>529211.17746349797</v>
          </cell>
          <cell r="D240">
            <v>575528.60894764203</v>
          </cell>
          <cell r="E240">
            <v>207</v>
          </cell>
        </row>
        <row r="241">
          <cell r="B241">
            <v>122251</v>
          </cell>
          <cell r="C241">
            <v>529211.17746349797</v>
          </cell>
          <cell r="D241">
            <v>575528.60894764203</v>
          </cell>
          <cell r="E241">
            <v>207</v>
          </cell>
        </row>
        <row r="242">
          <cell r="B242">
            <v>122330</v>
          </cell>
          <cell r="C242">
            <v>529211.17746349797</v>
          </cell>
          <cell r="D242">
            <v>575528.60894764203</v>
          </cell>
          <cell r="E242">
            <v>207</v>
          </cell>
        </row>
        <row r="243">
          <cell r="B243">
            <v>122333</v>
          </cell>
          <cell r="C243">
            <v>529211.17746349797</v>
          </cell>
          <cell r="D243">
            <v>575528.60894764203</v>
          </cell>
          <cell r="E243">
            <v>207</v>
          </cell>
        </row>
        <row r="244">
          <cell r="B244">
            <v>122441</v>
          </cell>
          <cell r="C244">
            <v>529211.17746349797</v>
          </cell>
          <cell r="D244">
            <v>575528.60894764203</v>
          </cell>
          <cell r="E244">
            <v>207</v>
          </cell>
        </row>
        <row r="245">
          <cell r="B245">
            <v>122442</v>
          </cell>
          <cell r="C245">
            <v>529211.17746349797</v>
          </cell>
          <cell r="D245">
            <v>575528.60894764203</v>
          </cell>
          <cell r="E245">
            <v>207</v>
          </cell>
        </row>
        <row r="246">
          <cell r="B246">
            <v>122520</v>
          </cell>
          <cell r="C246">
            <v>529211.17746349797</v>
          </cell>
          <cell r="D246">
            <v>575528.60894764203</v>
          </cell>
          <cell r="E246">
            <v>207</v>
          </cell>
        </row>
        <row r="247">
          <cell r="B247">
            <v>122556</v>
          </cell>
          <cell r="C247">
            <v>529211.17746349797</v>
          </cell>
          <cell r="D247">
            <v>575528.60894764203</v>
          </cell>
          <cell r="E247">
            <v>207</v>
          </cell>
        </row>
        <row r="248">
          <cell r="B248">
            <v>122557</v>
          </cell>
          <cell r="C248">
            <v>529211.17746349797</v>
          </cell>
          <cell r="D248">
            <v>575528.60894764203</v>
          </cell>
          <cell r="E248">
            <v>207</v>
          </cell>
        </row>
        <row r="249">
          <cell r="B249">
            <v>122713</v>
          </cell>
          <cell r="C249">
            <v>529211.17746349797</v>
          </cell>
          <cell r="D249">
            <v>575528.60894764203</v>
          </cell>
          <cell r="E249">
            <v>207</v>
          </cell>
        </row>
        <row r="250">
          <cell r="B250">
            <v>122919</v>
          </cell>
          <cell r="C250">
            <v>529211.17746349797</v>
          </cell>
          <cell r="D250">
            <v>575528.60894764203</v>
          </cell>
          <cell r="E250">
            <v>207</v>
          </cell>
        </row>
        <row r="251">
          <cell r="B251">
            <v>122961</v>
          </cell>
          <cell r="C251">
            <v>529211.17746349797</v>
          </cell>
          <cell r="D251">
            <v>575528.60894764203</v>
          </cell>
          <cell r="E251">
            <v>207</v>
          </cell>
        </row>
        <row r="252">
          <cell r="B252">
            <v>122971</v>
          </cell>
          <cell r="C252">
            <v>529211.17746349797</v>
          </cell>
          <cell r="D252">
            <v>575528.60894764203</v>
          </cell>
          <cell r="E252">
            <v>207</v>
          </cell>
        </row>
        <row r="253">
          <cell r="B253">
            <v>123074</v>
          </cell>
          <cell r="C253">
            <v>529211.17746349797</v>
          </cell>
          <cell r="D253">
            <v>575528.60894764203</v>
          </cell>
          <cell r="E253">
            <v>207</v>
          </cell>
        </row>
        <row r="254">
          <cell r="B254">
            <v>123075</v>
          </cell>
          <cell r="C254">
            <v>529211.17746349797</v>
          </cell>
          <cell r="D254">
            <v>575528.60894764203</v>
          </cell>
          <cell r="E254">
            <v>207</v>
          </cell>
        </row>
        <row r="255">
          <cell r="B255">
            <v>6872</v>
          </cell>
          <cell r="C255">
            <v>529211.17746349797</v>
          </cell>
          <cell r="D255">
            <v>575528.60894764203</v>
          </cell>
          <cell r="E255">
            <v>207</v>
          </cell>
        </row>
        <row r="256">
          <cell r="B256">
            <v>7148</v>
          </cell>
          <cell r="C256">
            <v>529211.17746349797</v>
          </cell>
          <cell r="D256">
            <v>575528.60894764203</v>
          </cell>
          <cell r="E256">
            <v>207</v>
          </cell>
        </row>
        <row r="257">
          <cell r="B257">
            <v>7487</v>
          </cell>
          <cell r="C257">
            <v>529211.17746349797</v>
          </cell>
          <cell r="D257">
            <v>575528.60894764203</v>
          </cell>
          <cell r="E257">
            <v>207</v>
          </cell>
        </row>
        <row r="258">
          <cell r="B258">
            <v>14233</v>
          </cell>
          <cell r="C258">
            <v>529211.17746349797</v>
          </cell>
          <cell r="D258">
            <v>575528.60894764203</v>
          </cell>
          <cell r="E258">
            <v>207</v>
          </cell>
        </row>
        <row r="259">
          <cell r="B259">
            <v>22860</v>
          </cell>
          <cell r="C259">
            <v>529211.17746349797</v>
          </cell>
          <cell r="D259">
            <v>575528.60894764203</v>
          </cell>
          <cell r="E259">
            <v>207</v>
          </cell>
        </row>
        <row r="260">
          <cell r="B260">
            <v>124842</v>
          </cell>
          <cell r="C260">
            <v>529211.17746349797</v>
          </cell>
          <cell r="D260">
            <v>575528.60894764203</v>
          </cell>
          <cell r="E260">
            <v>207</v>
          </cell>
        </row>
        <row r="261">
          <cell r="B261">
            <v>256126</v>
          </cell>
          <cell r="C261">
            <v>529211.17746349797</v>
          </cell>
          <cell r="D261">
            <v>575528.60894764203</v>
          </cell>
          <cell r="E261">
            <v>207</v>
          </cell>
        </row>
        <row r="262">
          <cell r="B262">
            <v>121312</v>
          </cell>
          <cell r="C262">
            <v>529211.17746349797</v>
          </cell>
          <cell r="D262">
            <v>575528.60894764203</v>
          </cell>
          <cell r="E262">
            <v>207</v>
          </cell>
        </row>
        <row r="263">
          <cell r="B263">
            <v>121312</v>
          </cell>
          <cell r="C263">
            <v>529211.17746349797</v>
          </cell>
          <cell r="D263">
            <v>575528.60894764203</v>
          </cell>
          <cell r="E263">
            <v>207</v>
          </cell>
        </row>
        <row r="264">
          <cell r="B264">
            <v>18633</v>
          </cell>
          <cell r="C264">
            <v>529211.17746349797</v>
          </cell>
          <cell r="D264">
            <v>575528.60894764203</v>
          </cell>
          <cell r="E264">
            <v>207</v>
          </cell>
        </row>
        <row r="265">
          <cell r="B265">
            <v>18633</v>
          </cell>
          <cell r="C265">
            <v>529211.17746349797</v>
          </cell>
          <cell r="D265">
            <v>575528.60894764203</v>
          </cell>
          <cell r="E265">
            <v>207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ila Gomez Montes" refreshedDate="44760.485585185183" createdVersion="7" refreshedVersion="7" minRefreshableVersion="3" recordCount="266" xr:uid="{421D2BAB-52DC-401A-9F93-E1242DCFE6EA}">
  <cacheSource type="worksheet">
    <worksheetSource ref="A1:AC1048576" sheet="Honda Solo Chapman"/>
  </cacheSource>
  <cacheFields count="29">
    <cacheField name="ID ARA Nuevo IAA" numFmtId="0">
      <sharedItems containsString="0" containsBlank="1" containsNumber="1" containsInteger="1" minValue="579127" maxValue="729309"/>
    </cacheField>
    <cacheField name="CATALOGO" numFmtId="0">
      <sharedItems containsString="0" containsBlank="1" containsNumber="1" containsInteger="1" minValue="1435" maxValue="280002" count="263">
        <n v="22860"/>
        <n v="7006"/>
        <n v="19094"/>
        <n v="1435"/>
        <n v="3097"/>
        <n v="13062"/>
        <n v="13065"/>
        <n v="18369"/>
        <n v="19133"/>
        <n v="7044"/>
        <n v="14805"/>
        <n v="17686"/>
        <n v="1436"/>
        <n v="1437"/>
        <n v="3177"/>
        <n v="3206"/>
        <n v="6229"/>
        <n v="6655"/>
        <n v="10511"/>
        <n v="10512"/>
        <n v="14806"/>
        <n v="20935"/>
        <n v="53790"/>
        <n v="121312"/>
        <n v="122919"/>
        <n v="121362"/>
        <n v="121363"/>
        <n v="121429"/>
        <n v="121450"/>
        <n v="121501"/>
        <n v="121570"/>
        <n v="121731"/>
        <n v="121791"/>
        <n v="121941"/>
        <n v="122177"/>
        <n v="122186"/>
        <n v="122198"/>
        <n v="122255"/>
        <n v="122348"/>
        <n v="122570"/>
        <n v="122572"/>
        <n v="122715"/>
        <n v="122721"/>
        <n v="122740"/>
        <n v="122741"/>
        <n v="122742"/>
        <n v="122743"/>
        <n v="122744"/>
        <n v="122916"/>
        <n v="122948"/>
        <n v="122949"/>
        <n v="122950"/>
        <n v="122951"/>
        <n v="123150"/>
        <n v="3676"/>
        <n v="5710"/>
        <n v="5711"/>
        <n v="22866"/>
        <n v="5017"/>
        <n v="3098"/>
        <n v="6842"/>
        <n v="50931"/>
        <n v="50946"/>
        <n v="81774"/>
        <n v="255808"/>
        <n v="121451"/>
        <n v="121453"/>
        <n v="121727"/>
        <n v="121730"/>
        <n v="121843"/>
        <n v="121844"/>
        <n v="121901"/>
        <n v="122188"/>
        <n v="122189"/>
        <n v="122225"/>
        <n v="122266"/>
        <n v="122372"/>
        <n v="122428"/>
        <n v="122603"/>
        <n v="122623"/>
        <n v="122706"/>
        <n v="122830"/>
        <n v="122914"/>
        <n v="123029"/>
        <n v="123163"/>
        <n v="121470"/>
        <n v="121728"/>
        <n v="121845"/>
        <n v="121900"/>
        <n v="121904"/>
        <n v="122178"/>
        <n v="122223"/>
        <n v="122224"/>
        <n v="122265"/>
        <n v="122332"/>
        <n v="122334"/>
        <n v="122335"/>
        <n v="122371"/>
        <n v="122612"/>
        <n v="122714"/>
        <n v="122787"/>
        <n v="122790"/>
        <n v="122837"/>
        <n v="122917"/>
        <n v="122918"/>
        <n v="123028"/>
        <n v="123064"/>
        <n v="123162"/>
        <n v="121582"/>
        <n v="121943"/>
        <n v="122251"/>
        <n v="122441"/>
        <n v="122556"/>
        <n v="122713"/>
        <n v="256126"/>
        <n v="121819"/>
        <n v="122168"/>
        <n v="122745"/>
        <n v="122760"/>
        <n v="122829"/>
        <n v="7146"/>
        <n v="7147"/>
        <n v="15916"/>
        <n v="17634"/>
        <n v="23008"/>
        <n v="255981"/>
        <n v="121573"/>
        <n v="122330"/>
        <n v="122442"/>
        <n v="122520"/>
        <n v="122961"/>
        <n v="123074"/>
        <n v="123075"/>
        <n v="7148"/>
        <n v="7487"/>
        <n v="14233"/>
        <n v="121355"/>
        <n v="121356"/>
        <n v="121357"/>
        <n v="121358"/>
        <n v="121359"/>
        <n v="121360"/>
        <n v="121361"/>
        <n v="121469"/>
        <n v="121484"/>
        <n v="121498"/>
        <n v="121577"/>
        <n v="121793"/>
        <n v="121866"/>
        <n v="121867"/>
        <n v="121881"/>
        <n v="121882"/>
        <n v="121903"/>
        <n v="121927"/>
        <n v="121939"/>
        <n v="121940"/>
        <n v="122038"/>
        <n v="122087"/>
        <n v="122092"/>
        <n v="122207"/>
        <n v="122316"/>
        <n v="122370"/>
        <n v="122462"/>
        <n v="122463"/>
        <n v="122540"/>
        <n v="122555"/>
        <n v="122602"/>
        <n v="122619"/>
        <n v="122761"/>
        <n v="122788"/>
        <n v="122791"/>
        <n v="122901"/>
        <n v="123027"/>
        <n v="123048"/>
        <n v="20721"/>
        <n v="50929"/>
        <n v="280001"/>
        <n v="4564"/>
        <n v="5470"/>
        <n v="7454"/>
        <n v="255807"/>
        <n v="26021"/>
        <n v="121658"/>
        <n v="122333"/>
        <n v="122557"/>
        <n v="122971"/>
        <n v="6872"/>
        <n v="124842"/>
        <n v="121436"/>
        <n v="121452"/>
        <n v="121468"/>
        <n v="121477"/>
        <n v="121478"/>
        <n v="121494"/>
        <n v="121500"/>
        <n v="121563"/>
        <n v="121758"/>
        <n v="121838"/>
        <n v="121839"/>
        <n v="121929"/>
        <n v="122077"/>
        <n v="122093"/>
        <n v="122106"/>
        <n v="122218"/>
        <n v="122219"/>
        <n v="122220"/>
        <n v="122234"/>
        <n v="122256"/>
        <n v="122303"/>
        <n v="122314"/>
        <n v="122541"/>
        <n v="122590"/>
        <n v="122618"/>
        <n v="122634"/>
        <n v="122696"/>
        <n v="122789"/>
        <n v="122831"/>
        <n v="122894"/>
        <n v="122895"/>
        <n v="122896"/>
        <n v="122915"/>
        <n v="280002"/>
        <n v="121416"/>
        <n v="121417"/>
        <n v="121483"/>
        <n v="121499"/>
        <n v="121682"/>
        <n v="121729"/>
        <n v="121747"/>
        <n v="121757"/>
        <n v="121790"/>
        <n v="121792"/>
        <n v="121794"/>
        <n v="121800"/>
        <n v="121801"/>
        <n v="121820"/>
        <n v="121842"/>
        <n v="121902"/>
        <n v="121928"/>
        <n v="121930"/>
        <n v="121942"/>
        <n v="122105"/>
        <n v="122158"/>
        <n v="122167"/>
        <n v="122185"/>
        <n v="122277"/>
        <n v="122315"/>
        <n v="122317"/>
        <n v="122331"/>
        <n v="122427"/>
        <n v="122493"/>
        <n v="122494"/>
        <n v="122571"/>
        <n v="122633"/>
        <n v="122746"/>
        <n v="123065"/>
        <n v="123066"/>
        <n v="256139"/>
        <n v="1438"/>
        <n v="18633"/>
        <n v="122609"/>
        <n v="122197"/>
        <m/>
      </sharedItems>
    </cacheField>
    <cacheField name="VISIT_ID" numFmtId="0">
      <sharedItems containsBlank="1"/>
    </cacheField>
    <cacheField name="SITE_NO" numFmtId="0">
      <sharedItems containsString="0" containsBlank="1" containsNumber="1" containsInteger="1" minValue="1" maxValue="4" count="5">
        <n v="1"/>
        <n v="3"/>
        <n v="2"/>
        <n v="4"/>
        <m/>
      </sharedItems>
    </cacheField>
    <cacheField name="Nombre del conjunto de datos" numFmtId="0">
      <sharedItems containsBlank="1"/>
    </cacheField>
    <cacheField name="Nombre de la institución_ARA" numFmtId="0">
      <sharedItems containsBlank="1"/>
    </cacheField>
    <cacheField name="Código de la institución" numFmtId="0">
      <sharedItems containsBlank="1"/>
    </cacheField>
    <cacheField name="Número de catálogo" numFmtId="0">
      <sharedItems containsString="0" containsBlank="1" containsNumber="1" containsInteger="1" minValue="1435" maxValue="280002"/>
    </cacheField>
    <cacheField name="Nombre aceptado usado" numFmtId="0">
      <sharedItems containsBlank="1"/>
    </cacheField>
    <cacheField name="SP_CHECK" numFmtId="0">
      <sharedItems containsBlank="1" count="114">
        <s v="Stilpnia cyanicollis"/>
        <s v="Thamnophilus doliatus"/>
        <s v="Arremon aurantiirostris"/>
        <s v="Colinus cristatus"/>
        <s v="Columbina passerina"/>
        <s v="Pheugopedius fasciatoventris"/>
        <s v="Melanospiza bicolor"/>
        <s v="Arremonops conirostris"/>
        <s v="Thamnophilus punctatus"/>
        <s v="Cyclarhis gujanensis"/>
        <s v="Icterus chrysater"/>
        <s v="Psittacara wagleri"/>
        <s v="Brotogeris jugularis"/>
        <s v="Melanerpes rubricapillus"/>
        <s v="Picumnus olivaceus"/>
        <s v="Cyanocorax affinis"/>
        <s v="Eucometis penicillata"/>
        <s v="Pionus tumultuosus"/>
        <s v="Euphonia laniirostris"/>
        <s v="Butorides striata"/>
        <s v="Falco sparverius"/>
        <s v="Momotus subrufescens"/>
        <s v="Chrysuronia goudoti"/>
        <s v="Galbula ruficauda"/>
        <s v="Myrmeciza longipes"/>
        <s v="Todirostrum cinereum"/>
        <s v="Poecilotriccus sylvia"/>
        <s v="Atalotriccus pilaris"/>
        <s v="Elaenia flavogaster"/>
        <s v="Tyrannus melancholicus"/>
        <s v="Turdus leucomelas"/>
        <s v="Volatinia jacarina"/>
        <s v="Saltator striatipectus"/>
        <s v="Stilpnia vitriolina"/>
        <s v="Icterus auricapillus"/>
        <s v="Streptoprocne zonaris"/>
        <s v="Baryphthengus martii"/>
        <s v="Stilpnia nigrocincta"/>
        <s v="Xiphorhynchus guttatus"/>
        <s v="Momotus momota"/>
        <s v="Formicivora grisea"/>
        <s v="Hemitriccus margaritaceiventer"/>
        <s v="Phaeomyias murina"/>
        <s v="Myiozetetes cayanensis"/>
        <s v="Manacus manacus"/>
        <s v="Polioptila plumbea"/>
        <s v="Setophaga petechia"/>
        <s v="Parkesia noveboracensis"/>
        <s v="Sporophila minuta"/>
        <s v="Coereba flaveola"/>
        <s v="Euphonia concinna"/>
        <s v="Thraupis episcopus"/>
        <s v="Forpus conspicillatus"/>
        <s v="Myiarchus apicalis"/>
        <s v="Setophaga castanea"/>
        <s v="Piranga rubra"/>
        <s v="Chalybura buffonii"/>
        <s v="Campylorhynchus zonatus"/>
        <s v="Turdus ignobilis"/>
        <s v="Tiaris olivaceus"/>
        <s v="Colonia colonus"/>
        <s v="Spinus psaltria"/>
        <s v="Hafferia immaculata"/>
        <s v="Chlorophanes spiza"/>
        <s v="Thalurania colombica"/>
        <s v="Contopus cinereus"/>
        <s v="Henicorhina leucosticta"/>
        <s v="Tangara gyrola"/>
        <s v="Habia cristata"/>
        <s v="Schiffornis turdina"/>
        <s v="Catharus minimus"/>
        <s v="Amazona ochrocephala"/>
        <s v="Anthracothorax nigricollis"/>
        <s v="Dysithamnus mentalis"/>
        <s v="Cercomacra nigricans"/>
        <s v="Automolus ochrolaemus"/>
        <s v="Xiphorhynchus susurrans"/>
        <s v="Dendroplex picus"/>
        <s v="Mionectes oleagineus"/>
        <s v="Empidonax traillii"/>
        <s v="Corapipo leucorrhoa"/>
        <s v="Cantorchilus leucotis"/>
        <s v="Mimus gilvus"/>
        <s v="Geothlypis philadelphia"/>
        <s v="Ramphocelus dimidiatus"/>
        <s v="Amazilia tzacatl"/>
        <s v="Heliomaster longirostris"/>
        <s v="Lepidocolaptes albolineatus"/>
        <s v="Milvago chimachima"/>
        <s v="Megaceryle torquata"/>
        <s v="Chlorestes julie"/>
        <s v="Notharchus hyperrhynchus"/>
        <s v="Taraba major"/>
        <s v="Dendrocincla fuliginosa"/>
        <s v="Myiopagis viridicata"/>
        <s v="Zimmerius chrysops"/>
        <s v="Pyrocephalus rubinus"/>
        <s v="Donacobius atricapilla"/>
        <s v="Mniotilta varia"/>
        <s v="Setophaga ruticilla"/>
        <s v="Sporophila schistacea"/>
        <s v="Conirostrum leucogenys"/>
        <s v="Dacnis lineata"/>
        <s v="Actitis macularius"/>
        <s v="Crotophaga major"/>
        <s v="Nystalus radiatus"/>
        <s v="Dryobates kirkii"/>
        <s v="Fluvicola pica"/>
        <s v="Pitangus sulphuratus"/>
        <s v="Troglodytes aedon"/>
        <s v="Sporophila crassirostris"/>
        <s v="Sporophila funerea"/>
        <s v="Setophaga fusca"/>
        <m/>
      </sharedItems>
    </cacheField>
    <cacheField name="Latitud decimal" numFmtId="0">
      <sharedItems containsString="0" containsBlank="1" containsNumber="1" minValue="5.0666665999999996" maxValue="5.2067889999999997"/>
    </cacheField>
    <cacheField name="Longitud decimal" numFmtId="0">
      <sharedItems containsString="0" containsBlank="1" containsNumber="1" minValue="-74.796822000000006" maxValue="-74.598055599999995"/>
    </cacheField>
    <cacheField name="Nivel de precisión_ARA" numFmtId="0">
      <sharedItems containsBlank="1" containsMixedTypes="1" containsNumber="1" containsInteger="1" minValue="4" maxValue="7"/>
    </cacheField>
    <cacheField name="Comentarios de la georreferenciación" numFmtId="0">
      <sharedItems containsBlank="1"/>
    </cacheField>
    <cacheField name="Registrado por" numFmtId="0">
      <sharedItems containsBlank="1"/>
    </cacheField>
    <cacheField name="SACC" numFmtId="0">
      <sharedItems containsString="0" containsBlank="1" containsNumber="1" containsInteger="1" minValue="145" maxValue="3356"/>
    </cacheField>
    <cacheField name="Identificaciones previas" numFmtId="0">
      <sharedItems containsBlank="1"/>
    </cacheField>
    <cacheField name="Año" numFmtId="0">
      <sharedItems containsString="0" containsBlank="1" containsNumber="1" containsInteger="1" minValue="1911" maxValue="1913"/>
    </cacheField>
    <cacheField name="Mes" numFmtId="0">
      <sharedItems containsString="0" containsBlank="1" containsNumber="1" containsInteger="1" minValue="1" maxValue="5"/>
    </cacheField>
    <cacheField name="Día" numFmtId="0">
      <sharedItems containsString="0" containsBlank="1" containsNumber="1" containsInteger="1" minValue="2" maxValue="28"/>
    </cacheField>
    <cacheField name="Fecha original del evento" numFmtId="0">
      <sharedItems containsString="0" containsBlank="1" containsNumber="1" containsInteger="1" minValue="4056" maxValue="4813"/>
    </cacheField>
    <cacheField name="FECHA" numFmtId="0">
      <sharedItems containsNonDate="0" containsDate="1" containsString="0" containsBlank="1" minDate="1911-02-07T00:00:00" maxDate="1913-03-06T00:00:00" count="17">
        <d v="1911-02-07T00:00:00"/>
        <d v="1911-05-27T00:00:00"/>
        <d v="1911-05-28T00:00:00"/>
        <d v="1912-02-04T00:00:00"/>
        <d v="1913-01-18T00:00:00"/>
        <d v="1913-02-02T00:00:00"/>
        <d v="1913-02-03T00:00:00"/>
        <d v="1913-02-04T00:00:00"/>
        <d v="1913-02-05T00:00:00"/>
        <d v="1913-02-06T00:00:00"/>
        <d v="1913-02-07T00:00:00"/>
        <d v="1913-02-08T00:00:00"/>
        <d v="1913-02-09T00:00:00"/>
        <d v="1913-02-11T00:00:00"/>
        <d v="1913-02-25T00:00:00"/>
        <d v="1913-03-05T00:00:00"/>
        <m/>
      </sharedItems>
    </cacheField>
    <cacheField name="País" numFmtId="0">
      <sharedItems containsBlank="1"/>
    </cacheField>
    <cacheField name="Departamento" numFmtId="0">
      <sharedItems containsBlank="1"/>
    </cacheField>
    <cacheField name="Municipio" numFmtId="0">
      <sharedItems containsBlank="1"/>
    </cacheField>
    <cacheField name="Localidad" numFmtId="0">
      <sharedItems containsBlank="1" count="9">
        <s v="El Consuelo"/>
        <s v="Honda"/>
        <s v="Magdalena río"/>
        <s v="Guaduas"/>
        <s v="Honda, above "/>
        <s v="Honda, above (823m)"/>
        <s v="Honda, above (914m)"/>
        <s v="El Triunfo"/>
        <m/>
      </sharedItems>
    </cacheField>
    <cacheField name="Localidad original" numFmtId="0">
      <sharedItems containsBlank="1" count="24">
        <s v="El Consuelo"/>
        <s v="Honda, area"/>
        <s v="Honda"/>
        <s v="Honda, Magdalena Valley"/>
        <s v="Honda, Magdalena River"/>
        <s v="Magdalena Valley, Honda"/>
        <s v="Honda, Magdalena"/>
        <s v="Honda, Rio Magdalena"/>
        <s v="Guaduas, area"/>
        <s v="Guaduas"/>
        <s v="Honda, elevation 600 feet"/>
        <s v="El Consuelo, Above Honda, W Slope of E Andes"/>
        <s v="Honda, elevation 3200 ft."/>
        <s v="El Consuela"/>
        <s v="El Consuelo, above Honda, elevation 3000 ft."/>
        <s v="El Consuelo, Honda, elevation 3000 feet"/>
        <s v="above Honda"/>
        <s v="above Honda, elevation 2700 feet"/>
        <s v="above Honda, elevation 3000 ft."/>
        <s v="El Consuelo, Honda, elevation 3000 ft"/>
        <s v="El Consuelo (Avobe Honda), W. slope, E. Andes"/>
        <s v="Magdalena River, Honda"/>
        <s v="Honda, El Triunfo"/>
        <m/>
      </sharedItems>
    </cacheField>
    <cacheField name="Identificaciones previas2" numFmtId="0">
      <sharedItems containsBlank="1"/>
    </cacheField>
    <cacheField name="SACC2" numFmtId="0">
      <sharedItems containsString="0" containsBlank="1" containsNumber="1" containsInteger="1" minValue="145" maxValue="33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ila Gomez" refreshedDate="45040.415063078704" createdVersion="8" refreshedVersion="8" minRefreshableVersion="3" recordCount="271" xr:uid="{7151777A-C9FF-4D4C-95A8-64A22B0C98C5}">
  <cacheSource type="worksheet">
    <worksheetSource ref="A1:Z1048576" sheet="base de datos"/>
  </cacheSource>
  <cacheFields count="26">
    <cacheField name="ID ARA Nuevo IAA" numFmtId="0">
      <sharedItems containsString="0" containsBlank="1" containsNumber="1" containsInteger="1" minValue="579127" maxValue="729309"/>
    </cacheField>
    <cacheField name="Nombre del conjunto de datos" numFmtId="0">
      <sharedItems containsBlank="1"/>
    </cacheField>
    <cacheField name="Nombre de la institución_ARA" numFmtId="0">
      <sharedItems containsBlank="1"/>
    </cacheField>
    <cacheField name="Código de la institución" numFmtId="0">
      <sharedItems containsBlank="1"/>
    </cacheField>
    <cacheField name="Número de catálogo" numFmtId="0">
      <sharedItems containsString="0" containsBlank="1" containsNumber="1" containsInteger="1" minValue="1435" maxValue="280002"/>
    </cacheField>
    <cacheField name="Nombre aceptado usado" numFmtId="0">
      <sharedItems containsBlank="1"/>
    </cacheField>
    <cacheField name="SP_CHECK" numFmtId="0">
      <sharedItems containsBlank="1" count="114">
        <s v="Colinus cristatus"/>
        <s v="Actitis macularius"/>
        <s v="Butorides striata"/>
        <s v="Milvago chimachima"/>
        <s v="Falco sparverius"/>
        <s v="Forpus conspicillatus"/>
        <s v="Brotogeris jugularis"/>
        <s v="Amazona ochrocephala"/>
        <s v="Megaceryle torquata"/>
        <s v="Momotus subrufescens"/>
        <s v="Chlorestes julie"/>
        <s v="Chrysuronia goudoti"/>
        <s v="Anthracothorax nigricollis"/>
        <s v="Crotophaga major"/>
        <s v="Galbula ruficauda"/>
        <s v="Nystalus radiatus"/>
        <s v="Notharchus hyperrhynchus"/>
        <s v="Melanerpes rubricapillus"/>
        <s v="Dryobates kirkii"/>
        <s v="Picumnus olivaceus"/>
        <s v="Taraba major"/>
        <s v="Thamnophilus doliatus"/>
        <s v="Thamnophilus atrinucha"/>
        <s v="Dysithamnus mentalis"/>
        <s v="Formicivora grisea"/>
        <s v="Cercomacra nigricans"/>
        <s v="Hafferia immaculata"/>
        <s v="Myrmeciza longipes"/>
        <s v="Automolus ochrolaemus"/>
        <s v="Dendrocincla fuliginosa"/>
        <s v="Xiphorhynchus susurrans"/>
        <s v="Dendroplex picus"/>
        <s v="Lepidocolaptes souleyetii"/>
        <s v="Fluvicola pica"/>
        <s v="Colonia colonus"/>
        <s v="Todirostrum cinereum"/>
        <s v="Poecilotriccus sylvia"/>
        <s v="Hemitriccus margaritaceiventer"/>
        <s v="Atalotriccus pilaris"/>
        <s v="Mionectes oleagineus"/>
        <s v="Myiopagis viridicata"/>
        <s v="Phaeomyias murina"/>
        <s v="Zimmerius chrysops"/>
        <s v="Elaenia flavogaster"/>
        <s v="Myiozetetes cayanensis"/>
        <s v="Pitangus sulphuratus"/>
        <s v="Pyrocephalus rubinus"/>
        <s v="Empidonax traillii"/>
        <s v="Myiarchus apicalis"/>
        <s v="Tyrannus melancholicus"/>
        <s v="Corapipo leucorrhoa"/>
        <s v="Manacus manacus"/>
        <s v="Polioptila plumbea"/>
        <s v="Cantorchilus leucotis"/>
        <s v="Troglodytes aedon"/>
        <s v="Mimus gilvus"/>
        <s v="Donacobius atricapilla"/>
        <s v="Turdus ignobilis"/>
        <s v="Turdus leucomelas"/>
        <s v="Mniotilta varia"/>
        <s v="Setophaga petechia"/>
        <s v="Setophaga fusca"/>
        <s v="Setophaga castanea"/>
        <s v="Geothlypis philadelphia"/>
        <s v="Parkesia noveboracensis"/>
        <s v="Setophaga ruticilla"/>
        <s v="Sporophila schistacea"/>
        <s v="Sporophila minuta"/>
        <s v="Melanospiza bicolor"/>
        <s v="Volatinia jacarina"/>
        <s v="Saltator striatipectus"/>
        <s v="Spinus psaltria"/>
        <s v="Arremonops conirostris"/>
        <s v="Coereba flaveola"/>
        <s v="Conirostrum leucogenys"/>
        <s v="Dacnis lineata"/>
        <s v="Chlorophanes spiza"/>
        <s v="Euphonia concinna"/>
        <s v="Euphonia laniirostris"/>
        <s v="Stilpnia vitriolina"/>
        <s v="Thraupis episcopus"/>
        <s v="Ramphocelus dimidiatus"/>
        <s v="Piranga rubra"/>
        <s v="Icterus auricapillus"/>
        <s v="Icterus chrysater"/>
        <s v="Columbina passerina"/>
        <s v="Psittacara wagleri"/>
        <s v="Streptoprocne zonaris"/>
        <s v="Amazilia tzacatl"/>
        <s v="Chalybura buffonii"/>
        <s v="Baryphthengus martii"/>
        <s v="Cyanocorax affinis"/>
        <s v="Pheugopedius fasciatoventris"/>
        <s v="Cyclarhis gujanensis"/>
        <s v="Arremon aurantiirostris"/>
        <s v="Eucometis penicillata"/>
        <s v="Momotus aequatorialis"/>
        <s v="Stilpnia cyanicollis"/>
        <s v="Tangara gyrola"/>
        <s v="Thalurania colombica"/>
        <s v="Heliomaster longirostris"/>
        <s v="Contopus cinereus"/>
        <s v="Campylorhynchus zonatus"/>
        <s v="Henicorhina leucosticta"/>
        <s v="Tiaris olivaceus"/>
        <s v="Habia cristata"/>
        <s v="Schiffornis stenorhyncha"/>
        <s v="Catharus minimus"/>
        <s v="Pionus tumultuosus"/>
        <s v="Icterus mesomelas"/>
        <s v="Adelomyia melanogenys"/>
        <s v="Sporophila crassirostris"/>
        <s v="Sporophila funerea"/>
        <m/>
      </sharedItems>
    </cacheField>
    <cacheField name="Latitud decimal" numFmtId="0">
      <sharedItems containsString="0" containsBlank="1" containsNumber="1" minValue="5.0666665999999996" maxValue="5.2067889999999997"/>
    </cacheField>
    <cacheField name="Longitud decimal" numFmtId="0">
      <sharedItems containsString="0" containsBlank="1" containsNumber="1" minValue="-74.796822000000006" maxValue="-74.598055599999995"/>
    </cacheField>
    <cacheField name="Nivel de precisión_ARA" numFmtId="0">
      <sharedItems containsBlank="1" containsMixedTypes="1" containsNumber="1" containsInteger="1" minValue="4" maxValue="7"/>
    </cacheField>
    <cacheField name="Comentarios de la georreferenciación" numFmtId="0">
      <sharedItems containsBlank="1"/>
    </cacheField>
    <cacheField name="Registrado por" numFmtId="0">
      <sharedItems containsBlank="1"/>
    </cacheField>
    <cacheField name="SACC" numFmtId="0">
      <sharedItems containsString="0" containsBlank="1" containsNumber="1" containsInteger="1" minValue="145" maxValue="3356"/>
    </cacheField>
    <cacheField name="Identificaciones previas" numFmtId="0">
      <sharedItems containsBlank="1"/>
    </cacheField>
    <cacheField name="Año" numFmtId="0">
      <sharedItems containsString="0" containsBlank="1" containsNumber="1" containsInteger="1" minValue="1911" maxValue="1915"/>
    </cacheField>
    <cacheField name="Mes" numFmtId="0">
      <sharedItems containsString="0" containsBlank="1" containsNumber="1" containsInteger="1" minValue="1" maxValue="9"/>
    </cacheField>
    <cacheField name="Día" numFmtId="0">
      <sharedItems containsString="0" containsBlank="1" containsNumber="1" containsInteger="1" minValue="1" maxValue="28"/>
    </cacheField>
    <cacheField name="Fecha original del evento" numFmtId="0">
      <sharedItems containsString="0" containsBlank="1" containsNumber="1" containsInteger="1" minValue="4056" maxValue="5511"/>
    </cacheField>
    <cacheField name="FECHA" numFmtId="0">
      <sharedItems containsNonDate="0" containsDate="1" containsString="0" containsBlank="1" minDate="1911-02-07T00:00:00" maxDate="1915-02-02T00:00:00"/>
    </cacheField>
    <cacheField name="País" numFmtId="0">
      <sharedItems containsBlank="1"/>
    </cacheField>
    <cacheField name="Departamento" numFmtId="0">
      <sharedItems containsBlank="1"/>
    </cacheField>
    <cacheField name="Municipio" numFmtId="0">
      <sharedItems containsBlank="1"/>
    </cacheField>
    <cacheField name="Localidad" numFmtId="0">
      <sharedItems containsBlank="1"/>
    </cacheField>
    <cacheField name="Localidad original" numFmtId="0">
      <sharedItems containsBlank="1"/>
    </cacheField>
    <cacheField name="Identificaciones previas2" numFmtId="0">
      <sharedItems containsBlank="1"/>
    </cacheField>
    <cacheField name="SACC2" numFmtId="0">
      <sharedItems containsString="0" containsBlank="1" containsNumber="1" containsInteger="1" minValue="145" maxValue="33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6">
  <r>
    <n v="721204"/>
    <x v="0"/>
    <e v="#N/A"/>
    <x v="0"/>
    <s v="Aves Colombia [310112]"/>
    <s v="Cornell University Museum of Vertebrates"/>
    <s v="CUMV"/>
    <n v="22860"/>
    <s v="Stilpnia cyanicollis"/>
    <x v="0"/>
    <n v="5.2067889999999997"/>
    <n v="-74.736407"/>
    <n v="5"/>
    <s v="Coordenadas de centro urbano"/>
    <m/>
    <n v="2881"/>
    <s v="Tangara cyanicollis"/>
    <n v="1913"/>
    <n v="2"/>
    <n v="7"/>
    <n v="4056"/>
    <x v="0"/>
    <s v="Colombia"/>
    <s v="Tolima"/>
    <s v="Honda"/>
    <x v="0"/>
    <x v="0"/>
    <s v="Tangara cyanicollis"/>
    <n v="2881"/>
  </r>
  <r>
    <n v="653109"/>
    <x v="1"/>
    <e v="#N/A"/>
    <x v="1"/>
    <s v="Biomap"/>
    <s v="Cornell University Museum of Vertebrates"/>
    <s v="CUMV"/>
    <n v="7006"/>
    <s v="Thamnophilus doliatus"/>
    <x v="1"/>
    <n v="5.2067889999999997"/>
    <n v="-74.736407"/>
    <n v="5"/>
    <s v="Coordenadas de centro urbano"/>
    <s v="Fuertes, L.A."/>
    <n v="1422"/>
    <s v="Thamnophilus doliatus albicans"/>
    <n v="1911"/>
    <n v="5"/>
    <n v="27"/>
    <m/>
    <x v="1"/>
    <s v="Colombia"/>
    <s v="Tolima"/>
    <s v="Honda"/>
    <x v="1"/>
    <x v="1"/>
    <s v="Thamnophilus doliatus albicans"/>
    <n v="1422"/>
  </r>
  <r>
    <n v="677441"/>
    <x v="2"/>
    <e v="#N/A"/>
    <x v="1"/>
    <s v="Aves Colombia [310112]"/>
    <s v="Cornell University Museum of Vertebrates"/>
    <s v="CUMV"/>
    <n v="19094"/>
    <s v="Arremon aurantiirostris"/>
    <x v="2"/>
    <n v="5.2067889999999997"/>
    <n v="-74.736407"/>
    <n v="5"/>
    <s v="Coordenadas de centro urbano"/>
    <m/>
    <n v="3135"/>
    <s v="Arremon aurantiirostris"/>
    <n v="1911"/>
    <n v="5"/>
    <n v="27"/>
    <n v="4165"/>
    <x v="1"/>
    <s v="Colombia"/>
    <s v="Tolima"/>
    <s v="Honda"/>
    <x v="1"/>
    <x v="2"/>
    <s v="Arremon aurantiirostris"/>
    <n v="3135"/>
  </r>
  <r>
    <n v="688698"/>
    <x v="3"/>
    <e v="#N/A"/>
    <x v="1"/>
    <s v="Aves Colombia [310112]"/>
    <s v="Cornell University Museum of Vertebrates"/>
    <s v="CUMV"/>
    <n v="1435"/>
    <s v="Colinus cristatus"/>
    <x v="3"/>
    <n v="5.2034000000000002"/>
    <n v="-74.735100000000003"/>
    <n v="7"/>
    <m/>
    <m/>
    <n v="145"/>
    <s v="Colinus cristatus leucotis"/>
    <n v="1911"/>
    <n v="5"/>
    <n v="27"/>
    <n v="4165"/>
    <x v="1"/>
    <s v="Colombia"/>
    <s v="Tolima"/>
    <s v="Honda"/>
    <x v="2"/>
    <x v="3"/>
    <s v="Colinus cristatus leucotis"/>
    <n v="145"/>
  </r>
  <r>
    <n v="689050"/>
    <x v="4"/>
    <e v="#N/A"/>
    <x v="1"/>
    <s v="Aves Colombia [310112]"/>
    <s v="Cornell University Museum of Vertebrates"/>
    <s v="CUMV"/>
    <n v="3097"/>
    <s v="Columbina passerina"/>
    <x v="4"/>
    <n v="5.2034000000000002"/>
    <n v="-74.735100000000003"/>
    <n v="7"/>
    <m/>
    <m/>
    <n v="620"/>
    <s v="Columbina passerina parvula"/>
    <n v="1911"/>
    <n v="5"/>
    <n v="27"/>
    <n v="4165"/>
    <x v="1"/>
    <s v="Colombia"/>
    <s v="Tolima"/>
    <s v="Honda"/>
    <x v="2"/>
    <x v="4"/>
    <s v="Columbina passerina parvula"/>
    <n v="620"/>
  </r>
  <r>
    <n v="724628"/>
    <x v="5"/>
    <e v="#N/A"/>
    <x v="1"/>
    <s v="Aves Colombia [310112]"/>
    <s v="Cornell University Museum of Vertebrates"/>
    <s v="CUMV"/>
    <n v="13062"/>
    <s v="Pheugopedius fasciatoventris"/>
    <x v="5"/>
    <n v="5.2034000000000002"/>
    <n v="-74.735100000000003"/>
    <n v="7"/>
    <m/>
    <m/>
    <n v="2661"/>
    <s v="Thryothorus fasciatoventris fascio-ventris"/>
    <n v="1911"/>
    <n v="5"/>
    <n v="27"/>
    <n v="4165"/>
    <x v="1"/>
    <s v="Colombia"/>
    <s v="Tolima"/>
    <s v="Honda"/>
    <x v="2"/>
    <x v="5"/>
    <s v="Thryothorus fasciatoventris fascio-ventris"/>
    <n v="2661"/>
  </r>
  <r>
    <n v="724615"/>
    <x v="6"/>
    <e v="#N/A"/>
    <x v="1"/>
    <s v="Aves Colombia [310112]"/>
    <s v="Cornell University Museum of Vertebrates"/>
    <s v="CUMV"/>
    <n v="13065"/>
    <s v="Pheugopedius fasciatoventris"/>
    <x v="5"/>
    <n v="5.2034000000000002"/>
    <n v="-74.735100000000003"/>
    <n v="7"/>
    <m/>
    <m/>
    <n v="2661"/>
    <s v="Thryothorus fasciatoventris fasciatoventris"/>
    <n v="1911"/>
    <n v="5"/>
    <n v="27"/>
    <n v="4165"/>
    <x v="1"/>
    <s v="Colombia"/>
    <s v="Tolima"/>
    <s v="Honda"/>
    <x v="2"/>
    <x v="5"/>
    <s v="Thryothorus fasciatoventris fasciatoventris"/>
    <n v="2661"/>
  </r>
  <r>
    <n v="725046"/>
    <x v="7"/>
    <e v="#N/A"/>
    <x v="1"/>
    <s v="Aves Colombia [310112]"/>
    <s v="Cornell University Museum of Vertebrates"/>
    <s v="CUMV"/>
    <n v="18369"/>
    <s v="Melanospiza bicolor"/>
    <x v="6"/>
    <n v="5.2034000000000002"/>
    <n v="-74.735100000000003"/>
    <n v="7"/>
    <m/>
    <m/>
    <n v="3094"/>
    <s v="Tiaris bicolor omissa"/>
    <n v="1911"/>
    <n v="5"/>
    <n v="27"/>
    <n v="4165"/>
    <x v="1"/>
    <s v="Colombia"/>
    <s v="Tolima"/>
    <s v="Honda"/>
    <x v="2"/>
    <x v="4"/>
    <s v="Tiaris bicolor omissa"/>
    <n v="3094"/>
  </r>
  <r>
    <n v="677687"/>
    <x v="8"/>
    <e v="#N/A"/>
    <x v="1"/>
    <s v="Aves Colombia [310112]"/>
    <s v="Cornell University Museum of Vertebrates"/>
    <s v="CUMV"/>
    <n v="19133"/>
    <s v="Arremonops conirostris"/>
    <x v="7"/>
    <n v="5.2034000000000002"/>
    <n v="-74.735100000000003"/>
    <n v="7"/>
    <m/>
    <m/>
    <n v="3126"/>
    <s v="Arremonops conirostris conirostris"/>
    <n v="1911"/>
    <n v="5"/>
    <n v="27"/>
    <n v="4165"/>
    <x v="1"/>
    <s v="Colombia"/>
    <s v="Tolima"/>
    <s v="Honda"/>
    <x v="2"/>
    <x v="3"/>
    <s v="Arremonops conirostris conirostris"/>
    <n v="3126"/>
  </r>
  <r>
    <n v="653576"/>
    <x v="9"/>
    <e v="#N/A"/>
    <x v="1"/>
    <s v="Biomap"/>
    <s v="Cornell University Museum of Vertebrates"/>
    <s v="CUMV"/>
    <n v="7044"/>
    <s v="Thamnophilus punctatus"/>
    <x v="8"/>
    <n v="5.2067889999999997"/>
    <n v="-74.736407"/>
    <n v="5"/>
    <s v="Coordenadas de centro urbano"/>
    <s v="Fuertes, L.A."/>
    <n v="1437"/>
    <s v="Thamnophilus punctatus"/>
    <n v="1911"/>
    <n v="5"/>
    <n v="28"/>
    <m/>
    <x v="2"/>
    <s v="Colombia"/>
    <s v="Tolima"/>
    <s v="Honda"/>
    <x v="1"/>
    <x v="1"/>
    <s v="Thamnophilus punctatus"/>
    <n v="1437"/>
  </r>
  <r>
    <n v="603766"/>
    <x v="10"/>
    <e v="#N/A"/>
    <x v="1"/>
    <s v="Biomap"/>
    <s v="Cornell University Museum of Vertebrates"/>
    <s v="CUMV"/>
    <n v="14805"/>
    <s v="Cyclarhis gujanensis"/>
    <x v="9"/>
    <n v="5.2067889999999997"/>
    <n v="-74.736407"/>
    <n v="5"/>
    <s v="Coordenadas de centro urbano"/>
    <s v="Fuertes, L.A."/>
    <n v="2571"/>
    <s v="Cyclarhis gujanensis gujanensis"/>
    <n v="1911"/>
    <n v="5"/>
    <n v="28"/>
    <m/>
    <x v="2"/>
    <s v="Colombia"/>
    <s v="Tolima"/>
    <s v="Honda"/>
    <x v="1"/>
    <x v="1"/>
    <s v="Cyclarhis gujanensis gujanensis"/>
    <n v="2571"/>
  </r>
  <r>
    <n v="701181"/>
    <x v="11"/>
    <e v="#N/A"/>
    <x v="1"/>
    <s v="Aves Colombia [310112]"/>
    <s v="Cornell University Museum of Vertebrates"/>
    <s v="CUMV"/>
    <n v="17686"/>
    <s v="Icterus chrysater"/>
    <x v="10"/>
    <n v="5.2067889999999997"/>
    <n v="-74.736407"/>
    <n v="5"/>
    <s v="Coordenadas de centro urbano"/>
    <m/>
    <n v="3298"/>
    <s v="Icterus chrysater"/>
    <n v="1911"/>
    <n v="5"/>
    <n v="28"/>
    <n v="4166"/>
    <x v="2"/>
    <s v="Colombia"/>
    <s v="Tolima"/>
    <s v="Honda"/>
    <x v="1"/>
    <x v="2"/>
    <s v="Icterus chrysater"/>
    <n v="3298"/>
  </r>
  <r>
    <n v="688699"/>
    <x v="12"/>
    <e v="#N/A"/>
    <x v="1"/>
    <s v="Aves Colombia [310112]"/>
    <s v="Cornell University Museum of Vertebrates"/>
    <s v="CUMV"/>
    <n v="1436"/>
    <s v="Colinus cristatus"/>
    <x v="3"/>
    <n v="5.2034000000000002"/>
    <n v="-74.735100000000003"/>
    <n v="7"/>
    <m/>
    <m/>
    <n v="145"/>
    <s v="Colinus cristatus leucotis"/>
    <n v="1911"/>
    <n v="5"/>
    <n v="28"/>
    <n v="4166"/>
    <x v="2"/>
    <s v="Colombia"/>
    <s v="Tolima"/>
    <s v="Honda"/>
    <x v="2"/>
    <x v="3"/>
    <s v="Colinus cristatus leucotis"/>
    <n v="145"/>
  </r>
  <r>
    <n v="688700"/>
    <x v="13"/>
    <e v="#N/A"/>
    <x v="1"/>
    <s v="Aves Colombia [310112]"/>
    <s v="Cornell University Museum of Vertebrates"/>
    <s v="CUMV"/>
    <n v="1437"/>
    <s v="Colinus cristatus"/>
    <x v="3"/>
    <n v="5.2034000000000002"/>
    <n v="-74.735100000000003"/>
    <n v="7"/>
    <m/>
    <m/>
    <n v="145"/>
    <s v="Colinus cristatus leucotis"/>
    <n v="1911"/>
    <n v="5"/>
    <n v="28"/>
    <n v="4166"/>
    <x v="2"/>
    <s v="Colombia"/>
    <s v="Tolima"/>
    <s v="Honda"/>
    <x v="2"/>
    <x v="3"/>
    <s v="Colinus cristatus leucotis"/>
    <n v="145"/>
  </r>
  <r>
    <n v="677415"/>
    <x v="14"/>
    <e v="#N/A"/>
    <x v="1"/>
    <s v="Aves Colombia [310112]"/>
    <s v="Cornell University Museum of Vertebrates"/>
    <s v="CUMV"/>
    <n v="3177"/>
    <s v="Psittacara wagleri"/>
    <x v="11"/>
    <n v="5.2034000000000002"/>
    <n v="-74.735100000000003"/>
    <n v="7"/>
    <m/>
    <m/>
    <n v="1399"/>
    <s v="Aratinga wagleri wagleri"/>
    <n v="1911"/>
    <n v="5"/>
    <n v="28"/>
    <n v="4166"/>
    <x v="2"/>
    <s v="Colombia"/>
    <s v="Tolima"/>
    <s v="Honda"/>
    <x v="2"/>
    <x v="3"/>
    <s v="Aratinga wagleri wagleri"/>
    <n v="1399"/>
  </r>
  <r>
    <n v="681446"/>
    <x v="15"/>
    <e v="#N/A"/>
    <x v="1"/>
    <s v="Aves Colombia [310112]"/>
    <s v="Cornell University Museum of Vertebrates"/>
    <s v="CUMV"/>
    <n v="3206"/>
    <s v="Brotogeris jugularis"/>
    <x v="12"/>
    <n v="5.2034000000000002"/>
    <n v="-74.735100000000003"/>
    <n v="7"/>
    <m/>
    <m/>
    <n v="1296"/>
    <s v="Brotogeris jugularis jugularis"/>
    <n v="1911"/>
    <n v="5"/>
    <n v="28"/>
    <n v="4166"/>
    <x v="2"/>
    <s v="Colombia"/>
    <s v="Tolima"/>
    <s v="Honda"/>
    <x v="2"/>
    <x v="5"/>
    <s v="Brotogeris jugularis jugularis"/>
    <n v="1296"/>
  </r>
  <r>
    <n v="704434"/>
    <x v="16"/>
    <e v="#N/A"/>
    <x v="1"/>
    <s v="Aves Colombia [310112]"/>
    <s v="Cornell University Museum of Vertebrates"/>
    <s v="CUMV"/>
    <n v="6229"/>
    <s v="Melanerpes rubricapillus"/>
    <x v="13"/>
    <n v="5.2034000000000002"/>
    <n v="-74.735100000000003"/>
    <n v="7"/>
    <m/>
    <m/>
    <n v="1196"/>
    <s v="Melanerpes subelegans"/>
    <n v="1911"/>
    <n v="5"/>
    <n v="28"/>
    <n v="4166"/>
    <x v="2"/>
    <s v="Colombia"/>
    <s v="Tolima"/>
    <s v="Honda"/>
    <x v="2"/>
    <x v="3"/>
    <s v="Melanerpes subelegans"/>
    <n v="1196"/>
  </r>
  <r>
    <n v="712799"/>
    <x v="17"/>
    <e v="#N/A"/>
    <x v="1"/>
    <s v="Aves Colombia [310112]"/>
    <s v="Cornell University Museum of Vertebrates"/>
    <s v="CUMV"/>
    <n v="6655"/>
    <s v="Picumnus olivaceus"/>
    <x v="14"/>
    <n v="5.2034000000000002"/>
    <n v="-74.735100000000003"/>
    <n v="7"/>
    <m/>
    <m/>
    <n v="1186"/>
    <s v="Picumnus olivaceus olicaceus"/>
    <n v="1911"/>
    <n v="5"/>
    <n v="28"/>
    <n v="4166"/>
    <x v="2"/>
    <s v="Colombia"/>
    <s v="Tolima"/>
    <s v="Honda"/>
    <x v="2"/>
    <x v="3"/>
    <s v="Picumnus olivaceus olicaceus"/>
    <n v="1186"/>
  </r>
  <r>
    <n v="690576"/>
    <x v="18"/>
    <e v="#N/A"/>
    <x v="1"/>
    <s v="Aves Colombia [310112]"/>
    <s v="Cornell University Museum of Vertebrates"/>
    <s v="CUMV"/>
    <n v="10511"/>
    <s v="Cyanocorax affinis"/>
    <x v="15"/>
    <n v="5.2034000000000002"/>
    <n v="-74.735100000000003"/>
    <n v="7"/>
    <m/>
    <m/>
    <n v="2606"/>
    <s v="Cyanocorax affinis affinis"/>
    <n v="1911"/>
    <n v="5"/>
    <n v="28"/>
    <n v="4166"/>
    <x v="2"/>
    <s v="Colombia"/>
    <s v="Tolima"/>
    <s v="Honda"/>
    <x v="2"/>
    <x v="6"/>
    <s v="Cyanocorax affinis affinis"/>
    <n v="2606"/>
  </r>
  <r>
    <n v="690577"/>
    <x v="19"/>
    <e v="#N/A"/>
    <x v="1"/>
    <s v="Aves Colombia [310112]"/>
    <s v="Cornell University Museum of Vertebrates"/>
    <s v="CUMV"/>
    <n v="10512"/>
    <s v="Cyanocorax affinis"/>
    <x v="15"/>
    <n v="5.2034000000000002"/>
    <n v="-74.735100000000003"/>
    <n v="7"/>
    <m/>
    <m/>
    <n v="2606"/>
    <s v="Cyanocorax affinis affinis"/>
    <n v="1911"/>
    <n v="5"/>
    <n v="28"/>
    <n v="4166"/>
    <x v="2"/>
    <s v="Colombia"/>
    <s v="Tolima"/>
    <s v="Honda"/>
    <x v="2"/>
    <x v="6"/>
    <s v="Cyanocorax affinis affinis"/>
    <n v="2606"/>
  </r>
  <r>
    <n v="690933"/>
    <x v="20"/>
    <e v="#N/A"/>
    <x v="1"/>
    <s v="Aves Colombia [310112]"/>
    <s v="Cornell University Museum of Vertebrates"/>
    <s v="CUMV"/>
    <n v="14806"/>
    <s v="Cyclarhis gujanensis"/>
    <x v="9"/>
    <n v="5.2034000000000002"/>
    <n v="-74.735100000000003"/>
    <n v="7"/>
    <m/>
    <m/>
    <n v="2571"/>
    <s v="Cyclarhis gujanensis"/>
    <n v="1911"/>
    <n v="5"/>
    <n v="28"/>
    <n v="4166"/>
    <x v="2"/>
    <s v="Colombia"/>
    <s v="Tolima"/>
    <s v="Honda"/>
    <x v="2"/>
    <x v="3"/>
    <s v="Cyclarhis gujanensis"/>
    <n v="2571"/>
  </r>
  <r>
    <n v="695532"/>
    <x v="21"/>
    <e v="#N/A"/>
    <x v="1"/>
    <s v="Aves Colombia [310112]"/>
    <s v="Cornell University Museum of Vertebrates"/>
    <s v="CUMV"/>
    <n v="20935"/>
    <s v="Eucometis penicillata"/>
    <x v="16"/>
    <n v="5.2034000000000002"/>
    <n v="-74.735100000000003"/>
    <n v="7"/>
    <m/>
    <m/>
    <n v="2811"/>
    <s v="Eucometis penicillata"/>
    <n v="1911"/>
    <n v="5"/>
    <n v="28"/>
    <n v="4166"/>
    <x v="2"/>
    <s v="Colombia"/>
    <s v="Tolima"/>
    <s v="Honda"/>
    <x v="2"/>
    <x v="4"/>
    <s v="Eucometis penicillata"/>
    <n v="2811"/>
  </r>
  <r>
    <n v="677671"/>
    <x v="22"/>
    <e v="#N/A"/>
    <x v="1"/>
    <s v="Aves Colombia [310112]"/>
    <s v="Field Museum of Natural History"/>
    <s v="FMNH"/>
    <n v="53790"/>
    <s v="Arremonops conirostris"/>
    <x v="7"/>
    <n v="5.2034000000000002"/>
    <n v="-74.735100000000003"/>
    <n v="7"/>
    <m/>
    <m/>
    <n v="3126"/>
    <s v="Arremonops conirostris conirostris"/>
    <n v="1911"/>
    <n v="2"/>
    <n v="4"/>
    <n v="4418"/>
    <x v="3"/>
    <s v="Colombia"/>
    <s v="Tolima"/>
    <s v="Honda"/>
    <x v="2"/>
    <x v="7"/>
    <s v="Arremonops conirostris conirostris"/>
    <n v="3126"/>
  </r>
  <r>
    <n v="637015"/>
    <x v="23"/>
    <e v="#N/A"/>
    <x v="2"/>
    <s v="Biomap"/>
    <s v="American Museum of Natural History"/>
    <s v="AMNH"/>
    <n v="121312"/>
    <s v="Pionus tumultuosus"/>
    <x v="17"/>
    <n v="5.0694444000000001"/>
    <n v="-74.598055599999995"/>
    <n v="5"/>
    <s v="Coordenada corresponde al centro poblado"/>
    <s v="Native collector"/>
    <n v="1315"/>
    <s v="Pionus tumultuosus"/>
    <n v="1913"/>
    <n v="1"/>
    <n v="18"/>
    <n v="4767"/>
    <x v="4"/>
    <s v="Colombia"/>
    <s v="Cundinamarca"/>
    <s v="Guaduas"/>
    <x v="3"/>
    <x v="8"/>
    <s v="Pionus tumultuosus"/>
    <n v="1315"/>
  </r>
  <r>
    <n v="713028"/>
    <x v="23"/>
    <e v="#N/A"/>
    <x v="2"/>
    <s v="Aves Colombia [310112]"/>
    <s v="American Museum of Natural History"/>
    <s v="AMNH"/>
    <n v="121312"/>
    <s v="Pionus tumultuosus"/>
    <x v="17"/>
    <n v="5.0666665999999996"/>
    <n v="-74.599999999999994"/>
    <s v="P"/>
    <m/>
    <m/>
    <n v="1315"/>
    <s v="Pionus seniloides seniloides"/>
    <n v="1913"/>
    <n v="1"/>
    <n v="18"/>
    <n v="4767"/>
    <x v="4"/>
    <s v="Colombia"/>
    <s v="Cundinamarca"/>
    <s v="Guaduas"/>
    <x v="3"/>
    <x v="9"/>
    <s v="Pionus seniloides seniloides"/>
    <n v="1315"/>
  </r>
  <r>
    <n v="695642"/>
    <x v="24"/>
    <e v="#N/A"/>
    <x v="0"/>
    <s v="Aves Colombia [310112]"/>
    <s v="American Museum of Natural History"/>
    <s v="AMNH"/>
    <n v="122919"/>
    <s v="Euphonia laniirostris"/>
    <x v="18"/>
    <n v="5.2067889999999997"/>
    <n v="-74.736407"/>
    <n v="5"/>
    <s v="Coordenadas de centro urbano"/>
    <m/>
    <n v="3356"/>
    <s v="Euphonia crassirostris crassirostris"/>
    <n v="1913"/>
    <n v="2"/>
    <n v="2"/>
    <n v="4782"/>
    <x v="5"/>
    <s v="Colombia"/>
    <s v="Tolima"/>
    <s v="Honda"/>
    <x v="0"/>
    <x v="0"/>
    <s v="Euphonia crassirostris crassirostris"/>
    <n v="3356"/>
  </r>
  <r>
    <n v="696158"/>
    <x v="25"/>
    <e v="#N/A"/>
    <x v="3"/>
    <s v="Aves Colombia [310112]"/>
    <s v="American Museum of Natural History"/>
    <s v="AMNH"/>
    <n v="121362"/>
    <s v="Colinus cristatus"/>
    <x v="3"/>
    <n v="5.2067889999999997"/>
    <n v="-74.736407"/>
    <n v="5"/>
    <s v="Coordenadas de centro urbano"/>
    <m/>
    <n v="145"/>
    <s v="Eupsychortyx c. leucotis"/>
    <n v="1913"/>
    <n v="2"/>
    <n v="2"/>
    <n v="4782"/>
    <x v="5"/>
    <s v="Colombia"/>
    <s v="Tolima"/>
    <s v="Honda"/>
    <x v="1"/>
    <x v="2"/>
    <s v="Eupsychortyx c. leucotis"/>
    <n v="145"/>
  </r>
  <r>
    <n v="696159"/>
    <x v="26"/>
    <e v="#N/A"/>
    <x v="3"/>
    <s v="Aves Colombia [310112]"/>
    <s v="American Museum of Natural History"/>
    <s v="AMNH"/>
    <n v="121363"/>
    <s v="Colinus cristatus"/>
    <x v="3"/>
    <n v="5.2067889999999997"/>
    <n v="-74.736407"/>
    <n v="5"/>
    <s v="Coordenadas de centro urbano"/>
    <m/>
    <n v="145"/>
    <s v="Eupsychortyx c. leucotis"/>
    <n v="1913"/>
    <n v="2"/>
    <n v="2"/>
    <n v="4782"/>
    <x v="5"/>
    <s v="Colombia"/>
    <s v="Tolima"/>
    <s v="Honda"/>
    <x v="1"/>
    <x v="2"/>
    <s v="Eupsychortyx c. leucotis"/>
    <n v="145"/>
  </r>
  <r>
    <n v="682274"/>
    <x v="27"/>
    <e v="#N/A"/>
    <x v="3"/>
    <s v="Aves Colombia [310112]"/>
    <s v="American Museum of Natural History"/>
    <s v="AMNH"/>
    <n v="121429"/>
    <s v="Butorides striata"/>
    <x v="19"/>
    <n v="5.2067889999999997"/>
    <n v="-74.736407"/>
    <n v="5"/>
    <s v="Coordenadas de centro urbano"/>
    <m/>
    <n v="301"/>
    <s v="Butorides striatus"/>
    <n v="1913"/>
    <n v="2"/>
    <n v="2"/>
    <n v="4782"/>
    <x v="5"/>
    <s v="Colombia"/>
    <s v="Tolima"/>
    <s v="Honda"/>
    <x v="1"/>
    <x v="2"/>
    <s v="Butorides striatus"/>
    <n v="301"/>
  </r>
  <r>
    <n v="684313"/>
    <x v="28"/>
    <e v="#N/A"/>
    <x v="3"/>
    <s v="Aves Colombia [310112]"/>
    <s v="American Museum of Natural History"/>
    <s v="AMNH"/>
    <n v="121450"/>
    <s v="Falco sparverius"/>
    <x v="20"/>
    <n v="5.2067889999999997"/>
    <n v="-74.736407"/>
    <n v="5"/>
    <s v="Coordenadas de centro urbano"/>
    <s v="I. M. R."/>
    <n v="1269"/>
    <s v="Cerchneis sparveria intermedia"/>
    <n v="1913"/>
    <n v="2"/>
    <n v="2"/>
    <n v="4782"/>
    <x v="5"/>
    <s v="Colombia"/>
    <s v="Tolima"/>
    <s v="Honda"/>
    <x v="1"/>
    <x v="2"/>
    <s v="Cerchneis sparveria intermedia"/>
    <n v="1269"/>
  </r>
  <r>
    <n v="706097"/>
    <x v="29"/>
    <e v="#N/A"/>
    <x v="3"/>
    <s v="Aves Colombia [310112]"/>
    <s v="American Museum of Natural History"/>
    <s v="AMNH"/>
    <n v="121501"/>
    <s v="Momotus subrufescens"/>
    <x v="21"/>
    <n v="5.2067889999999997"/>
    <n v="-74.736407"/>
    <n v="5"/>
    <s v="Coordenadas de centro urbano"/>
    <m/>
    <n v="1057"/>
    <s v="Momotus subrufescens subrufescens"/>
    <n v="1913"/>
    <n v="2"/>
    <n v="2"/>
    <n v="4782"/>
    <x v="5"/>
    <s v="Colombia"/>
    <s v="Tolima"/>
    <s v="Honda"/>
    <x v="1"/>
    <x v="2"/>
    <s v="Momotus subrufescens subrufescens"/>
    <n v="1057"/>
  </r>
  <r>
    <n v="702125"/>
    <x v="30"/>
    <e v="#N/A"/>
    <x v="3"/>
    <s v="Aves Colombia [310112]"/>
    <s v="American Museum of Natural History"/>
    <s v="AMNH"/>
    <n v="121570"/>
    <s v="Chrysuronia goudoti"/>
    <x v="22"/>
    <n v="5.2067889999999997"/>
    <n v="-74.736407"/>
    <n v="5"/>
    <s v="Coordenadas de centro urbano"/>
    <s v="G. O'C."/>
    <n v="1021"/>
    <s v="Lepidopyga goudoti"/>
    <n v="1913"/>
    <n v="2"/>
    <n v="2"/>
    <n v="4782"/>
    <x v="5"/>
    <s v="Colombia"/>
    <s v="Tolima"/>
    <s v="Honda"/>
    <x v="1"/>
    <x v="2"/>
    <s v="Lepidopyga goudoti"/>
    <n v="1021"/>
  </r>
  <r>
    <n v="697291"/>
    <x v="31"/>
    <e v="#N/A"/>
    <x v="3"/>
    <s v="Aves Colombia [310112]"/>
    <s v="American Museum of Natural History"/>
    <s v="AMNH"/>
    <n v="121731"/>
    <s v="Galbula ruficauda"/>
    <x v="23"/>
    <n v="5.2067889999999997"/>
    <n v="-74.736407"/>
    <n v="5"/>
    <s v="Coordenadas de centro urbano"/>
    <s v="G. K. C."/>
    <n v="1070"/>
    <s v="Galbula ruficauda ruficauda"/>
    <n v="1913"/>
    <n v="2"/>
    <n v="2"/>
    <n v="4782"/>
    <x v="5"/>
    <s v="Colombia"/>
    <s v="Tolima"/>
    <s v="Honda"/>
    <x v="1"/>
    <x v="2"/>
    <s v="Galbula ruficauda ruficauda"/>
    <n v="1070"/>
  </r>
  <r>
    <n v="684291"/>
    <x v="32"/>
    <e v="#N/A"/>
    <x v="3"/>
    <s v="Aves Colombia [310112]"/>
    <s v="American Museum of Natural History"/>
    <s v="AMNH"/>
    <n v="121791"/>
    <s v="Melanerpes rubricapillus"/>
    <x v="13"/>
    <n v="5.2067889999999997"/>
    <n v="-74.736407"/>
    <n v="5"/>
    <s v="Coordenadas de centro urbano"/>
    <s v="F. M. C."/>
    <n v="1196"/>
    <s v="Centurus rubricapillus rubricapillus"/>
    <n v="1913"/>
    <n v="2"/>
    <n v="2"/>
    <n v="4782"/>
    <x v="5"/>
    <s v="Colombia"/>
    <s v="Tolima"/>
    <s v="Honda"/>
    <x v="1"/>
    <x v="2"/>
    <s v="Centurus rubricapillus rubricapillus"/>
    <n v="1196"/>
  </r>
  <r>
    <n v="708576"/>
    <x v="33"/>
    <e v="#N/A"/>
    <x v="3"/>
    <s v="Aves Colombia [310112]"/>
    <s v="American Museum of Natural History"/>
    <s v="AMNH"/>
    <n v="121941"/>
    <s v="Myrmeciza longipes"/>
    <x v="24"/>
    <n v="5.2067889999999997"/>
    <n v="-74.736407"/>
    <n v="5"/>
    <s v="Coordenadas de centro urbano"/>
    <s v="G. K. C."/>
    <n v="1591"/>
    <s v="Myrmeciza longipes boucardi"/>
    <n v="1913"/>
    <n v="2"/>
    <n v="2"/>
    <n v="4782"/>
    <x v="5"/>
    <s v="Colombia"/>
    <s v="Tolima"/>
    <s v="Honda"/>
    <x v="1"/>
    <x v="2"/>
    <s v="Myrmeciza longipes boucardi"/>
    <n v="1591"/>
  </r>
  <r>
    <n v="725455"/>
    <x v="34"/>
    <e v="#N/A"/>
    <x v="3"/>
    <s v="Aves Colombia [310112]"/>
    <s v="American Museum of Natural History"/>
    <s v="AMNH"/>
    <n v="122177"/>
    <s v="Todirostrum cinereum"/>
    <x v="25"/>
    <n v="5.2067889999999997"/>
    <n v="-74.736407"/>
    <n v="5"/>
    <s v="Coordenadas de centro urbano"/>
    <m/>
    <n v="2244"/>
    <s v="Todirostrum cinereum cinereum"/>
    <n v="1913"/>
    <n v="2"/>
    <n v="2"/>
    <n v="4782"/>
    <x v="5"/>
    <s v="Colombia"/>
    <s v="Tolima"/>
    <s v="Honda"/>
    <x v="1"/>
    <x v="2"/>
    <s v="Todirostrum cinereum cinereum"/>
    <n v="2244"/>
  </r>
  <r>
    <n v="725527"/>
    <x v="35"/>
    <e v="#N/A"/>
    <x v="3"/>
    <s v="Aves Colombia [310112]"/>
    <s v="American Museum of Natural History"/>
    <s v="AMNH"/>
    <n v="122186"/>
    <s v="Poecilotriccus sylvia"/>
    <x v="26"/>
    <n v="5.2067889999999997"/>
    <n v="-74.736407"/>
    <n v="5"/>
    <s v="Coordenadas de centro urbano"/>
    <m/>
    <n v="2238"/>
    <s v="Todirostrum schistaceiceps superciliare"/>
    <n v="1913"/>
    <n v="2"/>
    <n v="2"/>
    <n v="4782"/>
    <x v="5"/>
    <s v="Colombia"/>
    <s v="Tolima"/>
    <s v="Honda"/>
    <x v="1"/>
    <x v="2"/>
    <s v="Todirostrum schistaceiceps superciliare"/>
    <n v="2238"/>
  </r>
  <r>
    <n v="678007"/>
    <x v="36"/>
    <e v="#N/A"/>
    <x v="3"/>
    <s v="Aves Colombia [310112]"/>
    <s v="American Museum of Natural History"/>
    <s v="AMNH"/>
    <n v="122198"/>
    <s v="Atalotriccus pilaris"/>
    <x v="27"/>
    <n v="5.2067889999999997"/>
    <n v="-74.736407"/>
    <n v="5"/>
    <s v="Coordenadas de centro urbano"/>
    <s v="G. K. C."/>
    <n v="2206"/>
    <s v="Atalotriccus pilaris pilaris"/>
    <n v="1913"/>
    <n v="2"/>
    <n v="2"/>
    <n v="4782"/>
    <x v="5"/>
    <s v="Colombia"/>
    <s v="Tolima"/>
    <s v="Honda"/>
    <x v="1"/>
    <x v="2"/>
    <s v="Atalotriccus pilaris pilaris"/>
    <n v="2206"/>
  </r>
  <r>
    <n v="694200"/>
    <x v="37"/>
    <e v="#N/A"/>
    <x v="3"/>
    <s v="Aves Colombia [310112]"/>
    <s v="American Museum of Natural History"/>
    <s v="AMNH"/>
    <n v="122255"/>
    <s v="Elaenia flavogaster"/>
    <x v="28"/>
    <n v="5.2067889999999997"/>
    <n v="-74.736407"/>
    <n v="5"/>
    <s v="Coordenadas de centro urbano"/>
    <s v="G. K. C."/>
    <n v="2083"/>
    <s v="Elaenia flavogaster flavogaster"/>
    <n v="1913"/>
    <n v="2"/>
    <n v="2"/>
    <n v="4782"/>
    <x v="5"/>
    <s v="Colombia"/>
    <s v="Tolima"/>
    <s v="Honda"/>
    <x v="1"/>
    <x v="2"/>
    <s v="Elaenia flavogaster flavogaster"/>
    <n v="2083"/>
  </r>
  <r>
    <n v="727691"/>
    <x v="38"/>
    <e v="#N/A"/>
    <x v="3"/>
    <s v="Aves Colombia [310112]"/>
    <s v="American Museum of Natural History"/>
    <s v="AMNH"/>
    <n v="122348"/>
    <s v="Tyrannus melancholicus"/>
    <x v="29"/>
    <n v="5.2067889999999997"/>
    <n v="-74.736407"/>
    <n v="5"/>
    <s v="Coordenadas de centro urbano"/>
    <s v="P. G. H."/>
    <n v="2396"/>
    <s v="Tyrannus melancholicus satrapa"/>
    <n v="1913"/>
    <n v="2"/>
    <n v="2"/>
    <n v="4782"/>
    <x v="5"/>
    <s v="Colombia"/>
    <s v="Tolima"/>
    <s v="Honda"/>
    <x v="1"/>
    <x v="2"/>
    <s v="Tyrannus melancholicus satrapa"/>
    <n v="2396"/>
  </r>
  <r>
    <n v="713900"/>
    <x v="39"/>
    <e v="#N/A"/>
    <x v="3"/>
    <s v="Aves Colombia [310112]"/>
    <s v="American Museum of Natural History"/>
    <s v="AMNH"/>
    <n v="122570"/>
    <s v="Turdus leucomelas"/>
    <x v="30"/>
    <n v="5.2067889999999997"/>
    <n v="-74.736407"/>
    <n v="5"/>
    <s v="Coordenadas de centro urbano"/>
    <s v="G. K. C."/>
    <n v="2719"/>
    <s v="Planesticus albiventer ephippialis"/>
    <n v="1913"/>
    <n v="2"/>
    <n v="2"/>
    <n v="4782"/>
    <x v="5"/>
    <s v="Colombia"/>
    <s v="Tolima"/>
    <s v="Honda"/>
    <x v="1"/>
    <x v="2"/>
    <s v="Planesticus albiventer ephippialis"/>
    <n v="2719"/>
  </r>
  <r>
    <n v="713902"/>
    <x v="40"/>
    <e v="#N/A"/>
    <x v="3"/>
    <s v="Aves Colombia [310112]"/>
    <s v="American Museum of Natural History"/>
    <s v="AMNH"/>
    <n v="122572"/>
    <s v="Turdus leucomelas"/>
    <x v="30"/>
    <n v="5.2067889999999997"/>
    <n v="-74.736407"/>
    <n v="5"/>
    <s v="Coordenadas de centro urbano"/>
    <s v="G. K. C."/>
    <n v="2719"/>
    <s v="Planesticus albiventer ephippialis"/>
    <n v="1913"/>
    <n v="2"/>
    <n v="2"/>
    <n v="4782"/>
    <x v="5"/>
    <s v="Colombia"/>
    <s v="Tolima"/>
    <s v="Honda"/>
    <x v="1"/>
    <x v="2"/>
    <s v="Planesticus albiventer ephippialis"/>
    <n v="2719"/>
  </r>
  <r>
    <n v="725044"/>
    <x v="41"/>
    <e v="#N/A"/>
    <x v="3"/>
    <s v="Aves Colombia [310112]"/>
    <s v="American Museum of Natural History"/>
    <s v="AMNH"/>
    <n v="122715"/>
    <s v="Melanospiza bicolor"/>
    <x v="6"/>
    <n v="5.2067889999999997"/>
    <n v="-74.736407"/>
    <n v="5"/>
    <s v="Coordenadas de centro urbano"/>
    <s v="G. K. C."/>
    <n v="3094"/>
    <s v="Tiaris bicolor omissa"/>
    <n v="1913"/>
    <n v="2"/>
    <n v="2"/>
    <n v="4782"/>
    <x v="5"/>
    <s v="Colombia"/>
    <s v="Tolima"/>
    <s v="Honda"/>
    <x v="1"/>
    <x v="2"/>
    <s v="Tiaris bicolor omissa"/>
    <n v="3094"/>
  </r>
  <r>
    <n v="728808"/>
    <x v="42"/>
    <e v="#N/A"/>
    <x v="3"/>
    <s v="Aves Colombia [310112]"/>
    <s v="American Museum of Natural History"/>
    <s v="AMNH"/>
    <n v="122721"/>
    <s v="Volatinia jacarina"/>
    <x v="31"/>
    <n v="5.2067889999999997"/>
    <n v="-74.736407"/>
    <n v="5"/>
    <s v="Coordenadas de centro urbano"/>
    <s v="G. K. C."/>
    <n v="3042"/>
    <s v="Volatinia jacarini splendens"/>
    <n v="1913"/>
    <n v="2"/>
    <n v="2"/>
    <n v="4782"/>
    <x v="5"/>
    <s v="Colombia"/>
    <s v="Tolima"/>
    <s v="Honda"/>
    <x v="1"/>
    <x v="2"/>
    <s v="Volatinia jacarini splendens"/>
    <n v="3042"/>
  </r>
  <r>
    <n v="717227"/>
    <x v="43"/>
    <e v="#N/A"/>
    <x v="3"/>
    <s v="Aves Colombia [310112]"/>
    <s v="American Museum of Natural History"/>
    <s v="AMNH"/>
    <n v="122740"/>
    <s v="Saltator striatipectus"/>
    <x v="32"/>
    <n v="5.2067889999999997"/>
    <n v="-74.736407"/>
    <n v="5"/>
    <s v="Coordenadas de centro urbano"/>
    <s v="G. K. C."/>
    <n v="3034"/>
    <s v="Saltator striatipectus striatipectus"/>
    <n v="1913"/>
    <n v="2"/>
    <n v="2"/>
    <n v="4782"/>
    <x v="5"/>
    <s v="Colombia"/>
    <s v="Tolima"/>
    <s v="Honda"/>
    <x v="1"/>
    <x v="2"/>
    <s v="Saltator striatipectus striatipectus"/>
    <n v="3034"/>
  </r>
  <r>
    <n v="717228"/>
    <x v="44"/>
    <e v="#N/A"/>
    <x v="3"/>
    <s v="Aves Colombia [310112]"/>
    <s v="American Museum of Natural History"/>
    <s v="AMNH"/>
    <n v="122741"/>
    <s v="Saltator striatipectus"/>
    <x v="32"/>
    <n v="5.2067889999999997"/>
    <n v="-74.736407"/>
    <n v="5"/>
    <s v="Coordenadas de centro urbano"/>
    <s v="G. K. C."/>
    <n v="3034"/>
    <s v="Saltator striatipectus striatipectus"/>
    <n v="1913"/>
    <n v="2"/>
    <n v="2"/>
    <n v="4782"/>
    <x v="5"/>
    <s v="Colombia"/>
    <s v="Tolima"/>
    <s v="Honda"/>
    <x v="1"/>
    <x v="2"/>
    <s v="Saltator striatipectus striatipectus"/>
    <n v="3034"/>
  </r>
  <r>
    <n v="717207"/>
    <x v="45"/>
    <e v="#N/A"/>
    <x v="3"/>
    <s v="Aves Colombia [310112]"/>
    <s v="American Museum of Natural History"/>
    <s v="AMNH"/>
    <n v="122742"/>
    <s v="Saltator striatipectus"/>
    <x v="32"/>
    <n v="5.2067889999999997"/>
    <n v="-74.736407"/>
    <n v="5"/>
    <s v="Coordenadas de centro urbano"/>
    <s v="G. K. C."/>
    <n v="3034"/>
    <s v="Saltator striatipectus '"/>
    <n v="1913"/>
    <n v="2"/>
    <n v="2"/>
    <n v="4782"/>
    <x v="5"/>
    <s v="Colombia"/>
    <s v="Tolima"/>
    <s v="Honda"/>
    <x v="1"/>
    <x v="2"/>
    <s v="Saltator striatipectus '"/>
    <n v="3034"/>
  </r>
  <r>
    <n v="717209"/>
    <x v="46"/>
    <e v="#N/A"/>
    <x v="3"/>
    <s v="Aves Colombia [310112]"/>
    <s v="American Museum of Natural History"/>
    <s v="AMNH"/>
    <n v="122743"/>
    <s v="Saltator striatipectus"/>
    <x v="32"/>
    <n v="5.2067889999999997"/>
    <n v="-74.736407"/>
    <n v="5"/>
    <s v="Coordenadas de centro urbano"/>
    <s v="T. M. R."/>
    <n v="3034"/>
    <s v="Saltator striatipectus '"/>
    <n v="1913"/>
    <n v="2"/>
    <n v="2"/>
    <n v="4782"/>
    <x v="5"/>
    <s v="Colombia"/>
    <s v="Tolima"/>
    <s v="Honda"/>
    <x v="1"/>
    <x v="2"/>
    <s v="Saltator striatipectus '"/>
    <n v="3034"/>
  </r>
  <r>
    <n v="717208"/>
    <x v="47"/>
    <e v="#N/A"/>
    <x v="3"/>
    <s v="Aves Colombia [310112]"/>
    <s v="American Museum of Natural History"/>
    <s v="AMNH"/>
    <n v="122744"/>
    <s v="Saltator striatipectus"/>
    <x v="32"/>
    <n v="5.2067889999999997"/>
    <n v="-74.736407"/>
    <n v="5"/>
    <s v="Coordenadas de centro urbano"/>
    <s v="P. G. H."/>
    <n v="3034"/>
    <s v="Saltator striatipectus '"/>
    <n v="1913"/>
    <n v="2"/>
    <n v="2"/>
    <n v="4782"/>
    <x v="5"/>
    <s v="Colombia"/>
    <s v="Tolima"/>
    <s v="Honda"/>
    <x v="1"/>
    <x v="2"/>
    <s v="Saltator striatipectus '"/>
    <n v="3034"/>
  </r>
  <r>
    <n v="695643"/>
    <x v="48"/>
    <e v="#N/A"/>
    <x v="3"/>
    <s v="Aves Colombia [310112]"/>
    <s v="American Museum of Natural History"/>
    <s v="AMNH"/>
    <n v="122916"/>
    <s v="Euphonia laniirostris"/>
    <x v="18"/>
    <n v="5.2067889999999997"/>
    <n v="-74.736407"/>
    <n v="5"/>
    <s v="Coordenadas de centro urbano"/>
    <s v="G. K. C."/>
    <n v="3356"/>
    <s v="Euphonia crassirostris crassirostris"/>
    <n v="1913"/>
    <n v="2"/>
    <n v="2"/>
    <n v="4782"/>
    <x v="5"/>
    <s v="Colombia"/>
    <s v="Tolima"/>
    <s v="Honda"/>
    <x v="1"/>
    <x v="2"/>
    <s v="Euphonia crassirostris crassirostris"/>
    <n v="3356"/>
  </r>
  <r>
    <n v="722845"/>
    <x v="49"/>
    <e v="#N/A"/>
    <x v="3"/>
    <s v="Aves Colombia [310112]"/>
    <s v="American Museum of Natural History"/>
    <s v="AMNH"/>
    <n v="122948"/>
    <s v="Stilpnia vitriolina"/>
    <x v="33"/>
    <n v="5.2067889999999997"/>
    <n v="-74.736407"/>
    <n v="5"/>
    <s v="Coordenadas de centro urbano"/>
    <s v="G. K. C."/>
    <n v="2878"/>
    <s v="Tangara vitriolina"/>
    <n v="1913"/>
    <n v="2"/>
    <n v="2"/>
    <n v="4782"/>
    <x v="5"/>
    <s v="Colombia"/>
    <s v="Tolima"/>
    <s v="Honda"/>
    <x v="1"/>
    <x v="2"/>
    <s v="Tangara vitriolina"/>
    <n v="2878"/>
  </r>
  <r>
    <n v="722847"/>
    <x v="50"/>
    <e v="#N/A"/>
    <x v="3"/>
    <s v="Aves Colombia [310112]"/>
    <s v="American Museum of Natural History"/>
    <s v="AMNH"/>
    <n v="122949"/>
    <s v="Stilpnia vitriolina"/>
    <x v="33"/>
    <n v="5.2067889999999997"/>
    <n v="-74.736407"/>
    <n v="5"/>
    <s v="Coordenadas de centro urbano"/>
    <s v="P. G. H."/>
    <n v="2878"/>
    <s v="Tangara vitriolina"/>
    <n v="1913"/>
    <n v="2"/>
    <n v="2"/>
    <n v="4782"/>
    <x v="5"/>
    <s v="Colombia"/>
    <s v="Tolima"/>
    <s v="Honda"/>
    <x v="1"/>
    <x v="2"/>
    <s v="Tangara vitriolina"/>
    <n v="2878"/>
  </r>
  <r>
    <n v="722846"/>
    <x v="51"/>
    <e v="#N/A"/>
    <x v="3"/>
    <s v="Aves Colombia [310112]"/>
    <s v="American Museum of Natural History"/>
    <s v="AMNH"/>
    <n v="122950"/>
    <s v="Stilpnia vitriolina"/>
    <x v="33"/>
    <n v="5.2067889999999997"/>
    <n v="-74.736407"/>
    <n v="5"/>
    <s v="Coordenadas de centro urbano"/>
    <s v="G. K. C."/>
    <n v="2878"/>
    <s v="Tangara vitriolina"/>
    <n v="1913"/>
    <n v="2"/>
    <n v="2"/>
    <n v="4782"/>
    <x v="5"/>
    <s v="Colombia"/>
    <s v="Tolima"/>
    <s v="Honda"/>
    <x v="1"/>
    <x v="2"/>
    <s v="Tangara vitriolina"/>
    <n v="2878"/>
  </r>
  <r>
    <n v="722848"/>
    <x v="52"/>
    <e v="#N/A"/>
    <x v="3"/>
    <s v="Aves Colombia [310112]"/>
    <s v="American Museum of Natural History"/>
    <s v="AMNH"/>
    <n v="122951"/>
    <s v="Stilpnia vitriolina"/>
    <x v="33"/>
    <n v="5.2067889999999997"/>
    <n v="-74.736407"/>
    <n v="5"/>
    <s v="Coordenadas de centro urbano"/>
    <m/>
    <n v="2878"/>
    <s v="Tangara vitriolina"/>
    <n v="1913"/>
    <n v="2"/>
    <n v="2"/>
    <n v="4782"/>
    <x v="5"/>
    <s v="Colombia"/>
    <s v="Tolima"/>
    <s v="Honda"/>
    <x v="1"/>
    <x v="2"/>
    <s v="Tangara vitriolina"/>
    <n v="2878"/>
  </r>
  <r>
    <n v="701152"/>
    <x v="53"/>
    <e v="#N/A"/>
    <x v="3"/>
    <s v="Aves Colombia [310112]"/>
    <s v="American Museum of Natural History"/>
    <s v="AMNH"/>
    <n v="123150"/>
    <s v="Icterus auricapillus"/>
    <x v="34"/>
    <n v="5.2067889999999997"/>
    <n v="-74.736407"/>
    <n v="5"/>
    <s v="Coordenadas de centro urbano"/>
    <s v="T. M. R."/>
    <n v="3297"/>
    <s v="Icterus auricapillus"/>
    <n v="1913"/>
    <n v="2"/>
    <n v="2"/>
    <n v="4782"/>
    <x v="5"/>
    <s v="Colombia"/>
    <s v="Tolima"/>
    <s v="Honda"/>
    <x v="1"/>
    <x v="2"/>
    <s v="Icterus auricapillus"/>
    <n v="3297"/>
  </r>
  <r>
    <n v="719559"/>
    <x v="54"/>
    <e v="#N/A"/>
    <x v="3"/>
    <s v="Aves Colombia [310112]"/>
    <s v="Cornell University Museum of Vertebrates"/>
    <s v="CUMV"/>
    <n v="3676"/>
    <s v="Streptoprocne zonaris"/>
    <x v="35"/>
    <n v="5.2067889999999997"/>
    <n v="-74.736407"/>
    <n v="5"/>
    <s v="Coordenadas de centro urbano"/>
    <m/>
    <n v="754"/>
    <s v="Streptoprocne zonaris albicincta"/>
    <n v="1913"/>
    <n v="2"/>
    <n v="2"/>
    <n v="4782"/>
    <x v="5"/>
    <s v="Colombia"/>
    <s v="Tolima"/>
    <s v="Honda"/>
    <x v="1"/>
    <x v="10"/>
    <s v="Streptoprocne zonaris albicincta"/>
    <n v="754"/>
  </r>
  <r>
    <n v="679830"/>
    <x v="55"/>
    <e v="#N/A"/>
    <x v="3"/>
    <s v="Aves Colombia [310112]"/>
    <s v="Cornell University Museum of Vertebrates"/>
    <s v="CUMV"/>
    <n v="5710"/>
    <s v="Baryphthengus martii"/>
    <x v="36"/>
    <n v="5.2067889999999997"/>
    <n v="-74.736407"/>
    <n v="5"/>
    <s v="Coordenadas de centro urbano"/>
    <m/>
    <n v="1055"/>
    <s v="Baryphthengus martii semirufa"/>
    <n v="1913"/>
    <n v="2"/>
    <n v="2"/>
    <n v="4782"/>
    <x v="5"/>
    <s v="Colombia"/>
    <s v="Tolima"/>
    <s v="Honda"/>
    <x v="1"/>
    <x v="2"/>
    <s v="Baryphthengus martii semirufa"/>
    <n v="1055"/>
  </r>
  <r>
    <n v="679831"/>
    <x v="56"/>
    <e v="#N/A"/>
    <x v="3"/>
    <s v="Aves Colombia [310112]"/>
    <s v="Cornell University Museum of Vertebrates"/>
    <s v="CUMV"/>
    <n v="5711"/>
    <s v="Baryphthengus martii"/>
    <x v="36"/>
    <n v="5.2067889999999997"/>
    <n v="-74.736407"/>
    <n v="5"/>
    <s v="Coordenadas de centro urbano"/>
    <m/>
    <n v="1055"/>
    <s v="Baryphthengus martii semirufa"/>
    <n v="1913"/>
    <n v="2"/>
    <n v="2"/>
    <n v="4782"/>
    <x v="5"/>
    <s v="Colombia"/>
    <s v="Tolima"/>
    <s v="Honda"/>
    <x v="1"/>
    <x v="2"/>
    <s v="Baryphthengus martii semirufa"/>
    <n v="1055"/>
  </r>
  <r>
    <n v="722140"/>
    <x v="57"/>
    <e v="#N/A"/>
    <x v="3"/>
    <s v="Aves Colombia [310112]"/>
    <s v="Cornell University Museum of Vertebrates"/>
    <s v="CUMV"/>
    <n v="22866"/>
    <s v="Stilpnia nigrocincta"/>
    <x v="37"/>
    <n v="5.2067889999999997"/>
    <n v="-74.736407"/>
    <n v="5"/>
    <s v="Coordenadas de centro urbano"/>
    <m/>
    <n v="2879"/>
    <s v="Tangara nigrocincta"/>
    <n v="1913"/>
    <n v="2"/>
    <n v="2"/>
    <n v="4782"/>
    <x v="5"/>
    <s v="Colombia"/>
    <s v="Tolima"/>
    <s v="Honda"/>
    <x v="1"/>
    <x v="2"/>
    <s v="Tangara nigrocincta"/>
    <n v="2879"/>
  </r>
  <r>
    <n v="600274"/>
    <x v="58"/>
    <e v="#N/A"/>
    <x v="3"/>
    <s v="Biomap"/>
    <s v="Instituto de Ciencias Naturales"/>
    <s v="ICN"/>
    <n v="5017"/>
    <s v="Colinus cristatus"/>
    <x v="3"/>
    <n v="5.2067889999999997"/>
    <n v="-74.736407"/>
    <n v="5"/>
    <s v="Coordenadas de centro urbano"/>
    <s v="Cherrie G.K."/>
    <n v="145"/>
    <s v="Colinus cristatus leucotis"/>
    <n v="1913"/>
    <n v="2"/>
    <n v="2"/>
    <n v="4782"/>
    <x v="5"/>
    <s v="Colombia"/>
    <s v="Tolima"/>
    <s v="Honda"/>
    <x v="1"/>
    <x v="1"/>
    <s v="Colinus cristatus leucotis"/>
    <n v="145"/>
  </r>
  <r>
    <n v="689051"/>
    <x v="59"/>
    <e v="#N/A"/>
    <x v="3"/>
    <s v="Aves Colombia [310112]"/>
    <s v="Cornell University Museum of Vertebrates"/>
    <s v="CUMV"/>
    <n v="3098"/>
    <s v="Columbina passerina"/>
    <x v="4"/>
    <n v="5.2034000000000002"/>
    <n v="-74.735100000000003"/>
    <n v="7"/>
    <m/>
    <m/>
    <n v="620"/>
    <s v="Columbina passerina parvula"/>
    <n v="1913"/>
    <n v="2"/>
    <n v="2"/>
    <n v="4782"/>
    <x v="5"/>
    <s v="Colombia"/>
    <s v="Tolima"/>
    <s v="Honda"/>
    <x v="2"/>
    <x v="4"/>
    <s v="Columbina passerina parvula"/>
    <n v="620"/>
  </r>
  <r>
    <n v="729243"/>
    <x v="60"/>
    <e v="#N/A"/>
    <x v="3"/>
    <s v="Aves Colombia [310112]"/>
    <s v="Cornell University Museum of Vertebrates"/>
    <s v="CUMV"/>
    <n v="6842"/>
    <s v="Xiphorhynchus guttatus"/>
    <x v="38"/>
    <n v="5.2034000000000002"/>
    <n v="-74.735100000000003"/>
    <n v="7"/>
    <m/>
    <m/>
    <n v="1816"/>
    <s v="Xiphorhynchus guttatus nanus"/>
    <n v="1913"/>
    <n v="2"/>
    <n v="2"/>
    <n v="4782"/>
    <x v="5"/>
    <s v="Colombia"/>
    <s v="Tolima"/>
    <s v="Honda"/>
    <x v="2"/>
    <x v="3"/>
    <s v="Xiphorhynchus guttatus nanus"/>
    <n v="1816"/>
  </r>
  <r>
    <n v="706062"/>
    <x v="61"/>
    <e v="#N/A"/>
    <x v="3"/>
    <s v="Aves Colombia [310112]"/>
    <s v="Field Museum of Natural History"/>
    <s v="FMNH"/>
    <n v="50931"/>
    <s v="Momotus momota"/>
    <x v="39"/>
    <n v="5.2034000000000002"/>
    <n v="-74.735100000000003"/>
    <n v="7"/>
    <m/>
    <m/>
    <n v="1059"/>
    <s v="Momotus momota conexus"/>
    <n v="1913"/>
    <n v="2"/>
    <n v="2"/>
    <n v="4782"/>
    <x v="5"/>
    <s v="Colombia"/>
    <s v="Tolima"/>
    <s v="Honda"/>
    <x v="2"/>
    <x v="7"/>
    <s v="Momotus momota conexus"/>
    <n v="1059"/>
  </r>
  <r>
    <n v="688593"/>
    <x v="62"/>
    <e v="#N/A"/>
    <x v="3"/>
    <s v="Aves Colombia [310112]"/>
    <s v="Field Museum of Natural History"/>
    <s v="FMNH"/>
    <n v="50946"/>
    <s v="Colinus cristatus"/>
    <x v="3"/>
    <n v="5.2034000000000002"/>
    <n v="-74.735100000000003"/>
    <n v="7"/>
    <m/>
    <m/>
    <n v="145"/>
    <s v="Colinus cristatus"/>
    <n v="1913"/>
    <n v="2"/>
    <n v="2"/>
    <n v="4782"/>
    <x v="5"/>
    <s v="Colombia"/>
    <s v="Tolima"/>
    <s v="Honda"/>
    <x v="2"/>
    <x v="7"/>
    <s v="Colinus cristatus"/>
    <n v="145"/>
  </r>
  <r>
    <n v="725544"/>
    <x v="63"/>
    <e v="#N/A"/>
    <x v="3"/>
    <s v="Aves Colombia [310112]"/>
    <s v="Museum of Comparative Zoology, Harvard University"/>
    <s v="MCZ"/>
    <n v="81774"/>
    <s v="Poecilotriccus sylvia"/>
    <x v="26"/>
    <n v="5.2034000000000002"/>
    <n v="-74.735100000000003"/>
    <n v="7"/>
    <m/>
    <s v="Chapman, Cherrie, G. K., et al."/>
    <n v="2238"/>
    <s v="Todirostrum sylvia superciliare"/>
    <n v="1913"/>
    <n v="2"/>
    <n v="2"/>
    <m/>
    <x v="5"/>
    <s v="Colombia"/>
    <s v="Tolima"/>
    <s v="Honda"/>
    <x v="2"/>
    <x v="4"/>
    <s v="Todirostrum sylvia superciliare"/>
    <n v="2238"/>
  </r>
  <r>
    <n v="688697"/>
    <x v="64"/>
    <e v="#N/A"/>
    <x v="3"/>
    <s v="Aves Colombia [310112]"/>
    <s v="National Museum of Natural History, Smithsonian Institution (USNM)"/>
    <s v="USNM"/>
    <n v="255808"/>
    <s v="Colinus cristatus"/>
    <x v="3"/>
    <n v="5.2034000000000002"/>
    <n v="-74.735100000000003"/>
    <n v="7"/>
    <m/>
    <s v="F. Chapman &amp; Et Al."/>
    <n v="145"/>
    <s v="Colinus cristatus leucotis"/>
    <n v="1913"/>
    <n v="2"/>
    <n v="2"/>
    <n v="4782"/>
    <x v="5"/>
    <s v="Colombia"/>
    <s v="Tolima"/>
    <s v="Honda"/>
    <x v="2"/>
    <x v="4"/>
    <s v="Colinus cristatus leucotis"/>
    <n v="145"/>
  </r>
  <r>
    <n v="684315"/>
    <x v="65"/>
    <e v="#N/A"/>
    <x v="3"/>
    <s v="Aves Colombia [310112]"/>
    <s v="American Museum of Natural History"/>
    <s v="AMNH"/>
    <n v="121451"/>
    <s v="Falco sparverius"/>
    <x v="20"/>
    <n v="5.2067889999999997"/>
    <n v="-74.736407"/>
    <n v="5"/>
    <s v="Coordenadas de centro urbano"/>
    <m/>
    <n v="1269"/>
    <s v="Cerchneis sparveria intermedia"/>
    <n v="1913"/>
    <n v="2"/>
    <n v="3"/>
    <n v="4783"/>
    <x v="6"/>
    <s v="Colombia"/>
    <s v="Tolima"/>
    <s v="Honda"/>
    <x v="1"/>
    <x v="2"/>
    <s v="Cerchneis sparveria intermedia"/>
    <n v="1269"/>
  </r>
  <r>
    <n v="684314"/>
    <x v="66"/>
    <e v="#N/A"/>
    <x v="3"/>
    <s v="Aves Colombia [310112]"/>
    <s v="American Museum of Natural History"/>
    <s v="AMNH"/>
    <n v="121453"/>
    <s v="Falco sparverius"/>
    <x v="20"/>
    <n v="5.2067889999999997"/>
    <n v="-74.736407"/>
    <n v="5"/>
    <s v="Coordenadas de centro urbano"/>
    <s v="L. A. F."/>
    <n v="1269"/>
    <s v="Cerchneis sparveria intermedia"/>
    <n v="1913"/>
    <n v="2"/>
    <n v="3"/>
    <n v="4783"/>
    <x v="6"/>
    <s v="Colombia"/>
    <s v="Tolima"/>
    <s v="Honda"/>
    <x v="1"/>
    <x v="2"/>
    <s v="Cerchneis sparveria intermedia"/>
    <n v="1269"/>
  </r>
  <r>
    <n v="697288"/>
    <x v="67"/>
    <e v="#N/A"/>
    <x v="3"/>
    <s v="Aves Colombia [310112]"/>
    <s v="American Museum of Natural History"/>
    <s v="AMNH"/>
    <n v="121727"/>
    <s v="Galbula ruficauda"/>
    <x v="23"/>
    <n v="5.2067889999999997"/>
    <n v="-74.736407"/>
    <n v="5"/>
    <s v="Coordenadas de centro urbano"/>
    <s v="G. K. C."/>
    <n v="1070"/>
    <s v="Galbula ruficauda ruficauda"/>
    <n v="1913"/>
    <n v="2"/>
    <n v="3"/>
    <n v="4783"/>
    <x v="6"/>
    <s v="Colombia"/>
    <s v="Tolima"/>
    <s v="Honda"/>
    <x v="1"/>
    <x v="2"/>
    <s v="Galbula ruficauda ruficauda"/>
    <n v="1070"/>
  </r>
  <r>
    <n v="697290"/>
    <x v="68"/>
    <e v="#N/A"/>
    <x v="3"/>
    <s v="Aves Colombia [310112]"/>
    <s v="American Museum of Natural History"/>
    <s v="AMNH"/>
    <n v="121730"/>
    <s v="Galbula ruficauda"/>
    <x v="23"/>
    <n v="5.2067889999999997"/>
    <n v="-74.736407"/>
    <n v="5"/>
    <s v="Coordenadas de centro urbano"/>
    <s v="G. K. C."/>
    <n v="1070"/>
    <s v="Galbula ruficauda ruficauda"/>
    <n v="1913"/>
    <n v="2"/>
    <n v="3"/>
    <n v="4783"/>
    <x v="6"/>
    <s v="Colombia"/>
    <s v="Tolima"/>
    <s v="Honda"/>
    <x v="1"/>
    <x v="2"/>
    <s v="Galbula ruficauda ruficauda"/>
    <n v="1070"/>
  </r>
  <r>
    <n v="723653"/>
    <x v="69"/>
    <e v="#N/A"/>
    <x v="3"/>
    <s v="Aves Colombia [310112]"/>
    <s v="American Museum of Natural History"/>
    <s v="AMNH"/>
    <n v="121843"/>
    <s v="Thamnophilus doliatus"/>
    <x v="1"/>
    <n v="5.2067889999999997"/>
    <n v="-74.736407"/>
    <n v="5"/>
    <s v="Coordenadas de centro urbano"/>
    <s v="G. K. C."/>
    <n v="1422"/>
    <s v="Thamnophilus radiatus albicans"/>
    <n v="1913"/>
    <n v="2"/>
    <n v="3"/>
    <n v="4783"/>
    <x v="6"/>
    <s v="Colombia"/>
    <s v="Tolima"/>
    <s v="Honda"/>
    <x v="1"/>
    <x v="2"/>
    <s v="Thamnophilus radiatus albicans"/>
    <n v="1422"/>
  </r>
  <r>
    <n v="723654"/>
    <x v="70"/>
    <e v="#N/A"/>
    <x v="3"/>
    <s v="Aves Colombia [310112]"/>
    <s v="American Museum of Natural History"/>
    <s v="AMNH"/>
    <n v="121844"/>
    <s v="Thamnophilus doliatus"/>
    <x v="1"/>
    <n v="5.2067889999999997"/>
    <n v="-74.736407"/>
    <n v="5"/>
    <s v="Coordenadas de centro urbano"/>
    <s v="G. K. C."/>
    <n v="1422"/>
    <s v="Thamnophilus radiatus albicans"/>
    <n v="1913"/>
    <n v="2"/>
    <n v="3"/>
    <n v="4783"/>
    <x v="6"/>
    <s v="Colombia"/>
    <s v="Tolima"/>
    <s v="Honda"/>
    <x v="1"/>
    <x v="2"/>
    <s v="Thamnophilus radiatus albicans"/>
    <n v="1422"/>
  </r>
  <r>
    <n v="705093"/>
    <x v="71"/>
    <e v="#N/A"/>
    <x v="3"/>
    <s v="Aves Colombia [310112]"/>
    <s v="American Museum of Natural History"/>
    <s v="AMNH"/>
    <n v="121901"/>
    <s v="Formicivora grisea"/>
    <x v="40"/>
    <n v="5.2067889999999997"/>
    <n v="-74.736407"/>
    <n v="5"/>
    <s v="Coordenadas de centro urbano"/>
    <s v="P. G. H."/>
    <n v="1526"/>
    <s v="Microrhopias grisea intermedia"/>
    <n v="1913"/>
    <n v="2"/>
    <n v="3"/>
    <n v="4783"/>
    <x v="6"/>
    <s v="Colombia"/>
    <s v="Tolima"/>
    <s v="Honda"/>
    <x v="1"/>
    <x v="2"/>
    <s v="Microrhopias grisea intermedia"/>
    <n v="1526"/>
  </r>
  <r>
    <n v="696203"/>
    <x v="72"/>
    <e v="#N/A"/>
    <x v="3"/>
    <s v="Aves Colombia [310112]"/>
    <s v="American Museum of Natural History"/>
    <s v="AMNH"/>
    <n v="122188"/>
    <s v="Hemitriccus margaritaceiventer"/>
    <x v="41"/>
    <n v="5.2067889999999997"/>
    <n v="-74.736407"/>
    <n v="5"/>
    <s v="Coordenadas de centro urbano"/>
    <s v="G. K. C."/>
    <n v="2220"/>
    <s v="Euscarthmus septentrionalis"/>
    <n v="1913"/>
    <n v="2"/>
    <n v="3"/>
    <n v="4783"/>
    <x v="6"/>
    <s v="Colombia"/>
    <s v="Tolima"/>
    <s v="Honda"/>
    <x v="1"/>
    <x v="2"/>
    <s v="Euscarthmus septentrionalis"/>
    <n v="2220"/>
  </r>
  <r>
    <n v="696204"/>
    <x v="73"/>
    <e v="#N/A"/>
    <x v="3"/>
    <s v="Aves Colombia [310112]"/>
    <s v="American Museum of Natural History"/>
    <s v="AMNH"/>
    <n v="122189"/>
    <s v="Hemitriccus margaritaceiventer"/>
    <x v="41"/>
    <n v="5.2067889999999997"/>
    <n v="-74.736407"/>
    <n v="5"/>
    <s v="Coordenadas de centro urbano"/>
    <s v="G. K. C."/>
    <n v="2220"/>
    <s v="Euscarthmus septentrionalis"/>
    <n v="1913"/>
    <n v="2"/>
    <n v="3"/>
    <n v="4783"/>
    <x v="6"/>
    <s v="Colombia"/>
    <s v="Tolima"/>
    <s v="Honda"/>
    <x v="1"/>
    <x v="2"/>
    <s v="Euscarthmus septentrionalis"/>
    <n v="2220"/>
  </r>
  <r>
    <n v="711294"/>
    <x v="74"/>
    <e v="#N/A"/>
    <x v="3"/>
    <s v="Aves Colombia [310112]"/>
    <s v="American Museum of Natural History"/>
    <s v="AMNH"/>
    <n v="122225"/>
    <s v="Phaeomyias murina"/>
    <x v="42"/>
    <n v="5.2067889999999997"/>
    <n v="-74.736407"/>
    <n v="5"/>
    <s v="Coordenadas de centro urbano"/>
    <s v="L. A. F."/>
    <n v="2126"/>
    <s v="Phaeomias murina incomta"/>
    <n v="1913"/>
    <n v="2"/>
    <n v="3"/>
    <n v="4783"/>
    <x v="6"/>
    <s v="Colombia"/>
    <s v="Tolima"/>
    <s v="Honda"/>
    <x v="1"/>
    <x v="2"/>
    <s v="Phaeomias murina incomta"/>
    <n v="2126"/>
  </r>
  <r>
    <n v="708252"/>
    <x v="75"/>
    <e v="#N/A"/>
    <x v="3"/>
    <s v="Aves Colombia [310112]"/>
    <s v="American Museum of Natural History"/>
    <s v="AMNH"/>
    <n v="122266"/>
    <s v="Myiozetetes cayanensis"/>
    <x v="43"/>
    <n v="5.2067889999999997"/>
    <n v="-74.736407"/>
    <n v="5"/>
    <s v="Coordenadas de centro urbano"/>
    <s v="G. K. C."/>
    <n v="2375"/>
    <s v="Myiozetetes cayanensis cayanensis"/>
    <n v="1913"/>
    <n v="2"/>
    <n v="3"/>
    <n v="4783"/>
    <x v="6"/>
    <s v="Colombia"/>
    <s v="Tolima"/>
    <s v="Honda"/>
    <x v="1"/>
    <x v="2"/>
    <s v="Myiozetetes cayanensis cayanensis"/>
    <n v="2375"/>
  </r>
  <r>
    <n v="703249"/>
    <x v="76"/>
    <e v="#N/A"/>
    <x v="3"/>
    <s v="Aves Colombia [310112]"/>
    <s v="American Museum of Natural History"/>
    <s v="AMNH"/>
    <n v="122372"/>
    <s v="Manacus manacus"/>
    <x v="44"/>
    <n v="5.2067889999999997"/>
    <n v="-74.736407"/>
    <n v="5"/>
    <s v="Coordenadas de centro urbano"/>
    <s v="G. K. C."/>
    <n v="2524"/>
    <s v="Manacus manacus flaveolus"/>
    <n v="1913"/>
    <n v="2"/>
    <n v="3"/>
    <n v="4783"/>
    <x v="6"/>
    <s v="Colombia"/>
    <s v="Tolima"/>
    <s v="Honda"/>
    <x v="1"/>
    <x v="2"/>
    <s v="Manacus manacus flaveolus"/>
    <n v="2524"/>
  </r>
  <r>
    <n v="714368"/>
    <x v="77"/>
    <e v="#N/A"/>
    <x v="3"/>
    <s v="Aves Colombia [310112]"/>
    <s v="American Museum of Natural History"/>
    <s v="AMNH"/>
    <n v="122428"/>
    <s v="Polioptila plumbea"/>
    <x v="45"/>
    <n v="5.2067889999999997"/>
    <n v="-74.736407"/>
    <n v="5"/>
    <s v="Coordenadas de centro urbano"/>
    <s v="G. K. C."/>
    <n v="2693"/>
    <s v="Polioptila livida plumbeiceps"/>
    <n v="1913"/>
    <n v="2"/>
    <n v="3"/>
    <n v="4783"/>
    <x v="6"/>
    <s v="Colombia"/>
    <s v="Tolima"/>
    <s v="Honda"/>
    <x v="1"/>
    <x v="2"/>
    <s v="Polioptila livida plumbeiceps"/>
    <n v="2693"/>
  </r>
  <r>
    <n v="691683"/>
    <x v="78"/>
    <e v="#N/A"/>
    <x v="3"/>
    <s v="Aves Colombia [310112]"/>
    <s v="American Museum of Natural History"/>
    <s v="AMNH"/>
    <n v="122603"/>
    <s v="Setophaga petechia"/>
    <x v="46"/>
    <n v="5.2067889999999997"/>
    <n v="-74.736407"/>
    <n v="5"/>
    <s v="Coordenadas de centro urbano"/>
    <m/>
    <n v="3227"/>
    <s v="Dendroica aestiva"/>
    <n v="1913"/>
    <n v="2"/>
    <n v="3"/>
    <n v="4783"/>
    <x v="6"/>
    <s v="Colombia"/>
    <s v="Tolima"/>
    <s v="Honda"/>
    <x v="1"/>
    <x v="2"/>
    <s v="Dendroica aestiva"/>
    <n v="3227"/>
  </r>
  <r>
    <n v="717994"/>
    <x v="79"/>
    <e v="#N/A"/>
    <x v="3"/>
    <s v="Aves Colombia [310112]"/>
    <s v="American Museum of Natural History"/>
    <s v="AMNH"/>
    <n v="122623"/>
    <s v="Parkesia noveboracensis"/>
    <x v="47"/>
    <n v="5.2067889999999997"/>
    <n v="-74.736407"/>
    <n v="5"/>
    <s v="Coordenadas de centro urbano"/>
    <s v="G. K. C."/>
    <n v="3205"/>
    <s v="Seiurus noveboracensis notabilis"/>
    <n v="1913"/>
    <n v="2"/>
    <n v="3"/>
    <n v="4783"/>
    <x v="6"/>
    <s v="Colombia"/>
    <s v="Tolima"/>
    <s v="Honda"/>
    <x v="1"/>
    <x v="2"/>
    <s v="Seiurus noveboracensis notabilis"/>
    <n v="3205"/>
  </r>
  <r>
    <n v="718943"/>
    <x v="80"/>
    <e v="#N/A"/>
    <x v="3"/>
    <s v="Aves Colombia [310112]"/>
    <s v="American Museum of Natural History"/>
    <s v="AMNH"/>
    <n v="122706"/>
    <s v="Sporophila minuta"/>
    <x v="48"/>
    <n v="5.2067889999999997"/>
    <n v="-74.736407"/>
    <n v="5"/>
    <s v="Coordenadas de centro urbano"/>
    <s v="L. A. F."/>
    <n v="3050"/>
    <s v="Sporophila minuta minuta"/>
    <n v="1913"/>
    <n v="2"/>
    <n v="3"/>
    <n v="4783"/>
    <x v="6"/>
    <s v="Colombia"/>
    <s v="Tolima"/>
    <s v="Honda"/>
    <x v="1"/>
    <x v="2"/>
    <s v="Sporophila minuta minuta"/>
    <n v="3050"/>
  </r>
  <r>
    <n v="688062"/>
    <x v="81"/>
    <e v="#N/A"/>
    <x v="3"/>
    <s v="Aves Colombia [310112]"/>
    <s v="American Museum of Natural History"/>
    <s v="AMNH"/>
    <n v="122830"/>
    <s v="Coereba flaveola"/>
    <x v="49"/>
    <n v="5.2067889999999997"/>
    <n v="-74.736407"/>
    <n v="5"/>
    <s v="Coordenadas de centro urbano"/>
    <s v="G. K. C."/>
    <n v="3090"/>
    <s v="Coereba mexicana columbiana"/>
    <n v="1913"/>
    <n v="2"/>
    <n v="3"/>
    <n v="4783"/>
    <x v="6"/>
    <s v="Colombia"/>
    <s v="Tolima"/>
    <s v="Honda"/>
    <x v="1"/>
    <x v="2"/>
    <s v="Coereba mexicana columbiana"/>
    <n v="3090"/>
  </r>
  <r>
    <n v="695614"/>
    <x v="82"/>
    <e v="#N/A"/>
    <x v="3"/>
    <s v="Aves Colombia [310112]"/>
    <s v="American Museum of Natural History"/>
    <s v="AMNH"/>
    <n v="122914"/>
    <s v="Euphonia concinna"/>
    <x v="50"/>
    <n v="5.2067889999999997"/>
    <n v="-74.736407"/>
    <n v="5"/>
    <s v="Coordenadas de centro urbano"/>
    <s v="P. G. H."/>
    <n v="3352"/>
    <s v="Euphonia concinna"/>
    <n v="1913"/>
    <n v="2"/>
    <n v="3"/>
    <n v="4783"/>
    <x v="6"/>
    <s v="Colombia"/>
    <s v="Tolima"/>
    <s v="Honda"/>
    <x v="1"/>
    <x v="2"/>
    <s v="Euphonia concinna"/>
    <n v="3352"/>
  </r>
  <r>
    <n v="723688"/>
    <x v="83"/>
    <e v="#N/A"/>
    <x v="3"/>
    <s v="Aves Colombia [310112]"/>
    <s v="American Museum of Natural History"/>
    <s v="AMNH"/>
    <n v="123029"/>
    <s v="Thraupis episcopus"/>
    <x v="51"/>
    <n v="5.2067889999999997"/>
    <n v="-74.736407"/>
    <n v="5"/>
    <s v="Coordenadas de centro urbano"/>
    <m/>
    <n v="2860"/>
    <s v="Thraupis cana cana"/>
    <n v="1913"/>
    <n v="2"/>
    <n v="3"/>
    <n v="4783"/>
    <x v="6"/>
    <s v="Colombia"/>
    <s v="Tolima"/>
    <s v="Honda"/>
    <x v="1"/>
    <x v="2"/>
    <s v="Thraupis cana cana"/>
    <n v="2860"/>
  </r>
  <r>
    <n v="701354"/>
    <x v="84"/>
    <e v="#N/A"/>
    <x v="3"/>
    <s v="Aves Colombia [310112]"/>
    <s v="American Museum of Natural History"/>
    <s v="AMNH"/>
    <n v="123163"/>
    <s v="Icterus chrysater"/>
    <x v="10"/>
    <n v="5.2067889999999997"/>
    <n v="-74.736407"/>
    <n v="5"/>
    <s v="Coordenadas de centro urbano"/>
    <s v="G. O'C."/>
    <n v="3298"/>
    <s v="Icterus hondae"/>
    <n v="1913"/>
    <n v="2"/>
    <n v="3"/>
    <n v="4783"/>
    <x v="6"/>
    <s v="Colombia"/>
    <s v="Tolima"/>
    <s v="Honda"/>
    <x v="1"/>
    <x v="2"/>
    <s v="Icterus hondae"/>
    <n v="3298"/>
  </r>
  <r>
    <n v="715017"/>
    <x v="85"/>
    <e v="#N/A"/>
    <x v="3"/>
    <s v="Aves Colombia [310112]"/>
    <s v="American Museum of Natural History"/>
    <s v="AMNH"/>
    <n v="121470"/>
    <s v="Forpus conspicillatus"/>
    <x v="52"/>
    <n v="5.2067889999999997"/>
    <n v="-74.736407"/>
    <n v="5"/>
    <s v="Coordenadas de centro urbano"/>
    <m/>
    <n v="1337"/>
    <s v="Psittacula conspicillata conspicillata"/>
    <n v="1913"/>
    <n v="2"/>
    <n v="4"/>
    <n v="4784"/>
    <x v="7"/>
    <s v="Colombia"/>
    <s v="Tolima"/>
    <s v="Honda"/>
    <x v="1"/>
    <x v="2"/>
    <s v="Psittacula conspicillata conspicillata"/>
    <n v="1337"/>
  </r>
  <r>
    <n v="697292"/>
    <x v="86"/>
    <e v="#N/A"/>
    <x v="3"/>
    <s v="Aves Colombia [310112]"/>
    <s v="American Museum of Natural History"/>
    <s v="AMNH"/>
    <n v="121728"/>
    <s v="Galbula ruficauda"/>
    <x v="23"/>
    <n v="5.2067889999999997"/>
    <n v="-74.736407"/>
    <n v="5"/>
    <s v="Coordenadas de centro urbano"/>
    <s v="G. O'C."/>
    <n v="1070"/>
    <s v="Galbula ruficauda ruficauda"/>
    <n v="1913"/>
    <n v="2"/>
    <n v="4"/>
    <n v="4784"/>
    <x v="7"/>
    <s v="Colombia"/>
    <s v="Tolima"/>
    <s v="Honda"/>
    <x v="1"/>
    <x v="2"/>
    <s v="Galbula ruficauda ruficauda"/>
    <n v="1070"/>
  </r>
  <r>
    <n v="723655"/>
    <x v="87"/>
    <e v="#N/A"/>
    <x v="3"/>
    <s v="Aves Colombia [310112]"/>
    <s v="American Museum of Natural History"/>
    <s v="AMNH"/>
    <n v="121845"/>
    <s v="Thamnophilus doliatus"/>
    <x v="1"/>
    <n v="5.2067889999999997"/>
    <n v="-74.736407"/>
    <n v="5"/>
    <s v="Coordenadas de centro urbano"/>
    <s v="G. K. C."/>
    <n v="1422"/>
    <s v="Thamnophilus radiatus albicans"/>
    <n v="1913"/>
    <n v="2"/>
    <n v="4"/>
    <n v="4784"/>
    <x v="7"/>
    <s v="Colombia"/>
    <s v="Tolima"/>
    <s v="Honda"/>
    <x v="1"/>
    <x v="2"/>
    <s v="Thamnophilus radiatus albicans"/>
    <n v="1422"/>
  </r>
  <r>
    <n v="705089"/>
    <x v="88"/>
    <e v="#N/A"/>
    <x v="3"/>
    <s v="Aves Colombia [310112]"/>
    <s v="American Museum of Natural History"/>
    <s v="AMNH"/>
    <n v="121900"/>
    <s v="Formicivora grisea"/>
    <x v="40"/>
    <n v="5.2067889999999997"/>
    <n v="-74.736407"/>
    <n v="5"/>
    <s v="Coordenadas de centro urbano"/>
    <s v="G. K. C."/>
    <n v="1526"/>
    <s v="Microrhopias grisea intermedia"/>
    <n v="1913"/>
    <n v="2"/>
    <n v="4"/>
    <n v="4784"/>
    <x v="7"/>
    <s v="Colombia"/>
    <s v="Tolima"/>
    <s v="Honda"/>
    <x v="1"/>
    <x v="2"/>
    <s v="Microrhopias grisea intermedia"/>
    <n v="1526"/>
  </r>
  <r>
    <n v="705092"/>
    <x v="89"/>
    <e v="#N/A"/>
    <x v="3"/>
    <s v="Aves Colombia [310112]"/>
    <s v="American Museum of Natural History"/>
    <s v="AMNH"/>
    <n v="121904"/>
    <s v="Formicivora grisea"/>
    <x v="40"/>
    <n v="5.2067889999999997"/>
    <n v="-74.736407"/>
    <n v="5"/>
    <s v="Coordenadas de centro urbano"/>
    <s v="G. K. C."/>
    <n v="1526"/>
    <s v="Microrhopias grisea intermedia"/>
    <n v="1913"/>
    <n v="2"/>
    <n v="4"/>
    <n v="4784"/>
    <x v="7"/>
    <s v="Colombia"/>
    <s v="Tolima"/>
    <s v="Honda"/>
    <x v="1"/>
    <x v="2"/>
    <s v="Microrhopias grisea intermedia"/>
    <n v="1526"/>
  </r>
  <r>
    <n v="725454"/>
    <x v="90"/>
    <e v="#N/A"/>
    <x v="3"/>
    <s v="Aves Colombia [310112]"/>
    <s v="American Museum of Natural History"/>
    <s v="AMNH"/>
    <n v="122178"/>
    <s v="Todirostrum cinereum"/>
    <x v="25"/>
    <n v="5.2067889999999997"/>
    <n v="-74.736407"/>
    <n v="5"/>
    <s v="Coordenadas de centro urbano"/>
    <s v="G. K. C."/>
    <n v="2244"/>
    <s v="Todirostrum cinereum cinereum"/>
    <n v="1913"/>
    <n v="2"/>
    <n v="4"/>
    <n v="4784"/>
    <x v="7"/>
    <s v="Colombia"/>
    <s v="Tolima"/>
    <s v="Honda"/>
    <x v="1"/>
    <x v="2"/>
    <s v="Todirostrum cinereum cinereum"/>
    <n v="2244"/>
  </r>
  <r>
    <n v="711292"/>
    <x v="91"/>
    <e v="#N/A"/>
    <x v="3"/>
    <s v="Aves Colombia [310112]"/>
    <s v="American Museum of Natural History"/>
    <s v="AMNH"/>
    <n v="122223"/>
    <s v="Phaeomyias murina"/>
    <x v="42"/>
    <n v="5.2067889999999997"/>
    <n v="-74.736407"/>
    <n v="5"/>
    <s v="Coordenadas de centro urbano"/>
    <s v="G. K. C."/>
    <n v="2126"/>
    <s v="Phaeomias murina incomta"/>
    <n v="1913"/>
    <n v="2"/>
    <n v="4"/>
    <n v="4784"/>
    <x v="7"/>
    <s v="Colombia"/>
    <s v="Tolima"/>
    <s v="Honda"/>
    <x v="1"/>
    <x v="2"/>
    <s v="Phaeomias murina incomta"/>
    <n v="2126"/>
  </r>
  <r>
    <n v="711293"/>
    <x v="92"/>
    <e v="#N/A"/>
    <x v="3"/>
    <s v="Aves Colombia [310112]"/>
    <s v="American Museum of Natural History"/>
    <s v="AMNH"/>
    <n v="122224"/>
    <s v="Phaeomyias murina"/>
    <x v="42"/>
    <n v="5.2067889999999997"/>
    <n v="-74.736407"/>
    <n v="5"/>
    <s v="Coordenadas de centro urbano"/>
    <s v="G. K. C."/>
    <n v="2126"/>
    <s v="Phaeomias murina incomta"/>
    <n v="1913"/>
    <n v="2"/>
    <n v="4"/>
    <n v="4784"/>
    <x v="7"/>
    <s v="Colombia"/>
    <s v="Tolima"/>
    <s v="Honda"/>
    <x v="1"/>
    <x v="2"/>
    <s v="Phaeomias murina incomta"/>
    <n v="2126"/>
  </r>
  <r>
    <n v="708253"/>
    <x v="93"/>
    <e v="#N/A"/>
    <x v="3"/>
    <s v="Aves Colombia [310112]"/>
    <s v="American Museum of Natural History"/>
    <s v="AMNH"/>
    <n v="122265"/>
    <s v="Myiozetetes cayanensis"/>
    <x v="43"/>
    <n v="5.2067889999999997"/>
    <n v="-74.736407"/>
    <n v="5"/>
    <s v="Coordenadas de centro urbano"/>
    <s v="G. O'C."/>
    <n v="2375"/>
    <s v="Myiozetetes cayanensis cayanensis"/>
    <n v="1913"/>
    <n v="2"/>
    <n v="4"/>
    <n v="4784"/>
    <x v="7"/>
    <s v="Colombia"/>
    <s v="Tolima"/>
    <s v="Honda"/>
    <x v="1"/>
    <x v="2"/>
    <s v="Myiozetetes cayanensis cayanensis"/>
    <n v="2375"/>
  </r>
  <r>
    <n v="706488"/>
    <x v="94"/>
    <e v="#N/A"/>
    <x v="3"/>
    <s v="Aves Colombia [310112]"/>
    <s v="American Museum of Natural History"/>
    <s v="AMNH"/>
    <n v="122332"/>
    <s v="Myiarchus apicalis"/>
    <x v="53"/>
    <n v="5.2067889999999997"/>
    <n v="-74.736407"/>
    <n v="5"/>
    <s v="Coordenadas de centro urbano"/>
    <s v="G. K. C."/>
    <n v="2415"/>
    <s v="Myiarchus apicalis"/>
    <n v="1913"/>
    <n v="2"/>
    <n v="4"/>
    <n v="4784"/>
    <x v="7"/>
    <s v="Colombia"/>
    <s v="Tolima"/>
    <s v="Honda"/>
    <x v="1"/>
    <x v="2"/>
    <s v="Myiarchus apicalis"/>
    <n v="2415"/>
  </r>
  <r>
    <n v="706489"/>
    <x v="95"/>
    <e v="#N/A"/>
    <x v="3"/>
    <s v="Aves Colombia [310112]"/>
    <s v="American Museum of Natural History"/>
    <s v="AMNH"/>
    <n v="122334"/>
    <s v="Myiarchus apicalis"/>
    <x v="53"/>
    <n v="5.2067889999999997"/>
    <n v="-74.736407"/>
    <n v="5"/>
    <s v="Coordenadas de centro urbano"/>
    <s v="G. K. C."/>
    <n v="2415"/>
    <s v="Myiarchus apicalis"/>
    <n v="1913"/>
    <n v="2"/>
    <n v="4"/>
    <n v="4784"/>
    <x v="7"/>
    <s v="Colombia"/>
    <s v="Tolima"/>
    <s v="Honda"/>
    <x v="1"/>
    <x v="2"/>
    <s v="Myiarchus apicalis"/>
    <n v="2415"/>
  </r>
  <r>
    <n v="706490"/>
    <x v="96"/>
    <e v="#N/A"/>
    <x v="3"/>
    <s v="Aves Colombia [310112]"/>
    <s v="American Museum of Natural History"/>
    <s v="AMNH"/>
    <n v="122335"/>
    <s v="Myiarchus apicalis"/>
    <x v="53"/>
    <n v="5.2067889999999997"/>
    <n v="-74.736407"/>
    <n v="5"/>
    <s v="Coordenadas de centro urbano"/>
    <s v="G. K. C."/>
    <n v="2415"/>
    <s v="Myiarchus apicalis"/>
    <n v="1913"/>
    <n v="2"/>
    <n v="4"/>
    <n v="4784"/>
    <x v="7"/>
    <s v="Colombia"/>
    <s v="Tolima"/>
    <s v="Honda"/>
    <x v="1"/>
    <x v="2"/>
    <s v="Myiarchus apicalis"/>
    <n v="2415"/>
  </r>
  <r>
    <n v="703248"/>
    <x v="97"/>
    <e v="#N/A"/>
    <x v="3"/>
    <s v="Aves Colombia [310112]"/>
    <s v="American Museum of Natural History"/>
    <s v="AMNH"/>
    <n v="122371"/>
    <s v="Manacus manacus"/>
    <x v="44"/>
    <n v="5.2067889999999997"/>
    <n v="-74.736407"/>
    <n v="5"/>
    <s v="Coordenadas de centro urbano"/>
    <s v="G. K. C."/>
    <n v="2524"/>
    <s v="Manacus manacus flaveolus"/>
    <n v="1913"/>
    <n v="2"/>
    <n v="4"/>
    <n v="4784"/>
    <x v="7"/>
    <s v="Colombia"/>
    <s v="Tolima"/>
    <s v="Honda"/>
    <x v="1"/>
    <x v="2"/>
    <s v="Manacus manacus flaveolus"/>
    <n v="2524"/>
  </r>
  <r>
    <n v="691714"/>
    <x v="98"/>
    <e v="#N/A"/>
    <x v="3"/>
    <s v="Aves Colombia [310112]"/>
    <s v="American Museum of Natural History"/>
    <s v="AMNH"/>
    <n v="122612"/>
    <s v="Setophaga castanea"/>
    <x v="54"/>
    <n v="5.2067889999999997"/>
    <n v="-74.736407"/>
    <n v="5"/>
    <s v="Coordenadas de centro urbano"/>
    <s v="G. K. C."/>
    <n v="3225"/>
    <s v="Dendroica castanea"/>
    <n v="1913"/>
    <n v="2"/>
    <n v="4"/>
    <n v="4784"/>
    <x v="7"/>
    <s v="Colombia"/>
    <s v="Tolima"/>
    <s v="Honda"/>
    <x v="1"/>
    <x v="2"/>
    <s v="Dendroica castanea"/>
    <n v="3225"/>
  </r>
  <r>
    <n v="725045"/>
    <x v="99"/>
    <e v="#N/A"/>
    <x v="3"/>
    <s v="Aves Colombia [310112]"/>
    <s v="American Museum of Natural History"/>
    <s v="AMNH"/>
    <n v="122714"/>
    <s v="Melanospiza bicolor"/>
    <x v="6"/>
    <n v="5.2067889999999997"/>
    <n v="-74.736407"/>
    <n v="5"/>
    <s v="Coordenadas de centro urbano"/>
    <s v="G. O'C."/>
    <n v="3094"/>
    <s v="Tiaris bicolor omissa"/>
    <n v="1913"/>
    <n v="2"/>
    <n v="4"/>
    <n v="4784"/>
    <x v="7"/>
    <s v="Colombia"/>
    <s v="Tolima"/>
    <s v="Honda"/>
    <x v="1"/>
    <x v="2"/>
    <s v="Tiaris bicolor omissa"/>
    <n v="3094"/>
  </r>
  <r>
    <n v="677682"/>
    <x v="100"/>
    <e v="#N/A"/>
    <x v="3"/>
    <s v="Aves Colombia [310112]"/>
    <s v="American Museum of Natural History"/>
    <s v="AMNH"/>
    <n v="122787"/>
    <s v="Arremonops conirostris"/>
    <x v="7"/>
    <n v="5.2067889999999997"/>
    <n v="-74.736407"/>
    <n v="5"/>
    <s v="Coordenadas de centro urbano"/>
    <s v="G. O'C."/>
    <n v="3126"/>
    <s v="Arremonops conirostris conirostris"/>
    <n v="1913"/>
    <n v="2"/>
    <n v="4"/>
    <n v="4784"/>
    <x v="7"/>
    <s v="Colombia"/>
    <s v="Tolima"/>
    <s v="Honda"/>
    <x v="1"/>
    <x v="2"/>
    <s v="Arremonops conirostris conirostris"/>
    <n v="3126"/>
  </r>
  <r>
    <n v="677683"/>
    <x v="101"/>
    <e v="#N/A"/>
    <x v="3"/>
    <s v="Aves Colombia [310112]"/>
    <s v="American Museum of Natural History"/>
    <s v="AMNH"/>
    <n v="122790"/>
    <s v="Arremonops conirostris"/>
    <x v="7"/>
    <n v="5.2067889999999997"/>
    <n v="-74.736407"/>
    <n v="5"/>
    <s v="Coordenadas de centro urbano"/>
    <s v="T. M. R."/>
    <n v="3126"/>
    <s v="Arremonops conirostris conirostris"/>
    <n v="1913"/>
    <n v="2"/>
    <n v="4"/>
    <n v="4784"/>
    <x v="7"/>
    <s v="Colombia"/>
    <s v="Tolima"/>
    <s v="Honda"/>
    <x v="1"/>
    <x v="2"/>
    <s v="Arremonops conirostris conirostris"/>
    <n v="3126"/>
  </r>
  <r>
    <n v="688063"/>
    <x v="102"/>
    <e v="#N/A"/>
    <x v="3"/>
    <s v="Aves Colombia [310112]"/>
    <s v="American Museum of Natural History"/>
    <s v="AMNH"/>
    <n v="122837"/>
    <s v="Coereba flaveola"/>
    <x v="49"/>
    <n v="5.2067889999999997"/>
    <n v="-74.736407"/>
    <n v="5"/>
    <s v="Coordenadas de centro urbano"/>
    <s v="G. K. C."/>
    <n v="3090"/>
    <s v="Coereba mexicana columbiana"/>
    <n v="1913"/>
    <n v="2"/>
    <n v="4"/>
    <n v="4784"/>
    <x v="7"/>
    <s v="Colombia"/>
    <s v="Tolima"/>
    <s v="Honda"/>
    <x v="1"/>
    <x v="2"/>
    <s v="Coereba mexicana columbiana"/>
    <n v="3090"/>
  </r>
  <r>
    <n v="695644"/>
    <x v="103"/>
    <e v="#N/A"/>
    <x v="3"/>
    <s v="Aves Colombia [310112]"/>
    <s v="American Museum of Natural History"/>
    <s v="AMNH"/>
    <n v="122917"/>
    <s v="Euphonia laniirostris"/>
    <x v="18"/>
    <n v="5.2067889999999997"/>
    <n v="-74.736407"/>
    <n v="5"/>
    <s v="Coordenadas de centro urbano"/>
    <s v="T. M. R."/>
    <n v="3356"/>
    <s v="Euphonia crassirostris crassirostris"/>
    <n v="1913"/>
    <n v="2"/>
    <n v="4"/>
    <n v="4784"/>
    <x v="7"/>
    <s v="Colombia"/>
    <s v="Tolima"/>
    <s v="Honda"/>
    <x v="1"/>
    <x v="2"/>
    <s v="Euphonia crassirostris crassirostris"/>
    <n v="3356"/>
  </r>
  <r>
    <n v="695645"/>
    <x v="104"/>
    <e v="#N/A"/>
    <x v="3"/>
    <s v="Aves Colombia [310112]"/>
    <s v="American Museum of Natural History"/>
    <s v="AMNH"/>
    <n v="122918"/>
    <s v="Euphonia laniirostris"/>
    <x v="18"/>
    <n v="5.2067889999999997"/>
    <n v="-74.736407"/>
    <n v="5"/>
    <s v="Coordenadas de centro urbano"/>
    <s v="T. M. R."/>
    <n v="3356"/>
    <s v="Euphonia crassirostris crassirostris"/>
    <n v="1913"/>
    <n v="2"/>
    <n v="4"/>
    <n v="4784"/>
    <x v="7"/>
    <s v="Colombia"/>
    <s v="Tolima"/>
    <s v="Honda"/>
    <x v="1"/>
    <x v="2"/>
    <s v="Euphonia crassirostris crassirostris"/>
    <n v="3356"/>
  </r>
  <r>
    <n v="723687"/>
    <x v="105"/>
    <e v="#N/A"/>
    <x v="3"/>
    <s v="Aves Colombia [310112]"/>
    <s v="American Museum of Natural History"/>
    <s v="AMNH"/>
    <n v="123028"/>
    <s v="Thraupis episcopus"/>
    <x v="51"/>
    <n v="5.2067889999999997"/>
    <n v="-74.736407"/>
    <n v="5"/>
    <s v="Coordenadas de centro urbano"/>
    <s v="G. O'C."/>
    <n v="2860"/>
    <s v="Thraupis cana cana"/>
    <n v="1913"/>
    <n v="2"/>
    <n v="4"/>
    <n v="4784"/>
    <x v="7"/>
    <s v="Colombia"/>
    <s v="Tolima"/>
    <s v="Honda"/>
    <x v="1"/>
    <x v="2"/>
    <s v="Thraupis cana cana"/>
    <n v="2860"/>
  </r>
  <r>
    <n v="713634"/>
    <x v="106"/>
    <e v="#N/A"/>
    <x v="3"/>
    <s v="Aves Colombia [310112]"/>
    <s v="American Museum of Natural History"/>
    <s v="AMNH"/>
    <n v="123064"/>
    <s v="Piranga rubra"/>
    <x v="55"/>
    <n v="5.2067889999999997"/>
    <n v="-74.736407"/>
    <n v="5"/>
    <s v="Coordenadas de centro urbano"/>
    <s v="T. M. R."/>
    <n v="3174"/>
    <s v="Piranga rubra"/>
    <n v="1913"/>
    <n v="2"/>
    <n v="4"/>
    <n v="4784"/>
    <x v="7"/>
    <s v="Colombia"/>
    <s v="Tolima"/>
    <s v="Honda"/>
    <x v="1"/>
    <x v="2"/>
    <s v="Piranga rubra"/>
    <n v="3174"/>
  </r>
  <r>
    <n v="701353"/>
    <x v="107"/>
    <e v="#N/A"/>
    <x v="3"/>
    <s v="Aves Colombia [310112]"/>
    <s v="American Museum of Natural History"/>
    <s v="AMNH"/>
    <n v="123162"/>
    <s v="Icterus chrysater"/>
    <x v="10"/>
    <n v="5.2067889999999997"/>
    <n v="-74.736407"/>
    <n v="5"/>
    <s v="Coordenadas de centro urbano"/>
    <s v="G. O'C."/>
    <n v="3298"/>
    <s v="Icterus hondae"/>
    <n v="1913"/>
    <n v="2"/>
    <n v="4"/>
    <n v="4784"/>
    <x v="7"/>
    <s v="Colombia"/>
    <s v="Tolima"/>
    <s v="Honda"/>
    <x v="1"/>
    <x v="2"/>
    <s v="Icterus hondae"/>
    <n v="3298"/>
  </r>
  <r>
    <n v="684756"/>
    <x v="108"/>
    <e v="#N/A"/>
    <x v="0"/>
    <s v="Aves Colombia [310112]"/>
    <s v="American Museum of Natural History"/>
    <s v="AMNH"/>
    <n v="121582"/>
    <s v="Chalybura buffonii"/>
    <x v="56"/>
    <n v="5.2067889999999997"/>
    <n v="-74.736407"/>
    <n v="5"/>
    <s v="Coordenadas de centro urbano"/>
    <s v="P. G. H."/>
    <n v="985"/>
    <s v="Chalybura buffoni"/>
    <n v="1913"/>
    <n v="2"/>
    <n v="5"/>
    <n v="4785"/>
    <x v="8"/>
    <s v="Colombia"/>
    <s v="Tolima"/>
    <s v="Honda"/>
    <x v="0"/>
    <x v="0"/>
    <s v="Chalybura buffoni"/>
    <n v="985"/>
  </r>
  <r>
    <n v="708593"/>
    <x v="109"/>
    <e v="#N/A"/>
    <x v="0"/>
    <s v="Aves Colombia [310112]"/>
    <s v="American Museum of Natural History"/>
    <s v="AMNH"/>
    <n v="121943"/>
    <s v="Myrmeciza longipes"/>
    <x v="24"/>
    <n v="5.2067889999999997"/>
    <n v="-74.736407"/>
    <n v="5"/>
    <s v="Coordenadas de centro urbano"/>
    <s v="P. G. H."/>
    <n v="1591"/>
    <s v="Myrmeciza longipes leoncardi"/>
    <n v="1913"/>
    <n v="2"/>
    <n v="5"/>
    <n v="4785"/>
    <x v="8"/>
    <s v="Colombia"/>
    <s v="Tolima"/>
    <s v="Honda"/>
    <x v="0"/>
    <x v="0"/>
    <s v="Myrmeciza longipes leoncardi"/>
    <n v="1591"/>
  </r>
  <r>
    <n v="694199"/>
    <x v="110"/>
    <e v="#N/A"/>
    <x v="0"/>
    <s v="Aves Colombia [310112]"/>
    <s v="American Museum of Natural History"/>
    <s v="AMNH"/>
    <n v="122251"/>
    <s v="Elaenia flavogaster"/>
    <x v="28"/>
    <n v="5.2067889999999997"/>
    <n v="-74.736407"/>
    <n v="5"/>
    <s v="Coordenadas de centro urbano"/>
    <s v="P. G. H."/>
    <n v="2083"/>
    <s v="Elaenia flavogaster flavogaster"/>
    <n v="1913"/>
    <n v="2"/>
    <n v="5"/>
    <n v="4785"/>
    <x v="8"/>
    <s v="Colombia"/>
    <s v="Tolima"/>
    <s v="Honda"/>
    <x v="0"/>
    <x v="0"/>
    <s v="Elaenia flavogaster flavogaster"/>
    <n v="2083"/>
  </r>
  <r>
    <n v="698587"/>
    <x v="111"/>
    <e v="#N/A"/>
    <x v="0"/>
    <s v="Aves Colombia [310112]"/>
    <s v="American Museum of Natural History"/>
    <s v="AMNH"/>
    <n v="122441"/>
    <s v="Campylorhynchus zonatus"/>
    <x v="57"/>
    <n v="5.2067889999999997"/>
    <n v="-74.736407"/>
    <n v="5"/>
    <s v="Coordenadas de centro urbano"/>
    <m/>
    <n v="2655"/>
    <s v="Heleodytes zonatus brevirostris"/>
    <n v="1913"/>
    <n v="2"/>
    <n v="5"/>
    <n v="4785"/>
    <x v="8"/>
    <s v="Colombia"/>
    <s v="Tolima"/>
    <s v="Honda"/>
    <x v="0"/>
    <x v="0"/>
    <s v="Heleodytes zonatus brevirostris"/>
    <n v="2655"/>
  </r>
  <r>
    <n v="713962"/>
    <x v="112"/>
    <e v="#N/A"/>
    <x v="0"/>
    <s v="Aves Colombia [310112]"/>
    <s v="American Museum of Natural History"/>
    <s v="AMNH"/>
    <n v="122556"/>
    <s v="Turdus ignobilis"/>
    <x v="58"/>
    <n v="5.2067889999999997"/>
    <n v="-74.736407"/>
    <n v="5"/>
    <s v="Coordenadas de centro urbano"/>
    <m/>
    <n v="2731"/>
    <s v="Planesticus ignobilis ignobilis"/>
    <n v="1913"/>
    <n v="2"/>
    <n v="5"/>
    <n v="4785"/>
    <x v="8"/>
    <s v="Colombia"/>
    <s v="Tolima"/>
    <s v="Honda"/>
    <x v="0"/>
    <x v="0"/>
    <s v="Planesticus ignobilis ignobilis"/>
    <n v="2731"/>
  </r>
  <r>
    <n v="725243"/>
    <x v="113"/>
    <e v="#N/A"/>
    <x v="0"/>
    <s v="Aves Colombia [310112]"/>
    <s v="American Museum of Natural History"/>
    <s v="AMNH"/>
    <n v="122713"/>
    <s v="Tiaris olivaceus"/>
    <x v="59"/>
    <n v="5.2067889999999997"/>
    <n v="-74.736407"/>
    <n v="5"/>
    <s v="Coordenadas de centro urbano"/>
    <m/>
    <n v="3091"/>
    <s v="Tiaris olivacea pusilla"/>
    <n v="1913"/>
    <n v="2"/>
    <n v="5"/>
    <n v="4785"/>
    <x v="8"/>
    <s v="Colombia"/>
    <s v="Tolima"/>
    <s v="Honda"/>
    <x v="0"/>
    <x v="0"/>
    <s v="Tiaris olivacea pusilla"/>
    <n v="3091"/>
  </r>
  <r>
    <n v="708605"/>
    <x v="114"/>
    <e v="#N/A"/>
    <x v="0"/>
    <s v="Aves Colombia [310112]"/>
    <s v="National Museum of Natural History, Smithsonian Institution (USNM)"/>
    <s v="USNM"/>
    <n v="256126"/>
    <s v="Myrmeciza longipes"/>
    <x v="24"/>
    <n v="5.2067889999999997"/>
    <n v="-74.736407"/>
    <n v="5"/>
    <s v="Coordenadas de centro urbano"/>
    <s v="F. Chapman &amp; Cherrie"/>
    <n v="1591"/>
    <s v="Myrmeciza longipes panamensis"/>
    <n v="1913"/>
    <n v="2"/>
    <n v="5"/>
    <n v="4785"/>
    <x v="8"/>
    <s v="Colombia"/>
    <s v="Tolima"/>
    <s v="Honda"/>
    <x v="0"/>
    <x v="11"/>
    <s v="Myrmeciza longipes panamensis"/>
    <n v="1591"/>
  </r>
  <r>
    <n v="712823"/>
    <x v="115"/>
    <e v="#N/A"/>
    <x v="3"/>
    <s v="Aves Colombia [310112]"/>
    <s v="American Museum of Natural History"/>
    <s v="AMNH"/>
    <n v="121819"/>
    <s v="Picumnus olivaceus"/>
    <x v="14"/>
    <n v="5.2067889999999997"/>
    <n v="-74.736407"/>
    <n v="5"/>
    <s v="Coordenadas de centro urbano"/>
    <s v="F M C."/>
    <n v="1186"/>
    <s v="Picumnus olivaceus olivaceus"/>
    <n v="1913"/>
    <n v="2"/>
    <n v="5"/>
    <n v="4785"/>
    <x v="8"/>
    <s v="Colombia"/>
    <s v="Tolima"/>
    <s v="Honda"/>
    <x v="1"/>
    <x v="2"/>
    <s v="Picumnus olivaceus olivaceus"/>
    <n v="1186"/>
  </r>
  <r>
    <n v="689947"/>
    <x v="116"/>
    <e v="#N/A"/>
    <x v="3"/>
    <s v="Aves Colombia [310112]"/>
    <s v="American Museum of Natural History"/>
    <s v="AMNH"/>
    <n v="122168"/>
    <s v="Colonia colonus"/>
    <x v="60"/>
    <n v="5.2067889999999997"/>
    <n v="-74.736407"/>
    <n v="5"/>
    <s v="Coordenadas de centro urbano"/>
    <m/>
    <n v="2371"/>
    <s v="Copurus leuconotus"/>
    <n v="1913"/>
    <n v="2"/>
    <n v="5"/>
    <n v="4785"/>
    <x v="8"/>
    <s v="Colombia"/>
    <s v="Tolima"/>
    <s v="Honda"/>
    <x v="1"/>
    <x v="2"/>
    <s v="Copurus leuconotus"/>
    <n v="2371"/>
  </r>
  <r>
    <n v="717211"/>
    <x v="117"/>
    <e v="#N/A"/>
    <x v="3"/>
    <s v="Aves Colombia [310112]"/>
    <s v="American Museum of Natural History"/>
    <s v="AMNH"/>
    <n v="122745"/>
    <s v="Saltator striatipectus"/>
    <x v="32"/>
    <n v="5.2067889999999997"/>
    <n v="-74.736407"/>
    <n v="5"/>
    <s v="Coordenadas de centro urbano"/>
    <m/>
    <n v="3034"/>
    <s v="Saltator striatipectus '"/>
    <n v="1913"/>
    <n v="2"/>
    <n v="5"/>
    <n v="4785"/>
    <x v="8"/>
    <s v="Colombia"/>
    <s v="Tolima"/>
    <s v="Honda"/>
    <x v="1"/>
    <x v="2"/>
    <s v="Saltator striatipectus '"/>
    <n v="3034"/>
  </r>
  <r>
    <n v="677970"/>
    <x v="118"/>
    <e v="#N/A"/>
    <x v="3"/>
    <s v="Aves Colombia [310112]"/>
    <s v="American Museum of Natural History"/>
    <s v="AMNH"/>
    <n v="122760"/>
    <s v="Spinus psaltria"/>
    <x v="61"/>
    <n v="5.2067889999999997"/>
    <n v="-74.736407"/>
    <n v="5"/>
    <s v="Coordenadas de centro urbano"/>
    <m/>
    <n v="3348"/>
    <s v="Astragalinus psaltria columbianus"/>
    <n v="1913"/>
    <n v="2"/>
    <n v="5"/>
    <n v="4785"/>
    <x v="8"/>
    <s v="Colombia"/>
    <s v="Tolima"/>
    <s v="Honda"/>
    <x v="1"/>
    <x v="2"/>
    <s v="Astragalinus psaltria columbianus"/>
    <n v="3348"/>
  </r>
  <r>
    <n v="688064"/>
    <x v="119"/>
    <e v="#N/A"/>
    <x v="3"/>
    <s v="Aves Colombia [310112]"/>
    <s v="American Museum of Natural History"/>
    <s v="AMNH"/>
    <n v="122829"/>
    <s v="Coereba flaveola"/>
    <x v="49"/>
    <n v="5.2067889999999997"/>
    <n v="-74.736407"/>
    <n v="5"/>
    <s v="Coordenadas de centro urbano"/>
    <s v="P. G. H."/>
    <n v="3090"/>
    <s v="Coereba mexicana columbiana"/>
    <n v="1913"/>
    <n v="2"/>
    <n v="5"/>
    <n v="4785"/>
    <x v="8"/>
    <s v="Colombia"/>
    <s v="Tolima"/>
    <s v="Honda"/>
    <x v="1"/>
    <x v="2"/>
    <s v="Coereba mexicana columbiana"/>
    <n v="3090"/>
  </r>
  <r>
    <n v="708502"/>
    <x v="120"/>
    <e v="#N/A"/>
    <x v="3"/>
    <s v="Aves Colombia [310112]"/>
    <s v="Cornell University Museum of Vertebrates"/>
    <s v="CUMV"/>
    <n v="7146"/>
    <s v="Hafferia immaculata"/>
    <x v="62"/>
    <n v="5.2067889999999997"/>
    <n v="-74.736407"/>
    <n v="5"/>
    <s v="Coordenadas de centro urbano"/>
    <m/>
    <n v="1607"/>
    <s v="Myrmeciza immaculata immaculata"/>
    <n v="1913"/>
    <n v="2"/>
    <n v="5"/>
    <n v="4785"/>
    <x v="8"/>
    <s v="Colombia"/>
    <s v="Tolima"/>
    <s v="Honda"/>
    <x v="1"/>
    <x v="12"/>
    <s v="Myrmeciza immaculata immaculata"/>
    <n v="1607"/>
  </r>
  <r>
    <n v="708503"/>
    <x v="121"/>
    <e v="#N/A"/>
    <x v="3"/>
    <s v="Aves Colombia [310112]"/>
    <s v="Cornell University Museum of Vertebrates"/>
    <s v="CUMV"/>
    <n v="7147"/>
    <s v="Hafferia immaculata"/>
    <x v="62"/>
    <n v="5.2067889999999997"/>
    <n v="-74.736407"/>
    <n v="5"/>
    <s v="Coordenadas de centro urbano"/>
    <m/>
    <n v="1607"/>
    <s v="Myrmeciza immaculata immaculata"/>
    <n v="1913"/>
    <n v="2"/>
    <n v="5"/>
    <n v="4785"/>
    <x v="8"/>
    <s v="Colombia"/>
    <s v="Tolima"/>
    <s v="Honda"/>
    <x v="1"/>
    <x v="12"/>
    <s v="Myrmeciza immaculata immaculata"/>
    <n v="1607"/>
  </r>
  <r>
    <n v="685141"/>
    <x v="122"/>
    <e v="#N/A"/>
    <x v="3"/>
    <s v="Aves Colombia [310112]"/>
    <s v="Cornell University Museum of Vertebrates"/>
    <s v="CUMV"/>
    <n v="15916"/>
    <s v="Chlorophanes spiza"/>
    <x v="63"/>
    <n v="5.2067889999999997"/>
    <n v="-74.736407"/>
    <n v="5"/>
    <s v="Coordenadas de centro urbano"/>
    <m/>
    <n v="2926"/>
    <s v="Chlorophanes spiza"/>
    <n v="1913"/>
    <n v="2"/>
    <n v="5"/>
    <n v="4785"/>
    <x v="8"/>
    <s v="Colombia"/>
    <s v="Tolima"/>
    <s v="Honda"/>
    <x v="1"/>
    <x v="2"/>
    <s v="Chlorophanes spiza"/>
    <n v="2926"/>
  </r>
  <r>
    <n v="701151"/>
    <x v="123"/>
    <e v="#N/A"/>
    <x v="3"/>
    <s v="Aves Colombia [310112]"/>
    <s v="Cornell University Museum of Vertebrates"/>
    <s v="CUMV"/>
    <n v="17634"/>
    <s v="Icterus auricapillus"/>
    <x v="34"/>
    <n v="5.2067889999999997"/>
    <n v="-74.736407"/>
    <n v="5"/>
    <s v="Coordenadas de centro urbano"/>
    <m/>
    <n v="3297"/>
    <s v="Icterus auricapillus"/>
    <n v="1913"/>
    <n v="2"/>
    <n v="5"/>
    <n v="4785"/>
    <x v="8"/>
    <s v="Colombia"/>
    <s v="Tolima"/>
    <s v="Honda"/>
    <x v="1"/>
    <x v="2"/>
    <s v="Icterus auricapillus"/>
    <n v="3297"/>
  </r>
  <r>
    <n v="695530"/>
    <x v="124"/>
    <e v="#N/A"/>
    <x v="3"/>
    <s v="Aves Colombia [310112]"/>
    <s v="Cornell University Museum of Vertebrates"/>
    <s v="CUMV"/>
    <n v="23008"/>
    <s v="Eucometis penicillata"/>
    <x v="16"/>
    <n v="5.2067889999999997"/>
    <n v="-74.736407"/>
    <n v="5"/>
    <s v="Coordenadas de centro urbano"/>
    <m/>
    <n v="2811"/>
    <s v="Eucometis penicillata"/>
    <n v="1913"/>
    <n v="2"/>
    <n v="5"/>
    <n v="4785"/>
    <x v="8"/>
    <s v="Colombia"/>
    <s v="Tolima"/>
    <s v="Honda"/>
    <x v="1"/>
    <x v="2"/>
    <s v="Eucometis penicillata"/>
    <n v="2811"/>
  </r>
  <r>
    <n v="688753"/>
    <x v="125"/>
    <e v="#N/A"/>
    <x v="3"/>
    <s v="Aves Colombia [310112]"/>
    <s v="National Museum of Natural History, Smithsonian Institution (USNM)"/>
    <s v="USNM"/>
    <n v="255981"/>
    <s v="Colonia colonus"/>
    <x v="60"/>
    <n v="5.2034000000000002"/>
    <n v="-74.735100000000003"/>
    <n v="7"/>
    <m/>
    <s v="F. Chapman, Cherrie &amp; Et Al."/>
    <n v="2371"/>
    <s v="Colonia colonus leuconotus"/>
    <n v="1913"/>
    <n v="2"/>
    <n v="5"/>
    <n v="4785"/>
    <x v="8"/>
    <s v="Colombia"/>
    <s v="Tolima"/>
    <s v="Honda"/>
    <x v="2"/>
    <x v="4"/>
    <s v="Colonia colonus leuconotus"/>
    <n v="2371"/>
  </r>
  <r>
    <n v="723412"/>
    <x v="126"/>
    <e v="#N/A"/>
    <x v="0"/>
    <s v="Aves Colombia [310112]"/>
    <s v="American Museum of Natural History"/>
    <s v="AMNH"/>
    <n v="121573"/>
    <s v="Thalurania colombica"/>
    <x v="64"/>
    <n v="5.2067889999999997"/>
    <n v="-74.736407"/>
    <n v="5"/>
    <s v="Coordenadas de centro urbano"/>
    <m/>
    <n v="987"/>
    <s v="Thalmurania colombica colombica"/>
    <n v="1913"/>
    <n v="2"/>
    <n v="6"/>
    <n v="4786"/>
    <x v="9"/>
    <s v="Colombia"/>
    <s v="Tolima"/>
    <s v="Honda"/>
    <x v="0"/>
    <x v="0"/>
    <s v="Thalmurania colombica colombica"/>
    <n v="987"/>
  </r>
  <r>
    <n v="707514"/>
    <x v="127"/>
    <e v="#N/A"/>
    <x v="0"/>
    <s v="Aves Colombia [310112]"/>
    <s v="American Museum of Natural History"/>
    <s v="AMNH"/>
    <n v="122330"/>
    <s v="Contopus cinereus"/>
    <x v="65"/>
    <n v="5.2067889999999997"/>
    <n v="-74.736407"/>
    <n v="5"/>
    <s v="Coordenadas de centro urbano"/>
    <s v="F. M. C."/>
    <n v="2294"/>
    <s v="Myiochanes brachytarsus"/>
    <n v="1913"/>
    <n v="2"/>
    <n v="6"/>
    <n v="4786"/>
    <x v="9"/>
    <s v="Colombia"/>
    <s v="Tolima"/>
    <s v="Honda"/>
    <x v="0"/>
    <x v="13"/>
    <s v="Myiochanes brachytarsus"/>
    <n v="2294"/>
  </r>
  <r>
    <n v="698588"/>
    <x v="128"/>
    <e v="#N/A"/>
    <x v="0"/>
    <s v="Aves Colombia [310112]"/>
    <s v="American Museum of Natural History"/>
    <s v="AMNH"/>
    <n v="122442"/>
    <s v="Campylorhynchus zonatus"/>
    <x v="57"/>
    <n v="5.2067889999999997"/>
    <n v="-74.736407"/>
    <n v="5"/>
    <s v="Coordenadas de centro urbano"/>
    <m/>
    <n v="2655"/>
    <s v="Heleodytes zonatus brevirostris"/>
    <n v="1913"/>
    <n v="2"/>
    <n v="6"/>
    <n v="4786"/>
    <x v="9"/>
    <s v="Colombia"/>
    <s v="Tolima"/>
    <s v="Honda"/>
    <x v="0"/>
    <x v="0"/>
    <s v="Heleodytes zonatus brevirostris"/>
    <n v="2655"/>
  </r>
  <r>
    <n v="700681"/>
    <x v="129"/>
    <e v="#N/A"/>
    <x v="0"/>
    <s v="Aves Colombia [310112]"/>
    <s v="American Museum of Natural History"/>
    <s v="AMNH"/>
    <n v="122520"/>
    <s v="Henicorhina leucosticta"/>
    <x v="66"/>
    <n v="5.2067889999999997"/>
    <n v="-74.736407"/>
    <n v="5"/>
    <s v="Coordenadas de centro urbano"/>
    <s v="L. A. Feuertes"/>
    <n v="2683"/>
    <s v="Henicorhina prosthelenca albilateralis"/>
    <n v="1913"/>
    <n v="2"/>
    <n v="6"/>
    <n v="4786"/>
    <x v="9"/>
    <s v="Colombia"/>
    <s v="Tolima"/>
    <s v="Honda"/>
    <x v="0"/>
    <x v="0"/>
    <s v="Henicorhina prosthelenca albilateralis"/>
    <n v="2683"/>
  </r>
  <r>
    <n v="721673"/>
    <x v="130"/>
    <e v="#N/A"/>
    <x v="0"/>
    <s v="Aves Colombia [310112]"/>
    <s v="American Museum of Natural History"/>
    <s v="AMNH"/>
    <n v="122961"/>
    <s v="Tangara gyrola"/>
    <x v="67"/>
    <n v="5.2067889999999997"/>
    <n v="-74.736407"/>
    <n v="5"/>
    <s v="Coordenadas de centro urbano"/>
    <s v="P. G. H."/>
    <n v="2902"/>
    <s v="Tangara gyroloides gyroloides"/>
    <n v="1913"/>
    <n v="2"/>
    <n v="6"/>
    <n v="4786"/>
    <x v="9"/>
    <s v="Colombia"/>
    <s v="Tolima"/>
    <s v="Honda"/>
    <x v="0"/>
    <x v="0"/>
    <s v="Tangara gyroloides gyroloides"/>
    <n v="2902"/>
  </r>
  <r>
    <n v="695523"/>
    <x v="131"/>
    <e v="#N/A"/>
    <x v="0"/>
    <s v="Aves Colombia [310112]"/>
    <s v="American Museum of Natural History"/>
    <s v="AMNH"/>
    <n v="123074"/>
    <s v="Habia cristata"/>
    <x v="68"/>
    <n v="5.2067889999999997"/>
    <n v="-74.736407"/>
    <n v="5"/>
    <s v="Coordenadas de centro urbano"/>
    <s v="F. M. C."/>
    <n v="3182"/>
    <s v="Eucometis cristata cristata"/>
    <n v="1913"/>
    <n v="2"/>
    <n v="6"/>
    <n v="4786"/>
    <x v="9"/>
    <s v="Colombia"/>
    <s v="Tolima"/>
    <s v="Honda"/>
    <x v="0"/>
    <x v="0"/>
    <s v="Eucometis cristata cristata"/>
    <n v="3182"/>
  </r>
  <r>
    <n v="695522"/>
    <x v="132"/>
    <e v="#N/A"/>
    <x v="0"/>
    <s v="Aves Colombia [310112]"/>
    <s v="American Museum of Natural History"/>
    <s v="AMNH"/>
    <n v="123075"/>
    <s v="Habia cristata"/>
    <x v="68"/>
    <n v="5.2067889999999997"/>
    <n v="-74.736407"/>
    <n v="5"/>
    <s v="Coordenadas de centro urbano"/>
    <s v="F. M. C."/>
    <n v="3182"/>
    <s v="Eucometis cristata '"/>
    <n v="1913"/>
    <n v="2"/>
    <n v="6"/>
    <n v="4786"/>
    <x v="9"/>
    <s v="Colombia"/>
    <s v="Tolima"/>
    <s v="Honda"/>
    <x v="0"/>
    <x v="0"/>
    <s v="Eucometis cristata '"/>
    <n v="3182"/>
  </r>
  <r>
    <n v="708499"/>
    <x v="133"/>
    <e v="#N/A"/>
    <x v="0"/>
    <s v="Aves Colombia [310112]"/>
    <s v="Cornell University Museum of Vertebrates"/>
    <s v="CUMV"/>
    <n v="7148"/>
    <s v="Hafferia immaculata"/>
    <x v="62"/>
    <n v="5.2067889999999997"/>
    <n v="-74.736407"/>
    <n v="5"/>
    <s v="Coordenadas de centro urbano"/>
    <m/>
    <n v="1607"/>
    <s v="Myrmeciza immaculata immaculata"/>
    <n v="1913"/>
    <n v="2"/>
    <n v="6"/>
    <n v="4786"/>
    <x v="9"/>
    <s v="Colombia"/>
    <s v="Tolima"/>
    <s v="Honda"/>
    <x v="0"/>
    <x v="14"/>
    <s v="Myrmeciza immaculata immaculata"/>
    <n v="1607"/>
  </r>
  <r>
    <n v="717468"/>
    <x v="134"/>
    <e v="#N/A"/>
    <x v="0"/>
    <s v="Aves Colombia [310112]"/>
    <s v="Cornell University Museum of Vertebrates"/>
    <s v="CUMV"/>
    <n v="7487"/>
    <s v="Schiffornis turdina"/>
    <x v="69"/>
    <n v="5.2067889999999997"/>
    <n v="-74.736407"/>
    <n v="5"/>
    <s v="Coordenadas de centro urbano"/>
    <m/>
    <n v="2545"/>
    <s v="Schiffornis turdinus stenorhynchus"/>
    <n v="1913"/>
    <n v="2"/>
    <n v="6"/>
    <n v="4786"/>
    <x v="9"/>
    <s v="Colombia"/>
    <s v="Tolima"/>
    <s v="Honda"/>
    <x v="0"/>
    <x v="14"/>
    <s v="Schiffornis turdinus stenorhynchus"/>
    <n v="2545"/>
  </r>
  <r>
    <n v="684057"/>
    <x v="135"/>
    <e v="#N/A"/>
    <x v="0"/>
    <s v="Aves Colombia [310112]"/>
    <s v="Cornell University Museum of Vertebrates"/>
    <s v="CUMV"/>
    <n v="14233"/>
    <s v="Catharus minimus"/>
    <x v="70"/>
    <n v="5.2067889999999997"/>
    <n v="-74.736407"/>
    <n v="5"/>
    <s v="Coordenadas de centro urbano"/>
    <m/>
    <n v="2709"/>
    <s v="Catharus minimus"/>
    <n v="1913"/>
    <n v="2"/>
    <n v="6"/>
    <n v="4786"/>
    <x v="9"/>
    <s v="Colombia"/>
    <s v="Tolima"/>
    <s v="Honda"/>
    <x v="0"/>
    <x v="15"/>
    <s v="Catharus minimus"/>
    <n v="2709"/>
  </r>
  <r>
    <n v="696151"/>
    <x v="136"/>
    <e v="#N/A"/>
    <x v="3"/>
    <s v="Aves Colombia [310112]"/>
    <s v="American Museum of Natural History"/>
    <s v="AMNH"/>
    <n v="121355"/>
    <s v="Colinus cristatus"/>
    <x v="3"/>
    <n v="5.2067889999999997"/>
    <n v="-74.736407"/>
    <n v="5"/>
    <s v="Coordenadas de centro urbano"/>
    <m/>
    <n v="145"/>
    <s v="Eupsychortyx c. leucotis"/>
    <n v="1913"/>
    <n v="2"/>
    <n v="6"/>
    <n v="4786"/>
    <x v="9"/>
    <s v="Colombia"/>
    <s v="Tolima"/>
    <s v="Honda"/>
    <x v="1"/>
    <x v="2"/>
    <s v="Eupsychortyx c. leucotis"/>
    <n v="145"/>
  </r>
  <r>
    <n v="696152"/>
    <x v="137"/>
    <e v="#N/A"/>
    <x v="3"/>
    <s v="Aves Colombia [310112]"/>
    <s v="American Museum of Natural History"/>
    <s v="AMNH"/>
    <n v="121356"/>
    <s v="Colinus cristatus"/>
    <x v="3"/>
    <n v="5.2067889999999997"/>
    <n v="-74.736407"/>
    <n v="5"/>
    <s v="Coordenadas de centro urbano"/>
    <m/>
    <n v="145"/>
    <s v="Eupsychortyx c. leucotis"/>
    <n v="1913"/>
    <n v="2"/>
    <n v="6"/>
    <n v="4786"/>
    <x v="9"/>
    <s v="Colombia"/>
    <s v="Tolima"/>
    <s v="Honda"/>
    <x v="1"/>
    <x v="2"/>
    <s v="Eupsychortyx c. leucotis"/>
    <n v="145"/>
  </r>
  <r>
    <n v="696153"/>
    <x v="138"/>
    <e v="#N/A"/>
    <x v="3"/>
    <s v="Aves Colombia [310112]"/>
    <s v="American Museum of Natural History"/>
    <s v="AMNH"/>
    <n v="121357"/>
    <s v="Colinus cristatus"/>
    <x v="3"/>
    <n v="5.2067889999999997"/>
    <n v="-74.736407"/>
    <n v="5"/>
    <s v="Coordenadas de centro urbano"/>
    <m/>
    <n v="145"/>
    <s v="Eupsychortyx c. leucotis"/>
    <n v="1913"/>
    <n v="2"/>
    <n v="6"/>
    <n v="4786"/>
    <x v="9"/>
    <s v="Colombia"/>
    <s v="Tolima"/>
    <s v="Honda"/>
    <x v="1"/>
    <x v="2"/>
    <s v="Eupsychortyx c. leucotis"/>
    <n v="145"/>
  </r>
  <r>
    <n v="696154"/>
    <x v="139"/>
    <e v="#N/A"/>
    <x v="3"/>
    <s v="Aves Colombia [310112]"/>
    <s v="American Museum of Natural History"/>
    <s v="AMNH"/>
    <n v="121358"/>
    <s v="Colinus cristatus"/>
    <x v="3"/>
    <n v="5.2067889999999997"/>
    <n v="-74.736407"/>
    <n v="5"/>
    <s v="Coordenadas de centro urbano"/>
    <m/>
    <n v="145"/>
    <s v="Eupsychortyx c. leucotis"/>
    <n v="1913"/>
    <n v="2"/>
    <n v="6"/>
    <n v="4786"/>
    <x v="9"/>
    <s v="Colombia"/>
    <s v="Tolima"/>
    <s v="Honda"/>
    <x v="1"/>
    <x v="2"/>
    <s v="Eupsychortyx c. leucotis"/>
    <n v="145"/>
  </r>
  <r>
    <n v="696155"/>
    <x v="140"/>
    <e v="#N/A"/>
    <x v="3"/>
    <s v="Aves Colombia [310112]"/>
    <s v="American Museum of Natural History"/>
    <s v="AMNH"/>
    <n v="121359"/>
    <s v="Colinus cristatus"/>
    <x v="3"/>
    <n v="5.2067889999999997"/>
    <n v="-74.736407"/>
    <n v="5"/>
    <s v="Coordenadas de centro urbano"/>
    <m/>
    <n v="145"/>
    <s v="Eupsychortyx c. leucotis"/>
    <n v="1913"/>
    <n v="2"/>
    <n v="6"/>
    <n v="4786"/>
    <x v="9"/>
    <s v="Colombia"/>
    <s v="Tolima"/>
    <s v="Honda"/>
    <x v="1"/>
    <x v="2"/>
    <s v="Eupsychortyx c. leucotis"/>
    <n v="145"/>
  </r>
  <r>
    <n v="696156"/>
    <x v="141"/>
    <e v="#N/A"/>
    <x v="3"/>
    <s v="Aves Colombia [310112]"/>
    <s v="American Museum of Natural History"/>
    <s v="AMNH"/>
    <n v="121360"/>
    <s v="Colinus cristatus"/>
    <x v="3"/>
    <n v="5.2067889999999997"/>
    <n v="-74.736407"/>
    <n v="5"/>
    <s v="Coordenadas de centro urbano"/>
    <m/>
    <n v="145"/>
    <s v="Eupsychortyx c. leucotis"/>
    <n v="1913"/>
    <n v="2"/>
    <n v="6"/>
    <n v="4786"/>
    <x v="9"/>
    <s v="Colombia"/>
    <s v="Tolima"/>
    <s v="Honda"/>
    <x v="1"/>
    <x v="2"/>
    <s v="Eupsychortyx c. leucotis"/>
    <n v="145"/>
  </r>
  <r>
    <n v="696157"/>
    <x v="142"/>
    <e v="#N/A"/>
    <x v="3"/>
    <s v="Aves Colombia [310112]"/>
    <s v="American Museum of Natural History"/>
    <s v="AMNH"/>
    <n v="121361"/>
    <s v="Colinus cristatus"/>
    <x v="3"/>
    <n v="5.2067889999999997"/>
    <n v="-74.736407"/>
    <n v="5"/>
    <s v="Coordenadas de centro urbano"/>
    <m/>
    <n v="145"/>
    <s v="Eupsychortyx c. leucotis"/>
    <n v="1913"/>
    <n v="2"/>
    <n v="6"/>
    <n v="4786"/>
    <x v="9"/>
    <s v="Colombia"/>
    <s v="Tolima"/>
    <s v="Honda"/>
    <x v="1"/>
    <x v="2"/>
    <s v="Eupsychortyx c. leucotis"/>
    <n v="145"/>
  </r>
  <r>
    <n v="715016"/>
    <x v="143"/>
    <e v="#N/A"/>
    <x v="3"/>
    <s v="Aves Colombia [310112]"/>
    <s v="American Museum of Natural History"/>
    <s v="AMNH"/>
    <n v="121469"/>
    <s v="Forpus conspicillatus"/>
    <x v="52"/>
    <n v="5.2067889999999997"/>
    <n v="-74.736407"/>
    <n v="5"/>
    <s v="Coordenadas de centro urbano"/>
    <m/>
    <n v="1337"/>
    <s v="Psittacula conspicillata conspicillata"/>
    <n v="1913"/>
    <n v="2"/>
    <n v="6"/>
    <n v="4786"/>
    <x v="9"/>
    <s v="Colombia"/>
    <s v="Tolima"/>
    <s v="Honda"/>
    <x v="1"/>
    <x v="2"/>
    <s v="Psittacula conspicillata conspicillata"/>
    <n v="1337"/>
  </r>
  <r>
    <n v="675987"/>
    <x v="144"/>
    <e v="#N/A"/>
    <x v="3"/>
    <s v="Aves Colombia [310112]"/>
    <s v="American Museum of Natural History"/>
    <s v="AMNH"/>
    <n v="121484"/>
    <s v="Amazona ochrocephala"/>
    <x v="71"/>
    <n v="5.2067889999999997"/>
    <n v="-74.736407"/>
    <n v="5"/>
    <s v="Coordenadas de centro urbano"/>
    <s v="G. K C."/>
    <n v="1327"/>
    <s v="Amazona ochrocephala panamensis"/>
    <n v="1913"/>
    <n v="2"/>
    <n v="6"/>
    <n v="4786"/>
    <x v="9"/>
    <s v="Colombia"/>
    <s v="Tolima"/>
    <s v="Honda"/>
    <x v="1"/>
    <x v="2"/>
    <s v="Amazona ochrocephala panamensis"/>
    <n v="1327"/>
  </r>
  <r>
    <n v="706096"/>
    <x v="145"/>
    <e v="#N/A"/>
    <x v="3"/>
    <s v="Aves Colombia [310112]"/>
    <s v="American Museum of Natural History"/>
    <s v="AMNH"/>
    <n v="121498"/>
    <s v="Momotus subrufescens"/>
    <x v="21"/>
    <n v="5.2067889999999997"/>
    <n v="-74.736407"/>
    <n v="5"/>
    <s v="Coordenadas de centro urbano"/>
    <m/>
    <n v="1057"/>
    <s v="Momotus subrufescens subrufescens"/>
    <n v="1913"/>
    <n v="2"/>
    <n v="6"/>
    <n v="4786"/>
    <x v="9"/>
    <s v="Colombia"/>
    <s v="Tolima"/>
    <s v="Honda"/>
    <x v="1"/>
    <x v="2"/>
    <s v="Momotus subrufescens subrufescens"/>
    <n v="1057"/>
  </r>
  <r>
    <n v="677189"/>
    <x v="146"/>
    <e v="#N/A"/>
    <x v="3"/>
    <s v="Aves Colombia [310112]"/>
    <s v="American Museum of Natural History"/>
    <s v="AMNH"/>
    <n v="121577"/>
    <s v="Anthracothorax nigricollis"/>
    <x v="72"/>
    <n v="5.2067889999999997"/>
    <n v="-74.736407"/>
    <n v="5"/>
    <s v="Coordenadas de centro urbano"/>
    <s v="G. K. C."/>
    <n v="830"/>
    <s v="Anthracothorax nigricollis nigricollis"/>
    <n v="1913"/>
    <n v="2"/>
    <n v="6"/>
    <n v="4786"/>
    <x v="9"/>
    <s v="Colombia"/>
    <s v="Tolima"/>
    <s v="Honda"/>
    <x v="1"/>
    <x v="2"/>
    <s v="Anthracothorax nigricollis nigricollis"/>
    <n v="830"/>
  </r>
  <r>
    <n v="684294"/>
    <x v="147"/>
    <e v="#N/A"/>
    <x v="3"/>
    <s v="Aves Colombia [310112]"/>
    <s v="American Museum of Natural History"/>
    <s v="AMNH"/>
    <n v="121793"/>
    <s v="Melanerpes rubricapillus"/>
    <x v="13"/>
    <n v="5.2067889999999997"/>
    <n v="-74.736407"/>
    <n v="5"/>
    <s v="Coordenadas de centro urbano"/>
    <s v="G. K. C."/>
    <n v="1196"/>
    <s v="Centurus rubricapillus rubricapillus"/>
    <n v="1913"/>
    <n v="2"/>
    <n v="6"/>
    <n v="4786"/>
    <x v="9"/>
    <s v="Colombia"/>
    <s v="Tolima"/>
    <s v="Honda"/>
    <x v="1"/>
    <x v="2"/>
    <s v="Centurus rubricapillus rubricapillus"/>
    <n v="1196"/>
  </r>
  <r>
    <n v="723640"/>
    <x v="148"/>
    <e v="#N/A"/>
    <x v="3"/>
    <s v="Aves Colombia [310112]"/>
    <s v="American Museum of Natural History"/>
    <s v="AMNH"/>
    <n v="121866"/>
    <s v="Thamnophilus punctatus"/>
    <x v="8"/>
    <n v="5.2067889999999997"/>
    <n v="-74.736407"/>
    <n v="5"/>
    <s v="Coordenadas de centro urbano"/>
    <s v="P. G. H."/>
    <n v="1437"/>
    <s v="Thamnophilus punctatis atrinucha"/>
    <n v="1913"/>
    <n v="2"/>
    <n v="6"/>
    <n v="4786"/>
    <x v="9"/>
    <s v="Colombia"/>
    <s v="Tolima"/>
    <s v="Honda"/>
    <x v="1"/>
    <x v="2"/>
    <s v="Thamnophilus punctatis atrinucha"/>
    <n v="1437"/>
  </r>
  <r>
    <n v="723641"/>
    <x v="149"/>
    <e v="#N/A"/>
    <x v="3"/>
    <s v="Aves Colombia [310112]"/>
    <s v="American Museum of Natural History"/>
    <s v="AMNH"/>
    <n v="121867"/>
    <s v="Thamnophilus punctatus"/>
    <x v="8"/>
    <n v="5.2067889999999997"/>
    <n v="-74.736407"/>
    <n v="5"/>
    <s v="Coordenadas de centro urbano"/>
    <s v="P. G. H."/>
    <n v="1437"/>
    <s v="Thamnophilus punctatis atrinucha"/>
    <n v="1913"/>
    <n v="2"/>
    <n v="6"/>
    <n v="4786"/>
    <x v="9"/>
    <s v="Colombia"/>
    <s v="Tolima"/>
    <s v="Honda"/>
    <x v="1"/>
    <x v="2"/>
    <s v="Thamnophilus punctatis atrinucha"/>
    <n v="1437"/>
  </r>
  <r>
    <n v="693665"/>
    <x v="150"/>
    <e v="#N/A"/>
    <x v="3"/>
    <s v="Aves Colombia [310112]"/>
    <s v="American Museum of Natural History"/>
    <s v="AMNH"/>
    <n v="121881"/>
    <s v="Dysithamnus mentalis"/>
    <x v="73"/>
    <n v="5.2067889999999997"/>
    <n v="-74.736407"/>
    <n v="5"/>
    <s v="Coordenadas de centro urbano"/>
    <m/>
    <n v="1458"/>
    <s v="Dysithamnus mentalis"/>
    <n v="1913"/>
    <n v="2"/>
    <n v="6"/>
    <n v="4786"/>
    <x v="9"/>
    <s v="Colombia"/>
    <s v="Tolima"/>
    <s v="Honda"/>
    <x v="1"/>
    <x v="2"/>
    <s v="Dysithamnus mentalis"/>
    <n v="1458"/>
  </r>
  <r>
    <n v="693666"/>
    <x v="151"/>
    <e v="#N/A"/>
    <x v="3"/>
    <s v="Aves Colombia [310112]"/>
    <s v="American Museum of Natural History"/>
    <s v="AMNH"/>
    <n v="121882"/>
    <s v="Dysithamnus mentalis"/>
    <x v="73"/>
    <n v="5.2067889999999997"/>
    <n v="-74.736407"/>
    <n v="5"/>
    <s v="Coordenadas de centro urbano"/>
    <m/>
    <n v="1458"/>
    <s v="Dysithamnus mentalis"/>
    <n v="1913"/>
    <n v="2"/>
    <n v="6"/>
    <n v="4786"/>
    <x v="9"/>
    <s v="Colombia"/>
    <s v="Tolima"/>
    <s v="Honda"/>
    <x v="1"/>
    <x v="2"/>
    <s v="Dysithamnus mentalis"/>
    <n v="1458"/>
  </r>
  <r>
    <n v="705091"/>
    <x v="152"/>
    <e v="#N/A"/>
    <x v="3"/>
    <s v="Aves Colombia [310112]"/>
    <s v="American Museum of Natural History"/>
    <s v="AMNH"/>
    <n v="121903"/>
    <s v="Formicivora grisea"/>
    <x v="40"/>
    <n v="5.2067889999999997"/>
    <n v="-74.736407"/>
    <n v="5"/>
    <s v="Coordenadas de centro urbano"/>
    <s v="G. K. C."/>
    <n v="1526"/>
    <s v="Microrhopias grisea intermedia"/>
    <n v="1913"/>
    <n v="2"/>
    <n v="6"/>
    <n v="4786"/>
    <x v="9"/>
    <s v="Colombia"/>
    <s v="Tolima"/>
    <s v="Honda"/>
    <x v="1"/>
    <x v="2"/>
    <s v="Microrhopias grisea intermedia"/>
    <n v="1526"/>
  </r>
  <r>
    <n v="684360"/>
    <x v="153"/>
    <e v="#N/A"/>
    <x v="3"/>
    <s v="Aves Colombia [310112]"/>
    <s v="American Museum of Natural History"/>
    <s v="AMNH"/>
    <n v="121927"/>
    <s v="Cercomacra nigricans"/>
    <x v="74"/>
    <n v="5.2067889999999997"/>
    <n v="-74.736407"/>
    <n v="5"/>
    <s v="Coordenadas de centro urbano"/>
    <s v="G. K. C."/>
    <n v="1565"/>
    <s v="Cercomacra nigricans"/>
    <n v="1913"/>
    <n v="2"/>
    <n v="6"/>
    <n v="4786"/>
    <x v="9"/>
    <s v="Colombia"/>
    <s v="Tolima"/>
    <s v="Honda"/>
    <x v="1"/>
    <x v="2"/>
    <s v="Cercomacra nigricans"/>
    <n v="1565"/>
  </r>
  <r>
    <n v="708500"/>
    <x v="154"/>
    <e v="#N/A"/>
    <x v="3"/>
    <s v="Aves Colombia [310112]"/>
    <s v="American Museum of Natural History"/>
    <s v="AMNH"/>
    <n v="121939"/>
    <s v="Hafferia immaculata"/>
    <x v="62"/>
    <n v="5.2067889999999997"/>
    <n v="-74.736407"/>
    <n v="5"/>
    <s v="Coordenadas de centro urbano"/>
    <m/>
    <n v="1607"/>
    <s v="Myrmeciza immaculata immaculata"/>
    <n v="1913"/>
    <n v="2"/>
    <n v="6"/>
    <n v="4786"/>
    <x v="9"/>
    <s v="Colombia"/>
    <s v="Tolima"/>
    <s v="Honda"/>
    <x v="1"/>
    <x v="2"/>
    <s v="Myrmeciza immaculata immaculata"/>
    <n v="1607"/>
  </r>
  <r>
    <n v="708501"/>
    <x v="155"/>
    <e v="#N/A"/>
    <x v="3"/>
    <s v="Aves Colombia [310112]"/>
    <s v="American Museum of Natural History"/>
    <s v="AMNH"/>
    <n v="121940"/>
    <s v="Hafferia immaculata"/>
    <x v="62"/>
    <n v="5.2067889999999997"/>
    <n v="-74.736407"/>
    <n v="5"/>
    <s v="Coordenadas de centro urbano"/>
    <m/>
    <n v="1607"/>
    <s v="Myrmeciza immaculata immaculata"/>
    <n v="1913"/>
    <n v="2"/>
    <n v="6"/>
    <n v="4786"/>
    <x v="9"/>
    <s v="Colombia"/>
    <s v="Tolima"/>
    <s v="Honda"/>
    <x v="1"/>
    <x v="2"/>
    <s v="Myrmeciza immaculata immaculata"/>
    <n v="1607"/>
  </r>
  <r>
    <n v="679668"/>
    <x v="156"/>
    <e v="#N/A"/>
    <x v="3"/>
    <s v="Aves Colombia [310112]"/>
    <s v="American Museum of Natural History"/>
    <s v="AMNH"/>
    <n v="122038"/>
    <s v="Automolus ochrolaemus"/>
    <x v="75"/>
    <n v="5.2067889999999997"/>
    <n v="-74.736407"/>
    <n v="5"/>
    <s v="Coordenadas de centro urbano"/>
    <s v="F. M. C."/>
    <n v="1921"/>
    <s v="Automolus pallidigularis pallidigularis"/>
    <n v="1913"/>
    <n v="2"/>
    <n v="6"/>
    <n v="4786"/>
    <x v="9"/>
    <s v="Colombia"/>
    <s v="Tolima"/>
    <s v="Honda"/>
    <x v="1"/>
    <x v="2"/>
    <s v="Automolus pallidigularis pallidigularis"/>
    <n v="1921"/>
  </r>
  <r>
    <n v="729309"/>
    <x v="157"/>
    <e v="#N/A"/>
    <x v="3"/>
    <s v="Aves Colombia [310112]"/>
    <s v="American Museum of Natural History"/>
    <s v="AMNH"/>
    <n v="122087"/>
    <s v="Xiphorhynchus susurrans"/>
    <x v="76"/>
    <n v="5.2067889999999997"/>
    <n v="-74.736407"/>
    <n v="5"/>
    <s v="Coordenadas de centro urbano"/>
    <m/>
    <m/>
    <s v="Xiphorhynchus nanus nanus"/>
    <n v="1913"/>
    <n v="2"/>
    <n v="6"/>
    <n v="4786"/>
    <x v="9"/>
    <s v="Colombia"/>
    <s v="Tolima"/>
    <s v="Honda"/>
    <x v="1"/>
    <x v="2"/>
    <s v="Xiphorhynchus nanus nanus"/>
    <m/>
  </r>
  <r>
    <n v="691982"/>
    <x v="158"/>
    <e v="#N/A"/>
    <x v="3"/>
    <s v="Aves Colombia [310112]"/>
    <s v="American Museum of Natural History"/>
    <s v="AMNH"/>
    <n v="122092"/>
    <s v="Dendroplex picus"/>
    <x v="77"/>
    <n v="5.2067889999999997"/>
    <n v="-74.736407"/>
    <n v="5"/>
    <s v="Coordenadas de centro urbano"/>
    <m/>
    <n v="1820"/>
    <s v="Dendroplex picus picerostris"/>
    <n v="1913"/>
    <n v="2"/>
    <n v="6"/>
    <n v="4786"/>
    <x v="9"/>
    <s v="Colombia"/>
    <s v="Tolima"/>
    <s v="Honda"/>
    <x v="1"/>
    <x v="2"/>
    <s v="Dendroplex picus picerostris"/>
    <n v="1820"/>
  </r>
  <r>
    <n v="713522"/>
    <x v="159"/>
    <e v="#N/A"/>
    <x v="3"/>
    <s v="Aves Colombia [310112]"/>
    <s v="American Museum of Natural History"/>
    <s v="AMNH"/>
    <n v="122207"/>
    <s v="Mionectes oleagineus"/>
    <x v="78"/>
    <n v="5.2067889999999997"/>
    <n v="-74.736407"/>
    <n v="5"/>
    <s v="Coordenadas de centro urbano"/>
    <s v="F. M. C."/>
    <n v="2179"/>
    <s v="Pipromorpha oleaginea parca"/>
    <n v="1913"/>
    <n v="2"/>
    <n v="6"/>
    <n v="4786"/>
    <x v="9"/>
    <s v="Colombia"/>
    <s v="Tolima"/>
    <s v="Honda"/>
    <x v="1"/>
    <x v="2"/>
    <s v="Pipromorpha oleaginea parca"/>
    <n v="2179"/>
  </r>
  <r>
    <n v="694758"/>
    <x v="160"/>
    <e v="#N/A"/>
    <x v="3"/>
    <s v="Aves Colombia [310112]"/>
    <s v="American Museum of Natural History"/>
    <s v="AMNH"/>
    <n v="122316"/>
    <s v="Empidonax traillii"/>
    <x v="79"/>
    <n v="5.2067889999999997"/>
    <n v="-74.736407"/>
    <n v="5"/>
    <s v="Coordenadas de centro urbano"/>
    <s v="G. K. C."/>
    <n v="2288"/>
    <s v="Empidonax trailli alnorum"/>
    <n v="1913"/>
    <n v="2"/>
    <n v="6"/>
    <n v="4786"/>
    <x v="9"/>
    <s v="Colombia"/>
    <s v="Tolima"/>
    <s v="Honda"/>
    <x v="1"/>
    <x v="2"/>
    <s v="Empidonax trailli alnorum"/>
    <n v="2288"/>
  </r>
  <r>
    <n v="689963"/>
    <x v="161"/>
    <e v="#N/A"/>
    <x v="3"/>
    <s v="Aves Colombia [310112]"/>
    <s v="American Museum of Natural History"/>
    <s v="AMNH"/>
    <n v="122370"/>
    <s v="Corapipo leucorrhoa"/>
    <x v="80"/>
    <n v="5.2067889999999997"/>
    <n v="-74.736407"/>
    <n v="5"/>
    <s v="Coordenadas de centro urbano"/>
    <s v="P. G. H."/>
    <n v="2508"/>
    <s v="Corapipo leucorrhoa leucorrhoa"/>
    <n v="1913"/>
    <n v="2"/>
    <n v="6"/>
    <n v="4786"/>
    <x v="9"/>
    <s v="Colombia"/>
    <s v="Tolima"/>
    <s v="Honda"/>
    <x v="1"/>
    <x v="2"/>
    <s v="Corapipo leucorrhoa leucorrhoa"/>
    <n v="2508"/>
  </r>
  <r>
    <n v="724545"/>
    <x v="162"/>
    <e v="#N/A"/>
    <x v="3"/>
    <s v="Aves Colombia [310112]"/>
    <s v="American Museum of Natural History"/>
    <s v="AMNH"/>
    <n v="122462"/>
    <s v="Cantorchilus leucotis"/>
    <x v="81"/>
    <n v="5.2067889999999997"/>
    <n v="-74.736407"/>
    <n v="5"/>
    <s v="Coordenadas de centro urbano"/>
    <s v="G. K. C."/>
    <n v="2675"/>
    <s v="Thryophilus leucotis"/>
    <n v="1913"/>
    <n v="2"/>
    <n v="6"/>
    <n v="4786"/>
    <x v="9"/>
    <s v="Colombia"/>
    <s v="Tolima"/>
    <s v="Honda"/>
    <x v="1"/>
    <x v="2"/>
    <s v="Thryophilus leucotis"/>
    <n v="2675"/>
  </r>
  <r>
    <n v="724546"/>
    <x v="163"/>
    <e v="#N/A"/>
    <x v="3"/>
    <s v="Aves Colombia [310112]"/>
    <s v="American Museum of Natural History"/>
    <s v="AMNH"/>
    <n v="122463"/>
    <s v="Cantorchilus leucotis"/>
    <x v="81"/>
    <n v="5.2067889999999997"/>
    <n v="-74.736407"/>
    <n v="5"/>
    <s v="Coordenadas de centro urbano"/>
    <s v="G. K. C."/>
    <n v="2675"/>
    <s v="Thryophilus leucotis"/>
    <n v="1913"/>
    <n v="2"/>
    <n v="6"/>
    <n v="4786"/>
    <x v="9"/>
    <s v="Colombia"/>
    <s v="Tolima"/>
    <s v="Honda"/>
    <x v="1"/>
    <x v="2"/>
    <s v="Thryophilus leucotis"/>
    <n v="2675"/>
  </r>
  <r>
    <n v="705256"/>
    <x v="164"/>
    <e v="#N/A"/>
    <x v="3"/>
    <s v="Aves Colombia [310112]"/>
    <s v="American Museum of Natural History"/>
    <s v="AMNH"/>
    <n v="122540"/>
    <s v="Mimus gilvus"/>
    <x v="82"/>
    <n v="5.2067889999999997"/>
    <n v="-74.736407"/>
    <n v="5"/>
    <s v="Coordenadas de centro urbano"/>
    <s v="T. M. R."/>
    <n v="2743"/>
    <s v="Mimus gilvus tolimensis"/>
    <n v="1913"/>
    <n v="2"/>
    <n v="6"/>
    <n v="4786"/>
    <x v="9"/>
    <s v="Colombia"/>
    <s v="Tolima"/>
    <s v="Honda"/>
    <x v="1"/>
    <x v="2"/>
    <s v="Mimus gilvus tolimensis"/>
    <n v="2743"/>
  </r>
  <r>
    <n v="713964"/>
    <x v="165"/>
    <e v="#N/A"/>
    <x v="3"/>
    <s v="Aves Colombia [310112]"/>
    <s v="American Museum of Natural History"/>
    <s v="AMNH"/>
    <n v="122555"/>
    <s v="Turdus ignobilis"/>
    <x v="58"/>
    <n v="5.2067889999999997"/>
    <n v="-74.736407"/>
    <n v="5"/>
    <s v="Coordenadas de centro urbano"/>
    <s v="G. K. C."/>
    <n v="2731"/>
    <s v="Planesticus ignobilis ignobilis"/>
    <n v="1913"/>
    <n v="2"/>
    <n v="6"/>
    <n v="4786"/>
    <x v="9"/>
    <s v="Colombia"/>
    <s v="Tolima"/>
    <s v="Honda"/>
    <x v="1"/>
    <x v="2"/>
    <s v="Planesticus ignobilis ignobilis"/>
    <n v="2731"/>
  </r>
  <r>
    <n v="691682"/>
    <x v="166"/>
    <e v="#N/A"/>
    <x v="3"/>
    <s v="Aves Colombia [310112]"/>
    <s v="American Museum of Natural History"/>
    <s v="AMNH"/>
    <n v="122602"/>
    <s v="Setophaga petechia"/>
    <x v="46"/>
    <n v="5.2067889999999997"/>
    <n v="-74.736407"/>
    <n v="5"/>
    <s v="Coordenadas de centro urbano"/>
    <m/>
    <n v="3227"/>
    <s v="Dendroica aestiva"/>
    <n v="1913"/>
    <n v="2"/>
    <n v="6"/>
    <n v="4786"/>
    <x v="9"/>
    <s v="Colombia"/>
    <s v="Tolima"/>
    <s v="Honda"/>
    <x v="1"/>
    <x v="2"/>
    <s v="Dendroica aestiva"/>
    <n v="3227"/>
  </r>
  <r>
    <n v="710359"/>
    <x v="167"/>
    <e v="#N/A"/>
    <x v="3"/>
    <s v="Aves Colombia [310112]"/>
    <s v="American Museum of Natural History"/>
    <s v="AMNH"/>
    <n v="122619"/>
    <s v="Geothlypis philadelphia"/>
    <x v="83"/>
    <n v="5.2067889999999997"/>
    <n v="-74.736407"/>
    <n v="5"/>
    <s v="Coordenadas de centro urbano"/>
    <s v="G. K. C."/>
    <n v="3214"/>
    <s v="Oporornis philadelphia"/>
    <n v="1913"/>
    <n v="2"/>
    <n v="6"/>
    <n v="4786"/>
    <x v="9"/>
    <s v="Colombia"/>
    <s v="Tolima"/>
    <s v="Honda"/>
    <x v="1"/>
    <x v="2"/>
    <s v="Oporornis philadelphia"/>
    <n v="3214"/>
  </r>
  <r>
    <n v="677969"/>
    <x v="168"/>
    <e v="#N/A"/>
    <x v="3"/>
    <s v="Aves Colombia [310112]"/>
    <s v="American Museum of Natural History"/>
    <s v="AMNH"/>
    <n v="122761"/>
    <s v="Spinus psaltria"/>
    <x v="61"/>
    <n v="5.2067889999999997"/>
    <n v="-74.736407"/>
    <n v="5"/>
    <s v="Coordenadas de centro urbano"/>
    <s v="P. G. H."/>
    <n v="3348"/>
    <s v="Astragalinus psaltria columbianus"/>
    <n v="1913"/>
    <n v="2"/>
    <n v="6"/>
    <n v="4786"/>
    <x v="9"/>
    <s v="Colombia"/>
    <s v="Tolima"/>
    <s v="Honda"/>
    <x v="1"/>
    <x v="2"/>
    <s v="Astragalinus psaltria columbianus"/>
    <n v="3348"/>
  </r>
  <r>
    <n v="677680"/>
    <x v="169"/>
    <e v="#N/A"/>
    <x v="3"/>
    <s v="Aves Colombia [310112]"/>
    <s v="American Museum of Natural History"/>
    <s v="AMNH"/>
    <n v="122788"/>
    <s v="Arremonops conirostris"/>
    <x v="7"/>
    <n v="5.2067889999999997"/>
    <n v="-74.736407"/>
    <n v="5"/>
    <s v="Coordenadas de centro urbano"/>
    <s v="G. K. C."/>
    <n v="3126"/>
    <s v="Arremonops conirostris conirostris"/>
    <n v="1913"/>
    <n v="2"/>
    <n v="6"/>
    <n v="4786"/>
    <x v="9"/>
    <s v="Colombia"/>
    <s v="Tolima"/>
    <s v="Honda"/>
    <x v="1"/>
    <x v="2"/>
    <s v="Arremonops conirostris conirostris"/>
    <n v="3126"/>
  </r>
  <r>
    <n v="677684"/>
    <x v="170"/>
    <e v="#N/A"/>
    <x v="3"/>
    <s v="Aves Colombia [310112]"/>
    <s v="American Museum of Natural History"/>
    <s v="AMNH"/>
    <n v="122791"/>
    <s v="Arremonops conirostris"/>
    <x v="7"/>
    <n v="5.2067889999999997"/>
    <n v="-74.736407"/>
    <n v="5"/>
    <s v="Coordenadas de centro urbano"/>
    <s v="T. M. R."/>
    <n v="3126"/>
    <s v="Arremonops conirostris conirostris"/>
    <n v="1913"/>
    <n v="2"/>
    <n v="6"/>
    <n v="4786"/>
    <x v="9"/>
    <s v="Colombia"/>
    <s v="Tolima"/>
    <s v="Honda"/>
    <x v="1"/>
    <x v="2"/>
    <s v="Arremonops conirostris conirostris"/>
    <n v="3126"/>
  </r>
  <r>
    <n v="685184"/>
    <x v="171"/>
    <e v="#N/A"/>
    <x v="3"/>
    <s v="Aves Colombia [310112]"/>
    <s v="American Museum of Natural History"/>
    <s v="AMNH"/>
    <n v="122901"/>
    <s v="Chlorophanes spiza"/>
    <x v="63"/>
    <n v="5.2067889999999997"/>
    <n v="-74.736407"/>
    <n v="5"/>
    <s v="Coordenadas de centro urbano"/>
    <s v="P. G. H."/>
    <n v="2926"/>
    <s v="Chlorophanes spiza caerulesceus"/>
    <n v="1913"/>
    <n v="2"/>
    <n v="6"/>
    <n v="4786"/>
    <x v="9"/>
    <s v="Colombia"/>
    <s v="Tolima"/>
    <s v="Honda"/>
    <x v="1"/>
    <x v="2"/>
    <s v="Chlorophanes spiza caerulesceus"/>
    <n v="2926"/>
  </r>
  <r>
    <n v="723686"/>
    <x v="172"/>
    <e v="#N/A"/>
    <x v="3"/>
    <s v="Aves Colombia [310112]"/>
    <s v="American Museum of Natural History"/>
    <s v="AMNH"/>
    <n v="123027"/>
    <s v="Thraupis episcopus"/>
    <x v="51"/>
    <n v="5.2067889999999997"/>
    <n v="-74.736407"/>
    <n v="5"/>
    <s v="Coordenadas de centro urbano"/>
    <s v="G. K. C."/>
    <n v="2860"/>
    <s v="Thraupis cana cana"/>
    <n v="1913"/>
    <n v="2"/>
    <n v="6"/>
    <n v="4786"/>
    <x v="9"/>
    <s v="Colombia"/>
    <s v="Tolima"/>
    <s v="Honda"/>
    <x v="1"/>
    <x v="2"/>
    <s v="Thraupis cana cana"/>
    <n v="2860"/>
  </r>
  <r>
    <n v="716226"/>
    <x v="173"/>
    <e v="#N/A"/>
    <x v="3"/>
    <s v="Aves Colombia [310112]"/>
    <s v="American Museum of Natural History"/>
    <s v="AMNH"/>
    <n v="123048"/>
    <s v="Ramphocelus dimidiatus"/>
    <x v="84"/>
    <n v="5.2067889999999997"/>
    <n v="-74.736407"/>
    <n v="5"/>
    <s v="Coordenadas de centro urbano"/>
    <s v="G. K. C."/>
    <n v="2823"/>
    <s v="Ramphocelus dimidiatus dimidiatus"/>
    <n v="1913"/>
    <n v="2"/>
    <n v="6"/>
    <n v="4786"/>
    <x v="9"/>
    <s v="Colombia"/>
    <s v="Tolima"/>
    <s v="Honda"/>
    <x v="1"/>
    <x v="2"/>
    <s v="Ramphocelus dimidiatus dimidiatus"/>
    <n v="2823"/>
  </r>
  <r>
    <n v="713721"/>
    <x v="174"/>
    <e v="#N/A"/>
    <x v="3"/>
    <s v="Aves Colombia [310112]"/>
    <s v="Cornell University Museum of Vertebrates"/>
    <s v="CUMV"/>
    <n v="20721"/>
    <s v="Piranga rubra"/>
    <x v="55"/>
    <n v="5.2067889999999997"/>
    <n v="-74.736407"/>
    <n v="5"/>
    <s v="Coordenadas de centro urbano"/>
    <m/>
    <n v="3174"/>
    <s v="Piranga rubra rubra"/>
    <n v="1913"/>
    <n v="2"/>
    <n v="6"/>
    <n v="4786"/>
    <x v="9"/>
    <s v="Colombia"/>
    <s v="Tolima"/>
    <s v="Honda"/>
    <x v="1"/>
    <x v="2"/>
    <s v="Piranga rubra rubra"/>
    <n v="3174"/>
  </r>
  <r>
    <n v="697001"/>
    <x v="175"/>
    <e v="#N/A"/>
    <x v="3"/>
    <s v="Aves Colombia [310112]"/>
    <s v="Field Museum of Natural History"/>
    <s v="FMNH"/>
    <n v="50929"/>
    <s v="Forpus conspicillatus"/>
    <x v="52"/>
    <n v="5.2067889999999997"/>
    <n v="-74.736407"/>
    <n v="5"/>
    <s v="Coordenadas de centro urbano"/>
    <m/>
    <n v="1337"/>
    <s v="Forpus conspicillatus conspicillatus"/>
    <n v="1913"/>
    <n v="2"/>
    <n v="6"/>
    <n v="4786"/>
    <x v="9"/>
    <s v="Colombia"/>
    <s v="Tolima"/>
    <s v="Honda"/>
    <x v="1"/>
    <x v="2"/>
    <s v="Forpus conspicillatus conspicillatus"/>
    <n v="1337"/>
  </r>
  <r>
    <n v="721352"/>
    <x v="176"/>
    <e v="#N/A"/>
    <x v="2"/>
    <s v="Aves Colombia [310112]"/>
    <s v="Museum of Comparative Zoology, Harvard University"/>
    <s v="MCZ"/>
    <n v="280001"/>
    <s v="Stilpnia cyanicollis"/>
    <x v="0"/>
    <n v="5.2067889999999997"/>
    <n v="-74.736407"/>
    <n v="5"/>
    <s v="Coordenadas de centro urbano, alturas no ubicadas en centro urbano, pero no es claro su ubicación"/>
    <s v="Fuertes, L. A., Thayer, G."/>
    <n v="2881"/>
    <s v="Tangara cyanicollis granadensis"/>
    <n v="1913"/>
    <n v="2"/>
    <n v="6"/>
    <m/>
    <x v="9"/>
    <s v="Colombia"/>
    <s v="Tolima"/>
    <s v="Honda"/>
    <x v="4"/>
    <x v="16"/>
    <s v="Tangara cyanicollis granadensis"/>
    <n v="2881"/>
  </r>
  <r>
    <n v="675722"/>
    <x v="177"/>
    <e v="#N/A"/>
    <x v="2"/>
    <s v="Aves Colombia [310112]"/>
    <s v="Cornell University Museum of Vertebrates"/>
    <s v="CUMV"/>
    <n v="4564"/>
    <s v="Amazilia tzacatl"/>
    <x v="85"/>
    <n v="5.2067889999999997"/>
    <n v="-74.736407"/>
    <n v="5"/>
    <s v="Coordenadas de centro urbano, alturas no ubicadas en centro urbano, pero no es claro su ubicación"/>
    <m/>
    <n v="1000"/>
    <s v="Amazilia tzacatl tzacatl"/>
    <n v="1913"/>
    <n v="2"/>
    <n v="6"/>
    <n v="4786"/>
    <x v="9"/>
    <s v="Colombia"/>
    <s v="Tolima"/>
    <s v="Honda"/>
    <x v="5"/>
    <x v="17"/>
    <s v="Amazilia tzacatl tzacatl"/>
    <n v="1000"/>
  </r>
  <r>
    <n v="684815"/>
    <x v="178"/>
    <e v="#N/A"/>
    <x v="2"/>
    <s v="Aves Colombia [310112]"/>
    <s v="Cornell University Museum of Vertebrates"/>
    <s v="CUMV"/>
    <n v="5470"/>
    <s v="Chalybura buffonii"/>
    <x v="56"/>
    <n v="5.2067889999999997"/>
    <n v="-74.736407"/>
    <n v="5"/>
    <s v="Coordenadas de centro urbano, alturas no ubicadas en centro urbano, pero no es claro su ubicación"/>
    <m/>
    <n v="985"/>
    <s v="Chalybura buffonii buffonii"/>
    <n v="1913"/>
    <n v="2"/>
    <n v="6"/>
    <n v="4786"/>
    <x v="9"/>
    <s v="Colombia"/>
    <s v="Tolima"/>
    <s v="Honda"/>
    <x v="5"/>
    <x v="17"/>
    <s v="Chalybura buffonii buffonii"/>
    <n v="985"/>
  </r>
  <r>
    <n v="689964"/>
    <x v="179"/>
    <e v="#N/A"/>
    <x v="2"/>
    <s v="Aves Colombia [310112]"/>
    <s v="Cornell University Museum of Vertebrates"/>
    <s v="CUMV"/>
    <n v="7454"/>
    <s v="Corapipo leucorrhoa"/>
    <x v="80"/>
    <n v="5.2067889999999997"/>
    <n v="-74.736407"/>
    <n v="5"/>
    <s v="Coordenadas de centro urbano, alturas no ubicadas en centro urbano, pero no es claro su ubicación"/>
    <m/>
    <n v="2508"/>
    <s v="Corapipo leucorrhoa leucorrhoa"/>
    <n v="1913"/>
    <n v="2"/>
    <n v="6"/>
    <n v="4786"/>
    <x v="9"/>
    <s v="Colombia"/>
    <s v="Tolima"/>
    <s v="Honda"/>
    <x v="6"/>
    <x v="18"/>
    <s v="Corapipo leucorrhoa leucorrhoa"/>
    <n v="2508"/>
  </r>
  <r>
    <n v="688696"/>
    <x v="180"/>
    <e v="#N/A"/>
    <x v="3"/>
    <s v="Aves Colombia [310112]"/>
    <s v="National Museum of Natural History, Smithsonian Institution (USNM)"/>
    <s v="USNM"/>
    <n v="255807"/>
    <s v="Colinus cristatus"/>
    <x v="3"/>
    <n v="5.2034000000000002"/>
    <n v="-74.735100000000003"/>
    <n v="7"/>
    <m/>
    <s v="F. Chapman &amp; Et Al."/>
    <n v="145"/>
    <s v="Colinus cristatus leucotis"/>
    <n v="1913"/>
    <n v="2"/>
    <n v="6"/>
    <n v="4786"/>
    <x v="9"/>
    <s v="Colombia"/>
    <s v="Tolima"/>
    <s v="Honda"/>
    <x v="2"/>
    <x v="4"/>
    <s v="Colinus cristatus leucotis"/>
    <n v="145"/>
  </r>
  <r>
    <n v="688701"/>
    <x v="181"/>
    <e v="#N/A"/>
    <x v="3"/>
    <s v="Aves Colombia [310112]"/>
    <s v="UCLA-Dickey Collection (UCLA-Dickey)"/>
    <s v="UCLA"/>
    <n v="26021"/>
    <s v="Colinus cristatus"/>
    <x v="3"/>
    <n v="5.2034000000000002"/>
    <n v="-74.735100000000003"/>
    <n v="7"/>
    <m/>
    <s v="CHAPMAN, CHERRIE ET AL"/>
    <n v="145"/>
    <s v="Colinus cristatus leucotis"/>
    <n v="1913"/>
    <n v="2"/>
    <n v="6"/>
    <n v="4786"/>
    <x v="9"/>
    <s v="Colombia"/>
    <s v="Tolima"/>
    <s v="Honda"/>
    <x v="2"/>
    <x v="7"/>
    <s v="Colinus cristatus leucotis"/>
    <n v="145"/>
  </r>
  <r>
    <n v="677114"/>
    <x v="182"/>
    <e v="#N/A"/>
    <x v="0"/>
    <s v="Aves Colombia [310112]"/>
    <s v="American Museum of Natural History"/>
    <s v="AMNH"/>
    <n v="121658"/>
    <s v="Heliomaster longirostris"/>
    <x v="86"/>
    <n v="5.2067889999999997"/>
    <n v="-74.736407"/>
    <n v="5"/>
    <s v="Coordenadas de centro urbano"/>
    <s v="L. A. F."/>
    <n v="946"/>
    <s v="Anthoscenus longirostris stewartae"/>
    <n v="1913"/>
    <n v="2"/>
    <n v="7"/>
    <n v="4787"/>
    <x v="10"/>
    <s v="Colombia"/>
    <s v="Tolima"/>
    <s v="Honda"/>
    <x v="0"/>
    <x v="0"/>
    <s v="Anthoscenus longirostris stewartae"/>
    <n v="946"/>
  </r>
  <r>
    <n v="706484"/>
    <x v="183"/>
    <e v="#N/A"/>
    <x v="0"/>
    <s v="Aves Colombia [310112]"/>
    <s v="American Museum of Natural History"/>
    <s v="AMNH"/>
    <n v="122333"/>
    <s v="Myiarchus apicalis"/>
    <x v="53"/>
    <n v="5.2067889999999997"/>
    <n v="-74.736407"/>
    <n v="5"/>
    <s v="Coordenadas de centro urbano"/>
    <s v="P. G. H."/>
    <n v="2415"/>
    <s v="Myiarchus apicalis"/>
    <n v="1913"/>
    <n v="2"/>
    <n v="7"/>
    <n v="4787"/>
    <x v="10"/>
    <s v="Colombia"/>
    <s v="Tolima"/>
    <s v="Honda"/>
    <x v="0"/>
    <x v="13"/>
    <s v="Myiarchus apicalis"/>
    <n v="2415"/>
  </r>
  <r>
    <n v="713963"/>
    <x v="184"/>
    <e v="#N/A"/>
    <x v="0"/>
    <s v="Aves Colombia [310112]"/>
    <s v="American Museum of Natural History"/>
    <s v="AMNH"/>
    <n v="122557"/>
    <s v="Turdus ignobilis"/>
    <x v="58"/>
    <n v="5.2067889999999997"/>
    <n v="-74.736407"/>
    <n v="5"/>
    <s v="Coordenadas de centro urbano"/>
    <m/>
    <n v="2731"/>
    <s v="Planesticus ignobilis ignobilis"/>
    <n v="1913"/>
    <n v="2"/>
    <n v="7"/>
    <n v="4787"/>
    <x v="10"/>
    <s v="Colombia"/>
    <s v="Tolima"/>
    <s v="Honda"/>
    <x v="0"/>
    <x v="0"/>
    <s v="Planesticus ignobilis ignobilis"/>
    <n v="2731"/>
  </r>
  <r>
    <n v="721178"/>
    <x v="185"/>
    <e v="#N/A"/>
    <x v="0"/>
    <s v="Aves Colombia [310112]"/>
    <s v="American Museum of Natural History"/>
    <s v="AMNH"/>
    <n v="122971"/>
    <s v="Stilpnia cyanicollis"/>
    <x v="0"/>
    <n v="5.2067889999999997"/>
    <n v="-74.736407"/>
    <n v="5"/>
    <s v="Coordenadas de centro urbano"/>
    <m/>
    <n v="2881"/>
    <s v="Tangara cyaneicollis granadensis"/>
    <n v="1913"/>
    <n v="2"/>
    <n v="7"/>
    <n v="4787"/>
    <x v="10"/>
    <s v="Colombia"/>
    <s v="Tolima"/>
    <s v="Honda"/>
    <x v="0"/>
    <x v="0"/>
    <s v="Tangara cyaneicollis granadensis"/>
    <n v="2881"/>
  </r>
  <r>
    <n v="702059"/>
    <x v="186"/>
    <e v="#N/A"/>
    <x v="0"/>
    <s v="Aves Colombia [310112]"/>
    <s v="Cornell University Museum of Vertebrates"/>
    <s v="CUMV"/>
    <n v="6872"/>
    <s v="Lepidocolaptes albolineatus"/>
    <x v="87"/>
    <n v="5.2067889999999997"/>
    <n v="-74.736407"/>
    <n v="5"/>
    <s v="Coordenadas de centro urbano"/>
    <m/>
    <n v="1834"/>
    <s v="Lepidocolaptes albolineatus"/>
    <n v="1913"/>
    <n v="2"/>
    <n v="7"/>
    <n v="4787"/>
    <x v="10"/>
    <s v="Colombia"/>
    <s v="Tolima"/>
    <s v="Honda"/>
    <x v="0"/>
    <x v="19"/>
    <s v="Lepidocolaptes albolineatus"/>
    <n v="1834"/>
  </r>
  <r>
    <n v="727023"/>
    <x v="187"/>
    <e v="#N/A"/>
    <x v="0"/>
    <s v="Aves Colombia [310112]"/>
    <s v="Museum of Comparative Zoology, Harvard University"/>
    <s v="MCZ"/>
    <n v="124842"/>
    <s v="Turdus ignobilis"/>
    <x v="58"/>
    <n v="5.2067889999999997"/>
    <n v="-74.736407"/>
    <n v="5"/>
    <s v="Coordenadas de centro urbano"/>
    <s v="Chapman, Cherrie et al."/>
    <n v="2731"/>
    <s v="Turdus ignobilis ignobilis"/>
    <n v="1913"/>
    <n v="2"/>
    <n v="7"/>
    <m/>
    <x v="10"/>
    <s v="Colombia"/>
    <s v="Tolima"/>
    <s v="Honda"/>
    <x v="0"/>
    <x v="20"/>
    <s v="Turdus ignobilis ignobilis"/>
    <n v="2731"/>
  </r>
  <r>
    <n v="705118"/>
    <x v="188"/>
    <e v="#N/A"/>
    <x v="3"/>
    <s v="Aves Colombia [310112]"/>
    <s v="American Museum of Natural History"/>
    <s v="AMNH"/>
    <n v="121436"/>
    <s v="Milvago chimachima"/>
    <x v="88"/>
    <n v="5.2067889999999997"/>
    <n v="-74.736407"/>
    <n v="5"/>
    <s v="Coordenadas de centro urbano"/>
    <s v="G. K. C."/>
    <n v="1266"/>
    <s v="Milvago chimachima"/>
    <n v="1913"/>
    <n v="2"/>
    <n v="7"/>
    <n v="4787"/>
    <x v="10"/>
    <s v="Colombia"/>
    <s v="Tolima"/>
    <s v="Honda"/>
    <x v="1"/>
    <x v="2"/>
    <s v="Milvago chimachima"/>
    <n v="1266"/>
  </r>
  <r>
    <n v="684316"/>
    <x v="189"/>
    <e v="#N/A"/>
    <x v="3"/>
    <s v="Aves Colombia [310112]"/>
    <s v="American Museum of Natural History"/>
    <s v="AMNH"/>
    <n v="121452"/>
    <s v="Falco sparverius"/>
    <x v="20"/>
    <n v="5.2067889999999997"/>
    <n v="-74.736407"/>
    <n v="5"/>
    <s v="Coordenadas de centro urbano"/>
    <m/>
    <n v="1269"/>
    <s v="Cerchneis sparveria intermedia"/>
    <n v="1913"/>
    <n v="2"/>
    <n v="7"/>
    <n v="4787"/>
    <x v="10"/>
    <s v="Colombia"/>
    <s v="Tolima"/>
    <s v="Honda"/>
    <x v="1"/>
    <x v="2"/>
    <s v="Cerchneis sparveria intermedia"/>
    <n v="1269"/>
  </r>
  <r>
    <n v="715015"/>
    <x v="190"/>
    <e v="#N/A"/>
    <x v="3"/>
    <s v="Aves Colombia [310112]"/>
    <s v="American Museum of Natural History"/>
    <s v="AMNH"/>
    <n v="121468"/>
    <s v="Forpus conspicillatus"/>
    <x v="52"/>
    <n v="5.2067889999999997"/>
    <n v="-74.736407"/>
    <n v="5"/>
    <s v="Coordenadas de centro urbano"/>
    <s v="I. M. R."/>
    <n v="1337"/>
    <s v="Psittacula conspicillata conspicillata"/>
    <n v="1913"/>
    <n v="2"/>
    <n v="7"/>
    <n v="4787"/>
    <x v="10"/>
    <s v="Colombia"/>
    <s v="Tolima"/>
    <s v="Honda"/>
    <x v="1"/>
    <x v="2"/>
    <s v="Psittacula conspicillata conspicillata"/>
    <n v="1337"/>
  </r>
  <r>
    <n v="681398"/>
    <x v="191"/>
    <e v="#N/A"/>
    <x v="3"/>
    <s v="Aves Colombia [310112]"/>
    <s v="American Museum of Natural History"/>
    <s v="AMNH"/>
    <n v="121477"/>
    <s v="Brotogeris jugularis"/>
    <x v="12"/>
    <n v="5.2067889999999997"/>
    <n v="-74.736407"/>
    <n v="5"/>
    <s v="Coordenadas de centro urbano"/>
    <s v="G. K. C."/>
    <n v="1296"/>
    <s v="Brotogeris jugularis"/>
    <n v="1913"/>
    <n v="2"/>
    <n v="7"/>
    <n v="4787"/>
    <x v="10"/>
    <s v="Colombia"/>
    <s v="Tolima"/>
    <s v="Honda"/>
    <x v="1"/>
    <x v="2"/>
    <s v="Brotogeris jugularis"/>
    <n v="1296"/>
  </r>
  <r>
    <n v="681399"/>
    <x v="192"/>
    <e v="#N/A"/>
    <x v="3"/>
    <s v="Aves Colombia [310112]"/>
    <s v="American Museum of Natural History"/>
    <s v="AMNH"/>
    <n v="121478"/>
    <s v="Brotogeris jugularis"/>
    <x v="12"/>
    <n v="5.2067889999999997"/>
    <n v="-74.736407"/>
    <n v="5"/>
    <s v="Coordenadas de centro urbano"/>
    <m/>
    <n v="1296"/>
    <s v="Brotogeris jugularis"/>
    <n v="1913"/>
    <n v="2"/>
    <n v="7"/>
    <n v="4787"/>
    <x v="10"/>
    <s v="Colombia"/>
    <s v="Tolima"/>
    <s v="Honda"/>
    <x v="1"/>
    <x v="2"/>
    <s v="Brotogeris jugularis"/>
    <n v="1296"/>
  </r>
  <r>
    <n v="684599"/>
    <x v="193"/>
    <e v="#N/A"/>
    <x v="3"/>
    <s v="Aves Colombia [310112]"/>
    <s v="American Museum of Natural History"/>
    <s v="AMNH"/>
    <n v="121494"/>
    <s v="Megaceryle torquata"/>
    <x v="89"/>
    <n v="5.2067889999999997"/>
    <n v="-74.736407"/>
    <n v="5"/>
    <s v="Coordenadas de centro urbano"/>
    <m/>
    <n v="1047"/>
    <s v="Ceryle torquata torquata"/>
    <n v="1913"/>
    <n v="2"/>
    <n v="7"/>
    <n v="4787"/>
    <x v="10"/>
    <s v="Colombia"/>
    <s v="Tolima"/>
    <s v="Honda"/>
    <x v="1"/>
    <x v="2"/>
    <s v="Ceryle torquata torquata"/>
    <n v="1047"/>
  </r>
  <r>
    <n v="706094"/>
    <x v="194"/>
    <e v="#N/A"/>
    <x v="3"/>
    <s v="Aves Colombia [310112]"/>
    <s v="American Museum of Natural History"/>
    <s v="AMNH"/>
    <n v="121500"/>
    <s v="Momotus subrufescens"/>
    <x v="21"/>
    <n v="5.2067889999999997"/>
    <n v="-74.736407"/>
    <n v="5"/>
    <s v="Coordenadas de centro urbano"/>
    <s v="G. O'C."/>
    <n v="1057"/>
    <s v="Momotus subrufescens subrufescens"/>
    <n v="1913"/>
    <n v="2"/>
    <n v="7"/>
    <n v="4787"/>
    <x v="10"/>
    <s v="Colombia"/>
    <s v="Tolima"/>
    <s v="Honda"/>
    <x v="1"/>
    <x v="2"/>
    <s v="Momotus subrufescens subrufescens"/>
    <n v="1057"/>
  </r>
  <r>
    <n v="691399"/>
    <x v="195"/>
    <e v="#N/A"/>
    <x v="3"/>
    <s v="Aves Colombia [310112]"/>
    <s v="American Museum of Natural History"/>
    <s v="AMNH"/>
    <n v="121563"/>
    <s v="Chlorestes julie"/>
    <x v="90"/>
    <n v="5.2067889999999997"/>
    <n v="-74.736407"/>
    <n v="5"/>
    <s v="Coordenadas de centro urbano"/>
    <s v="L. A. F."/>
    <n v="1022"/>
    <s v="Damophila julie julie"/>
    <n v="1913"/>
    <n v="2"/>
    <n v="7"/>
    <n v="4787"/>
    <x v="10"/>
    <s v="Colombia"/>
    <s v="Tolima"/>
    <s v="Honda"/>
    <x v="1"/>
    <x v="2"/>
    <s v="Damophila julie julie"/>
    <n v="1022"/>
  </r>
  <r>
    <n v="708993"/>
    <x v="196"/>
    <e v="#N/A"/>
    <x v="3"/>
    <s v="Aves Colombia [310112]"/>
    <s v="American Museum of Natural History"/>
    <s v="AMNH"/>
    <n v="121758"/>
    <s v="Notharchus hyperrhynchus"/>
    <x v="91"/>
    <n v="5.2067889999999997"/>
    <n v="-74.736407"/>
    <n v="5"/>
    <s v="Coordenadas de centro urbano"/>
    <s v="T. M. R."/>
    <n v="1079"/>
    <s v="Notharcus hyperhynchus leucocrissus"/>
    <n v="1913"/>
    <n v="2"/>
    <n v="7"/>
    <n v="4787"/>
    <x v="10"/>
    <s v="Colombia"/>
    <s v="Tolima"/>
    <s v="Honda"/>
    <x v="1"/>
    <x v="2"/>
    <s v="Notharcus hyperhynchus leucocrissus"/>
    <n v="1079"/>
  </r>
  <r>
    <n v="723298"/>
    <x v="197"/>
    <e v="#N/A"/>
    <x v="3"/>
    <s v="Aves Colombia [310112]"/>
    <s v="American Museum of Natural History"/>
    <s v="AMNH"/>
    <n v="121838"/>
    <s v="Taraba major"/>
    <x v="92"/>
    <n v="5.2067889999999997"/>
    <n v="-74.736407"/>
    <n v="5"/>
    <s v="Coordenadas de centro urbano"/>
    <s v="G. K. C."/>
    <n v="1417"/>
    <s v="Taraba transandeana nanadensis"/>
    <n v="1913"/>
    <n v="2"/>
    <n v="7"/>
    <n v="4787"/>
    <x v="10"/>
    <s v="Colombia"/>
    <s v="Tolima"/>
    <s v="Honda"/>
    <x v="1"/>
    <x v="2"/>
    <s v="Taraba transandeana nanadensis"/>
    <n v="1417"/>
  </r>
  <r>
    <n v="723299"/>
    <x v="198"/>
    <e v="#N/A"/>
    <x v="3"/>
    <s v="Aves Colombia [310112]"/>
    <s v="American Museum of Natural History"/>
    <s v="AMNH"/>
    <n v="121839"/>
    <s v="Taraba major"/>
    <x v="92"/>
    <n v="5.2067889999999997"/>
    <n v="-74.736407"/>
    <n v="5"/>
    <s v="Coordenadas de centro urbano"/>
    <s v="G. K. C."/>
    <n v="1417"/>
    <s v="Taraba transandeana nanadensis"/>
    <n v="1913"/>
    <n v="2"/>
    <n v="7"/>
    <n v="4787"/>
    <x v="10"/>
    <s v="Colombia"/>
    <s v="Tolima"/>
    <s v="Honda"/>
    <x v="1"/>
    <x v="2"/>
    <s v="Taraba transandeana nanadensis"/>
    <n v="1417"/>
  </r>
  <r>
    <n v="684362"/>
    <x v="199"/>
    <e v="#N/A"/>
    <x v="3"/>
    <s v="Aves Colombia [310112]"/>
    <s v="American Museum of Natural History"/>
    <s v="AMNH"/>
    <n v="121929"/>
    <s v="Cercomacra nigricans"/>
    <x v="74"/>
    <n v="5.2067889999999997"/>
    <n v="-74.736407"/>
    <n v="5"/>
    <s v="Coordenadas de centro urbano"/>
    <s v="G. K. C."/>
    <n v="1565"/>
    <s v="Cercomacra nigricans"/>
    <n v="1913"/>
    <n v="2"/>
    <n v="7"/>
    <n v="4787"/>
    <x v="10"/>
    <s v="Colombia"/>
    <s v="Tolima"/>
    <s v="Honda"/>
    <x v="1"/>
    <x v="2"/>
    <s v="Cercomacra nigricans"/>
    <n v="1565"/>
  </r>
  <r>
    <n v="691534"/>
    <x v="200"/>
    <e v="#N/A"/>
    <x v="3"/>
    <s v="Aves Colombia [310112]"/>
    <s v="American Museum of Natural History"/>
    <s v="AMNH"/>
    <n v="122077"/>
    <s v="Dendrocincla fuliginosa"/>
    <x v="93"/>
    <n v="5.2067889999999997"/>
    <n v="-74.736407"/>
    <n v="5"/>
    <s v="Coordenadas de centro urbano"/>
    <m/>
    <n v="1793"/>
    <s v="Dendrocincla lafresnayei lafresnayei"/>
    <n v="1913"/>
    <n v="2"/>
    <n v="7"/>
    <n v="4787"/>
    <x v="10"/>
    <s v="Colombia"/>
    <s v="Tolima"/>
    <s v="Honda"/>
    <x v="1"/>
    <x v="2"/>
    <s v="Dendrocincla lafresnayei lafresnayei"/>
    <n v="1793"/>
  </r>
  <r>
    <n v="691981"/>
    <x v="201"/>
    <e v="#N/A"/>
    <x v="3"/>
    <s v="Aves Colombia [310112]"/>
    <s v="American Museum of Natural History"/>
    <s v="AMNH"/>
    <n v="122093"/>
    <s v="Dendroplex picus"/>
    <x v="77"/>
    <n v="5.2067889999999997"/>
    <n v="-74.736407"/>
    <n v="5"/>
    <s v="Coordenadas de centro urbano"/>
    <s v="T. M. R."/>
    <n v="1820"/>
    <s v="Dendroplex picus picerostris"/>
    <n v="1913"/>
    <n v="2"/>
    <n v="7"/>
    <n v="4787"/>
    <x v="10"/>
    <s v="Colombia"/>
    <s v="Tolima"/>
    <s v="Honda"/>
    <x v="1"/>
    <x v="2"/>
    <s v="Dendroplex picus picerostris"/>
    <n v="1820"/>
  </r>
  <r>
    <n v="712548"/>
    <x v="202"/>
    <e v="#N/A"/>
    <x v="3"/>
    <s v="Aves Colombia [310112]"/>
    <s v="American Museum of Natural History"/>
    <s v="AMNH"/>
    <n v="122106"/>
    <s v="Lepidocolaptes albolineatus"/>
    <x v="87"/>
    <n v="5.2067889999999997"/>
    <n v="-74.736407"/>
    <n v="5"/>
    <s v="Coordenadas de centro urbano"/>
    <s v="G. K. C."/>
    <n v="1834"/>
    <s v="Picolaptes albolineatus"/>
    <n v="1913"/>
    <n v="2"/>
    <n v="7"/>
    <n v="4787"/>
    <x v="10"/>
    <s v="Colombia"/>
    <s v="Tolima"/>
    <s v="Honda"/>
    <x v="1"/>
    <x v="2"/>
    <s v="Picolaptes albolineatus"/>
    <n v="1834"/>
  </r>
  <r>
    <n v="707734"/>
    <x v="203"/>
    <e v="#N/A"/>
    <x v="3"/>
    <s v="Aves Colombia [310112]"/>
    <s v="American Museum of Natural History"/>
    <s v="AMNH"/>
    <n v="122218"/>
    <s v="Myiopagis viridicata"/>
    <x v="94"/>
    <n v="5.2067889999999997"/>
    <n v="-74.736407"/>
    <n v="5"/>
    <s v="Coordenadas de centro urbano"/>
    <s v="G. K. C."/>
    <n v="2082"/>
    <s v="Myiopagis viridicata pallens"/>
    <n v="1913"/>
    <n v="2"/>
    <n v="7"/>
    <n v="4787"/>
    <x v="10"/>
    <s v="Colombia"/>
    <s v="Tolima"/>
    <s v="Honda"/>
    <x v="1"/>
    <x v="2"/>
    <s v="Myiopagis viridicata pallens"/>
    <n v="2082"/>
  </r>
  <r>
    <n v="707735"/>
    <x v="204"/>
    <e v="#N/A"/>
    <x v="3"/>
    <s v="Aves Colombia [310112]"/>
    <s v="American Museum of Natural History"/>
    <s v="AMNH"/>
    <n v="122219"/>
    <s v="Myiopagis viridicata"/>
    <x v="94"/>
    <n v="5.2067889999999997"/>
    <n v="-74.736407"/>
    <n v="5"/>
    <s v="Coordenadas de centro urbano"/>
    <s v="G. K. C."/>
    <n v="2082"/>
    <s v="Myiopagis viridicata pallens"/>
    <n v="1913"/>
    <n v="2"/>
    <n v="7"/>
    <n v="4787"/>
    <x v="10"/>
    <s v="Colombia"/>
    <s v="Tolima"/>
    <s v="Honda"/>
    <x v="1"/>
    <x v="2"/>
    <s v="Myiopagis viridicata pallens"/>
    <n v="2082"/>
  </r>
  <r>
    <n v="707736"/>
    <x v="205"/>
    <e v="#N/A"/>
    <x v="3"/>
    <s v="Aves Colombia [310112]"/>
    <s v="American Museum of Natural History"/>
    <s v="AMNH"/>
    <n v="122220"/>
    <s v="Myiopagis viridicata"/>
    <x v="94"/>
    <n v="5.2067889999999997"/>
    <n v="-74.736407"/>
    <n v="5"/>
    <s v="Coordenadas de centro urbano"/>
    <s v="G. K. C."/>
    <n v="2082"/>
    <s v="Myiopagis viridicata pallens"/>
    <n v="1913"/>
    <n v="2"/>
    <n v="7"/>
    <n v="4787"/>
    <x v="10"/>
    <s v="Colombia"/>
    <s v="Tolima"/>
    <s v="Honda"/>
    <x v="1"/>
    <x v="2"/>
    <s v="Myiopagis viridicata pallens"/>
    <n v="2082"/>
  </r>
  <r>
    <n v="727251"/>
    <x v="206"/>
    <e v="#N/A"/>
    <x v="3"/>
    <s v="Aves Colombia [310112]"/>
    <s v="American Museum of Natural History"/>
    <s v="AMNH"/>
    <n v="122234"/>
    <s v="Zimmerius chrysops"/>
    <x v="95"/>
    <n v="5.2067889999999997"/>
    <n v="-74.736407"/>
    <n v="5"/>
    <s v="Coordenadas de centro urbano"/>
    <m/>
    <n v="2153"/>
    <s v="Tyranniscus chrysops chrysops"/>
    <n v="1913"/>
    <n v="2"/>
    <n v="7"/>
    <n v="4787"/>
    <x v="10"/>
    <s v="Colombia"/>
    <s v="Tolima"/>
    <s v="Honda"/>
    <x v="1"/>
    <x v="2"/>
    <s v="Tyranniscus chrysops chrysops"/>
    <n v="2153"/>
  </r>
  <r>
    <n v="694201"/>
    <x v="207"/>
    <e v="#N/A"/>
    <x v="3"/>
    <s v="Aves Colombia [310112]"/>
    <s v="American Museum of Natural History"/>
    <s v="AMNH"/>
    <n v="122256"/>
    <s v="Elaenia flavogaster"/>
    <x v="28"/>
    <n v="5.2067889999999997"/>
    <n v="-74.736407"/>
    <n v="5"/>
    <s v="Coordenadas de centro urbano"/>
    <s v="G. K. C."/>
    <n v="2083"/>
    <s v="Elaenia flavogaster flavogaster"/>
    <n v="1913"/>
    <n v="2"/>
    <n v="7"/>
    <n v="4787"/>
    <x v="10"/>
    <s v="Colombia"/>
    <s v="Tolima"/>
    <s v="Honda"/>
    <x v="1"/>
    <x v="2"/>
    <s v="Elaenia flavogaster flavogaster"/>
    <n v="2083"/>
  </r>
  <r>
    <n v="715324"/>
    <x v="208"/>
    <e v="#N/A"/>
    <x v="3"/>
    <s v="Aves Colombia [310112]"/>
    <s v="American Museum of Natural History"/>
    <s v="AMNH"/>
    <n v="122303"/>
    <s v="Pyrocephalus rubinus"/>
    <x v="96"/>
    <n v="5.2067889999999997"/>
    <n v="-74.736407"/>
    <n v="5"/>
    <s v="Coordenadas de centro urbano"/>
    <s v="G. K. C."/>
    <n v="2300"/>
    <s v="Pyrocephalus rubinus heterurus"/>
    <n v="1913"/>
    <n v="2"/>
    <n v="7"/>
    <n v="4787"/>
    <x v="10"/>
    <s v="Colombia"/>
    <s v="Tolima"/>
    <s v="Honda"/>
    <x v="1"/>
    <x v="2"/>
    <s v="Pyrocephalus rubinus heterurus"/>
    <n v="2300"/>
  </r>
  <r>
    <n v="694760"/>
    <x v="209"/>
    <e v="#N/A"/>
    <x v="3"/>
    <s v="Aves Colombia [310112]"/>
    <s v="American Museum of Natural History"/>
    <s v="AMNH"/>
    <n v="122314"/>
    <s v="Empidonax traillii"/>
    <x v="79"/>
    <n v="5.2067889999999997"/>
    <n v="-74.736407"/>
    <n v="5"/>
    <s v="Coordenadas de centro urbano"/>
    <s v="T. M. R."/>
    <n v="2288"/>
    <s v="Empidonax trailli alnorum"/>
    <n v="1913"/>
    <n v="2"/>
    <n v="7"/>
    <n v="4787"/>
    <x v="10"/>
    <s v="Colombia"/>
    <s v="Tolima"/>
    <s v="Honda"/>
    <x v="1"/>
    <x v="2"/>
    <s v="Empidonax trailli alnorum"/>
    <n v="2288"/>
  </r>
  <r>
    <n v="693413"/>
    <x v="210"/>
    <e v="#N/A"/>
    <x v="3"/>
    <s v="Aves Colombia [310112]"/>
    <s v="American Museum of Natural History"/>
    <s v="AMNH"/>
    <n v="122541"/>
    <s v="Donacobius atricapilla"/>
    <x v="97"/>
    <n v="5.2067889999999997"/>
    <n v="-74.736407"/>
    <n v="5"/>
    <s v="Coordenadas de centro urbano"/>
    <s v="G. K. C."/>
    <n v="2699"/>
    <s v="Donacobius atricapillus albovittatus"/>
    <n v="1913"/>
    <n v="2"/>
    <n v="7"/>
    <n v="4787"/>
    <x v="10"/>
    <s v="Colombia"/>
    <s v="Tolima"/>
    <s v="Honda"/>
    <x v="1"/>
    <x v="2"/>
    <s v="Donacobius atricapillus albovittatus"/>
    <n v="2699"/>
  </r>
  <r>
    <n v="705796"/>
    <x v="211"/>
    <e v="#N/A"/>
    <x v="3"/>
    <s v="Aves Colombia [310112]"/>
    <s v="American Museum of Natural History"/>
    <s v="AMNH"/>
    <n v="122590"/>
    <s v="Mniotilta varia"/>
    <x v="98"/>
    <n v="5.2067889999999997"/>
    <n v="-74.736407"/>
    <n v="5"/>
    <s v="Coordenadas de centro urbano"/>
    <s v="P. G. H."/>
    <n v="3209"/>
    <s v="Mniotilta varia"/>
    <n v="1913"/>
    <n v="2"/>
    <n v="7"/>
    <n v="4787"/>
    <x v="10"/>
    <s v="Colombia"/>
    <s v="Tolima"/>
    <s v="Honda"/>
    <x v="1"/>
    <x v="2"/>
    <s v="Mniotilta varia"/>
    <n v="3209"/>
  </r>
  <r>
    <n v="710358"/>
    <x v="212"/>
    <e v="#N/A"/>
    <x v="3"/>
    <s v="Aves Colombia [310112]"/>
    <s v="American Museum of Natural History"/>
    <s v="AMNH"/>
    <n v="122618"/>
    <s v="Geothlypis philadelphia"/>
    <x v="83"/>
    <n v="5.2067889999999997"/>
    <n v="-74.736407"/>
    <n v="5"/>
    <s v="Coordenadas de centro urbano"/>
    <s v="G. K. C."/>
    <n v="3214"/>
    <s v="Oporornis philadelphia"/>
    <n v="1913"/>
    <n v="2"/>
    <n v="7"/>
    <n v="4787"/>
    <x v="10"/>
    <s v="Colombia"/>
    <s v="Tolima"/>
    <s v="Honda"/>
    <x v="1"/>
    <x v="2"/>
    <s v="Oporornis philadelphia"/>
    <n v="3214"/>
  </r>
  <r>
    <n v="718135"/>
    <x v="213"/>
    <e v="#N/A"/>
    <x v="3"/>
    <s v="Aves Colombia [310112]"/>
    <s v="American Museum of Natural History"/>
    <s v="AMNH"/>
    <n v="122634"/>
    <s v="Setophaga ruticilla"/>
    <x v="99"/>
    <n v="5.2067889999999997"/>
    <n v="-74.736407"/>
    <n v="5"/>
    <s v="Coordenadas de centro urbano"/>
    <s v="T. M. R."/>
    <n v="3219"/>
    <s v="Setophaga ruticilla"/>
    <n v="1913"/>
    <n v="2"/>
    <n v="7"/>
    <n v="4787"/>
    <x v="10"/>
    <s v="Colombia"/>
    <s v="Tolima"/>
    <s v="Honda"/>
    <x v="1"/>
    <x v="2"/>
    <s v="Setophaga ruticilla"/>
    <n v="3219"/>
  </r>
  <r>
    <n v="718525"/>
    <x v="214"/>
    <e v="#N/A"/>
    <x v="3"/>
    <s v="Aves Colombia [310112]"/>
    <s v="American Museum of Natural History"/>
    <s v="AMNH"/>
    <n v="122696"/>
    <s v="Sporophila schistacea"/>
    <x v="100"/>
    <n v="5.2067889999999997"/>
    <n v="-74.736407"/>
    <n v="5"/>
    <s v="Coordenadas de centro urbano"/>
    <s v="G. K. C."/>
    <m/>
    <s v="Sporophila grisea grisea"/>
    <n v="1913"/>
    <n v="2"/>
    <n v="7"/>
    <n v="4787"/>
    <x v="10"/>
    <s v="Colombia"/>
    <s v="Tolima"/>
    <s v="Honda"/>
    <x v="1"/>
    <x v="2"/>
    <s v="Sporophila grisea grisea"/>
    <m/>
  </r>
  <r>
    <n v="677681"/>
    <x v="215"/>
    <e v="#N/A"/>
    <x v="3"/>
    <s v="Aves Colombia [310112]"/>
    <s v="American Museum of Natural History"/>
    <s v="AMNH"/>
    <n v="122789"/>
    <s v="Arremonops conirostris"/>
    <x v="7"/>
    <n v="5.2067889999999997"/>
    <n v="-74.736407"/>
    <n v="5"/>
    <s v="Coordenadas de centro urbano"/>
    <s v="G. K. C."/>
    <n v="3126"/>
    <s v="Arremonops conirostris conirostris"/>
    <n v="1913"/>
    <n v="2"/>
    <n v="7"/>
    <n v="4787"/>
    <x v="10"/>
    <s v="Colombia"/>
    <s v="Tolima"/>
    <s v="Honda"/>
    <x v="1"/>
    <x v="2"/>
    <s v="Arremonops conirostris conirostris"/>
    <n v="3126"/>
  </r>
  <r>
    <n v="688065"/>
    <x v="216"/>
    <e v="#N/A"/>
    <x v="3"/>
    <s v="Aves Colombia [310112]"/>
    <s v="American Museum of Natural History"/>
    <s v="AMNH"/>
    <n v="122831"/>
    <s v="Coereba flaveola"/>
    <x v="49"/>
    <n v="5.2067889999999997"/>
    <n v="-74.736407"/>
    <n v="5"/>
    <s v="Coordenadas de centro urbano"/>
    <m/>
    <n v="3090"/>
    <s v="Coereba mexicana columbiana"/>
    <n v="1913"/>
    <n v="2"/>
    <n v="7"/>
    <n v="4787"/>
    <x v="10"/>
    <s v="Colombia"/>
    <s v="Tolima"/>
    <s v="Honda"/>
    <x v="1"/>
    <x v="2"/>
    <s v="Coereba mexicana columbiana"/>
    <n v="3090"/>
  </r>
  <r>
    <n v="678032"/>
    <x v="217"/>
    <e v="#N/A"/>
    <x v="3"/>
    <s v="Aves Colombia [310112]"/>
    <s v="American Museum of Natural History"/>
    <s v="AMNH"/>
    <n v="122894"/>
    <s v="Conirostrum leucogenys"/>
    <x v="101"/>
    <n v="5.2067889999999997"/>
    <n v="-74.736407"/>
    <n v="5"/>
    <s v="Coordenadas de centro urbano"/>
    <s v="G. K. C."/>
    <n v="2935"/>
    <s v="Ateleodacnis leucogenys"/>
    <n v="1913"/>
    <n v="2"/>
    <n v="7"/>
    <n v="4787"/>
    <x v="10"/>
    <s v="Colombia"/>
    <s v="Tolima"/>
    <s v="Honda"/>
    <x v="1"/>
    <x v="2"/>
    <s v="Ateleodacnis leucogenys"/>
    <n v="2935"/>
  </r>
  <r>
    <n v="678033"/>
    <x v="218"/>
    <e v="#N/A"/>
    <x v="3"/>
    <s v="Aves Colombia [310112]"/>
    <s v="American Museum of Natural History"/>
    <s v="AMNH"/>
    <n v="122895"/>
    <s v="Conirostrum leucogenys"/>
    <x v="101"/>
    <n v="5.2067889999999997"/>
    <n v="-74.736407"/>
    <n v="5"/>
    <s v="Coordenadas de centro urbano"/>
    <s v="G. K. C."/>
    <n v="2935"/>
    <s v="Ateleodacnis leucogenys"/>
    <n v="1913"/>
    <n v="2"/>
    <n v="7"/>
    <n v="4787"/>
    <x v="10"/>
    <s v="Colombia"/>
    <s v="Tolima"/>
    <s v="Honda"/>
    <x v="1"/>
    <x v="2"/>
    <s v="Ateleodacnis leucogenys"/>
    <n v="2935"/>
  </r>
  <r>
    <n v="691245"/>
    <x v="219"/>
    <e v="#N/A"/>
    <x v="3"/>
    <s v="Aves Colombia [310112]"/>
    <s v="American Museum of Natural History"/>
    <s v="AMNH"/>
    <n v="122896"/>
    <s v="Dacnis lineata"/>
    <x v="102"/>
    <n v="5.2067889999999997"/>
    <n v="-74.736407"/>
    <n v="5"/>
    <s v="Coordenadas de centro urbano"/>
    <m/>
    <n v="2914"/>
    <s v="Dacnis egregia egregia"/>
    <n v="1913"/>
    <n v="2"/>
    <n v="7"/>
    <n v="4787"/>
    <x v="10"/>
    <s v="Colombia"/>
    <s v="Tolima"/>
    <s v="Honda"/>
    <x v="1"/>
    <x v="2"/>
    <s v="Dacnis egregia egregia"/>
    <n v="2914"/>
  </r>
  <r>
    <n v="695646"/>
    <x v="220"/>
    <e v="#N/A"/>
    <x v="3"/>
    <s v="Aves Colombia [310112]"/>
    <s v="American Museum of Natural History"/>
    <s v="AMNH"/>
    <n v="122915"/>
    <s v="Euphonia laniirostris"/>
    <x v="18"/>
    <n v="5.2067889999999997"/>
    <n v="-74.736407"/>
    <n v="5"/>
    <s v="Coordenadas de centro urbano"/>
    <m/>
    <n v="3356"/>
    <s v="Euphonia crassirostris crassirostris"/>
    <n v="1913"/>
    <n v="2"/>
    <n v="7"/>
    <n v="4787"/>
    <x v="10"/>
    <s v="Colombia"/>
    <s v="Tolima"/>
    <s v="Honda"/>
    <x v="1"/>
    <x v="2"/>
    <s v="Euphonia crassirostris crassirostris"/>
    <n v="3356"/>
  </r>
  <r>
    <n v="721599"/>
    <x v="221"/>
    <e v="#N/A"/>
    <x v="2"/>
    <s v="Aves Colombia [310112]"/>
    <s v="Museum of Comparative Zoology, Harvard University"/>
    <s v="MCZ"/>
    <n v="280002"/>
    <s v="Tangara gyrola"/>
    <x v="67"/>
    <n v="5.2067889999999997"/>
    <n v="-74.736407"/>
    <n v="5"/>
    <s v="Coordenadas de centro urbano, alturas no ubicadas en centro urbano, pero no es claro su ubicación"/>
    <s v="Fuertes, L. A."/>
    <n v="2902"/>
    <s v="Tangara gyrola deleticia"/>
    <n v="1913"/>
    <n v="2"/>
    <n v="7"/>
    <m/>
    <x v="10"/>
    <s v="Colombia"/>
    <s v="Tolima"/>
    <s v="Honda"/>
    <x v="4"/>
    <x v="16"/>
    <s v="Tangara gyrola deleticia"/>
    <n v="2902"/>
  </r>
  <r>
    <n v="579127"/>
    <x v="222"/>
    <e v="#N/A"/>
    <x v="3"/>
    <s v="Biomap"/>
    <s v="American Museum of Natural History"/>
    <s v="AMNH"/>
    <n v="121416"/>
    <s v="Actitis macularius"/>
    <x v="103"/>
    <n v="5.2067889999999997"/>
    <n v="-74.736407"/>
    <n v="5"/>
    <s v="Coordenadas de centro urbano"/>
    <s v="G.O.C."/>
    <n v="516"/>
    <s v="Actitis macularius"/>
    <n v="1913"/>
    <n v="2"/>
    <n v="8"/>
    <n v="4788"/>
    <x v="11"/>
    <s v="Colombia"/>
    <s v="Tolima"/>
    <s v="Honda"/>
    <x v="1"/>
    <x v="1"/>
    <s v="Actitis macularius"/>
    <n v="516"/>
  </r>
  <r>
    <n v="674344"/>
    <x v="223"/>
    <e v="#N/A"/>
    <x v="3"/>
    <s v="Aves Colombia [310112]"/>
    <s v="American Museum of Natural History"/>
    <s v="AMNH"/>
    <n v="121417"/>
    <s v="Actitis macularius"/>
    <x v="103"/>
    <n v="5.2067889999999997"/>
    <n v="-74.736407"/>
    <n v="5"/>
    <s v="Coordenadas de centro urbano"/>
    <s v="G. O'C."/>
    <n v="516"/>
    <s v="Actitis macularia"/>
    <n v="1913"/>
    <n v="2"/>
    <n v="8"/>
    <n v="4788"/>
    <x v="11"/>
    <s v="Colombia"/>
    <s v="Tolima"/>
    <s v="Honda"/>
    <x v="1"/>
    <x v="2"/>
    <s v="Actitis macularia"/>
    <n v="516"/>
  </r>
  <r>
    <n v="675988"/>
    <x v="224"/>
    <e v="#N/A"/>
    <x v="3"/>
    <s v="Aves Colombia [310112]"/>
    <s v="American Museum of Natural History"/>
    <s v="AMNH"/>
    <n v="121483"/>
    <s v="Amazona ochrocephala"/>
    <x v="71"/>
    <n v="5.2067889999999997"/>
    <n v="-74.736407"/>
    <n v="5"/>
    <s v="Coordenadas de centro urbano"/>
    <s v="G. O'C."/>
    <n v="1327"/>
    <s v="Amazona ochrocephala panamensis"/>
    <n v="1913"/>
    <n v="2"/>
    <n v="8"/>
    <n v="4788"/>
    <x v="11"/>
    <s v="Colombia"/>
    <s v="Tolima"/>
    <s v="Honda"/>
    <x v="1"/>
    <x v="2"/>
    <s v="Amazona ochrocephala panamensis"/>
    <n v="1327"/>
  </r>
  <r>
    <n v="706095"/>
    <x v="225"/>
    <e v="#N/A"/>
    <x v="3"/>
    <s v="Aves Colombia [310112]"/>
    <s v="American Museum of Natural History"/>
    <s v="AMNH"/>
    <n v="121499"/>
    <s v="Momotus subrufescens"/>
    <x v="21"/>
    <n v="5.2067889999999997"/>
    <n v="-74.736407"/>
    <n v="5"/>
    <s v="Coordenadas de centro urbano"/>
    <s v="I. M. R."/>
    <n v="1057"/>
    <s v="Momotus subrufescens subrufescens"/>
    <n v="1913"/>
    <n v="2"/>
    <n v="8"/>
    <n v="4788"/>
    <x v="11"/>
    <s v="Colombia"/>
    <s v="Tolima"/>
    <s v="Honda"/>
    <x v="1"/>
    <x v="2"/>
    <s v="Momotus subrufescens subrufescens"/>
    <n v="1057"/>
  </r>
  <r>
    <n v="690338"/>
    <x v="226"/>
    <e v="#N/A"/>
    <x v="3"/>
    <s v="Aves Colombia [310112]"/>
    <s v="American Museum of Natural History"/>
    <s v="AMNH"/>
    <n v="121682"/>
    <s v="Crotophaga major"/>
    <x v="104"/>
    <n v="5.2067889999999997"/>
    <n v="-74.736407"/>
    <n v="5"/>
    <s v="Coordenadas de centro urbano"/>
    <s v="G. K. C."/>
    <n v="638"/>
    <s v="Crotophaga major"/>
    <n v="1913"/>
    <n v="2"/>
    <n v="8"/>
    <n v="4788"/>
    <x v="11"/>
    <s v="Colombia"/>
    <s v="Tolima"/>
    <s v="Honda"/>
    <x v="1"/>
    <x v="2"/>
    <s v="Crotophaga major"/>
    <n v="638"/>
  </r>
  <r>
    <n v="697289"/>
    <x v="227"/>
    <e v="#N/A"/>
    <x v="3"/>
    <s v="Aves Colombia [310112]"/>
    <s v="American Museum of Natural History"/>
    <s v="AMNH"/>
    <n v="121729"/>
    <s v="Galbula ruficauda"/>
    <x v="23"/>
    <n v="5.2067889999999997"/>
    <n v="-74.736407"/>
    <n v="5"/>
    <s v="Coordenadas de centro urbano"/>
    <s v="G. K. C."/>
    <n v="1070"/>
    <s v="Galbula ruficauda ruficauda"/>
    <n v="1913"/>
    <n v="2"/>
    <n v="8"/>
    <n v="4788"/>
    <x v="11"/>
    <s v="Colombia"/>
    <s v="Tolima"/>
    <s v="Honda"/>
    <x v="1"/>
    <x v="2"/>
    <s v="Galbula ruficauda ruficauda"/>
    <n v="1070"/>
  </r>
  <r>
    <n v="681746"/>
    <x v="228"/>
    <e v="#N/A"/>
    <x v="3"/>
    <s v="Aves Colombia [310112]"/>
    <s v="American Museum of Natural History"/>
    <s v="AMNH"/>
    <n v="121747"/>
    <s v="Nystalus radiatus"/>
    <x v="105"/>
    <n v="5.2067889999999997"/>
    <n v="-74.736407"/>
    <n v="5"/>
    <s v="Coordenadas de centro urbano"/>
    <s v="T. M. R."/>
    <n v="1089"/>
    <s v="Buceo (Mystalus) radiatus"/>
    <n v="1913"/>
    <n v="2"/>
    <n v="8"/>
    <n v="4788"/>
    <x v="11"/>
    <s v="Colombia"/>
    <s v="Tolima"/>
    <s v="Honda"/>
    <x v="1"/>
    <x v="2"/>
    <s v="Buceo (Mystalus) radiatus"/>
    <n v="1089"/>
  </r>
  <r>
    <n v="708992"/>
    <x v="229"/>
    <e v="#N/A"/>
    <x v="3"/>
    <s v="Aves Colombia [310112]"/>
    <s v="American Museum of Natural History"/>
    <s v="AMNH"/>
    <n v="121757"/>
    <s v="Notharchus hyperrhynchus"/>
    <x v="91"/>
    <n v="5.2067889999999997"/>
    <n v="-74.736407"/>
    <n v="5"/>
    <s v="Coordenadas de centro urbano"/>
    <s v="G. K. C."/>
    <n v="1079"/>
    <s v="Notharcus hyperhynchus leucocrissus"/>
    <n v="1913"/>
    <n v="2"/>
    <n v="8"/>
    <n v="4788"/>
    <x v="11"/>
    <s v="Colombia"/>
    <s v="Tolima"/>
    <s v="Honda"/>
    <x v="1"/>
    <x v="2"/>
    <s v="Notharcus hyperhynchus leucocrissus"/>
    <n v="1079"/>
  </r>
  <r>
    <n v="684292"/>
    <x v="230"/>
    <e v="#N/A"/>
    <x v="3"/>
    <s v="Aves Colombia [310112]"/>
    <s v="American Museum of Natural History"/>
    <s v="AMNH"/>
    <n v="121790"/>
    <s v="Melanerpes rubricapillus"/>
    <x v="13"/>
    <n v="5.2067889999999997"/>
    <n v="-74.736407"/>
    <n v="5"/>
    <s v="Coordenadas de centro urbano"/>
    <s v="G. K. C."/>
    <n v="1196"/>
    <s v="Centurus rubricapillus rubricapillus"/>
    <n v="1913"/>
    <n v="2"/>
    <n v="8"/>
    <n v="4788"/>
    <x v="11"/>
    <s v="Colombia"/>
    <s v="Tolima"/>
    <s v="Honda"/>
    <x v="1"/>
    <x v="2"/>
    <s v="Centurus rubricapillus rubricapillus"/>
    <n v="1196"/>
  </r>
  <r>
    <n v="684293"/>
    <x v="231"/>
    <e v="#N/A"/>
    <x v="3"/>
    <s v="Aves Colombia [310112]"/>
    <s v="American Museum of Natural History"/>
    <s v="AMNH"/>
    <n v="121792"/>
    <s v="Melanerpes rubricapillus"/>
    <x v="13"/>
    <n v="5.2067889999999997"/>
    <n v="-74.736407"/>
    <n v="5"/>
    <s v="Coordenadas de centro urbano"/>
    <s v="G. K. C."/>
    <n v="1196"/>
    <s v="Centurus rubricapillus rubricapillus"/>
    <n v="1913"/>
    <n v="2"/>
    <n v="8"/>
    <n v="4788"/>
    <x v="11"/>
    <s v="Colombia"/>
    <s v="Tolima"/>
    <s v="Honda"/>
    <x v="1"/>
    <x v="2"/>
    <s v="Centurus rubricapillus rubricapillus"/>
    <n v="1196"/>
  </r>
  <r>
    <n v="684295"/>
    <x v="232"/>
    <e v="#N/A"/>
    <x v="3"/>
    <s v="Aves Colombia [310112]"/>
    <s v="American Museum of Natural History"/>
    <s v="AMNH"/>
    <n v="121794"/>
    <s v="Melanerpes rubricapillus"/>
    <x v="13"/>
    <n v="5.2067889999999997"/>
    <n v="-74.736407"/>
    <n v="5"/>
    <s v="Coordenadas de centro urbano"/>
    <s v="G. K. C."/>
    <n v="1196"/>
    <s v="Centurus rubricapillus rubricapillus"/>
    <n v="1913"/>
    <n v="2"/>
    <n v="8"/>
    <n v="4788"/>
    <x v="11"/>
    <s v="Colombia"/>
    <s v="Tolima"/>
    <s v="Honda"/>
    <x v="1"/>
    <x v="2"/>
    <s v="Centurus rubricapillus rubricapillus"/>
    <n v="1196"/>
  </r>
  <r>
    <n v="728045"/>
    <x v="233"/>
    <e v="#N/A"/>
    <x v="3"/>
    <s v="Aves Colombia [310112]"/>
    <s v="American Museum of Natural History"/>
    <s v="AMNH"/>
    <n v="121800"/>
    <s v="Dryobates kirkii"/>
    <x v="106"/>
    <n v="5.2067889999999997"/>
    <n v="-74.736407"/>
    <n v="5"/>
    <s v="Coordenadas de centro urbano"/>
    <s v="G. K. C."/>
    <n v="1199"/>
    <s v="Veniliornis kirki cecilii"/>
    <n v="1913"/>
    <n v="2"/>
    <n v="8"/>
    <n v="4788"/>
    <x v="11"/>
    <s v="Colombia"/>
    <s v="Tolima"/>
    <s v="Honda"/>
    <x v="1"/>
    <x v="2"/>
    <s v="Veniliornis kirki cecilii"/>
    <n v="1199"/>
  </r>
  <r>
    <n v="728046"/>
    <x v="234"/>
    <e v="#N/A"/>
    <x v="3"/>
    <s v="Aves Colombia [310112]"/>
    <s v="American Museum of Natural History"/>
    <s v="AMNH"/>
    <n v="121801"/>
    <s v="Dryobates kirkii"/>
    <x v="106"/>
    <n v="5.2067889999999997"/>
    <n v="-74.736407"/>
    <n v="5"/>
    <s v="Coordenadas de centro urbano"/>
    <s v="G. O'C"/>
    <n v="1199"/>
    <s v="Veniliornis kirki cecilii"/>
    <n v="1913"/>
    <n v="2"/>
    <n v="8"/>
    <n v="4788"/>
    <x v="11"/>
    <s v="Colombia"/>
    <s v="Tolima"/>
    <s v="Honda"/>
    <x v="1"/>
    <x v="2"/>
    <s v="Veniliornis kirki cecilii"/>
    <n v="1199"/>
  </r>
  <r>
    <n v="712824"/>
    <x v="235"/>
    <e v="#N/A"/>
    <x v="3"/>
    <s v="Aves Colombia [310112]"/>
    <s v="American Museum of Natural History"/>
    <s v="AMNH"/>
    <n v="121820"/>
    <s v="Picumnus olivaceus"/>
    <x v="14"/>
    <n v="5.2067889999999997"/>
    <n v="-74.736407"/>
    <n v="5"/>
    <s v="Coordenadas de centro urbano"/>
    <s v="G. O'C."/>
    <n v="1186"/>
    <s v="Picumnus olivaceus olivaceus"/>
    <n v="1913"/>
    <n v="2"/>
    <n v="8"/>
    <n v="4788"/>
    <x v="11"/>
    <s v="Colombia"/>
    <s v="Tolima"/>
    <s v="Honda"/>
    <x v="1"/>
    <x v="2"/>
    <s v="Picumnus olivaceus olivaceus"/>
    <n v="1186"/>
  </r>
  <r>
    <n v="723652"/>
    <x v="236"/>
    <e v="#N/A"/>
    <x v="3"/>
    <s v="Aves Colombia [310112]"/>
    <s v="American Museum of Natural History"/>
    <s v="AMNH"/>
    <n v="121842"/>
    <s v="Thamnophilus doliatus"/>
    <x v="1"/>
    <n v="5.2067889999999997"/>
    <n v="-74.736407"/>
    <n v="5"/>
    <s v="Coordenadas de centro urbano"/>
    <s v="G. K. C."/>
    <n v="1422"/>
    <s v="Thamnophilus radiatus albicans"/>
    <n v="1913"/>
    <n v="2"/>
    <n v="8"/>
    <n v="4788"/>
    <x v="11"/>
    <s v="Colombia"/>
    <s v="Tolima"/>
    <s v="Honda"/>
    <x v="1"/>
    <x v="2"/>
    <s v="Thamnophilus radiatus albicans"/>
    <n v="1422"/>
  </r>
  <r>
    <n v="705090"/>
    <x v="237"/>
    <e v="#N/A"/>
    <x v="3"/>
    <s v="Aves Colombia [310112]"/>
    <s v="American Museum of Natural History"/>
    <s v="AMNH"/>
    <n v="121902"/>
    <s v="Formicivora grisea"/>
    <x v="40"/>
    <n v="5.2067889999999997"/>
    <n v="-74.736407"/>
    <n v="5"/>
    <s v="Coordenadas de centro urbano"/>
    <s v="G. K. C."/>
    <n v="1526"/>
    <s v="Microrhopias grisea intermedia"/>
    <n v="1913"/>
    <n v="2"/>
    <n v="8"/>
    <n v="4788"/>
    <x v="11"/>
    <s v="Colombia"/>
    <s v="Tolima"/>
    <s v="Honda"/>
    <x v="1"/>
    <x v="2"/>
    <s v="Microrhopias grisea intermedia"/>
    <n v="1526"/>
  </r>
  <r>
    <n v="684361"/>
    <x v="238"/>
    <e v="#N/A"/>
    <x v="3"/>
    <s v="Aves Colombia [310112]"/>
    <s v="American Museum of Natural History"/>
    <s v="AMNH"/>
    <n v="121928"/>
    <s v="Cercomacra nigricans"/>
    <x v="74"/>
    <n v="5.2067889999999997"/>
    <n v="-74.736407"/>
    <n v="5"/>
    <s v="Coordenadas de centro urbano"/>
    <s v="G. K. C."/>
    <n v="1565"/>
    <s v="Cercomacra nigricans"/>
    <n v="1913"/>
    <n v="2"/>
    <n v="8"/>
    <n v="4788"/>
    <x v="11"/>
    <s v="Colombia"/>
    <s v="Tolima"/>
    <s v="Honda"/>
    <x v="1"/>
    <x v="2"/>
    <s v="Cercomacra nigricans"/>
    <n v="1565"/>
  </r>
  <r>
    <n v="684363"/>
    <x v="239"/>
    <e v="#N/A"/>
    <x v="3"/>
    <s v="Aves Colombia [310112]"/>
    <s v="American Museum of Natural History"/>
    <s v="AMNH"/>
    <n v="121930"/>
    <s v="Cercomacra nigricans"/>
    <x v="74"/>
    <n v="5.2067889999999997"/>
    <n v="-74.736407"/>
    <n v="5"/>
    <s v="Coordenadas de centro urbano"/>
    <s v="T. M. R."/>
    <n v="1565"/>
    <s v="Cercomacra nigricans"/>
    <n v="1913"/>
    <n v="2"/>
    <n v="8"/>
    <n v="4788"/>
    <x v="11"/>
    <s v="Colombia"/>
    <s v="Tolima"/>
    <s v="Honda"/>
    <x v="1"/>
    <x v="2"/>
    <s v="Cercomacra nigricans"/>
    <n v="1565"/>
  </r>
  <r>
    <n v="708577"/>
    <x v="240"/>
    <e v="#N/A"/>
    <x v="3"/>
    <s v="Aves Colombia [310112]"/>
    <s v="American Museum of Natural History"/>
    <s v="AMNH"/>
    <n v="121942"/>
    <s v="Myrmeciza longipes"/>
    <x v="24"/>
    <n v="5.2067889999999997"/>
    <n v="-74.736407"/>
    <n v="5"/>
    <s v="Coordenadas de centro urbano"/>
    <s v="G. K. C."/>
    <n v="1591"/>
    <s v="Myrmeciza longipes boucardi"/>
    <n v="1913"/>
    <n v="2"/>
    <n v="8"/>
    <n v="4788"/>
    <x v="11"/>
    <s v="Colombia"/>
    <s v="Tolima"/>
    <s v="Honda"/>
    <x v="1"/>
    <x v="2"/>
    <s v="Myrmeciza longipes boucardi"/>
    <n v="1591"/>
  </r>
  <r>
    <n v="712547"/>
    <x v="241"/>
    <e v="#N/A"/>
    <x v="3"/>
    <s v="Aves Colombia [310112]"/>
    <s v="American Museum of Natural History"/>
    <s v="AMNH"/>
    <n v="122105"/>
    <s v="Lepidocolaptes albolineatus"/>
    <x v="87"/>
    <n v="5.2067889999999997"/>
    <n v="-74.736407"/>
    <n v="5"/>
    <s v="Coordenadas de centro urbano"/>
    <s v="G. K. C."/>
    <n v="1834"/>
    <s v="Picolaptes albolineatus"/>
    <n v="1913"/>
    <n v="2"/>
    <n v="8"/>
    <n v="4788"/>
    <x v="11"/>
    <s v="Colombia"/>
    <s v="Tolima"/>
    <s v="Honda"/>
    <x v="1"/>
    <x v="2"/>
    <s v="Picolaptes albolineatus"/>
    <n v="1834"/>
  </r>
  <r>
    <n v="696478"/>
    <x v="242"/>
    <e v="#N/A"/>
    <x v="3"/>
    <s v="Aves Colombia [310112]"/>
    <s v="American Museum of Natural History"/>
    <s v="AMNH"/>
    <n v="122158"/>
    <s v="Fluvicola pica"/>
    <x v="107"/>
    <n v="5.2067889999999997"/>
    <n v="-74.736407"/>
    <n v="5"/>
    <s v="Coordenadas de centro urbano"/>
    <s v="G. O'C."/>
    <n v="2353"/>
    <s v="Fluvicola pica"/>
    <n v="1913"/>
    <n v="2"/>
    <n v="8"/>
    <n v="4788"/>
    <x v="11"/>
    <s v="Colombia"/>
    <s v="Tolima"/>
    <s v="Honda"/>
    <x v="1"/>
    <x v="2"/>
    <s v="Fluvicola pica"/>
    <n v="2353"/>
  </r>
  <r>
    <n v="689946"/>
    <x v="243"/>
    <e v="#N/A"/>
    <x v="3"/>
    <s v="Aves Colombia [310112]"/>
    <s v="American Museum of Natural History"/>
    <s v="AMNH"/>
    <n v="122167"/>
    <s v="Colonia colonus"/>
    <x v="60"/>
    <n v="5.2067889999999997"/>
    <n v="-74.736407"/>
    <n v="5"/>
    <s v="Coordenadas de centro urbano"/>
    <s v="G. K. C."/>
    <n v="2371"/>
    <s v="Copurus leuconotus"/>
    <n v="1913"/>
    <n v="2"/>
    <n v="8"/>
    <n v="4788"/>
    <x v="11"/>
    <s v="Colombia"/>
    <s v="Tolima"/>
    <s v="Honda"/>
    <x v="1"/>
    <x v="2"/>
    <s v="Copurus leuconotus"/>
    <n v="2371"/>
  </r>
  <r>
    <n v="725526"/>
    <x v="244"/>
    <e v="#N/A"/>
    <x v="3"/>
    <s v="Aves Colombia [310112]"/>
    <s v="American Museum of Natural History"/>
    <s v="AMNH"/>
    <n v="122185"/>
    <s v="Poecilotriccus sylvia"/>
    <x v="26"/>
    <n v="5.2067889999999997"/>
    <n v="-74.736407"/>
    <n v="5"/>
    <s v="Coordenadas de centro urbano"/>
    <s v="G. K. C."/>
    <n v="2238"/>
    <s v="Todirostrum schistaceiceps superciliare"/>
    <n v="1913"/>
    <n v="2"/>
    <n v="8"/>
    <n v="4788"/>
    <x v="11"/>
    <s v="Colombia"/>
    <s v="Tolima"/>
    <s v="Honda"/>
    <x v="1"/>
    <x v="2"/>
    <s v="Todirostrum schistaceiceps superciliare"/>
    <n v="2238"/>
  </r>
  <r>
    <n v="713869"/>
    <x v="245"/>
    <e v="#N/A"/>
    <x v="3"/>
    <s v="Aves Colombia [310112]"/>
    <s v="American Museum of Natural History"/>
    <s v="AMNH"/>
    <n v="122277"/>
    <s v="Pitangus sulphuratus"/>
    <x v="108"/>
    <n v="5.2067889999999997"/>
    <n v="-74.736407"/>
    <n v="5"/>
    <s v="Coordenadas de centro urbano"/>
    <s v="G. K. C."/>
    <n v="2380"/>
    <s v="Pitangus sulphuratus rufipennis"/>
    <n v="1913"/>
    <n v="2"/>
    <n v="8"/>
    <n v="4788"/>
    <x v="11"/>
    <s v="Colombia"/>
    <s v="Tolima"/>
    <s v="Honda"/>
    <x v="1"/>
    <x v="2"/>
    <s v="Pitangus sulphuratus rufipennis"/>
    <n v="2380"/>
  </r>
  <r>
    <n v="694757"/>
    <x v="246"/>
    <e v="#N/A"/>
    <x v="3"/>
    <s v="Aves Colombia [310112]"/>
    <s v="American Museum of Natural History"/>
    <s v="AMNH"/>
    <n v="122315"/>
    <s v="Empidonax traillii"/>
    <x v="79"/>
    <n v="5.2067889999999997"/>
    <n v="-74.736407"/>
    <n v="5"/>
    <s v="Coordenadas de centro urbano"/>
    <s v="G. K. C."/>
    <n v="2288"/>
    <s v="Empidonax trailli alnorum"/>
    <n v="1913"/>
    <n v="2"/>
    <n v="8"/>
    <n v="4788"/>
    <x v="11"/>
    <s v="Colombia"/>
    <s v="Tolima"/>
    <s v="Honda"/>
    <x v="1"/>
    <x v="2"/>
    <s v="Empidonax trailli alnorum"/>
    <n v="2288"/>
  </r>
  <r>
    <n v="694759"/>
    <x v="247"/>
    <e v="#N/A"/>
    <x v="3"/>
    <s v="Aves Colombia [310112]"/>
    <s v="American Museum of Natural History"/>
    <s v="AMNH"/>
    <n v="122317"/>
    <s v="Empidonax traillii"/>
    <x v="79"/>
    <n v="5.2067889999999997"/>
    <n v="-74.736407"/>
    <n v="5"/>
    <s v="Coordenadas de centro urbano"/>
    <s v="G. K. C."/>
    <n v="2288"/>
    <s v="Empidonax trailli alnorum"/>
    <n v="1913"/>
    <n v="2"/>
    <n v="8"/>
    <n v="4788"/>
    <x v="11"/>
    <s v="Colombia"/>
    <s v="Tolima"/>
    <s v="Honda"/>
    <x v="1"/>
    <x v="2"/>
    <s v="Empidonax trailli alnorum"/>
    <n v="2288"/>
  </r>
  <r>
    <n v="706487"/>
    <x v="248"/>
    <e v="#N/A"/>
    <x v="3"/>
    <s v="Aves Colombia [310112]"/>
    <s v="American Museum of Natural History"/>
    <s v="AMNH"/>
    <n v="122331"/>
    <s v="Myiarchus apicalis"/>
    <x v="53"/>
    <n v="5.2067889999999997"/>
    <n v="-74.736407"/>
    <n v="5"/>
    <s v="Coordenadas de centro urbano"/>
    <s v="G. K. C."/>
    <n v="2415"/>
    <s v="Myiarchus apicalis"/>
    <n v="1913"/>
    <n v="2"/>
    <n v="8"/>
    <n v="4788"/>
    <x v="11"/>
    <s v="Colombia"/>
    <s v="Tolima"/>
    <s v="Honda"/>
    <x v="1"/>
    <x v="2"/>
    <s v="Myiarchus apicalis"/>
    <n v="2415"/>
  </r>
  <r>
    <n v="714367"/>
    <x v="249"/>
    <e v="#N/A"/>
    <x v="3"/>
    <s v="Aves Colombia [310112]"/>
    <s v="American Museum of Natural History"/>
    <s v="AMNH"/>
    <n v="122427"/>
    <s v="Polioptila plumbea"/>
    <x v="45"/>
    <n v="5.2067889999999997"/>
    <n v="-74.736407"/>
    <n v="5"/>
    <s v="Coordenadas de centro urbano"/>
    <s v="F. M. C."/>
    <n v="2693"/>
    <s v="Polioptila livida plumbeiceps"/>
    <n v="1913"/>
    <n v="2"/>
    <n v="8"/>
    <n v="4788"/>
    <x v="11"/>
    <s v="Colombia"/>
    <s v="Tolima"/>
    <s v="Honda"/>
    <x v="1"/>
    <x v="2"/>
    <s v="Polioptila livida plumbeiceps"/>
    <n v="2693"/>
  </r>
  <r>
    <n v="726051"/>
    <x v="250"/>
    <e v="#N/A"/>
    <x v="3"/>
    <s v="Aves Colombia [310112]"/>
    <s v="American Museum of Natural History"/>
    <s v="AMNH"/>
    <n v="122493"/>
    <s v="Troglodytes aedon"/>
    <x v="109"/>
    <n v="5.2067889999999997"/>
    <n v="-74.736407"/>
    <n v="5"/>
    <s v="Coordenadas de centro urbano"/>
    <s v="G. K. C."/>
    <n v="2646"/>
    <s v="Troglodytes musculus striatulus"/>
    <n v="1913"/>
    <n v="2"/>
    <n v="8"/>
    <n v="4788"/>
    <x v="11"/>
    <s v="Colombia"/>
    <s v="Tolima"/>
    <s v="Honda"/>
    <x v="1"/>
    <x v="2"/>
    <s v="Troglodytes musculus striatulus"/>
    <n v="2646"/>
  </r>
  <r>
    <n v="726052"/>
    <x v="251"/>
    <e v="#N/A"/>
    <x v="3"/>
    <s v="Aves Colombia [310112]"/>
    <s v="American Museum of Natural History"/>
    <s v="AMNH"/>
    <n v="122494"/>
    <s v="Troglodytes aedon"/>
    <x v="109"/>
    <n v="5.2067889999999997"/>
    <n v="-74.736407"/>
    <n v="5"/>
    <s v="Coordenadas de centro urbano"/>
    <s v="G. K. C."/>
    <n v="2646"/>
    <s v="Troglodytes musculus striatulus"/>
    <n v="1913"/>
    <n v="2"/>
    <n v="8"/>
    <n v="4788"/>
    <x v="11"/>
    <s v="Colombia"/>
    <s v="Tolima"/>
    <s v="Honda"/>
    <x v="1"/>
    <x v="2"/>
    <s v="Troglodytes musculus striatulus"/>
    <n v="2646"/>
  </r>
  <r>
    <n v="713901"/>
    <x v="252"/>
    <e v="#N/A"/>
    <x v="3"/>
    <s v="Aves Colombia [310112]"/>
    <s v="American Museum of Natural History"/>
    <s v="AMNH"/>
    <n v="122571"/>
    <s v="Turdus leucomelas"/>
    <x v="30"/>
    <n v="5.2067889999999997"/>
    <n v="-74.736407"/>
    <n v="5"/>
    <s v="Coordenadas de centro urbano"/>
    <s v="G. K. C."/>
    <n v="2719"/>
    <s v="Planesticus albiventer ephippialis"/>
    <n v="1913"/>
    <n v="2"/>
    <n v="8"/>
    <n v="4788"/>
    <x v="11"/>
    <s v="Colombia"/>
    <s v="Tolima"/>
    <s v="Honda"/>
    <x v="1"/>
    <x v="2"/>
    <s v="Planesticus albiventer ephippialis"/>
    <n v="2719"/>
  </r>
  <r>
    <n v="718134"/>
    <x v="253"/>
    <e v="#N/A"/>
    <x v="3"/>
    <s v="Aves Colombia [310112]"/>
    <s v="American Museum of Natural History"/>
    <s v="AMNH"/>
    <n v="122633"/>
    <s v="Setophaga ruticilla"/>
    <x v="99"/>
    <n v="5.2067889999999997"/>
    <n v="-74.736407"/>
    <n v="5"/>
    <s v="Coordenadas de centro urbano"/>
    <s v="G. O'C."/>
    <n v="3219"/>
    <s v="Setophaga ruticilla"/>
    <n v="1913"/>
    <n v="2"/>
    <n v="8"/>
    <n v="4788"/>
    <x v="11"/>
    <s v="Colombia"/>
    <s v="Tolima"/>
    <s v="Honda"/>
    <x v="1"/>
    <x v="2"/>
    <s v="Setophaga ruticilla"/>
    <n v="3219"/>
  </r>
  <r>
    <n v="717210"/>
    <x v="254"/>
    <e v="#N/A"/>
    <x v="3"/>
    <s v="Aves Colombia [310112]"/>
    <s v="American Museum of Natural History"/>
    <s v="AMNH"/>
    <n v="122746"/>
    <s v="Saltator striatipectus"/>
    <x v="32"/>
    <n v="5.2067889999999997"/>
    <n v="-74.736407"/>
    <n v="5"/>
    <s v="Coordenadas de centro urbano"/>
    <s v="T. M. R."/>
    <n v="3034"/>
    <s v="Saltator striatipectus '"/>
    <n v="1913"/>
    <n v="2"/>
    <n v="8"/>
    <n v="4788"/>
    <x v="11"/>
    <s v="Colombia"/>
    <s v="Tolima"/>
    <s v="Honda"/>
    <x v="1"/>
    <x v="2"/>
    <s v="Saltator striatipectus '"/>
    <n v="3034"/>
  </r>
  <r>
    <n v="713632"/>
    <x v="255"/>
    <e v="#N/A"/>
    <x v="3"/>
    <s v="Aves Colombia [310112]"/>
    <s v="American Museum of Natural History"/>
    <s v="AMNH"/>
    <n v="123065"/>
    <s v="Piranga rubra"/>
    <x v="55"/>
    <n v="5.2067889999999997"/>
    <n v="-74.736407"/>
    <n v="5"/>
    <s v="Coordenadas de centro urbano"/>
    <s v="G. K. C."/>
    <n v="3174"/>
    <s v="Piranga rubra"/>
    <n v="1913"/>
    <n v="2"/>
    <n v="8"/>
    <n v="4788"/>
    <x v="11"/>
    <s v="Colombia"/>
    <s v="Tolima"/>
    <s v="Honda"/>
    <x v="1"/>
    <x v="2"/>
    <s v="Piranga rubra"/>
    <n v="3174"/>
  </r>
  <r>
    <n v="713633"/>
    <x v="256"/>
    <e v="#N/A"/>
    <x v="3"/>
    <s v="Aves Colombia [310112]"/>
    <s v="American Museum of Natural History"/>
    <s v="AMNH"/>
    <n v="123066"/>
    <s v="Piranga rubra"/>
    <x v="55"/>
    <n v="5.2067889999999997"/>
    <n v="-74.736407"/>
    <n v="5"/>
    <s v="Coordenadas de centro urbano"/>
    <s v="G. K. C."/>
    <n v="3174"/>
    <s v="Piranga rubra"/>
    <n v="1913"/>
    <n v="2"/>
    <n v="8"/>
    <n v="4788"/>
    <x v="11"/>
    <s v="Colombia"/>
    <s v="Tolima"/>
    <s v="Honda"/>
    <x v="1"/>
    <x v="2"/>
    <s v="Piranga rubra"/>
    <n v="3174"/>
  </r>
  <r>
    <n v="684364"/>
    <x v="257"/>
    <e v="#N/A"/>
    <x v="3"/>
    <s v="Aves Colombia [310112]"/>
    <s v="National Museum of Natural History, Smithsonian Institution (USNM)"/>
    <s v="USNM"/>
    <n v="256139"/>
    <s v="Cercomacra nigricans"/>
    <x v="74"/>
    <n v="5.2034000000000002"/>
    <n v="-74.735100000000003"/>
    <n v="7"/>
    <m/>
    <s v="F. Chapman, Cherrie &amp; Et Al."/>
    <n v="1565"/>
    <s v="Cercomacra nigricans"/>
    <n v="1913"/>
    <n v="2"/>
    <n v="8"/>
    <n v="4788"/>
    <x v="11"/>
    <s v="Colombia"/>
    <s v="Tolima"/>
    <s v="Honda"/>
    <x v="2"/>
    <x v="21"/>
    <s v="Cercomacra nigricans"/>
    <n v="1565"/>
  </r>
  <r>
    <n v="688692"/>
    <x v="258"/>
    <e v="#N/A"/>
    <x v="3"/>
    <s v="Aves Colombia [310112]"/>
    <s v="Cornell University Museum of Vertebrates"/>
    <s v="CUMV"/>
    <n v="1438"/>
    <s v="Colinus cristatus"/>
    <x v="3"/>
    <n v="5.1647350000000003"/>
    <n v="-74.796822000000006"/>
    <n v="4"/>
    <s v="Coordenada de la vereda"/>
    <m/>
    <n v="145"/>
    <s v="Colinus cristatus leucotis"/>
    <n v="1913"/>
    <n v="2"/>
    <n v="9"/>
    <n v="4789"/>
    <x v="12"/>
    <s v="Colombia"/>
    <s v="Tolima"/>
    <s v="Honda"/>
    <x v="7"/>
    <x v="22"/>
    <s v="Colinus cristatus leucotis"/>
    <n v="145"/>
  </r>
  <r>
    <n v="632577"/>
    <x v="259"/>
    <e v="#N/A"/>
    <x v="2"/>
    <s v="Biomap"/>
    <s v="Cornell University Museum of Vertebrates"/>
    <s v="CUMV"/>
    <n v="18633"/>
    <s v="Sporophila crassirostris"/>
    <x v="110"/>
    <n v="5.0694444000000001"/>
    <n v="-74.598055599999995"/>
    <n v="5"/>
    <s v="Coordenada corresponde al centro poblado"/>
    <s v="Fuertes, L.A."/>
    <n v="3063"/>
    <s v="Oryzoborus crassirostris crassirostris"/>
    <n v="1913"/>
    <n v="2"/>
    <n v="11"/>
    <m/>
    <x v="13"/>
    <s v="Colombia"/>
    <s v="Cundinamarca"/>
    <s v="Guaduas"/>
    <x v="3"/>
    <x v="8"/>
    <s v="Oryzoborus crassirostris crassirostris"/>
    <n v="3063"/>
  </r>
  <r>
    <n v="710607"/>
    <x v="259"/>
    <e v="#N/A"/>
    <x v="2"/>
    <s v="Aves Colombia [310112]"/>
    <s v="Cornell University Museum of Vertebrates"/>
    <s v="CUMV"/>
    <n v="18633"/>
    <s v="Sporophila funerea"/>
    <x v="111"/>
    <m/>
    <m/>
    <s v="P"/>
    <m/>
    <m/>
    <n v="3060"/>
    <s v="Oryzoborus funereus"/>
    <n v="1913"/>
    <n v="2"/>
    <n v="11"/>
    <n v="4791"/>
    <x v="13"/>
    <s v="Colombia"/>
    <s v="Cundinamarca"/>
    <s v="Guaduas"/>
    <x v="3"/>
    <x v="9"/>
    <s v="Oryzoborus funereus"/>
    <n v="3060"/>
  </r>
  <r>
    <n v="691783"/>
    <x v="260"/>
    <e v="#N/A"/>
    <x v="3"/>
    <s v="Aves Colombia [310112]"/>
    <s v="American Museum of Natural History"/>
    <s v="AMNH"/>
    <n v="122609"/>
    <s v="Setophaga fusca"/>
    <x v="112"/>
    <n v="5.2067889999999997"/>
    <n v="-74.736407"/>
    <n v="5"/>
    <s v="Coordenadas de centro urbano"/>
    <s v="G. O'C."/>
    <n v="3226"/>
    <s v="Dendroica fusca"/>
    <n v="1913"/>
    <n v="2"/>
    <n v="25"/>
    <n v="4805"/>
    <x v="14"/>
    <s v="Colombia"/>
    <s v="Tolima"/>
    <s v="Honda"/>
    <x v="1"/>
    <x v="2"/>
    <s v="Dendroica fusca"/>
    <n v="3226"/>
  </r>
  <r>
    <n v="678006"/>
    <x v="261"/>
    <e v="#N/A"/>
    <x v="3"/>
    <s v="Aves Colombia [310112]"/>
    <s v="American Museum of Natural History"/>
    <s v="AMNH"/>
    <n v="122197"/>
    <s v="Atalotriccus pilaris"/>
    <x v="27"/>
    <n v="5.2067889999999997"/>
    <n v="-74.736407"/>
    <n v="5"/>
    <s v="Coordenadas de centro urbano"/>
    <s v="F. M. C."/>
    <n v="2206"/>
    <s v="Atalotriccus pilaris pilaris"/>
    <n v="1913"/>
    <n v="3"/>
    <n v="5"/>
    <n v="4813"/>
    <x v="15"/>
    <s v="Colombia"/>
    <s v="Tolima"/>
    <s v="Honda"/>
    <x v="1"/>
    <x v="2"/>
    <s v="Atalotriccus pilaris pilaris"/>
    <n v="2206"/>
  </r>
  <r>
    <m/>
    <x v="262"/>
    <m/>
    <x v="4"/>
    <m/>
    <m/>
    <m/>
    <m/>
    <m/>
    <x v="113"/>
    <m/>
    <m/>
    <m/>
    <m/>
    <m/>
    <m/>
    <m/>
    <m/>
    <m/>
    <m/>
    <m/>
    <x v="16"/>
    <m/>
    <m/>
    <m/>
    <x v="8"/>
    <x v="23"/>
    <m/>
    <m/>
  </r>
  <r>
    <m/>
    <x v="262"/>
    <m/>
    <x v="4"/>
    <m/>
    <m/>
    <m/>
    <m/>
    <m/>
    <x v="113"/>
    <m/>
    <m/>
    <m/>
    <m/>
    <m/>
    <m/>
    <m/>
    <m/>
    <m/>
    <m/>
    <m/>
    <x v="16"/>
    <m/>
    <m/>
    <m/>
    <x v="8"/>
    <x v="23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1">
  <r>
    <n v="696151"/>
    <s v="Aves Colombia [310112]"/>
    <s v="American Museum of Natural History"/>
    <s v="AMNH"/>
    <n v="121355"/>
    <s v="Colinus cristatus"/>
    <x v="0"/>
    <n v="5.2067889999999997"/>
    <n v="-74.736407"/>
    <n v="5"/>
    <s v="Coordenadas de centro urbano"/>
    <m/>
    <n v="145"/>
    <s v="Eupsychortyx c. leucotis"/>
    <n v="1913"/>
    <n v="2"/>
    <n v="6"/>
    <n v="4786"/>
    <d v="1913-02-06T00:00:00"/>
    <s v="Colombia"/>
    <s v="Tolima"/>
    <s v="Honda"/>
    <s v="Honda"/>
    <s v="Honda"/>
    <s v="Eupsychortyx c. leucotis"/>
    <n v="145"/>
  </r>
  <r>
    <n v="696152"/>
    <s v="Aves Colombia [310112]"/>
    <s v="American Museum of Natural History"/>
    <s v="AMNH"/>
    <n v="121356"/>
    <s v="Colinus cristatus"/>
    <x v="0"/>
    <n v="5.2067889999999997"/>
    <n v="-74.736407"/>
    <n v="5"/>
    <s v="Coordenadas de centro urbano"/>
    <m/>
    <n v="145"/>
    <s v="Eupsychortyx c. leucotis"/>
    <n v="1913"/>
    <n v="2"/>
    <n v="6"/>
    <n v="4786"/>
    <d v="1913-02-06T00:00:00"/>
    <s v="Colombia"/>
    <s v="Tolima"/>
    <s v="Honda"/>
    <s v="Honda"/>
    <s v="Honda"/>
    <s v="Eupsychortyx c. leucotis"/>
    <n v="145"/>
  </r>
  <r>
    <n v="696153"/>
    <s v="Aves Colombia [310112]"/>
    <s v="American Museum of Natural History"/>
    <s v="AMNH"/>
    <n v="121357"/>
    <s v="Colinus cristatus"/>
    <x v="0"/>
    <n v="5.2067889999999997"/>
    <n v="-74.736407"/>
    <n v="5"/>
    <s v="Coordenadas de centro urbano"/>
    <m/>
    <n v="145"/>
    <s v="Eupsychortyx c. leucotis"/>
    <n v="1913"/>
    <n v="2"/>
    <n v="6"/>
    <n v="4786"/>
    <d v="1913-02-06T00:00:00"/>
    <s v="Colombia"/>
    <s v="Tolima"/>
    <s v="Honda"/>
    <s v="Honda"/>
    <s v="Honda"/>
    <s v="Eupsychortyx c. leucotis"/>
    <n v="145"/>
  </r>
  <r>
    <n v="696154"/>
    <s v="Aves Colombia [310112]"/>
    <s v="American Museum of Natural History"/>
    <s v="AMNH"/>
    <n v="121358"/>
    <s v="Colinus cristatus"/>
    <x v="0"/>
    <n v="5.2067889999999997"/>
    <n v="-74.736407"/>
    <n v="5"/>
    <s v="Coordenadas de centro urbano"/>
    <m/>
    <n v="145"/>
    <s v="Eupsychortyx c. leucotis"/>
    <n v="1913"/>
    <n v="2"/>
    <n v="6"/>
    <n v="4786"/>
    <d v="1913-02-06T00:00:00"/>
    <s v="Colombia"/>
    <s v="Tolima"/>
    <s v="Honda"/>
    <s v="Honda"/>
    <s v="Honda"/>
    <s v="Eupsychortyx c. leucotis"/>
    <n v="145"/>
  </r>
  <r>
    <n v="696155"/>
    <s v="Aves Colombia [310112]"/>
    <s v="American Museum of Natural History"/>
    <s v="AMNH"/>
    <n v="121359"/>
    <s v="Colinus cristatus"/>
    <x v="0"/>
    <n v="5.2067889999999997"/>
    <n v="-74.736407"/>
    <n v="5"/>
    <s v="Coordenadas de centro urbano"/>
    <m/>
    <n v="145"/>
    <s v="Eupsychortyx c. leucotis"/>
    <n v="1913"/>
    <n v="2"/>
    <n v="6"/>
    <n v="4786"/>
    <d v="1913-02-06T00:00:00"/>
    <s v="Colombia"/>
    <s v="Tolima"/>
    <s v="Honda"/>
    <s v="Honda"/>
    <s v="Honda"/>
    <s v="Eupsychortyx c. leucotis"/>
    <n v="145"/>
  </r>
  <r>
    <n v="696156"/>
    <s v="Aves Colombia [310112]"/>
    <s v="American Museum of Natural History"/>
    <s v="AMNH"/>
    <n v="121360"/>
    <s v="Colinus cristatus"/>
    <x v="0"/>
    <n v="5.2067889999999997"/>
    <n v="-74.736407"/>
    <n v="5"/>
    <s v="Coordenadas de centro urbano"/>
    <m/>
    <n v="145"/>
    <s v="Eupsychortyx c. leucotis"/>
    <n v="1913"/>
    <n v="2"/>
    <n v="6"/>
    <n v="4786"/>
    <d v="1913-02-06T00:00:00"/>
    <s v="Colombia"/>
    <s v="Tolima"/>
    <s v="Honda"/>
    <s v="Honda"/>
    <s v="Honda"/>
    <s v="Eupsychortyx c. leucotis"/>
    <n v="145"/>
  </r>
  <r>
    <n v="696157"/>
    <s v="Aves Colombia [310112]"/>
    <s v="American Museum of Natural History"/>
    <s v="AMNH"/>
    <n v="121361"/>
    <s v="Colinus cristatus"/>
    <x v="0"/>
    <n v="5.2067889999999997"/>
    <n v="-74.736407"/>
    <n v="5"/>
    <s v="Coordenadas de centro urbano"/>
    <m/>
    <n v="145"/>
    <s v="Eupsychortyx c. leucotis"/>
    <n v="1913"/>
    <n v="2"/>
    <n v="6"/>
    <n v="4786"/>
    <d v="1913-02-06T00:00:00"/>
    <s v="Colombia"/>
    <s v="Tolima"/>
    <s v="Honda"/>
    <s v="Honda"/>
    <s v="Honda"/>
    <s v="Eupsychortyx c. leucotis"/>
    <n v="145"/>
  </r>
  <r>
    <n v="696158"/>
    <s v="Aves Colombia [310112]"/>
    <s v="American Museum of Natural History"/>
    <s v="AMNH"/>
    <n v="121362"/>
    <s v="Colinus cristatus"/>
    <x v="0"/>
    <n v="5.2067889999999997"/>
    <n v="-74.736407"/>
    <n v="5"/>
    <s v="Coordenadas de centro urbano"/>
    <m/>
    <n v="145"/>
    <s v="Eupsychortyx c. leucotis"/>
    <n v="1913"/>
    <n v="2"/>
    <n v="2"/>
    <n v="4782"/>
    <d v="1913-02-02T00:00:00"/>
    <s v="Colombia"/>
    <s v="Tolima"/>
    <s v="Honda"/>
    <s v="Honda"/>
    <s v="Honda"/>
    <s v="Eupsychortyx c. leucotis"/>
    <n v="145"/>
  </r>
  <r>
    <n v="696159"/>
    <s v="Aves Colombia [310112]"/>
    <s v="American Museum of Natural History"/>
    <s v="AMNH"/>
    <n v="121363"/>
    <s v="Colinus cristatus"/>
    <x v="0"/>
    <n v="5.2067889999999997"/>
    <n v="-74.736407"/>
    <n v="5"/>
    <s v="Coordenadas de centro urbano"/>
    <m/>
    <n v="145"/>
    <s v="Eupsychortyx c. leucotis"/>
    <n v="1913"/>
    <n v="2"/>
    <n v="2"/>
    <n v="4782"/>
    <d v="1913-02-02T00:00:00"/>
    <s v="Colombia"/>
    <s v="Tolima"/>
    <s v="Honda"/>
    <s v="Honda"/>
    <s v="Honda"/>
    <s v="Eupsychortyx c. leucotis"/>
    <n v="145"/>
  </r>
  <r>
    <n v="579127"/>
    <s v="Biomap"/>
    <s v="American Museum of Natural History"/>
    <s v="AMNH"/>
    <n v="121416"/>
    <s v="Actitis macularius"/>
    <x v="1"/>
    <n v="5.2067889999999997"/>
    <n v="-74.736407"/>
    <n v="5"/>
    <s v="Coordenadas de centro urbano"/>
    <s v="G.O.C."/>
    <n v="516"/>
    <s v="Actitis macularius"/>
    <n v="1913"/>
    <n v="2"/>
    <n v="8"/>
    <n v="4788"/>
    <d v="1913-02-08T00:00:00"/>
    <s v="Colombia"/>
    <s v="Tolima"/>
    <s v="Honda"/>
    <s v="Honda"/>
    <s v="Honda, area"/>
    <s v="Actitis macularius"/>
    <n v="516"/>
  </r>
  <r>
    <n v="674344"/>
    <s v="Aves Colombia [310112]"/>
    <s v="American Museum of Natural History"/>
    <s v="AMNH"/>
    <n v="121417"/>
    <s v="Actitis macularius"/>
    <x v="1"/>
    <n v="5.2067889999999997"/>
    <n v="-74.736407"/>
    <n v="5"/>
    <s v="Coordenadas de centro urbano"/>
    <s v="G. O'C."/>
    <n v="516"/>
    <s v="Actitis macularia"/>
    <n v="1913"/>
    <n v="2"/>
    <n v="8"/>
    <n v="4788"/>
    <d v="1913-02-08T00:00:00"/>
    <s v="Colombia"/>
    <s v="Tolima"/>
    <s v="Honda"/>
    <s v="Honda"/>
    <s v="Honda"/>
    <s v="Actitis macularia"/>
    <n v="516"/>
  </r>
  <r>
    <n v="682274"/>
    <s v="Aves Colombia [310112]"/>
    <s v="American Museum of Natural History"/>
    <s v="AMNH"/>
    <n v="121429"/>
    <s v="Butorides striata"/>
    <x v="2"/>
    <n v="5.2067889999999997"/>
    <n v="-74.736407"/>
    <n v="5"/>
    <s v="Coordenadas de centro urbano"/>
    <m/>
    <n v="301"/>
    <s v="Butorides striatus"/>
    <n v="1913"/>
    <n v="2"/>
    <n v="2"/>
    <n v="4782"/>
    <d v="1913-02-02T00:00:00"/>
    <s v="Colombia"/>
    <s v="Tolima"/>
    <s v="Honda"/>
    <s v="Honda"/>
    <s v="Honda"/>
    <s v="Butorides striatus"/>
    <n v="301"/>
  </r>
  <r>
    <n v="705118"/>
    <s v="Aves Colombia [310112]"/>
    <s v="American Museum of Natural History"/>
    <s v="AMNH"/>
    <n v="121436"/>
    <s v="Milvago chimachima"/>
    <x v="3"/>
    <n v="5.2067889999999997"/>
    <n v="-74.736407"/>
    <n v="5"/>
    <s v="Coordenadas de centro urbano"/>
    <s v="G. K. C."/>
    <n v="1266"/>
    <s v="Milvago chimachima"/>
    <n v="1913"/>
    <n v="2"/>
    <n v="7"/>
    <n v="4787"/>
    <d v="1913-02-07T00:00:00"/>
    <s v="Colombia"/>
    <s v="Tolima"/>
    <s v="Honda"/>
    <s v="Honda"/>
    <s v="Honda"/>
    <s v="Milvago chimachima"/>
    <n v="1266"/>
  </r>
  <r>
    <n v="684313"/>
    <s v="Aves Colombia [310112]"/>
    <s v="American Museum of Natural History"/>
    <s v="AMNH"/>
    <n v="121450"/>
    <s v="Falco sparverius"/>
    <x v="4"/>
    <n v="5.2067889999999997"/>
    <n v="-74.736407"/>
    <n v="5"/>
    <s v="Coordenadas de centro urbano"/>
    <s v="I. M. R."/>
    <n v="1269"/>
    <s v="Cerchneis sparveria intermedia"/>
    <n v="1913"/>
    <n v="2"/>
    <n v="2"/>
    <n v="4782"/>
    <d v="1913-02-02T00:00:00"/>
    <s v="Colombia"/>
    <s v="Tolima"/>
    <s v="Honda"/>
    <s v="Honda"/>
    <s v="Honda"/>
    <s v="Cerchneis sparveria intermedia"/>
    <n v="1269"/>
  </r>
  <r>
    <n v="684315"/>
    <s v="Aves Colombia [310112]"/>
    <s v="American Museum of Natural History"/>
    <s v="AMNH"/>
    <n v="121451"/>
    <s v="Falco sparverius"/>
    <x v="4"/>
    <n v="5.2067889999999997"/>
    <n v="-74.736407"/>
    <n v="5"/>
    <s v="Coordenadas de centro urbano"/>
    <m/>
    <n v="1269"/>
    <s v="Cerchneis sparveria intermedia"/>
    <n v="1913"/>
    <n v="2"/>
    <n v="3"/>
    <n v="4783"/>
    <d v="1913-02-03T00:00:00"/>
    <s v="Colombia"/>
    <s v="Tolima"/>
    <s v="Honda"/>
    <s v="Honda"/>
    <s v="Honda"/>
    <s v="Cerchneis sparveria intermedia"/>
    <n v="1269"/>
  </r>
  <r>
    <n v="684316"/>
    <s v="Aves Colombia [310112]"/>
    <s v="American Museum of Natural History"/>
    <s v="AMNH"/>
    <n v="121452"/>
    <s v="Falco sparverius"/>
    <x v="4"/>
    <n v="5.2067889999999997"/>
    <n v="-74.736407"/>
    <n v="5"/>
    <s v="Coordenadas de centro urbano"/>
    <m/>
    <n v="1269"/>
    <s v="Cerchneis sparveria intermedia"/>
    <n v="1913"/>
    <n v="2"/>
    <n v="7"/>
    <n v="4787"/>
    <d v="1913-02-07T00:00:00"/>
    <s v="Colombia"/>
    <s v="Tolima"/>
    <s v="Honda"/>
    <s v="Honda"/>
    <s v="Honda"/>
    <s v="Cerchneis sparveria intermedia"/>
    <n v="1269"/>
  </r>
  <r>
    <n v="684314"/>
    <s v="Aves Colombia [310112]"/>
    <s v="American Museum of Natural History"/>
    <s v="AMNH"/>
    <n v="121453"/>
    <s v="Falco sparverius"/>
    <x v="4"/>
    <n v="5.2067889999999997"/>
    <n v="-74.736407"/>
    <n v="5"/>
    <s v="Coordenadas de centro urbano"/>
    <s v="L. A. F."/>
    <n v="1269"/>
    <s v="Cerchneis sparveria intermedia"/>
    <n v="1913"/>
    <n v="2"/>
    <n v="3"/>
    <n v="4783"/>
    <d v="1913-02-03T00:00:00"/>
    <s v="Colombia"/>
    <s v="Tolima"/>
    <s v="Honda"/>
    <s v="Honda"/>
    <s v="Honda"/>
    <s v="Cerchneis sparveria intermedia"/>
    <n v="1269"/>
  </r>
  <r>
    <n v="715015"/>
    <s v="Aves Colombia [310112]"/>
    <s v="American Museum of Natural History"/>
    <s v="AMNH"/>
    <n v="121468"/>
    <s v="Forpus conspicillatus"/>
    <x v="5"/>
    <n v="5.2067889999999997"/>
    <n v="-74.736407"/>
    <n v="5"/>
    <s v="Coordenadas de centro urbano"/>
    <s v="I. M. R."/>
    <n v="1337"/>
    <s v="Psittacula conspicillata conspicillata"/>
    <n v="1913"/>
    <n v="2"/>
    <n v="7"/>
    <n v="4787"/>
    <d v="1913-02-07T00:00:00"/>
    <s v="Colombia"/>
    <s v="Tolima"/>
    <s v="Honda"/>
    <s v="Honda"/>
    <s v="Honda"/>
    <s v="Psittacula conspicillata conspicillata"/>
    <n v="1337"/>
  </r>
  <r>
    <n v="715016"/>
    <s v="Aves Colombia [310112]"/>
    <s v="American Museum of Natural History"/>
    <s v="AMNH"/>
    <n v="121469"/>
    <s v="Forpus conspicillatus"/>
    <x v="5"/>
    <n v="5.2067889999999997"/>
    <n v="-74.736407"/>
    <n v="5"/>
    <s v="Coordenadas de centro urbano"/>
    <m/>
    <n v="1337"/>
    <s v="Psittacula conspicillata conspicillata"/>
    <n v="1913"/>
    <n v="2"/>
    <n v="6"/>
    <n v="4786"/>
    <d v="1913-02-06T00:00:00"/>
    <s v="Colombia"/>
    <s v="Tolima"/>
    <s v="Honda"/>
    <s v="Honda"/>
    <s v="Honda"/>
    <s v="Psittacula conspicillata conspicillata"/>
    <n v="1337"/>
  </r>
  <r>
    <n v="715017"/>
    <s v="Aves Colombia [310112]"/>
    <s v="American Museum of Natural History"/>
    <s v="AMNH"/>
    <n v="121470"/>
    <s v="Forpus conspicillatus"/>
    <x v="5"/>
    <n v="5.2067889999999997"/>
    <n v="-74.736407"/>
    <n v="5"/>
    <s v="Coordenadas de centro urbano"/>
    <m/>
    <n v="1337"/>
    <s v="Psittacula conspicillata conspicillata"/>
    <n v="1913"/>
    <n v="2"/>
    <n v="4"/>
    <n v="4784"/>
    <d v="1913-02-04T00:00:00"/>
    <s v="Colombia"/>
    <s v="Tolima"/>
    <s v="Honda"/>
    <s v="Honda"/>
    <s v="Honda"/>
    <s v="Psittacula conspicillata conspicillata"/>
    <n v="1337"/>
  </r>
  <r>
    <n v="681398"/>
    <s v="Aves Colombia [310112]"/>
    <s v="American Museum of Natural History"/>
    <s v="AMNH"/>
    <n v="121477"/>
    <s v="Brotogeris jugularis"/>
    <x v="6"/>
    <n v="5.2067889999999997"/>
    <n v="-74.736407"/>
    <n v="5"/>
    <s v="Coordenadas de centro urbano"/>
    <s v="G. K. C."/>
    <n v="1296"/>
    <s v="Brotogeris jugularis"/>
    <n v="1913"/>
    <n v="2"/>
    <n v="7"/>
    <n v="4787"/>
    <d v="1913-02-07T00:00:00"/>
    <s v="Colombia"/>
    <s v="Tolima"/>
    <s v="Honda"/>
    <s v="Honda"/>
    <s v="Honda"/>
    <s v="Brotogeris jugularis"/>
    <n v="1296"/>
  </r>
  <r>
    <n v="681399"/>
    <s v="Aves Colombia [310112]"/>
    <s v="American Museum of Natural History"/>
    <s v="AMNH"/>
    <n v="121478"/>
    <s v="Brotogeris jugularis"/>
    <x v="6"/>
    <n v="5.2067889999999997"/>
    <n v="-74.736407"/>
    <n v="5"/>
    <s v="Coordenadas de centro urbano"/>
    <m/>
    <n v="1296"/>
    <s v="Brotogeris jugularis"/>
    <n v="1913"/>
    <n v="2"/>
    <n v="7"/>
    <n v="4787"/>
    <d v="1913-02-07T00:00:00"/>
    <s v="Colombia"/>
    <s v="Tolima"/>
    <s v="Honda"/>
    <s v="Honda"/>
    <s v="Honda"/>
    <s v="Brotogeris jugularis"/>
    <n v="1296"/>
  </r>
  <r>
    <n v="675988"/>
    <s v="Aves Colombia [310112]"/>
    <s v="American Museum of Natural History"/>
    <s v="AMNH"/>
    <n v="121483"/>
    <s v="Amazona ochrocephala"/>
    <x v="7"/>
    <n v="5.2067889999999997"/>
    <n v="-74.736407"/>
    <n v="5"/>
    <s v="Coordenadas de centro urbano"/>
    <s v="G. O'C."/>
    <n v="1327"/>
    <s v="Amazona ochrocephala panamensis"/>
    <n v="1913"/>
    <n v="2"/>
    <n v="8"/>
    <n v="4788"/>
    <d v="1913-02-08T00:00:00"/>
    <s v="Colombia"/>
    <s v="Tolima"/>
    <s v="Honda"/>
    <s v="Honda"/>
    <s v="Honda"/>
    <s v="Amazona ochrocephala panamensis"/>
    <n v="1327"/>
  </r>
  <r>
    <n v="675987"/>
    <s v="Aves Colombia [310112]"/>
    <s v="American Museum of Natural History"/>
    <s v="AMNH"/>
    <n v="121484"/>
    <s v="Amazona ochrocephala"/>
    <x v="7"/>
    <n v="5.2067889999999997"/>
    <n v="-74.736407"/>
    <n v="5"/>
    <s v="Coordenadas de centro urbano"/>
    <s v="G. K C."/>
    <n v="1327"/>
    <s v="Amazona ochrocephala panamensis"/>
    <n v="1913"/>
    <n v="2"/>
    <n v="6"/>
    <n v="4786"/>
    <d v="1913-02-06T00:00:00"/>
    <s v="Colombia"/>
    <s v="Tolima"/>
    <s v="Honda"/>
    <s v="Honda"/>
    <s v="Honda"/>
    <s v="Amazona ochrocephala panamensis"/>
    <n v="1327"/>
  </r>
  <r>
    <n v="684599"/>
    <s v="Aves Colombia [310112]"/>
    <s v="American Museum of Natural History"/>
    <s v="AMNH"/>
    <n v="121494"/>
    <s v="Megaceryle torquata"/>
    <x v="8"/>
    <n v="5.2067889999999997"/>
    <n v="-74.736407"/>
    <n v="5"/>
    <s v="Coordenadas de centro urbano"/>
    <m/>
    <n v="1047"/>
    <s v="Ceryle torquata torquata"/>
    <n v="1913"/>
    <n v="2"/>
    <n v="7"/>
    <n v="4787"/>
    <d v="1913-02-07T00:00:00"/>
    <s v="Colombia"/>
    <s v="Tolima"/>
    <s v="Honda"/>
    <s v="Honda"/>
    <s v="Honda"/>
    <s v="Ceryle torquata torquata"/>
    <n v="1047"/>
  </r>
  <r>
    <n v="706096"/>
    <s v="Aves Colombia [310112]"/>
    <s v="American Museum of Natural History"/>
    <s v="AMNH"/>
    <n v="121498"/>
    <s v="Momotus subrufescens"/>
    <x v="9"/>
    <n v="5.2067889999999997"/>
    <n v="-74.736407"/>
    <n v="5"/>
    <s v="Coordenadas de centro urbano"/>
    <m/>
    <n v="1057"/>
    <s v="Momotus subrufescens subrufescens"/>
    <n v="1913"/>
    <n v="2"/>
    <n v="6"/>
    <n v="4786"/>
    <d v="1913-02-06T00:00:00"/>
    <s v="Colombia"/>
    <s v="Tolima"/>
    <s v="Honda"/>
    <s v="Honda"/>
    <s v="Honda"/>
    <s v="Momotus subrufescens subrufescens"/>
    <n v="1057"/>
  </r>
  <r>
    <n v="706095"/>
    <s v="Aves Colombia [310112]"/>
    <s v="American Museum of Natural History"/>
    <s v="AMNH"/>
    <n v="121499"/>
    <s v="Momotus subrufescens"/>
    <x v="9"/>
    <n v="5.2067889999999997"/>
    <n v="-74.736407"/>
    <n v="5"/>
    <s v="Coordenadas de centro urbano"/>
    <s v="I. M. R."/>
    <n v="1057"/>
    <s v="Momotus subrufescens subrufescens"/>
    <n v="1913"/>
    <n v="2"/>
    <n v="8"/>
    <n v="4788"/>
    <d v="1913-02-08T00:00:00"/>
    <s v="Colombia"/>
    <s v="Tolima"/>
    <s v="Honda"/>
    <s v="Honda"/>
    <s v="Honda"/>
    <s v="Momotus subrufescens subrufescens"/>
    <n v="1057"/>
  </r>
  <r>
    <n v="706094"/>
    <s v="Aves Colombia [310112]"/>
    <s v="American Museum of Natural History"/>
    <s v="AMNH"/>
    <n v="121500"/>
    <s v="Momotus subrufescens"/>
    <x v="9"/>
    <n v="5.2067889999999997"/>
    <n v="-74.736407"/>
    <n v="5"/>
    <s v="Coordenadas de centro urbano"/>
    <s v="G. O'C."/>
    <n v="1057"/>
    <s v="Momotus subrufescens subrufescens"/>
    <n v="1913"/>
    <n v="2"/>
    <n v="7"/>
    <n v="4787"/>
    <d v="1913-02-07T00:00:00"/>
    <s v="Colombia"/>
    <s v="Tolima"/>
    <s v="Honda"/>
    <s v="Honda"/>
    <s v="Honda"/>
    <s v="Momotus subrufescens subrufescens"/>
    <n v="1057"/>
  </r>
  <r>
    <n v="706097"/>
    <s v="Aves Colombia [310112]"/>
    <s v="American Museum of Natural History"/>
    <s v="AMNH"/>
    <n v="121501"/>
    <s v="Momotus subrufescens"/>
    <x v="9"/>
    <n v="5.2067889999999997"/>
    <n v="-74.736407"/>
    <n v="5"/>
    <s v="Coordenadas de centro urbano"/>
    <m/>
    <n v="1057"/>
    <s v="Momotus subrufescens subrufescens"/>
    <n v="1913"/>
    <n v="2"/>
    <n v="2"/>
    <n v="4782"/>
    <d v="1913-02-02T00:00:00"/>
    <s v="Colombia"/>
    <s v="Tolima"/>
    <s v="Honda"/>
    <s v="Honda"/>
    <s v="Honda"/>
    <s v="Momotus subrufescens subrufescens"/>
    <n v="1057"/>
  </r>
  <r>
    <n v="691399"/>
    <s v="Aves Colombia [310112]"/>
    <s v="American Museum of Natural History"/>
    <s v="AMNH"/>
    <n v="121563"/>
    <s v="Chlorestes julie"/>
    <x v="10"/>
    <n v="5.2067889999999997"/>
    <n v="-74.736407"/>
    <n v="5"/>
    <s v="Coordenadas de centro urbano"/>
    <s v="L. A. F."/>
    <n v="1022"/>
    <s v="Damophila julie julie"/>
    <n v="1913"/>
    <n v="2"/>
    <n v="7"/>
    <n v="4787"/>
    <d v="1913-02-07T00:00:00"/>
    <s v="Colombia"/>
    <s v="Tolima"/>
    <s v="Honda"/>
    <s v="Honda"/>
    <s v="Honda"/>
    <s v="Damophila julie julie"/>
    <n v="1022"/>
  </r>
  <r>
    <n v="702125"/>
    <s v="Aves Colombia [310112]"/>
    <s v="American Museum of Natural History"/>
    <s v="AMNH"/>
    <n v="121570"/>
    <s v="Chrysuronia goudoti"/>
    <x v="11"/>
    <n v="5.2067889999999997"/>
    <n v="-74.736407"/>
    <n v="5"/>
    <s v="Coordenadas de centro urbano"/>
    <s v="G. O'C."/>
    <n v="1021"/>
    <s v="Lepidopyga goudoti"/>
    <n v="1913"/>
    <n v="2"/>
    <n v="2"/>
    <n v="4782"/>
    <d v="1913-02-02T00:00:00"/>
    <s v="Colombia"/>
    <s v="Tolima"/>
    <s v="Honda"/>
    <s v="Honda"/>
    <s v="Honda"/>
    <s v="Lepidopyga goudoti"/>
    <n v="1021"/>
  </r>
  <r>
    <n v="677189"/>
    <s v="Aves Colombia [310112]"/>
    <s v="American Museum of Natural History"/>
    <s v="AMNH"/>
    <n v="121577"/>
    <s v="Anthracothorax nigricollis"/>
    <x v="12"/>
    <n v="5.2067889999999997"/>
    <n v="-74.736407"/>
    <n v="5"/>
    <s v="Coordenadas de centro urbano"/>
    <s v="G. K. C."/>
    <n v="830"/>
    <s v="Anthracothorax nigricollis nigricollis"/>
    <n v="1913"/>
    <n v="2"/>
    <n v="6"/>
    <n v="4786"/>
    <d v="1913-02-06T00:00:00"/>
    <s v="Colombia"/>
    <s v="Tolima"/>
    <s v="Honda"/>
    <s v="Honda"/>
    <s v="Honda"/>
    <s v="Anthracothorax nigricollis nigricollis"/>
    <n v="830"/>
  </r>
  <r>
    <n v="690338"/>
    <s v="Aves Colombia [310112]"/>
    <s v="American Museum of Natural History"/>
    <s v="AMNH"/>
    <n v="121682"/>
    <s v="Crotophaga major"/>
    <x v="13"/>
    <n v="5.2067889999999997"/>
    <n v="-74.736407"/>
    <n v="5"/>
    <s v="Coordenadas de centro urbano"/>
    <s v="G. K. C."/>
    <n v="638"/>
    <s v="Crotophaga major"/>
    <n v="1913"/>
    <n v="2"/>
    <n v="8"/>
    <n v="4788"/>
    <d v="1913-02-08T00:00:00"/>
    <s v="Colombia"/>
    <s v="Tolima"/>
    <s v="Honda"/>
    <s v="Honda"/>
    <s v="Honda"/>
    <s v="Crotophaga major"/>
    <n v="638"/>
  </r>
  <r>
    <n v="697288"/>
    <s v="Aves Colombia [310112]"/>
    <s v="American Museum of Natural History"/>
    <s v="AMNH"/>
    <n v="121727"/>
    <s v="Galbula ruficauda"/>
    <x v="14"/>
    <n v="5.2067889999999997"/>
    <n v="-74.736407"/>
    <n v="5"/>
    <s v="Coordenadas de centro urbano"/>
    <s v="G. K. C."/>
    <n v="1070"/>
    <s v="Galbula ruficauda ruficauda"/>
    <n v="1913"/>
    <n v="2"/>
    <n v="3"/>
    <n v="4783"/>
    <d v="1913-02-03T00:00:00"/>
    <s v="Colombia"/>
    <s v="Tolima"/>
    <s v="Honda"/>
    <s v="Honda"/>
    <s v="Honda"/>
    <s v="Galbula ruficauda ruficauda"/>
    <n v="1070"/>
  </r>
  <r>
    <n v="697292"/>
    <s v="Aves Colombia [310112]"/>
    <s v="American Museum of Natural History"/>
    <s v="AMNH"/>
    <n v="121728"/>
    <s v="Galbula ruficauda"/>
    <x v="14"/>
    <n v="5.2067889999999997"/>
    <n v="-74.736407"/>
    <n v="5"/>
    <s v="Coordenadas de centro urbano"/>
    <s v="G. O'C."/>
    <n v="1070"/>
    <s v="Galbula ruficauda ruficauda"/>
    <n v="1913"/>
    <n v="2"/>
    <n v="4"/>
    <n v="4784"/>
    <d v="1913-02-04T00:00:00"/>
    <s v="Colombia"/>
    <s v="Tolima"/>
    <s v="Honda"/>
    <s v="Honda"/>
    <s v="Honda"/>
    <s v="Galbula ruficauda ruficauda"/>
    <n v="1070"/>
  </r>
  <r>
    <n v="697289"/>
    <s v="Aves Colombia [310112]"/>
    <s v="American Museum of Natural History"/>
    <s v="AMNH"/>
    <n v="121729"/>
    <s v="Galbula ruficauda"/>
    <x v="14"/>
    <n v="5.2067889999999997"/>
    <n v="-74.736407"/>
    <n v="5"/>
    <s v="Coordenadas de centro urbano"/>
    <s v="G. K. C."/>
    <n v="1070"/>
    <s v="Galbula ruficauda ruficauda"/>
    <n v="1913"/>
    <n v="2"/>
    <n v="8"/>
    <n v="4788"/>
    <d v="1913-02-08T00:00:00"/>
    <s v="Colombia"/>
    <s v="Tolima"/>
    <s v="Honda"/>
    <s v="Honda"/>
    <s v="Honda"/>
    <s v="Galbula ruficauda ruficauda"/>
    <n v="1070"/>
  </r>
  <r>
    <n v="697290"/>
    <s v="Aves Colombia [310112]"/>
    <s v="American Museum of Natural History"/>
    <s v="AMNH"/>
    <n v="121730"/>
    <s v="Galbula ruficauda"/>
    <x v="14"/>
    <n v="5.2067889999999997"/>
    <n v="-74.736407"/>
    <n v="5"/>
    <s v="Coordenadas de centro urbano"/>
    <s v="G. K. C."/>
    <n v="1070"/>
    <s v="Galbula ruficauda ruficauda"/>
    <n v="1913"/>
    <n v="2"/>
    <n v="3"/>
    <n v="4783"/>
    <d v="1913-02-03T00:00:00"/>
    <s v="Colombia"/>
    <s v="Tolima"/>
    <s v="Honda"/>
    <s v="Honda"/>
    <s v="Honda"/>
    <s v="Galbula ruficauda ruficauda"/>
    <n v="1070"/>
  </r>
  <r>
    <n v="697291"/>
    <s v="Aves Colombia [310112]"/>
    <s v="American Museum of Natural History"/>
    <s v="AMNH"/>
    <n v="121731"/>
    <s v="Galbula ruficauda"/>
    <x v="14"/>
    <n v="5.2067889999999997"/>
    <n v="-74.736407"/>
    <n v="5"/>
    <s v="Coordenadas de centro urbano"/>
    <s v="G. K. C."/>
    <n v="1070"/>
    <s v="Galbula ruficauda ruficauda"/>
    <n v="1913"/>
    <n v="2"/>
    <n v="2"/>
    <n v="4782"/>
    <d v="1913-02-02T00:00:00"/>
    <s v="Colombia"/>
    <s v="Tolima"/>
    <s v="Honda"/>
    <s v="Honda"/>
    <s v="Honda"/>
    <s v="Galbula ruficauda ruficauda"/>
    <n v="1070"/>
  </r>
  <r>
    <n v="681746"/>
    <s v="Aves Colombia [310112]"/>
    <s v="American Museum of Natural History"/>
    <s v="AMNH"/>
    <n v="121747"/>
    <s v="Nystalus radiatus"/>
    <x v="15"/>
    <n v="5.2067889999999997"/>
    <n v="-74.736407"/>
    <n v="5"/>
    <s v="Coordenadas de centro urbano"/>
    <s v="T. M. R."/>
    <n v="1089"/>
    <s v="Buceo (Mystalus) radiatus"/>
    <n v="1913"/>
    <n v="2"/>
    <n v="8"/>
    <n v="4788"/>
    <d v="1913-02-08T00:00:00"/>
    <s v="Colombia"/>
    <s v="Tolima"/>
    <s v="Honda"/>
    <s v="Honda"/>
    <s v="Honda"/>
    <s v="Buceo (Mystalus) radiatus"/>
    <n v="1089"/>
  </r>
  <r>
    <n v="708992"/>
    <s v="Aves Colombia [310112]"/>
    <s v="American Museum of Natural History"/>
    <s v="AMNH"/>
    <n v="121757"/>
    <s v="Notharchus hyperrhynchus"/>
    <x v="16"/>
    <n v="5.2067889999999997"/>
    <n v="-74.736407"/>
    <n v="5"/>
    <s v="Coordenadas de centro urbano"/>
    <s v="G. K. C."/>
    <n v="1079"/>
    <s v="Notharcus hyperhynchus leucocrissus"/>
    <n v="1913"/>
    <n v="2"/>
    <n v="8"/>
    <n v="4788"/>
    <d v="1913-02-08T00:00:00"/>
    <s v="Colombia"/>
    <s v="Tolima"/>
    <s v="Honda"/>
    <s v="Honda"/>
    <s v="Honda"/>
    <s v="Notharcus hyperhynchus leucocrissus"/>
    <n v="1079"/>
  </r>
  <r>
    <n v="708993"/>
    <s v="Aves Colombia [310112]"/>
    <s v="American Museum of Natural History"/>
    <s v="AMNH"/>
    <n v="121758"/>
    <s v="Notharchus hyperrhynchus"/>
    <x v="16"/>
    <n v="5.2067889999999997"/>
    <n v="-74.736407"/>
    <n v="5"/>
    <s v="Coordenadas de centro urbano"/>
    <s v="T. M. R."/>
    <n v="1079"/>
    <s v="Notharcus hyperhynchus leucocrissus"/>
    <n v="1913"/>
    <n v="2"/>
    <n v="7"/>
    <n v="4787"/>
    <d v="1913-02-07T00:00:00"/>
    <s v="Colombia"/>
    <s v="Tolima"/>
    <s v="Honda"/>
    <s v="Honda"/>
    <s v="Honda"/>
    <s v="Notharcus hyperhynchus leucocrissus"/>
    <n v="1079"/>
  </r>
  <r>
    <n v="684292"/>
    <s v="Aves Colombia [310112]"/>
    <s v="American Museum of Natural History"/>
    <s v="AMNH"/>
    <n v="121790"/>
    <s v="Melanerpes rubricapillus"/>
    <x v="17"/>
    <n v="5.2067889999999997"/>
    <n v="-74.736407"/>
    <n v="5"/>
    <s v="Coordenadas de centro urbano"/>
    <s v="G. K. C."/>
    <n v="1196"/>
    <s v="Centurus rubricapillus rubricapillus"/>
    <n v="1913"/>
    <n v="2"/>
    <n v="8"/>
    <n v="4788"/>
    <d v="1913-02-08T00:00:00"/>
    <s v="Colombia"/>
    <s v="Tolima"/>
    <s v="Honda"/>
    <s v="Honda"/>
    <s v="Honda"/>
    <s v="Centurus rubricapillus rubricapillus"/>
    <n v="1196"/>
  </r>
  <r>
    <n v="684291"/>
    <s v="Aves Colombia [310112]"/>
    <s v="American Museum of Natural History"/>
    <s v="AMNH"/>
    <n v="121791"/>
    <s v="Melanerpes rubricapillus"/>
    <x v="17"/>
    <n v="5.2067889999999997"/>
    <n v="-74.736407"/>
    <n v="5"/>
    <s v="Coordenadas de centro urbano"/>
    <s v="F. M. C."/>
    <n v="1196"/>
    <s v="Centurus rubricapillus rubricapillus"/>
    <n v="1913"/>
    <n v="2"/>
    <n v="2"/>
    <n v="4782"/>
    <d v="1913-02-02T00:00:00"/>
    <s v="Colombia"/>
    <s v="Tolima"/>
    <s v="Honda"/>
    <s v="Honda"/>
    <s v="Honda"/>
    <s v="Centurus rubricapillus rubricapillus"/>
    <n v="1196"/>
  </r>
  <r>
    <n v="684293"/>
    <s v="Aves Colombia [310112]"/>
    <s v="American Museum of Natural History"/>
    <s v="AMNH"/>
    <n v="121792"/>
    <s v="Melanerpes rubricapillus"/>
    <x v="17"/>
    <n v="5.2067889999999997"/>
    <n v="-74.736407"/>
    <n v="5"/>
    <s v="Coordenadas de centro urbano"/>
    <s v="G. K. C."/>
    <n v="1196"/>
    <s v="Centurus rubricapillus rubricapillus"/>
    <n v="1913"/>
    <n v="2"/>
    <n v="8"/>
    <n v="4788"/>
    <d v="1913-02-08T00:00:00"/>
    <s v="Colombia"/>
    <s v="Tolima"/>
    <s v="Honda"/>
    <s v="Honda"/>
    <s v="Honda"/>
    <s v="Centurus rubricapillus rubricapillus"/>
    <n v="1196"/>
  </r>
  <r>
    <n v="684294"/>
    <s v="Aves Colombia [310112]"/>
    <s v="American Museum of Natural History"/>
    <s v="AMNH"/>
    <n v="121793"/>
    <s v="Melanerpes rubricapillus"/>
    <x v="17"/>
    <n v="5.2067889999999997"/>
    <n v="-74.736407"/>
    <n v="5"/>
    <s v="Coordenadas de centro urbano"/>
    <s v="G. K. C."/>
    <n v="1196"/>
    <s v="Centurus rubricapillus rubricapillus"/>
    <n v="1913"/>
    <n v="2"/>
    <n v="6"/>
    <n v="4786"/>
    <d v="1913-02-06T00:00:00"/>
    <s v="Colombia"/>
    <s v="Tolima"/>
    <s v="Honda"/>
    <s v="Honda"/>
    <s v="Honda"/>
    <s v="Centurus rubricapillus rubricapillus"/>
    <n v="1196"/>
  </r>
  <r>
    <n v="684295"/>
    <s v="Aves Colombia [310112]"/>
    <s v="American Museum of Natural History"/>
    <s v="AMNH"/>
    <n v="121794"/>
    <s v="Melanerpes rubricapillus"/>
    <x v="17"/>
    <n v="5.2067889999999997"/>
    <n v="-74.736407"/>
    <n v="5"/>
    <s v="Coordenadas de centro urbano"/>
    <s v="G. K. C."/>
    <n v="1196"/>
    <s v="Centurus rubricapillus rubricapillus"/>
    <n v="1913"/>
    <n v="2"/>
    <n v="8"/>
    <n v="4788"/>
    <d v="1913-02-08T00:00:00"/>
    <s v="Colombia"/>
    <s v="Tolima"/>
    <s v="Honda"/>
    <s v="Honda"/>
    <s v="Honda"/>
    <s v="Centurus rubricapillus rubricapillus"/>
    <n v="1196"/>
  </r>
  <r>
    <n v="728045"/>
    <s v="Aves Colombia [310112]"/>
    <s v="American Museum of Natural History"/>
    <s v="AMNH"/>
    <n v="121800"/>
    <s v="Dryobates kirkii"/>
    <x v="18"/>
    <n v="5.2067889999999997"/>
    <n v="-74.736407"/>
    <n v="5"/>
    <s v="Coordenadas de centro urbano"/>
    <s v="G. K. C."/>
    <n v="1199"/>
    <s v="Veniliornis kirki cecilii"/>
    <n v="1913"/>
    <n v="2"/>
    <n v="8"/>
    <n v="4788"/>
    <d v="1913-02-08T00:00:00"/>
    <s v="Colombia"/>
    <s v="Tolima"/>
    <s v="Honda"/>
    <s v="Honda"/>
    <s v="Honda"/>
    <s v="Veniliornis kirki cecilii"/>
    <n v="1199"/>
  </r>
  <r>
    <n v="728046"/>
    <s v="Aves Colombia [310112]"/>
    <s v="American Museum of Natural History"/>
    <s v="AMNH"/>
    <n v="121801"/>
    <s v="Dryobates kirkii"/>
    <x v="18"/>
    <n v="5.2067889999999997"/>
    <n v="-74.736407"/>
    <n v="5"/>
    <s v="Coordenadas de centro urbano"/>
    <s v="G. O'C"/>
    <n v="1199"/>
    <s v="Veniliornis kirki cecilii"/>
    <n v="1913"/>
    <n v="2"/>
    <n v="8"/>
    <n v="4788"/>
    <d v="1913-02-08T00:00:00"/>
    <s v="Colombia"/>
    <s v="Tolima"/>
    <s v="Honda"/>
    <s v="Honda"/>
    <s v="Honda"/>
    <s v="Veniliornis kirki cecilii"/>
    <n v="1199"/>
  </r>
  <r>
    <n v="712823"/>
    <s v="Aves Colombia [310112]"/>
    <s v="American Museum of Natural History"/>
    <s v="AMNH"/>
    <n v="121819"/>
    <s v="Picumnus olivaceus"/>
    <x v="19"/>
    <n v="5.2067889999999997"/>
    <n v="-74.736407"/>
    <n v="5"/>
    <s v="Coordenadas de centro urbano"/>
    <s v="F M C."/>
    <n v="1186"/>
    <s v="Picumnus olivaceus olivaceus"/>
    <n v="1913"/>
    <n v="2"/>
    <n v="5"/>
    <n v="4785"/>
    <d v="1913-02-05T00:00:00"/>
    <s v="Colombia"/>
    <s v="Tolima"/>
    <s v="Honda"/>
    <s v="Honda"/>
    <s v="Honda"/>
    <s v="Picumnus olivaceus olivaceus"/>
    <n v="1186"/>
  </r>
  <r>
    <n v="712824"/>
    <s v="Aves Colombia [310112]"/>
    <s v="American Museum of Natural History"/>
    <s v="AMNH"/>
    <n v="121820"/>
    <s v="Picumnus olivaceus"/>
    <x v="19"/>
    <n v="5.2067889999999997"/>
    <n v="-74.736407"/>
    <n v="5"/>
    <s v="Coordenadas de centro urbano"/>
    <s v="G. O'C."/>
    <n v="1186"/>
    <s v="Picumnus olivaceus olivaceus"/>
    <n v="1913"/>
    <n v="2"/>
    <n v="8"/>
    <n v="4788"/>
    <d v="1913-02-08T00:00:00"/>
    <s v="Colombia"/>
    <s v="Tolima"/>
    <s v="Honda"/>
    <s v="Honda"/>
    <s v="Honda"/>
    <s v="Picumnus olivaceus olivaceus"/>
    <n v="1186"/>
  </r>
  <r>
    <n v="723298"/>
    <s v="Aves Colombia [310112]"/>
    <s v="American Museum of Natural History"/>
    <s v="AMNH"/>
    <n v="121838"/>
    <s v="Taraba major"/>
    <x v="20"/>
    <n v="5.2067889999999997"/>
    <n v="-74.736407"/>
    <n v="5"/>
    <s v="Coordenadas de centro urbano"/>
    <s v="G. K. C."/>
    <n v="1417"/>
    <s v="Taraba transandeana nanadensis"/>
    <n v="1913"/>
    <n v="2"/>
    <n v="7"/>
    <n v="4787"/>
    <d v="1913-02-07T00:00:00"/>
    <s v="Colombia"/>
    <s v="Tolima"/>
    <s v="Honda"/>
    <s v="Honda"/>
    <s v="Honda"/>
    <s v="Taraba transandeana nanadensis"/>
    <n v="1417"/>
  </r>
  <r>
    <n v="723299"/>
    <s v="Aves Colombia [310112]"/>
    <s v="American Museum of Natural History"/>
    <s v="AMNH"/>
    <n v="121839"/>
    <s v="Taraba major"/>
    <x v="20"/>
    <n v="5.2067889999999997"/>
    <n v="-74.736407"/>
    <n v="5"/>
    <s v="Coordenadas de centro urbano"/>
    <s v="G. K. C."/>
    <n v="1417"/>
    <s v="Taraba transandeana nanadensis"/>
    <n v="1913"/>
    <n v="2"/>
    <n v="7"/>
    <n v="4787"/>
    <d v="1913-02-07T00:00:00"/>
    <s v="Colombia"/>
    <s v="Tolima"/>
    <s v="Honda"/>
    <s v="Honda"/>
    <s v="Honda"/>
    <s v="Taraba transandeana nanadensis"/>
    <n v="1417"/>
  </r>
  <r>
    <n v="723652"/>
    <s v="Aves Colombia [310112]"/>
    <s v="American Museum of Natural History"/>
    <s v="AMNH"/>
    <n v="121842"/>
    <s v="Thamnophilus doliatus"/>
    <x v="21"/>
    <n v="5.2067889999999997"/>
    <n v="-74.736407"/>
    <n v="5"/>
    <s v="Coordenadas de centro urbano"/>
    <s v="G. K. C."/>
    <n v="1422"/>
    <s v="Thamnophilus radiatus albicans"/>
    <n v="1913"/>
    <n v="2"/>
    <n v="8"/>
    <n v="4788"/>
    <d v="1913-02-08T00:00:00"/>
    <s v="Colombia"/>
    <s v="Tolima"/>
    <s v="Honda"/>
    <s v="Honda"/>
    <s v="Honda"/>
    <s v="Thamnophilus radiatus albicans"/>
    <n v="1422"/>
  </r>
  <r>
    <n v="723653"/>
    <s v="Aves Colombia [310112]"/>
    <s v="American Museum of Natural History"/>
    <s v="AMNH"/>
    <n v="121843"/>
    <s v="Thamnophilus doliatus"/>
    <x v="21"/>
    <n v="5.2067889999999997"/>
    <n v="-74.736407"/>
    <n v="5"/>
    <s v="Coordenadas de centro urbano"/>
    <s v="G. K. C."/>
    <n v="1422"/>
    <s v="Thamnophilus radiatus albicans"/>
    <n v="1913"/>
    <n v="2"/>
    <n v="3"/>
    <n v="4783"/>
    <d v="1913-02-03T00:00:00"/>
    <s v="Colombia"/>
    <s v="Tolima"/>
    <s v="Honda"/>
    <s v="Honda"/>
    <s v="Honda"/>
    <s v="Thamnophilus radiatus albicans"/>
    <n v="1422"/>
  </r>
  <r>
    <n v="723654"/>
    <s v="Aves Colombia [310112]"/>
    <s v="American Museum of Natural History"/>
    <s v="AMNH"/>
    <n v="121844"/>
    <s v="Thamnophilus doliatus"/>
    <x v="21"/>
    <n v="5.2067889999999997"/>
    <n v="-74.736407"/>
    <n v="5"/>
    <s v="Coordenadas de centro urbano"/>
    <s v="G. K. C."/>
    <n v="1422"/>
    <s v="Thamnophilus radiatus albicans"/>
    <n v="1913"/>
    <n v="2"/>
    <n v="3"/>
    <n v="4783"/>
    <d v="1913-02-03T00:00:00"/>
    <s v="Colombia"/>
    <s v="Tolima"/>
    <s v="Honda"/>
    <s v="Honda"/>
    <s v="Honda"/>
    <s v="Thamnophilus radiatus albicans"/>
    <n v="1422"/>
  </r>
  <r>
    <n v="723655"/>
    <s v="Aves Colombia [310112]"/>
    <s v="American Museum of Natural History"/>
    <s v="AMNH"/>
    <n v="121845"/>
    <s v="Thamnophilus doliatus"/>
    <x v="21"/>
    <n v="5.2067889999999997"/>
    <n v="-74.736407"/>
    <n v="5"/>
    <s v="Coordenadas de centro urbano"/>
    <s v="G. K. C."/>
    <n v="1422"/>
    <s v="Thamnophilus radiatus albicans"/>
    <n v="1913"/>
    <n v="2"/>
    <n v="4"/>
    <n v="4784"/>
    <d v="1913-02-04T00:00:00"/>
    <s v="Colombia"/>
    <s v="Tolima"/>
    <s v="Honda"/>
    <s v="Honda"/>
    <s v="Honda"/>
    <s v="Thamnophilus radiatus albicans"/>
    <n v="1422"/>
  </r>
  <r>
    <n v="723640"/>
    <s v="Aves Colombia [310112]"/>
    <s v="American Museum of Natural History"/>
    <s v="AMNH"/>
    <n v="121866"/>
    <s v="Thamnophilus atrinucha"/>
    <x v="22"/>
    <n v="5.2067889999999997"/>
    <n v="-74.736407"/>
    <n v="5"/>
    <s v="Coordenadas de centro urbano"/>
    <s v="P. G. H."/>
    <n v="1437"/>
    <s v="Thamnophilus punctatis atrinucha"/>
    <n v="1913"/>
    <n v="2"/>
    <n v="6"/>
    <n v="4786"/>
    <d v="1913-02-06T00:00:00"/>
    <s v="Colombia"/>
    <s v="Tolima"/>
    <s v="Honda"/>
    <s v="Honda"/>
    <s v="Honda"/>
    <s v="Thamnophilus punctatis atrinucha"/>
    <n v="1437"/>
  </r>
  <r>
    <n v="723641"/>
    <s v="Aves Colombia [310112]"/>
    <s v="American Museum of Natural History"/>
    <s v="AMNH"/>
    <n v="121867"/>
    <s v="Thamnophilus atrinucha"/>
    <x v="22"/>
    <n v="5.2067889999999997"/>
    <n v="-74.736407"/>
    <n v="5"/>
    <s v="Coordenadas de centro urbano"/>
    <s v="P. G. H."/>
    <n v="1437"/>
    <s v="Thamnophilus punctatis atrinucha"/>
    <n v="1913"/>
    <n v="2"/>
    <n v="6"/>
    <n v="4786"/>
    <d v="1913-02-06T00:00:00"/>
    <s v="Colombia"/>
    <s v="Tolima"/>
    <s v="Honda"/>
    <s v="Honda"/>
    <s v="Honda"/>
    <s v="Thamnophilus punctatis atrinucha"/>
    <n v="1437"/>
  </r>
  <r>
    <n v="693665"/>
    <s v="Aves Colombia [310112]"/>
    <s v="American Museum of Natural History"/>
    <s v="AMNH"/>
    <n v="121881"/>
    <s v="Dysithamnus mentalis"/>
    <x v="23"/>
    <n v="5.2067889999999997"/>
    <n v="-74.736407"/>
    <n v="5"/>
    <s v="Coordenadas de centro urbano"/>
    <m/>
    <n v="1458"/>
    <s v="Dysithamnus mentalis"/>
    <n v="1913"/>
    <n v="2"/>
    <n v="6"/>
    <n v="4786"/>
    <d v="1913-02-06T00:00:00"/>
    <s v="Colombia"/>
    <s v="Tolima"/>
    <s v="Honda"/>
    <s v="Honda"/>
    <s v="Honda"/>
    <s v="Dysithamnus mentalis"/>
    <n v="1458"/>
  </r>
  <r>
    <n v="693666"/>
    <s v="Aves Colombia [310112]"/>
    <s v="American Museum of Natural History"/>
    <s v="AMNH"/>
    <n v="121882"/>
    <s v="Dysithamnus mentalis"/>
    <x v="23"/>
    <n v="5.2067889999999997"/>
    <n v="-74.736407"/>
    <n v="5"/>
    <s v="Coordenadas de centro urbano"/>
    <m/>
    <n v="1458"/>
    <s v="Dysithamnus mentalis"/>
    <n v="1913"/>
    <n v="2"/>
    <n v="6"/>
    <n v="4786"/>
    <d v="1913-02-06T00:00:00"/>
    <s v="Colombia"/>
    <s v="Tolima"/>
    <s v="Honda"/>
    <s v="Honda"/>
    <s v="Honda"/>
    <s v="Dysithamnus mentalis"/>
    <n v="1458"/>
  </r>
  <r>
    <n v="705089"/>
    <s v="Aves Colombia [310112]"/>
    <s v="American Museum of Natural History"/>
    <s v="AMNH"/>
    <n v="121900"/>
    <s v="Formicivora grisea"/>
    <x v="24"/>
    <n v="5.2067889999999997"/>
    <n v="-74.736407"/>
    <n v="5"/>
    <s v="Coordenadas de centro urbano"/>
    <s v="G. K. C."/>
    <n v="1526"/>
    <s v="Microrhopias grisea intermedia"/>
    <n v="1913"/>
    <n v="2"/>
    <n v="4"/>
    <n v="4784"/>
    <d v="1913-02-04T00:00:00"/>
    <s v="Colombia"/>
    <s v="Tolima"/>
    <s v="Honda"/>
    <s v="Honda"/>
    <s v="Honda"/>
    <s v="Microrhopias grisea intermedia"/>
    <n v="1526"/>
  </r>
  <r>
    <n v="705093"/>
    <s v="Aves Colombia [310112]"/>
    <s v="American Museum of Natural History"/>
    <s v="AMNH"/>
    <n v="121901"/>
    <s v="Formicivora grisea"/>
    <x v="24"/>
    <n v="5.2067889999999997"/>
    <n v="-74.736407"/>
    <n v="5"/>
    <s v="Coordenadas de centro urbano"/>
    <s v="P. G. H."/>
    <n v="1526"/>
    <s v="Microrhopias grisea intermedia"/>
    <n v="1913"/>
    <n v="2"/>
    <n v="3"/>
    <n v="4783"/>
    <d v="1913-02-03T00:00:00"/>
    <s v="Colombia"/>
    <s v="Tolima"/>
    <s v="Honda"/>
    <s v="Honda"/>
    <s v="Honda"/>
    <s v="Microrhopias grisea intermedia"/>
    <n v="1526"/>
  </r>
  <r>
    <n v="705090"/>
    <s v="Aves Colombia [310112]"/>
    <s v="American Museum of Natural History"/>
    <s v="AMNH"/>
    <n v="121902"/>
    <s v="Formicivora grisea"/>
    <x v="24"/>
    <n v="5.2067889999999997"/>
    <n v="-74.736407"/>
    <n v="5"/>
    <s v="Coordenadas de centro urbano"/>
    <s v="G. K. C."/>
    <n v="1526"/>
    <s v="Microrhopias grisea intermedia"/>
    <n v="1913"/>
    <n v="2"/>
    <n v="8"/>
    <n v="4788"/>
    <d v="1913-02-08T00:00:00"/>
    <s v="Colombia"/>
    <s v="Tolima"/>
    <s v="Honda"/>
    <s v="Honda"/>
    <s v="Honda"/>
    <s v="Microrhopias grisea intermedia"/>
    <n v="1526"/>
  </r>
  <r>
    <n v="705091"/>
    <s v="Aves Colombia [310112]"/>
    <s v="American Museum of Natural History"/>
    <s v="AMNH"/>
    <n v="121903"/>
    <s v="Formicivora grisea"/>
    <x v="24"/>
    <n v="5.2067889999999997"/>
    <n v="-74.736407"/>
    <n v="5"/>
    <s v="Coordenadas de centro urbano"/>
    <s v="G. K. C."/>
    <n v="1526"/>
    <s v="Microrhopias grisea intermedia"/>
    <n v="1913"/>
    <n v="2"/>
    <n v="6"/>
    <n v="4786"/>
    <d v="1913-02-06T00:00:00"/>
    <s v="Colombia"/>
    <s v="Tolima"/>
    <s v="Honda"/>
    <s v="Honda"/>
    <s v="Honda"/>
    <s v="Microrhopias grisea intermedia"/>
    <n v="1526"/>
  </r>
  <r>
    <n v="705092"/>
    <s v="Aves Colombia [310112]"/>
    <s v="American Museum of Natural History"/>
    <s v="AMNH"/>
    <n v="121904"/>
    <s v="Formicivora grisea"/>
    <x v="24"/>
    <n v="5.2067889999999997"/>
    <n v="-74.736407"/>
    <n v="5"/>
    <s v="Coordenadas de centro urbano"/>
    <s v="G. K. C."/>
    <n v="1526"/>
    <s v="Microrhopias grisea intermedia"/>
    <n v="1913"/>
    <n v="2"/>
    <n v="4"/>
    <n v="4784"/>
    <d v="1913-02-04T00:00:00"/>
    <s v="Colombia"/>
    <s v="Tolima"/>
    <s v="Honda"/>
    <s v="Honda"/>
    <s v="Honda"/>
    <s v="Microrhopias grisea intermedia"/>
    <n v="1526"/>
  </r>
  <r>
    <n v="684360"/>
    <s v="Aves Colombia [310112]"/>
    <s v="American Museum of Natural History"/>
    <s v="AMNH"/>
    <n v="121927"/>
    <s v="Cercomacra nigricans"/>
    <x v="25"/>
    <n v="5.2067889999999997"/>
    <n v="-74.736407"/>
    <n v="5"/>
    <s v="Coordenadas de centro urbano"/>
    <s v="G. K. C."/>
    <n v="1565"/>
    <s v="Cercomacra nigricans"/>
    <n v="1913"/>
    <n v="2"/>
    <n v="6"/>
    <n v="4786"/>
    <d v="1913-02-06T00:00:00"/>
    <s v="Colombia"/>
    <s v="Tolima"/>
    <s v="Honda"/>
    <s v="Honda"/>
    <s v="Honda"/>
    <s v="Cercomacra nigricans"/>
    <n v="1565"/>
  </r>
  <r>
    <n v="684361"/>
    <s v="Aves Colombia [310112]"/>
    <s v="American Museum of Natural History"/>
    <s v="AMNH"/>
    <n v="121928"/>
    <s v="Cercomacra nigricans"/>
    <x v="25"/>
    <n v="5.2067889999999997"/>
    <n v="-74.736407"/>
    <n v="5"/>
    <s v="Coordenadas de centro urbano"/>
    <s v="G. K. C."/>
    <n v="1565"/>
    <s v="Cercomacra nigricans"/>
    <n v="1913"/>
    <n v="2"/>
    <n v="8"/>
    <n v="4788"/>
    <d v="1913-02-08T00:00:00"/>
    <s v="Colombia"/>
    <s v="Tolima"/>
    <s v="Honda"/>
    <s v="Honda"/>
    <s v="Honda"/>
    <s v="Cercomacra nigricans"/>
    <n v="1565"/>
  </r>
  <r>
    <n v="684362"/>
    <s v="Aves Colombia [310112]"/>
    <s v="American Museum of Natural History"/>
    <s v="AMNH"/>
    <n v="121929"/>
    <s v="Cercomacra nigricans"/>
    <x v="25"/>
    <n v="5.2067889999999997"/>
    <n v="-74.736407"/>
    <n v="5"/>
    <s v="Coordenadas de centro urbano"/>
    <s v="G. K. C."/>
    <n v="1565"/>
    <s v="Cercomacra nigricans"/>
    <n v="1913"/>
    <n v="2"/>
    <n v="7"/>
    <n v="4787"/>
    <d v="1913-02-07T00:00:00"/>
    <s v="Colombia"/>
    <s v="Tolima"/>
    <s v="Honda"/>
    <s v="Honda"/>
    <s v="Honda"/>
    <s v="Cercomacra nigricans"/>
    <n v="1565"/>
  </r>
  <r>
    <n v="684363"/>
    <s v="Aves Colombia [310112]"/>
    <s v="American Museum of Natural History"/>
    <s v="AMNH"/>
    <n v="121930"/>
    <s v="Cercomacra nigricans"/>
    <x v="25"/>
    <n v="5.2067889999999997"/>
    <n v="-74.736407"/>
    <n v="5"/>
    <s v="Coordenadas de centro urbano"/>
    <s v="T. M. R."/>
    <n v="1565"/>
    <s v="Cercomacra nigricans"/>
    <n v="1913"/>
    <n v="2"/>
    <n v="8"/>
    <n v="4788"/>
    <d v="1913-02-08T00:00:00"/>
    <s v="Colombia"/>
    <s v="Tolima"/>
    <s v="Honda"/>
    <s v="Honda"/>
    <s v="Honda"/>
    <s v="Cercomacra nigricans"/>
    <n v="1565"/>
  </r>
  <r>
    <n v="708500"/>
    <s v="Aves Colombia [310112]"/>
    <s v="American Museum of Natural History"/>
    <s v="AMNH"/>
    <n v="121939"/>
    <s v="Hafferia immaculata"/>
    <x v="26"/>
    <n v="5.2067889999999997"/>
    <n v="-74.736407"/>
    <n v="5"/>
    <s v="Coordenadas de centro urbano"/>
    <m/>
    <n v="1607"/>
    <s v="Myrmeciza immaculata immaculata"/>
    <n v="1913"/>
    <n v="2"/>
    <n v="6"/>
    <n v="4786"/>
    <d v="1913-02-06T00:00:00"/>
    <s v="Colombia"/>
    <s v="Tolima"/>
    <s v="Honda"/>
    <s v="Honda"/>
    <s v="Honda"/>
    <s v="Myrmeciza immaculata immaculata"/>
    <n v="1607"/>
  </r>
  <r>
    <n v="708501"/>
    <s v="Aves Colombia [310112]"/>
    <s v="American Museum of Natural History"/>
    <s v="AMNH"/>
    <n v="121940"/>
    <s v="Hafferia immaculata"/>
    <x v="26"/>
    <n v="5.2067889999999997"/>
    <n v="-74.736407"/>
    <n v="5"/>
    <s v="Coordenadas de centro urbano"/>
    <m/>
    <n v="1607"/>
    <s v="Myrmeciza immaculata immaculata"/>
    <n v="1913"/>
    <n v="2"/>
    <n v="6"/>
    <n v="4786"/>
    <d v="1913-02-06T00:00:00"/>
    <s v="Colombia"/>
    <s v="Tolima"/>
    <s v="Honda"/>
    <s v="Honda"/>
    <s v="Honda"/>
    <s v="Myrmeciza immaculata immaculata"/>
    <n v="1607"/>
  </r>
  <r>
    <n v="708576"/>
    <s v="Aves Colombia [310112]"/>
    <s v="American Museum of Natural History"/>
    <s v="AMNH"/>
    <n v="121941"/>
    <s v="Myrmeciza longipes"/>
    <x v="27"/>
    <n v="5.2067889999999997"/>
    <n v="-74.736407"/>
    <n v="5"/>
    <s v="Coordenadas de centro urbano"/>
    <s v="G. K. C."/>
    <n v="1591"/>
    <s v="Myrmeciza longipes boucardi"/>
    <n v="1913"/>
    <n v="2"/>
    <n v="2"/>
    <n v="4782"/>
    <d v="1913-02-02T00:00:00"/>
    <s v="Colombia"/>
    <s v="Tolima"/>
    <s v="Honda"/>
    <s v="Honda"/>
    <s v="Honda"/>
    <s v="Myrmeciza longipes boucardi"/>
    <n v="1591"/>
  </r>
  <r>
    <n v="708577"/>
    <s v="Aves Colombia [310112]"/>
    <s v="American Museum of Natural History"/>
    <s v="AMNH"/>
    <n v="121942"/>
    <s v="Myrmeciza longipes"/>
    <x v="27"/>
    <n v="5.2067889999999997"/>
    <n v="-74.736407"/>
    <n v="5"/>
    <s v="Coordenadas de centro urbano"/>
    <s v="G. K. C."/>
    <n v="1591"/>
    <s v="Myrmeciza longipes boucardi"/>
    <n v="1913"/>
    <n v="2"/>
    <n v="8"/>
    <n v="4788"/>
    <d v="1913-02-08T00:00:00"/>
    <s v="Colombia"/>
    <s v="Tolima"/>
    <s v="Honda"/>
    <s v="Honda"/>
    <s v="Honda"/>
    <s v="Myrmeciza longipes boucardi"/>
    <n v="1591"/>
  </r>
  <r>
    <n v="679668"/>
    <s v="Aves Colombia [310112]"/>
    <s v="American Museum of Natural History"/>
    <s v="AMNH"/>
    <n v="122038"/>
    <s v="Automolus ochrolaemus"/>
    <x v="28"/>
    <n v="5.2067889999999997"/>
    <n v="-74.736407"/>
    <n v="5"/>
    <s v="Coordenadas de centro urbano"/>
    <s v="F. M. C."/>
    <n v="1921"/>
    <s v="Automolus pallidigularis pallidigularis"/>
    <n v="1913"/>
    <n v="2"/>
    <n v="6"/>
    <n v="4786"/>
    <d v="1913-02-06T00:00:00"/>
    <s v="Colombia"/>
    <s v="Tolima"/>
    <s v="Honda"/>
    <s v="Honda"/>
    <s v="Honda"/>
    <s v="Automolus pallidigularis pallidigularis"/>
    <n v="1921"/>
  </r>
  <r>
    <n v="691534"/>
    <s v="Aves Colombia [310112]"/>
    <s v="American Museum of Natural History"/>
    <s v="AMNH"/>
    <n v="122077"/>
    <s v="Dendrocincla fuliginosa"/>
    <x v="29"/>
    <n v="5.2067889999999997"/>
    <n v="-74.736407"/>
    <n v="5"/>
    <s v="Coordenadas de centro urbano"/>
    <m/>
    <n v="1793"/>
    <s v="Dendrocincla lafresnayei lafresnayei"/>
    <n v="1913"/>
    <n v="2"/>
    <n v="7"/>
    <n v="4787"/>
    <d v="1913-02-07T00:00:00"/>
    <s v="Colombia"/>
    <s v="Tolima"/>
    <s v="Honda"/>
    <s v="Honda"/>
    <s v="Honda"/>
    <s v="Dendrocincla lafresnayei lafresnayei"/>
    <n v="1793"/>
  </r>
  <r>
    <n v="729309"/>
    <s v="Aves Colombia [310112]"/>
    <s v="American Museum of Natural History"/>
    <s v="AMNH"/>
    <n v="122087"/>
    <s v="Xiphorhynchus susurrans"/>
    <x v="30"/>
    <n v="5.2067889999999997"/>
    <n v="-74.736407"/>
    <n v="5"/>
    <s v="Coordenadas de centro urbano"/>
    <m/>
    <m/>
    <s v="Xiphorhynchus nanus nanus"/>
    <n v="1913"/>
    <n v="2"/>
    <n v="6"/>
    <n v="4786"/>
    <d v="1913-02-06T00:00:00"/>
    <s v="Colombia"/>
    <s v="Tolima"/>
    <s v="Honda"/>
    <s v="Honda"/>
    <s v="Honda"/>
    <s v="Xiphorhynchus nanus nanus"/>
    <m/>
  </r>
  <r>
    <n v="691982"/>
    <s v="Aves Colombia [310112]"/>
    <s v="American Museum of Natural History"/>
    <s v="AMNH"/>
    <n v="122092"/>
    <s v="Dendroplex picus"/>
    <x v="31"/>
    <n v="5.2067889999999997"/>
    <n v="-74.736407"/>
    <n v="5"/>
    <s v="Coordenadas de centro urbano"/>
    <m/>
    <n v="1820"/>
    <s v="Dendroplex picus picerostris"/>
    <n v="1913"/>
    <n v="2"/>
    <n v="6"/>
    <n v="4786"/>
    <d v="1913-02-06T00:00:00"/>
    <s v="Colombia"/>
    <s v="Tolima"/>
    <s v="Honda"/>
    <s v="Honda"/>
    <s v="Honda"/>
    <s v="Dendroplex picus picerostris"/>
    <n v="1820"/>
  </r>
  <r>
    <n v="691981"/>
    <s v="Aves Colombia [310112]"/>
    <s v="American Museum of Natural History"/>
    <s v="AMNH"/>
    <n v="122093"/>
    <s v="Dendroplex picus"/>
    <x v="31"/>
    <n v="5.2067889999999997"/>
    <n v="-74.736407"/>
    <n v="5"/>
    <s v="Coordenadas de centro urbano"/>
    <s v="T. M. R."/>
    <n v="1820"/>
    <s v="Dendroplex picus picerostris"/>
    <n v="1913"/>
    <n v="2"/>
    <n v="7"/>
    <n v="4787"/>
    <d v="1913-02-07T00:00:00"/>
    <s v="Colombia"/>
    <s v="Tolima"/>
    <s v="Honda"/>
    <s v="Honda"/>
    <s v="Honda"/>
    <s v="Dendroplex picus picerostris"/>
    <n v="1820"/>
  </r>
  <r>
    <n v="712547"/>
    <s v="Aves Colombia [310112]"/>
    <s v="American Museum of Natural History"/>
    <s v="AMNH"/>
    <n v="122105"/>
    <s v="Lepidocolaptes souleyetii"/>
    <x v="32"/>
    <n v="5.2067889999999997"/>
    <n v="-74.736407"/>
    <n v="5"/>
    <s v="Coordenadas de centro urbano"/>
    <s v="G. K. C."/>
    <n v="1834"/>
    <s v="Picolaptes albolineatus"/>
    <n v="1913"/>
    <n v="2"/>
    <n v="8"/>
    <n v="4788"/>
    <d v="1913-02-08T00:00:00"/>
    <s v="Colombia"/>
    <s v="Tolima"/>
    <s v="Honda"/>
    <s v="Honda"/>
    <s v="Honda"/>
    <s v="Picolaptes albolineatus"/>
    <n v="1834"/>
  </r>
  <r>
    <n v="712548"/>
    <s v="Aves Colombia [310112]"/>
    <s v="American Museum of Natural History"/>
    <s v="AMNH"/>
    <n v="122106"/>
    <s v="Lepidocolaptes souleyetii"/>
    <x v="32"/>
    <n v="5.2067889999999997"/>
    <n v="-74.736407"/>
    <n v="5"/>
    <s v="Coordenadas de centro urbano"/>
    <s v="G. K. C."/>
    <n v="1834"/>
    <s v="Picolaptes albolineatus"/>
    <n v="1913"/>
    <n v="2"/>
    <n v="7"/>
    <n v="4787"/>
    <d v="1913-02-07T00:00:00"/>
    <s v="Colombia"/>
    <s v="Tolima"/>
    <s v="Honda"/>
    <s v="Honda"/>
    <s v="Honda"/>
    <s v="Picolaptes albolineatus"/>
    <n v="1834"/>
  </r>
  <r>
    <n v="696478"/>
    <s v="Aves Colombia [310112]"/>
    <s v="American Museum of Natural History"/>
    <s v="AMNH"/>
    <n v="122158"/>
    <s v="Fluvicola pica"/>
    <x v="33"/>
    <n v="5.2067889999999997"/>
    <n v="-74.736407"/>
    <n v="5"/>
    <s v="Coordenadas de centro urbano"/>
    <s v="G. O'C."/>
    <n v="2353"/>
    <s v="Fluvicola pica"/>
    <n v="1913"/>
    <n v="2"/>
    <n v="8"/>
    <n v="4788"/>
    <d v="1913-02-08T00:00:00"/>
    <s v="Colombia"/>
    <s v="Tolima"/>
    <s v="Honda"/>
    <s v="Honda"/>
    <s v="Honda"/>
    <s v="Fluvicola pica"/>
    <n v="2353"/>
  </r>
  <r>
    <n v="689946"/>
    <s v="Aves Colombia [310112]"/>
    <s v="American Museum of Natural History"/>
    <s v="AMNH"/>
    <n v="122167"/>
    <s v="Colonia colonus"/>
    <x v="34"/>
    <n v="5.2067889999999997"/>
    <n v="-74.736407"/>
    <n v="5"/>
    <s v="Coordenadas de centro urbano"/>
    <s v="G. K. C."/>
    <n v="2371"/>
    <s v="Copurus leuconotus"/>
    <n v="1913"/>
    <n v="2"/>
    <n v="8"/>
    <n v="4788"/>
    <d v="1913-02-08T00:00:00"/>
    <s v="Colombia"/>
    <s v="Tolima"/>
    <s v="Honda"/>
    <s v="Honda"/>
    <s v="Honda"/>
    <s v="Copurus leuconotus"/>
    <n v="2371"/>
  </r>
  <r>
    <n v="689947"/>
    <s v="Aves Colombia [310112]"/>
    <s v="American Museum of Natural History"/>
    <s v="AMNH"/>
    <n v="122168"/>
    <s v="Colonia colonus"/>
    <x v="34"/>
    <n v="5.2067889999999997"/>
    <n v="-74.736407"/>
    <n v="5"/>
    <s v="Coordenadas de centro urbano"/>
    <m/>
    <n v="2371"/>
    <s v="Copurus leuconotus"/>
    <n v="1913"/>
    <n v="2"/>
    <n v="5"/>
    <n v="4785"/>
    <d v="1913-02-05T00:00:00"/>
    <s v="Colombia"/>
    <s v="Tolima"/>
    <s v="Honda"/>
    <s v="Honda"/>
    <s v="Honda"/>
    <s v="Copurus leuconotus"/>
    <n v="2371"/>
  </r>
  <r>
    <n v="725455"/>
    <s v="Aves Colombia [310112]"/>
    <s v="American Museum of Natural History"/>
    <s v="AMNH"/>
    <n v="122177"/>
    <s v="Todirostrum cinereum"/>
    <x v="35"/>
    <n v="5.2067889999999997"/>
    <n v="-74.736407"/>
    <n v="5"/>
    <s v="Coordenadas de centro urbano"/>
    <m/>
    <n v="2244"/>
    <s v="Todirostrum cinereum cinereum"/>
    <n v="1913"/>
    <n v="2"/>
    <n v="2"/>
    <n v="4782"/>
    <d v="1913-02-02T00:00:00"/>
    <s v="Colombia"/>
    <s v="Tolima"/>
    <s v="Honda"/>
    <s v="Honda"/>
    <s v="Honda"/>
    <s v="Todirostrum cinereum cinereum"/>
    <n v="2244"/>
  </r>
  <r>
    <n v="725454"/>
    <s v="Aves Colombia [310112]"/>
    <s v="American Museum of Natural History"/>
    <s v="AMNH"/>
    <n v="122178"/>
    <s v="Todirostrum cinereum"/>
    <x v="35"/>
    <n v="5.2067889999999997"/>
    <n v="-74.736407"/>
    <n v="5"/>
    <s v="Coordenadas de centro urbano"/>
    <s v="G. K. C."/>
    <n v="2244"/>
    <s v="Todirostrum cinereum cinereum"/>
    <n v="1913"/>
    <n v="2"/>
    <n v="4"/>
    <n v="4784"/>
    <d v="1913-02-04T00:00:00"/>
    <s v="Colombia"/>
    <s v="Tolima"/>
    <s v="Honda"/>
    <s v="Honda"/>
    <s v="Honda"/>
    <s v="Todirostrum cinereum cinereum"/>
    <n v="2244"/>
  </r>
  <r>
    <n v="725526"/>
    <s v="Aves Colombia [310112]"/>
    <s v="American Museum of Natural History"/>
    <s v="AMNH"/>
    <n v="122185"/>
    <s v="Poecilotriccus sylvia"/>
    <x v="36"/>
    <n v="5.2067889999999997"/>
    <n v="-74.736407"/>
    <n v="5"/>
    <s v="Coordenadas de centro urbano"/>
    <s v="G. K. C."/>
    <n v="2238"/>
    <s v="Todirostrum schistaceiceps superciliare"/>
    <n v="1913"/>
    <n v="2"/>
    <n v="8"/>
    <n v="4788"/>
    <d v="1913-02-08T00:00:00"/>
    <s v="Colombia"/>
    <s v="Tolima"/>
    <s v="Honda"/>
    <s v="Honda"/>
    <s v="Honda"/>
    <s v="Todirostrum schistaceiceps superciliare"/>
    <n v="2238"/>
  </r>
  <r>
    <n v="725527"/>
    <s v="Aves Colombia [310112]"/>
    <s v="American Museum of Natural History"/>
    <s v="AMNH"/>
    <n v="122186"/>
    <s v="Poecilotriccus sylvia"/>
    <x v="36"/>
    <n v="5.2067889999999997"/>
    <n v="-74.736407"/>
    <n v="5"/>
    <s v="Coordenadas de centro urbano"/>
    <m/>
    <n v="2238"/>
    <s v="Todirostrum schistaceiceps superciliare"/>
    <n v="1913"/>
    <n v="2"/>
    <n v="2"/>
    <n v="4782"/>
    <d v="1913-02-02T00:00:00"/>
    <s v="Colombia"/>
    <s v="Tolima"/>
    <s v="Honda"/>
    <s v="Honda"/>
    <s v="Honda"/>
    <s v="Todirostrum schistaceiceps superciliare"/>
    <n v="2238"/>
  </r>
  <r>
    <n v="696203"/>
    <s v="Aves Colombia [310112]"/>
    <s v="American Museum of Natural History"/>
    <s v="AMNH"/>
    <n v="122188"/>
    <s v="Hemitriccus margaritaceiventer"/>
    <x v="37"/>
    <n v="5.2067889999999997"/>
    <n v="-74.736407"/>
    <n v="5"/>
    <s v="Coordenadas de centro urbano"/>
    <s v="G. K. C."/>
    <n v="2220"/>
    <s v="Euscarthmus septentrionalis"/>
    <n v="1913"/>
    <n v="2"/>
    <n v="3"/>
    <n v="4783"/>
    <d v="1913-02-03T00:00:00"/>
    <s v="Colombia"/>
    <s v="Tolima"/>
    <s v="Honda"/>
    <s v="Honda"/>
    <s v="Honda"/>
    <s v="Euscarthmus septentrionalis"/>
    <n v="2220"/>
  </r>
  <r>
    <n v="696204"/>
    <s v="Aves Colombia [310112]"/>
    <s v="American Museum of Natural History"/>
    <s v="AMNH"/>
    <n v="122189"/>
    <s v="Hemitriccus margaritaceiventer"/>
    <x v="37"/>
    <n v="5.2067889999999997"/>
    <n v="-74.736407"/>
    <n v="5"/>
    <s v="Coordenadas de centro urbano"/>
    <s v="G. K. C."/>
    <n v="2220"/>
    <s v="Euscarthmus septentrionalis"/>
    <n v="1913"/>
    <n v="2"/>
    <n v="3"/>
    <n v="4783"/>
    <d v="1913-02-03T00:00:00"/>
    <s v="Colombia"/>
    <s v="Tolima"/>
    <s v="Honda"/>
    <s v="Honda"/>
    <s v="Honda"/>
    <s v="Euscarthmus septentrionalis"/>
    <n v="2220"/>
  </r>
  <r>
    <n v="678006"/>
    <s v="Aves Colombia [310112]"/>
    <s v="American Museum of Natural History"/>
    <s v="AMNH"/>
    <n v="122197"/>
    <s v="Atalotriccus pilaris"/>
    <x v="38"/>
    <n v="5.2067889999999997"/>
    <n v="-74.736407"/>
    <n v="5"/>
    <s v="Coordenadas de centro urbano"/>
    <s v="F. M. C."/>
    <n v="2206"/>
    <s v="Atalotriccus pilaris pilaris"/>
    <n v="1913"/>
    <n v="3"/>
    <n v="5"/>
    <n v="4813"/>
    <d v="1913-03-05T00:00:00"/>
    <s v="Colombia"/>
    <s v="Tolima"/>
    <s v="Honda"/>
    <s v="Honda"/>
    <s v="Honda"/>
    <s v="Atalotriccus pilaris pilaris"/>
    <n v="2206"/>
  </r>
  <r>
    <n v="678007"/>
    <s v="Aves Colombia [310112]"/>
    <s v="American Museum of Natural History"/>
    <s v="AMNH"/>
    <n v="122198"/>
    <s v="Atalotriccus pilaris"/>
    <x v="38"/>
    <n v="5.2067889999999997"/>
    <n v="-74.736407"/>
    <n v="5"/>
    <s v="Coordenadas de centro urbano"/>
    <s v="G. K. C."/>
    <n v="2206"/>
    <s v="Atalotriccus pilaris pilaris"/>
    <n v="1913"/>
    <n v="2"/>
    <n v="2"/>
    <n v="4782"/>
    <d v="1913-02-02T00:00:00"/>
    <s v="Colombia"/>
    <s v="Tolima"/>
    <s v="Honda"/>
    <s v="Honda"/>
    <s v="Honda"/>
    <s v="Atalotriccus pilaris pilaris"/>
    <n v="2206"/>
  </r>
  <r>
    <n v="713522"/>
    <s v="Aves Colombia [310112]"/>
    <s v="American Museum of Natural History"/>
    <s v="AMNH"/>
    <n v="122207"/>
    <s v="Mionectes oleagineus"/>
    <x v="39"/>
    <n v="5.2067889999999997"/>
    <n v="-74.736407"/>
    <n v="5"/>
    <s v="Coordenadas de centro urbano"/>
    <s v="F. M. C."/>
    <n v="2179"/>
    <s v="Pipromorpha oleaginea parca"/>
    <n v="1913"/>
    <n v="2"/>
    <n v="6"/>
    <n v="4786"/>
    <d v="1913-02-06T00:00:00"/>
    <s v="Colombia"/>
    <s v="Tolima"/>
    <s v="Honda"/>
    <s v="Honda"/>
    <s v="Honda"/>
    <s v="Pipromorpha oleaginea parca"/>
    <n v="2179"/>
  </r>
  <r>
    <n v="707734"/>
    <s v="Aves Colombia [310112]"/>
    <s v="American Museum of Natural History"/>
    <s v="AMNH"/>
    <n v="122218"/>
    <s v="Myiopagis viridicata"/>
    <x v="40"/>
    <n v="5.2067889999999997"/>
    <n v="-74.736407"/>
    <n v="5"/>
    <s v="Coordenadas de centro urbano"/>
    <s v="G. K. C."/>
    <n v="2082"/>
    <s v="Myiopagis viridicata pallens"/>
    <n v="1913"/>
    <n v="2"/>
    <n v="7"/>
    <n v="4787"/>
    <d v="1913-02-07T00:00:00"/>
    <s v="Colombia"/>
    <s v="Tolima"/>
    <s v="Honda"/>
    <s v="Honda"/>
    <s v="Honda"/>
    <s v="Myiopagis viridicata pallens"/>
    <n v="2082"/>
  </r>
  <r>
    <n v="707735"/>
    <s v="Aves Colombia [310112]"/>
    <s v="American Museum of Natural History"/>
    <s v="AMNH"/>
    <n v="122219"/>
    <s v="Myiopagis viridicata"/>
    <x v="40"/>
    <n v="5.2067889999999997"/>
    <n v="-74.736407"/>
    <n v="5"/>
    <s v="Coordenadas de centro urbano"/>
    <s v="G. K. C."/>
    <n v="2082"/>
    <s v="Myiopagis viridicata pallens"/>
    <n v="1913"/>
    <n v="2"/>
    <n v="7"/>
    <n v="4787"/>
    <d v="1913-02-07T00:00:00"/>
    <s v="Colombia"/>
    <s v="Tolima"/>
    <s v="Honda"/>
    <s v="Honda"/>
    <s v="Honda"/>
    <s v="Myiopagis viridicata pallens"/>
    <n v="2082"/>
  </r>
  <r>
    <n v="707736"/>
    <s v="Aves Colombia [310112]"/>
    <s v="American Museum of Natural History"/>
    <s v="AMNH"/>
    <n v="122220"/>
    <s v="Myiopagis viridicata"/>
    <x v="40"/>
    <n v="5.2067889999999997"/>
    <n v="-74.736407"/>
    <n v="5"/>
    <s v="Coordenadas de centro urbano"/>
    <s v="G. K. C."/>
    <n v="2082"/>
    <s v="Myiopagis viridicata pallens"/>
    <n v="1913"/>
    <n v="2"/>
    <n v="7"/>
    <n v="4787"/>
    <d v="1913-02-07T00:00:00"/>
    <s v="Colombia"/>
    <s v="Tolima"/>
    <s v="Honda"/>
    <s v="Honda"/>
    <s v="Honda"/>
    <s v="Myiopagis viridicata pallens"/>
    <n v="2082"/>
  </r>
  <r>
    <n v="711292"/>
    <s v="Aves Colombia [310112]"/>
    <s v="American Museum of Natural History"/>
    <s v="AMNH"/>
    <n v="122223"/>
    <s v="Phaeomyias murina"/>
    <x v="41"/>
    <n v="5.2067889999999997"/>
    <n v="-74.736407"/>
    <n v="5"/>
    <s v="Coordenadas de centro urbano"/>
    <s v="G. K. C."/>
    <n v="2126"/>
    <s v="Phaeomias murina incomta"/>
    <n v="1913"/>
    <n v="2"/>
    <n v="4"/>
    <n v="4784"/>
    <d v="1913-02-04T00:00:00"/>
    <s v="Colombia"/>
    <s v="Tolima"/>
    <s v="Honda"/>
    <s v="Honda"/>
    <s v="Honda"/>
    <s v="Phaeomias murina incomta"/>
    <n v="2126"/>
  </r>
  <r>
    <n v="711293"/>
    <s v="Aves Colombia [310112]"/>
    <s v="American Museum of Natural History"/>
    <s v="AMNH"/>
    <n v="122224"/>
    <s v="Phaeomyias murina"/>
    <x v="41"/>
    <n v="5.2067889999999997"/>
    <n v="-74.736407"/>
    <n v="5"/>
    <s v="Coordenadas de centro urbano"/>
    <s v="G. K. C."/>
    <n v="2126"/>
    <s v="Phaeomias murina incomta"/>
    <n v="1913"/>
    <n v="2"/>
    <n v="4"/>
    <n v="4784"/>
    <d v="1913-02-04T00:00:00"/>
    <s v="Colombia"/>
    <s v="Tolima"/>
    <s v="Honda"/>
    <s v="Honda"/>
    <s v="Honda"/>
    <s v="Phaeomias murina incomta"/>
    <n v="2126"/>
  </r>
  <r>
    <n v="711294"/>
    <s v="Aves Colombia [310112]"/>
    <s v="American Museum of Natural History"/>
    <s v="AMNH"/>
    <n v="122225"/>
    <s v="Phaeomyias murina"/>
    <x v="41"/>
    <n v="5.2067889999999997"/>
    <n v="-74.736407"/>
    <n v="5"/>
    <s v="Coordenadas de centro urbano"/>
    <s v="L. A. F."/>
    <n v="2126"/>
    <s v="Phaeomias murina incomta"/>
    <n v="1913"/>
    <n v="2"/>
    <n v="3"/>
    <n v="4783"/>
    <d v="1913-02-03T00:00:00"/>
    <s v="Colombia"/>
    <s v="Tolima"/>
    <s v="Honda"/>
    <s v="Honda"/>
    <s v="Honda"/>
    <s v="Phaeomias murina incomta"/>
    <n v="2126"/>
  </r>
  <r>
    <n v="727251"/>
    <s v="Aves Colombia [310112]"/>
    <s v="American Museum of Natural History"/>
    <s v="AMNH"/>
    <n v="122234"/>
    <s v="Zimmerius chrysops"/>
    <x v="42"/>
    <n v="5.2067889999999997"/>
    <n v="-74.736407"/>
    <n v="5"/>
    <s v="Coordenadas de centro urbano"/>
    <m/>
    <n v="2153"/>
    <s v="Tyranniscus chrysops chrysops"/>
    <n v="1913"/>
    <n v="2"/>
    <n v="7"/>
    <n v="4787"/>
    <d v="1913-02-07T00:00:00"/>
    <s v="Colombia"/>
    <s v="Tolima"/>
    <s v="Honda"/>
    <s v="Honda"/>
    <s v="Honda"/>
    <s v="Tyranniscus chrysops chrysops"/>
    <n v="2153"/>
  </r>
  <r>
    <n v="694200"/>
    <s v="Aves Colombia [310112]"/>
    <s v="American Museum of Natural History"/>
    <s v="AMNH"/>
    <n v="122255"/>
    <s v="Elaenia flavogaster"/>
    <x v="43"/>
    <n v="5.2067889999999997"/>
    <n v="-74.736407"/>
    <n v="5"/>
    <s v="Coordenadas de centro urbano"/>
    <s v="G. K. C."/>
    <n v="2083"/>
    <s v="Elaenia flavogaster flavogaster"/>
    <n v="1913"/>
    <n v="2"/>
    <n v="2"/>
    <n v="4782"/>
    <d v="1913-02-02T00:00:00"/>
    <s v="Colombia"/>
    <s v="Tolima"/>
    <s v="Honda"/>
    <s v="Honda"/>
    <s v="Honda"/>
    <s v="Elaenia flavogaster flavogaster"/>
    <n v="2083"/>
  </r>
  <r>
    <n v="694201"/>
    <s v="Aves Colombia [310112]"/>
    <s v="American Museum of Natural History"/>
    <s v="AMNH"/>
    <n v="122256"/>
    <s v="Elaenia flavogaster"/>
    <x v="43"/>
    <n v="5.2067889999999997"/>
    <n v="-74.736407"/>
    <n v="5"/>
    <s v="Coordenadas de centro urbano"/>
    <s v="G. K. C."/>
    <n v="2083"/>
    <s v="Elaenia flavogaster flavogaster"/>
    <n v="1913"/>
    <n v="2"/>
    <n v="7"/>
    <n v="4787"/>
    <d v="1913-02-07T00:00:00"/>
    <s v="Colombia"/>
    <s v="Tolima"/>
    <s v="Honda"/>
    <s v="Honda"/>
    <s v="Honda"/>
    <s v="Elaenia flavogaster flavogaster"/>
    <n v="2083"/>
  </r>
  <r>
    <n v="708253"/>
    <s v="Aves Colombia [310112]"/>
    <s v="American Museum of Natural History"/>
    <s v="AMNH"/>
    <n v="122265"/>
    <s v="Myiozetetes cayanensis"/>
    <x v="44"/>
    <n v="5.2067889999999997"/>
    <n v="-74.736407"/>
    <n v="5"/>
    <s v="Coordenadas de centro urbano"/>
    <s v="G. O'C."/>
    <n v="2375"/>
    <s v="Myiozetetes cayanensis cayanensis"/>
    <n v="1913"/>
    <n v="2"/>
    <n v="4"/>
    <n v="4784"/>
    <d v="1913-02-04T00:00:00"/>
    <s v="Colombia"/>
    <s v="Tolima"/>
    <s v="Honda"/>
    <s v="Honda"/>
    <s v="Honda"/>
    <s v="Myiozetetes cayanensis cayanensis"/>
    <n v="2375"/>
  </r>
  <r>
    <n v="708252"/>
    <s v="Aves Colombia [310112]"/>
    <s v="American Museum of Natural History"/>
    <s v="AMNH"/>
    <n v="122266"/>
    <s v="Myiozetetes cayanensis"/>
    <x v="44"/>
    <n v="5.2067889999999997"/>
    <n v="-74.736407"/>
    <n v="5"/>
    <s v="Coordenadas de centro urbano"/>
    <s v="G. K. C."/>
    <n v="2375"/>
    <s v="Myiozetetes cayanensis cayanensis"/>
    <n v="1913"/>
    <n v="2"/>
    <n v="3"/>
    <n v="4783"/>
    <d v="1913-02-03T00:00:00"/>
    <s v="Colombia"/>
    <s v="Tolima"/>
    <s v="Honda"/>
    <s v="Honda"/>
    <s v="Honda"/>
    <s v="Myiozetetes cayanensis cayanensis"/>
    <n v="2375"/>
  </r>
  <r>
    <n v="713869"/>
    <s v="Aves Colombia [310112]"/>
    <s v="American Museum of Natural History"/>
    <s v="AMNH"/>
    <n v="122277"/>
    <s v="Pitangus sulphuratus"/>
    <x v="45"/>
    <n v="5.2067889999999997"/>
    <n v="-74.736407"/>
    <n v="5"/>
    <s v="Coordenadas de centro urbano"/>
    <s v="G. K. C."/>
    <n v="2380"/>
    <s v="Pitangus sulphuratus rufipennis"/>
    <n v="1913"/>
    <n v="2"/>
    <n v="8"/>
    <n v="4788"/>
    <d v="1913-02-08T00:00:00"/>
    <s v="Colombia"/>
    <s v="Tolima"/>
    <s v="Honda"/>
    <s v="Honda"/>
    <s v="Honda"/>
    <s v="Pitangus sulphuratus rufipennis"/>
    <n v="2380"/>
  </r>
  <r>
    <n v="715324"/>
    <s v="Aves Colombia [310112]"/>
    <s v="American Museum of Natural History"/>
    <s v="AMNH"/>
    <n v="122303"/>
    <s v="Pyrocephalus rubinus"/>
    <x v="46"/>
    <n v="5.2067889999999997"/>
    <n v="-74.736407"/>
    <n v="5"/>
    <s v="Coordenadas de centro urbano"/>
    <s v="G. K. C."/>
    <n v="2300"/>
    <s v="Pyrocephalus rubinus heterurus"/>
    <n v="1913"/>
    <n v="2"/>
    <n v="7"/>
    <n v="4787"/>
    <d v="1913-02-07T00:00:00"/>
    <s v="Colombia"/>
    <s v="Tolima"/>
    <s v="Honda"/>
    <s v="Honda"/>
    <s v="Honda"/>
    <s v="Pyrocephalus rubinus heterurus"/>
    <n v="2300"/>
  </r>
  <r>
    <n v="694760"/>
    <s v="Aves Colombia [310112]"/>
    <s v="American Museum of Natural History"/>
    <s v="AMNH"/>
    <n v="122314"/>
    <s v="Empidonax traillii"/>
    <x v="47"/>
    <n v="5.2067889999999997"/>
    <n v="-74.736407"/>
    <n v="5"/>
    <s v="Coordenadas de centro urbano"/>
    <s v="T. M. R."/>
    <n v="2288"/>
    <s v="Empidonax trailli alnorum"/>
    <n v="1913"/>
    <n v="2"/>
    <n v="7"/>
    <n v="4787"/>
    <d v="1913-02-07T00:00:00"/>
    <s v="Colombia"/>
    <s v="Tolima"/>
    <s v="Honda"/>
    <s v="Honda"/>
    <s v="Honda"/>
    <s v="Empidonax trailli alnorum"/>
    <n v="2288"/>
  </r>
  <r>
    <n v="694757"/>
    <s v="Aves Colombia [310112]"/>
    <s v="American Museum of Natural History"/>
    <s v="AMNH"/>
    <n v="122315"/>
    <s v="Empidonax traillii"/>
    <x v="47"/>
    <n v="5.2067889999999997"/>
    <n v="-74.736407"/>
    <n v="5"/>
    <s v="Coordenadas de centro urbano"/>
    <s v="G. K. C."/>
    <n v="2288"/>
    <s v="Empidonax trailli alnorum"/>
    <n v="1913"/>
    <n v="2"/>
    <n v="8"/>
    <n v="4788"/>
    <d v="1913-02-08T00:00:00"/>
    <s v="Colombia"/>
    <s v="Tolima"/>
    <s v="Honda"/>
    <s v="Honda"/>
    <s v="Honda"/>
    <s v="Empidonax trailli alnorum"/>
    <n v="2288"/>
  </r>
  <r>
    <n v="694758"/>
    <s v="Aves Colombia [310112]"/>
    <s v="American Museum of Natural History"/>
    <s v="AMNH"/>
    <n v="122316"/>
    <s v="Empidonax traillii"/>
    <x v="47"/>
    <n v="5.2067889999999997"/>
    <n v="-74.736407"/>
    <n v="5"/>
    <s v="Coordenadas de centro urbano"/>
    <s v="G. K. C."/>
    <n v="2288"/>
    <s v="Empidonax trailli alnorum"/>
    <n v="1913"/>
    <n v="2"/>
    <n v="6"/>
    <n v="4786"/>
    <d v="1913-02-06T00:00:00"/>
    <s v="Colombia"/>
    <s v="Tolima"/>
    <s v="Honda"/>
    <s v="Honda"/>
    <s v="Honda"/>
    <s v="Empidonax trailli alnorum"/>
    <n v="2288"/>
  </r>
  <r>
    <n v="694759"/>
    <s v="Aves Colombia [310112]"/>
    <s v="American Museum of Natural History"/>
    <s v="AMNH"/>
    <n v="122317"/>
    <s v="Empidonax traillii"/>
    <x v="47"/>
    <n v="5.2067889999999997"/>
    <n v="-74.736407"/>
    <n v="5"/>
    <s v="Coordenadas de centro urbano"/>
    <s v="G. K. C."/>
    <n v="2288"/>
    <s v="Empidonax trailli alnorum"/>
    <n v="1913"/>
    <n v="2"/>
    <n v="8"/>
    <n v="4788"/>
    <d v="1913-02-08T00:00:00"/>
    <s v="Colombia"/>
    <s v="Tolima"/>
    <s v="Honda"/>
    <s v="Honda"/>
    <s v="Honda"/>
    <s v="Empidonax trailli alnorum"/>
    <n v="2288"/>
  </r>
  <r>
    <n v="706487"/>
    <s v="Aves Colombia [310112]"/>
    <s v="American Museum of Natural History"/>
    <s v="AMNH"/>
    <n v="122331"/>
    <s v="Myiarchus apicalis"/>
    <x v="48"/>
    <n v="5.2067889999999997"/>
    <n v="-74.736407"/>
    <n v="5"/>
    <s v="Coordenadas de centro urbano"/>
    <s v="G. K. C."/>
    <n v="2415"/>
    <s v="Myiarchus apicalis"/>
    <n v="1913"/>
    <n v="2"/>
    <n v="8"/>
    <n v="4788"/>
    <d v="1913-02-08T00:00:00"/>
    <s v="Colombia"/>
    <s v="Tolima"/>
    <s v="Honda"/>
    <s v="Honda"/>
    <s v="Honda"/>
    <s v="Myiarchus apicalis"/>
    <n v="2415"/>
  </r>
  <r>
    <n v="706488"/>
    <s v="Aves Colombia [310112]"/>
    <s v="American Museum of Natural History"/>
    <s v="AMNH"/>
    <n v="122332"/>
    <s v="Myiarchus apicalis"/>
    <x v="48"/>
    <n v="5.2067889999999997"/>
    <n v="-74.736407"/>
    <n v="5"/>
    <s v="Coordenadas de centro urbano"/>
    <s v="G. K. C."/>
    <n v="2415"/>
    <s v="Myiarchus apicalis"/>
    <n v="1913"/>
    <n v="2"/>
    <n v="4"/>
    <n v="4784"/>
    <d v="1913-02-04T00:00:00"/>
    <s v="Colombia"/>
    <s v="Tolima"/>
    <s v="Honda"/>
    <s v="Honda"/>
    <s v="Honda"/>
    <s v="Myiarchus apicalis"/>
    <n v="2415"/>
  </r>
  <r>
    <n v="706489"/>
    <s v="Aves Colombia [310112]"/>
    <s v="American Museum of Natural History"/>
    <s v="AMNH"/>
    <n v="122334"/>
    <s v="Myiarchus apicalis"/>
    <x v="48"/>
    <n v="5.2067889999999997"/>
    <n v="-74.736407"/>
    <n v="5"/>
    <s v="Coordenadas de centro urbano"/>
    <s v="G. K. C."/>
    <n v="2415"/>
    <s v="Myiarchus apicalis"/>
    <n v="1913"/>
    <n v="2"/>
    <n v="4"/>
    <n v="4784"/>
    <d v="1913-02-04T00:00:00"/>
    <s v="Colombia"/>
    <s v="Tolima"/>
    <s v="Honda"/>
    <s v="Honda"/>
    <s v="Honda"/>
    <s v="Myiarchus apicalis"/>
    <n v="2415"/>
  </r>
  <r>
    <n v="706490"/>
    <s v="Aves Colombia [310112]"/>
    <s v="American Museum of Natural History"/>
    <s v="AMNH"/>
    <n v="122335"/>
    <s v="Myiarchus apicalis"/>
    <x v="48"/>
    <n v="5.2067889999999997"/>
    <n v="-74.736407"/>
    <n v="5"/>
    <s v="Coordenadas de centro urbano"/>
    <s v="G. K. C."/>
    <n v="2415"/>
    <s v="Myiarchus apicalis"/>
    <n v="1913"/>
    <n v="2"/>
    <n v="4"/>
    <n v="4784"/>
    <d v="1913-02-04T00:00:00"/>
    <s v="Colombia"/>
    <s v="Tolima"/>
    <s v="Honda"/>
    <s v="Honda"/>
    <s v="Honda"/>
    <s v="Myiarchus apicalis"/>
    <n v="2415"/>
  </r>
  <r>
    <n v="727691"/>
    <s v="Aves Colombia [310112]"/>
    <s v="American Museum of Natural History"/>
    <s v="AMNH"/>
    <n v="122348"/>
    <s v="Tyrannus melancholicus"/>
    <x v="49"/>
    <n v="5.2067889999999997"/>
    <n v="-74.736407"/>
    <n v="5"/>
    <s v="Coordenadas de centro urbano"/>
    <s v="P. G. H."/>
    <n v="2396"/>
    <s v="Tyrannus melancholicus satrapa"/>
    <n v="1913"/>
    <n v="2"/>
    <n v="2"/>
    <n v="4782"/>
    <d v="1913-02-02T00:00:00"/>
    <s v="Colombia"/>
    <s v="Tolima"/>
    <s v="Honda"/>
    <s v="Honda"/>
    <s v="Honda"/>
    <s v="Tyrannus melancholicus satrapa"/>
    <n v="2396"/>
  </r>
  <r>
    <n v="689963"/>
    <s v="Aves Colombia [310112]"/>
    <s v="American Museum of Natural History"/>
    <s v="AMNH"/>
    <n v="122370"/>
    <s v="Corapipo leucorrhoa"/>
    <x v="50"/>
    <n v="5.2067889999999997"/>
    <n v="-74.736407"/>
    <n v="5"/>
    <s v="Coordenadas de centro urbano"/>
    <s v="P. G. H."/>
    <n v="2508"/>
    <s v="Corapipo leucorrhoa leucorrhoa"/>
    <n v="1913"/>
    <n v="2"/>
    <n v="6"/>
    <n v="4786"/>
    <d v="1913-02-06T00:00:00"/>
    <s v="Colombia"/>
    <s v="Tolima"/>
    <s v="Honda"/>
    <s v="Honda"/>
    <s v="Honda"/>
    <s v="Corapipo leucorrhoa leucorrhoa"/>
    <n v="2508"/>
  </r>
  <r>
    <n v="703248"/>
    <s v="Aves Colombia [310112]"/>
    <s v="American Museum of Natural History"/>
    <s v="AMNH"/>
    <n v="122371"/>
    <s v="Manacus manacus"/>
    <x v="51"/>
    <n v="5.2067889999999997"/>
    <n v="-74.736407"/>
    <n v="5"/>
    <s v="Coordenadas de centro urbano"/>
    <s v="G. K. C."/>
    <n v="2524"/>
    <s v="Manacus manacus flaveolus"/>
    <n v="1913"/>
    <n v="2"/>
    <n v="4"/>
    <n v="4784"/>
    <d v="1913-02-04T00:00:00"/>
    <s v="Colombia"/>
    <s v="Tolima"/>
    <s v="Honda"/>
    <s v="Honda"/>
    <s v="Honda"/>
    <s v="Manacus manacus flaveolus"/>
    <n v="2524"/>
  </r>
  <r>
    <n v="703249"/>
    <s v="Aves Colombia [310112]"/>
    <s v="American Museum of Natural History"/>
    <s v="AMNH"/>
    <n v="122372"/>
    <s v="Manacus manacus"/>
    <x v="51"/>
    <n v="5.2067889999999997"/>
    <n v="-74.736407"/>
    <n v="5"/>
    <s v="Coordenadas de centro urbano"/>
    <s v="G. K. C."/>
    <n v="2524"/>
    <s v="Manacus manacus flaveolus"/>
    <n v="1913"/>
    <n v="2"/>
    <n v="3"/>
    <n v="4783"/>
    <d v="1913-02-03T00:00:00"/>
    <s v="Colombia"/>
    <s v="Tolima"/>
    <s v="Honda"/>
    <s v="Honda"/>
    <s v="Honda"/>
    <s v="Manacus manacus flaveolus"/>
    <n v="2524"/>
  </r>
  <r>
    <n v="714367"/>
    <s v="Aves Colombia [310112]"/>
    <s v="American Museum of Natural History"/>
    <s v="AMNH"/>
    <n v="122427"/>
    <s v="Polioptila plumbea"/>
    <x v="52"/>
    <n v="5.2067889999999997"/>
    <n v="-74.736407"/>
    <n v="5"/>
    <s v="Coordenadas de centro urbano"/>
    <s v="F. M. C."/>
    <n v="2693"/>
    <s v="Polioptila livida plumbeiceps"/>
    <n v="1913"/>
    <n v="2"/>
    <n v="8"/>
    <n v="4788"/>
    <d v="1913-02-08T00:00:00"/>
    <s v="Colombia"/>
    <s v="Tolima"/>
    <s v="Honda"/>
    <s v="Honda"/>
    <s v="Honda"/>
    <s v="Polioptila livida plumbeiceps"/>
    <n v="2693"/>
  </r>
  <r>
    <n v="714368"/>
    <s v="Aves Colombia [310112]"/>
    <s v="American Museum of Natural History"/>
    <s v="AMNH"/>
    <n v="122428"/>
    <s v="Polioptila plumbea"/>
    <x v="52"/>
    <n v="5.2067889999999997"/>
    <n v="-74.736407"/>
    <n v="5"/>
    <s v="Coordenadas de centro urbano"/>
    <s v="G. K. C."/>
    <n v="2693"/>
    <s v="Polioptila livida plumbeiceps"/>
    <n v="1913"/>
    <n v="2"/>
    <n v="3"/>
    <n v="4783"/>
    <d v="1913-02-03T00:00:00"/>
    <s v="Colombia"/>
    <s v="Tolima"/>
    <s v="Honda"/>
    <s v="Honda"/>
    <s v="Honda"/>
    <s v="Polioptila livida plumbeiceps"/>
    <n v="2693"/>
  </r>
  <r>
    <n v="724545"/>
    <s v="Aves Colombia [310112]"/>
    <s v="American Museum of Natural History"/>
    <s v="AMNH"/>
    <n v="122462"/>
    <s v="Cantorchilus leucotis"/>
    <x v="53"/>
    <n v="5.2067889999999997"/>
    <n v="-74.736407"/>
    <n v="5"/>
    <s v="Coordenadas de centro urbano"/>
    <s v="G. K. C."/>
    <n v="2675"/>
    <s v="Thryophilus leucotis"/>
    <n v="1913"/>
    <n v="2"/>
    <n v="6"/>
    <n v="4786"/>
    <d v="1913-02-06T00:00:00"/>
    <s v="Colombia"/>
    <s v="Tolima"/>
    <s v="Honda"/>
    <s v="Honda"/>
    <s v="Honda"/>
    <s v="Thryophilus leucotis"/>
    <n v="2675"/>
  </r>
  <r>
    <n v="724546"/>
    <s v="Aves Colombia [310112]"/>
    <s v="American Museum of Natural History"/>
    <s v="AMNH"/>
    <n v="122463"/>
    <s v="Cantorchilus leucotis"/>
    <x v="53"/>
    <n v="5.2067889999999997"/>
    <n v="-74.736407"/>
    <n v="5"/>
    <s v="Coordenadas de centro urbano"/>
    <s v="G. K. C."/>
    <n v="2675"/>
    <s v="Thryophilus leucotis"/>
    <n v="1913"/>
    <n v="2"/>
    <n v="6"/>
    <n v="4786"/>
    <d v="1913-02-06T00:00:00"/>
    <s v="Colombia"/>
    <s v="Tolima"/>
    <s v="Honda"/>
    <s v="Honda"/>
    <s v="Honda"/>
    <s v="Thryophilus leucotis"/>
    <n v="2675"/>
  </r>
  <r>
    <n v="726051"/>
    <s v="Aves Colombia [310112]"/>
    <s v="American Museum of Natural History"/>
    <s v="AMNH"/>
    <n v="122493"/>
    <s v="Troglodytes aedon"/>
    <x v="54"/>
    <n v="5.2067889999999997"/>
    <n v="-74.736407"/>
    <n v="5"/>
    <s v="Coordenadas de centro urbano"/>
    <s v="G. K. C."/>
    <n v="2646"/>
    <s v="Troglodytes musculus striatulus"/>
    <n v="1913"/>
    <n v="2"/>
    <n v="8"/>
    <n v="4788"/>
    <d v="1913-02-08T00:00:00"/>
    <s v="Colombia"/>
    <s v="Tolima"/>
    <s v="Honda"/>
    <s v="Honda"/>
    <s v="Honda"/>
    <s v="Troglodytes musculus striatulus"/>
    <n v="2646"/>
  </r>
  <r>
    <n v="726052"/>
    <s v="Aves Colombia [310112]"/>
    <s v="American Museum of Natural History"/>
    <s v="AMNH"/>
    <n v="122494"/>
    <s v="Troglodytes aedon"/>
    <x v="54"/>
    <n v="5.2067889999999997"/>
    <n v="-74.736407"/>
    <n v="5"/>
    <s v="Coordenadas de centro urbano"/>
    <s v="G. K. C."/>
    <n v="2646"/>
    <s v="Troglodytes musculus striatulus"/>
    <n v="1913"/>
    <n v="2"/>
    <n v="8"/>
    <n v="4788"/>
    <d v="1913-02-08T00:00:00"/>
    <s v="Colombia"/>
    <s v="Tolima"/>
    <s v="Honda"/>
    <s v="Honda"/>
    <s v="Honda"/>
    <s v="Troglodytes musculus striatulus"/>
    <n v="2646"/>
  </r>
  <r>
    <n v="705256"/>
    <s v="Aves Colombia [310112]"/>
    <s v="American Museum of Natural History"/>
    <s v="AMNH"/>
    <n v="122540"/>
    <s v="Mimus gilvus"/>
    <x v="55"/>
    <n v="5.2067889999999997"/>
    <n v="-74.736407"/>
    <n v="5"/>
    <s v="Coordenadas de centro urbano"/>
    <s v="T. M. R."/>
    <n v="2743"/>
    <s v="Mimus gilvus tolimensis"/>
    <n v="1913"/>
    <n v="2"/>
    <n v="6"/>
    <n v="4786"/>
    <d v="1913-02-06T00:00:00"/>
    <s v="Colombia"/>
    <s v="Tolima"/>
    <s v="Honda"/>
    <s v="Honda"/>
    <s v="Honda"/>
    <s v="Mimus gilvus tolimensis"/>
    <n v="2743"/>
  </r>
  <r>
    <n v="693413"/>
    <s v="Aves Colombia [310112]"/>
    <s v="American Museum of Natural History"/>
    <s v="AMNH"/>
    <n v="122541"/>
    <s v="Donacobius atricapilla"/>
    <x v="56"/>
    <n v="5.2067889999999997"/>
    <n v="-74.736407"/>
    <n v="5"/>
    <s v="Coordenadas de centro urbano"/>
    <s v="G. K. C."/>
    <n v="2699"/>
    <s v="Donacobius atricapillus albovittatus"/>
    <n v="1913"/>
    <n v="2"/>
    <n v="7"/>
    <n v="4787"/>
    <d v="1913-02-07T00:00:00"/>
    <s v="Colombia"/>
    <s v="Tolima"/>
    <s v="Honda"/>
    <s v="Honda"/>
    <s v="Honda"/>
    <s v="Donacobius atricapillus albovittatus"/>
    <n v="2699"/>
  </r>
  <r>
    <n v="713964"/>
    <s v="Aves Colombia [310112]"/>
    <s v="American Museum of Natural History"/>
    <s v="AMNH"/>
    <n v="122555"/>
    <s v="Turdus ignobilis"/>
    <x v="57"/>
    <n v="5.2067889999999997"/>
    <n v="-74.736407"/>
    <n v="5"/>
    <s v="Coordenadas de centro urbano"/>
    <s v="G. K. C."/>
    <n v="2731"/>
    <s v="Planesticus ignobilis ignobilis"/>
    <n v="1913"/>
    <n v="2"/>
    <n v="6"/>
    <n v="4786"/>
    <d v="1913-02-06T00:00:00"/>
    <s v="Colombia"/>
    <s v="Tolima"/>
    <s v="Honda"/>
    <s v="Honda"/>
    <s v="Honda"/>
    <s v="Planesticus ignobilis ignobilis"/>
    <n v="2731"/>
  </r>
  <r>
    <n v="713900"/>
    <s v="Aves Colombia [310112]"/>
    <s v="American Museum of Natural History"/>
    <s v="AMNH"/>
    <n v="122570"/>
    <s v="Turdus leucomelas"/>
    <x v="58"/>
    <n v="5.2067889999999997"/>
    <n v="-74.736407"/>
    <n v="5"/>
    <s v="Coordenadas de centro urbano"/>
    <s v="G. K. C."/>
    <n v="2719"/>
    <s v="Planesticus albiventer ephippialis"/>
    <n v="1913"/>
    <n v="2"/>
    <n v="2"/>
    <n v="4782"/>
    <d v="1913-02-02T00:00:00"/>
    <s v="Colombia"/>
    <s v="Tolima"/>
    <s v="Honda"/>
    <s v="Honda"/>
    <s v="Honda"/>
    <s v="Planesticus albiventer ephippialis"/>
    <n v="2719"/>
  </r>
  <r>
    <n v="713901"/>
    <s v="Aves Colombia [310112]"/>
    <s v="American Museum of Natural History"/>
    <s v="AMNH"/>
    <n v="122571"/>
    <s v="Turdus leucomelas"/>
    <x v="58"/>
    <n v="5.2067889999999997"/>
    <n v="-74.736407"/>
    <n v="5"/>
    <s v="Coordenadas de centro urbano"/>
    <s v="G. K. C."/>
    <n v="2719"/>
    <s v="Planesticus albiventer ephippialis"/>
    <n v="1913"/>
    <n v="2"/>
    <n v="8"/>
    <n v="4788"/>
    <d v="1913-02-08T00:00:00"/>
    <s v="Colombia"/>
    <s v="Tolima"/>
    <s v="Honda"/>
    <s v="Honda"/>
    <s v="Honda"/>
    <s v="Planesticus albiventer ephippialis"/>
    <n v="2719"/>
  </r>
  <r>
    <n v="713902"/>
    <s v="Aves Colombia [310112]"/>
    <s v="American Museum of Natural History"/>
    <s v="AMNH"/>
    <n v="122572"/>
    <s v="Turdus leucomelas"/>
    <x v="58"/>
    <n v="5.2067889999999997"/>
    <n v="-74.736407"/>
    <n v="5"/>
    <s v="Coordenadas de centro urbano"/>
    <s v="G. K. C."/>
    <n v="2719"/>
    <s v="Planesticus albiventer ephippialis"/>
    <n v="1913"/>
    <n v="2"/>
    <n v="2"/>
    <n v="4782"/>
    <d v="1913-02-02T00:00:00"/>
    <s v="Colombia"/>
    <s v="Tolima"/>
    <s v="Honda"/>
    <s v="Honda"/>
    <s v="Honda"/>
    <s v="Planesticus albiventer ephippialis"/>
    <n v="2719"/>
  </r>
  <r>
    <n v="705796"/>
    <s v="Aves Colombia [310112]"/>
    <s v="American Museum of Natural History"/>
    <s v="AMNH"/>
    <n v="122590"/>
    <s v="Mniotilta varia"/>
    <x v="59"/>
    <n v="5.2067889999999997"/>
    <n v="-74.736407"/>
    <n v="5"/>
    <s v="Coordenadas de centro urbano"/>
    <s v="P. G. H."/>
    <n v="3209"/>
    <s v="Mniotilta varia"/>
    <n v="1913"/>
    <n v="2"/>
    <n v="7"/>
    <n v="4787"/>
    <d v="1913-02-07T00:00:00"/>
    <s v="Colombia"/>
    <s v="Tolima"/>
    <s v="Honda"/>
    <s v="Honda"/>
    <s v="Honda"/>
    <s v="Mniotilta varia"/>
    <n v="3209"/>
  </r>
  <r>
    <n v="691682"/>
    <s v="Aves Colombia [310112]"/>
    <s v="American Museum of Natural History"/>
    <s v="AMNH"/>
    <n v="122602"/>
    <s v="Setophaga petechia"/>
    <x v="60"/>
    <n v="5.2067889999999997"/>
    <n v="-74.736407"/>
    <n v="5"/>
    <s v="Coordenadas de centro urbano"/>
    <m/>
    <n v="3227"/>
    <s v="Dendroica aestiva"/>
    <n v="1913"/>
    <n v="2"/>
    <n v="6"/>
    <n v="4786"/>
    <d v="1913-02-06T00:00:00"/>
    <s v="Colombia"/>
    <s v="Tolima"/>
    <s v="Honda"/>
    <s v="Honda"/>
    <s v="Honda"/>
    <s v="Dendroica aestiva"/>
    <n v="3227"/>
  </r>
  <r>
    <n v="691683"/>
    <s v="Aves Colombia [310112]"/>
    <s v="American Museum of Natural History"/>
    <s v="AMNH"/>
    <n v="122603"/>
    <s v="Setophaga petechia"/>
    <x v="60"/>
    <n v="5.2067889999999997"/>
    <n v="-74.736407"/>
    <n v="5"/>
    <s v="Coordenadas de centro urbano"/>
    <m/>
    <n v="3227"/>
    <s v="Dendroica aestiva"/>
    <n v="1913"/>
    <n v="2"/>
    <n v="3"/>
    <n v="4783"/>
    <d v="1913-02-03T00:00:00"/>
    <s v="Colombia"/>
    <s v="Tolima"/>
    <s v="Honda"/>
    <s v="Honda"/>
    <s v="Honda"/>
    <s v="Dendroica aestiva"/>
    <n v="3227"/>
  </r>
  <r>
    <n v="691783"/>
    <s v="Aves Colombia [310112]"/>
    <s v="American Museum of Natural History"/>
    <s v="AMNH"/>
    <n v="122609"/>
    <s v="Setophaga fusca"/>
    <x v="61"/>
    <n v="5.2067889999999997"/>
    <n v="-74.736407"/>
    <n v="5"/>
    <s v="Coordenadas de centro urbano"/>
    <s v="G. O'C."/>
    <n v="3226"/>
    <s v="Dendroica fusca"/>
    <n v="1913"/>
    <n v="2"/>
    <n v="25"/>
    <n v="4805"/>
    <d v="1913-02-25T00:00:00"/>
    <s v="Colombia"/>
    <s v="Tolima"/>
    <s v="Honda"/>
    <s v="Honda"/>
    <s v="Honda"/>
    <s v="Dendroica fusca"/>
    <n v="3226"/>
  </r>
  <r>
    <n v="691714"/>
    <s v="Aves Colombia [310112]"/>
    <s v="American Museum of Natural History"/>
    <s v="AMNH"/>
    <n v="122612"/>
    <s v="Setophaga castanea"/>
    <x v="62"/>
    <n v="5.2067889999999997"/>
    <n v="-74.736407"/>
    <n v="5"/>
    <s v="Coordenadas de centro urbano"/>
    <s v="G. K. C."/>
    <n v="3225"/>
    <s v="Dendroica castanea"/>
    <n v="1913"/>
    <n v="2"/>
    <n v="4"/>
    <n v="4784"/>
    <d v="1913-02-04T00:00:00"/>
    <s v="Colombia"/>
    <s v="Tolima"/>
    <s v="Honda"/>
    <s v="Honda"/>
    <s v="Honda"/>
    <s v="Dendroica castanea"/>
    <n v="3225"/>
  </r>
  <r>
    <n v="710358"/>
    <s v="Aves Colombia [310112]"/>
    <s v="American Museum of Natural History"/>
    <s v="AMNH"/>
    <n v="122618"/>
    <s v="Geothlypis philadelphia"/>
    <x v="63"/>
    <n v="5.2067889999999997"/>
    <n v="-74.736407"/>
    <n v="5"/>
    <s v="Coordenadas de centro urbano"/>
    <s v="G. K. C."/>
    <n v="3214"/>
    <s v="Oporornis philadelphia"/>
    <n v="1913"/>
    <n v="2"/>
    <n v="7"/>
    <n v="4787"/>
    <d v="1913-02-07T00:00:00"/>
    <s v="Colombia"/>
    <s v="Tolima"/>
    <s v="Honda"/>
    <s v="Honda"/>
    <s v="Honda"/>
    <s v="Oporornis philadelphia"/>
    <n v="3214"/>
  </r>
  <r>
    <n v="710359"/>
    <s v="Aves Colombia [310112]"/>
    <s v="American Museum of Natural History"/>
    <s v="AMNH"/>
    <n v="122619"/>
    <s v="Geothlypis philadelphia"/>
    <x v="63"/>
    <n v="5.2067889999999997"/>
    <n v="-74.736407"/>
    <n v="5"/>
    <s v="Coordenadas de centro urbano"/>
    <s v="G. K. C."/>
    <n v="3214"/>
    <s v="Oporornis philadelphia"/>
    <n v="1913"/>
    <n v="2"/>
    <n v="6"/>
    <n v="4786"/>
    <d v="1913-02-06T00:00:00"/>
    <s v="Colombia"/>
    <s v="Tolima"/>
    <s v="Honda"/>
    <s v="Honda"/>
    <s v="Honda"/>
    <s v="Oporornis philadelphia"/>
    <n v="3214"/>
  </r>
  <r>
    <n v="717994"/>
    <s v="Aves Colombia [310112]"/>
    <s v="American Museum of Natural History"/>
    <s v="AMNH"/>
    <n v="122623"/>
    <s v="Parkesia noveboracensis"/>
    <x v="64"/>
    <n v="5.2067889999999997"/>
    <n v="-74.736407"/>
    <n v="5"/>
    <s v="Coordenadas de centro urbano"/>
    <s v="G. K. C."/>
    <n v="3205"/>
    <s v="Seiurus noveboracensis notabilis"/>
    <n v="1913"/>
    <n v="2"/>
    <n v="3"/>
    <n v="4783"/>
    <d v="1913-02-03T00:00:00"/>
    <s v="Colombia"/>
    <s v="Tolima"/>
    <s v="Honda"/>
    <s v="Honda"/>
    <s v="Honda"/>
    <s v="Seiurus noveboracensis notabilis"/>
    <n v="3205"/>
  </r>
  <r>
    <n v="718134"/>
    <s v="Aves Colombia [310112]"/>
    <s v="American Museum of Natural History"/>
    <s v="AMNH"/>
    <n v="122633"/>
    <s v="Setophaga ruticilla"/>
    <x v="65"/>
    <n v="5.2067889999999997"/>
    <n v="-74.736407"/>
    <n v="5"/>
    <s v="Coordenadas de centro urbano"/>
    <s v="G. O'C."/>
    <n v="3219"/>
    <s v="Setophaga ruticilla"/>
    <n v="1913"/>
    <n v="2"/>
    <n v="8"/>
    <n v="4788"/>
    <d v="1913-02-08T00:00:00"/>
    <s v="Colombia"/>
    <s v="Tolima"/>
    <s v="Honda"/>
    <s v="Honda"/>
    <s v="Honda"/>
    <s v="Setophaga ruticilla"/>
    <n v="3219"/>
  </r>
  <r>
    <n v="718135"/>
    <s v="Aves Colombia [310112]"/>
    <s v="American Museum of Natural History"/>
    <s v="AMNH"/>
    <n v="122634"/>
    <s v="Setophaga ruticilla"/>
    <x v="65"/>
    <n v="5.2067889999999997"/>
    <n v="-74.736407"/>
    <n v="5"/>
    <s v="Coordenadas de centro urbano"/>
    <s v="T. M. R."/>
    <n v="3219"/>
    <s v="Setophaga ruticilla"/>
    <n v="1913"/>
    <n v="2"/>
    <n v="7"/>
    <n v="4787"/>
    <d v="1913-02-07T00:00:00"/>
    <s v="Colombia"/>
    <s v="Tolima"/>
    <s v="Honda"/>
    <s v="Honda"/>
    <s v="Honda"/>
    <s v="Setophaga ruticilla"/>
    <n v="3219"/>
  </r>
  <r>
    <n v="718525"/>
    <s v="Aves Colombia [310112]"/>
    <s v="American Museum of Natural History"/>
    <s v="AMNH"/>
    <n v="122696"/>
    <s v="Sporophila schistacea"/>
    <x v="66"/>
    <n v="5.2067889999999997"/>
    <n v="-74.736407"/>
    <n v="5"/>
    <s v="Coordenadas de centro urbano"/>
    <s v="G. K. C."/>
    <m/>
    <s v="Sporophila grisea grisea"/>
    <n v="1913"/>
    <n v="2"/>
    <n v="7"/>
    <n v="4787"/>
    <d v="1913-02-07T00:00:00"/>
    <s v="Colombia"/>
    <s v="Tolima"/>
    <s v="Honda"/>
    <s v="Honda"/>
    <s v="Honda"/>
    <s v="Sporophila grisea grisea"/>
    <m/>
  </r>
  <r>
    <n v="718943"/>
    <s v="Aves Colombia [310112]"/>
    <s v="American Museum of Natural History"/>
    <s v="AMNH"/>
    <n v="122706"/>
    <s v="Sporophila minuta"/>
    <x v="67"/>
    <n v="5.2067889999999997"/>
    <n v="-74.736407"/>
    <n v="5"/>
    <s v="Coordenadas de centro urbano"/>
    <s v="L. A. F."/>
    <n v="3050"/>
    <s v="Sporophila minuta minuta"/>
    <n v="1913"/>
    <n v="2"/>
    <n v="3"/>
    <n v="4783"/>
    <d v="1913-02-03T00:00:00"/>
    <s v="Colombia"/>
    <s v="Tolima"/>
    <s v="Honda"/>
    <s v="Honda"/>
    <s v="Honda"/>
    <s v="Sporophila minuta minuta"/>
    <n v="3050"/>
  </r>
  <r>
    <n v="725045"/>
    <s v="Aves Colombia [310112]"/>
    <s v="American Museum of Natural History"/>
    <s v="AMNH"/>
    <n v="122714"/>
    <s v="Melanospiza bicolor"/>
    <x v="68"/>
    <n v="5.2067889999999997"/>
    <n v="-74.736407"/>
    <n v="5"/>
    <s v="Coordenadas de centro urbano"/>
    <s v="G. O'C."/>
    <n v="3094"/>
    <s v="Tiaris bicolor omissa"/>
    <n v="1913"/>
    <n v="2"/>
    <n v="4"/>
    <n v="4784"/>
    <d v="1913-02-04T00:00:00"/>
    <s v="Colombia"/>
    <s v="Tolima"/>
    <s v="Honda"/>
    <s v="Honda"/>
    <s v="Honda"/>
    <s v="Tiaris bicolor omissa"/>
    <n v="3094"/>
  </r>
  <r>
    <n v="725044"/>
    <s v="Aves Colombia [310112]"/>
    <s v="American Museum of Natural History"/>
    <s v="AMNH"/>
    <n v="122715"/>
    <s v="Melanospiza bicolor"/>
    <x v="68"/>
    <n v="5.2067889999999997"/>
    <n v="-74.736407"/>
    <n v="5"/>
    <s v="Coordenadas de centro urbano"/>
    <s v="G. K. C."/>
    <n v="3094"/>
    <s v="Tiaris bicolor omissa"/>
    <n v="1913"/>
    <n v="2"/>
    <n v="2"/>
    <n v="4782"/>
    <d v="1913-02-02T00:00:00"/>
    <s v="Colombia"/>
    <s v="Tolima"/>
    <s v="Honda"/>
    <s v="Honda"/>
    <s v="Honda"/>
    <s v="Tiaris bicolor omissa"/>
    <n v="3094"/>
  </r>
  <r>
    <n v="728808"/>
    <s v="Aves Colombia [310112]"/>
    <s v="American Museum of Natural History"/>
    <s v="AMNH"/>
    <n v="122721"/>
    <s v="Volatinia jacarina"/>
    <x v="69"/>
    <n v="5.2067889999999997"/>
    <n v="-74.736407"/>
    <n v="5"/>
    <s v="Coordenadas de centro urbano"/>
    <s v="G. K. C."/>
    <n v="3042"/>
    <s v="Volatinia jacarini splendens"/>
    <n v="1913"/>
    <n v="2"/>
    <n v="2"/>
    <n v="4782"/>
    <d v="1913-02-02T00:00:00"/>
    <s v="Colombia"/>
    <s v="Tolima"/>
    <s v="Honda"/>
    <s v="Honda"/>
    <s v="Honda"/>
    <s v="Volatinia jacarini splendens"/>
    <n v="3042"/>
  </r>
  <r>
    <n v="717227"/>
    <s v="Aves Colombia [310112]"/>
    <s v="American Museum of Natural History"/>
    <s v="AMNH"/>
    <n v="122740"/>
    <s v="Saltator striatipectus"/>
    <x v="70"/>
    <n v="5.2067889999999997"/>
    <n v="-74.736407"/>
    <n v="5"/>
    <s v="Coordenadas de centro urbano"/>
    <s v="G. K. C."/>
    <n v="3034"/>
    <s v="Saltator striatipectus striatipectus"/>
    <n v="1913"/>
    <n v="2"/>
    <n v="2"/>
    <n v="4782"/>
    <d v="1913-02-02T00:00:00"/>
    <s v="Colombia"/>
    <s v="Tolima"/>
    <s v="Honda"/>
    <s v="Honda"/>
    <s v="Honda"/>
    <s v="Saltator striatipectus striatipectus"/>
    <n v="3034"/>
  </r>
  <r>
    <n v="717228"/>
    <s v="Aves Colombia [310112]"/>
    <s v="American Museum of Natural History"/>
    <s v="AMNH"/>
    <n v="122741"/>
    <s v="Saltator striatipectus"/>
    <x v="70"/>
    <n v="5.2067889999999997"/>
    <n v="-74.736407"/>
    <n v="5"/>
    <s v="Coordenadas de centro urbano"/>
    <s v="G. K. C."/>
    <n v="3034"/>
    <s v="Saltator striatipectus striatipectus"/>
    <n v="1913"/>
    <n v="2"/>
    <n v="2"/>
    <n v="4782"/>
    <d v="1913-02-02T00:00:00"/>
    <s v="Colombia"/>
    <s v="Tolima"/>
    <s v="Honda"/>
    <s v="Honda"/>
    <s v="Honda"/>
    <s v="Saltator striatipectus striatipectus"/>
    <n v="3034"/>
  </r>
  <r>
    <n v="717207"/>
    <s v="Aves Colombia [310112]"/>
    <s v="American Museum of Natural History"/>
    <s v="AMNH"/>
    <n v="122742"/>
    <s v="Saltator striatipectus"/>
    <x v="70"/>
    <n v="5.2067889999999997"/>
    <n v="-74.736407"/>
    <n v="5"/>
    <s v="Coordenadas de centro urbano"/>
    <s v="G. K. C."/>
    <n v="3034"/>
    <s v="Saltator striatipectus '"/>
    <n v="1913"/>
    <n v="2"/>
    <n v="2"/>
    <n v="4782"/>
    <d v="1913-02-02T00:00:00"/>
    <s v="Colombia"/>
    <s v="Tolima"/>
    <s v="Honda"/>
    <s v="Honda"/>
    <s v="Honda"/>
    <s v="Saltator striatipectus '"/>
    <n v="3034"/>
  </r>
  <r>
    <n v="717209"/>
    <s v="Aves Colombia [310112]"/>
    <s v="American Museum of Natural History"/>
    <s v="AMNH"/>
    <n v="122743"/>
    <s v="Saltator striatipectus"/>
    <x v="70"/>
    <n v="5.2067889999999997"/>
    <n v="-74.736407"/>
    <n v="5"/>
    <s v="Coordenadas de centro urbano"/>
    <s v="T. M. R."/>
    <n v="3034"/>
    <s v="Saltator striatipectus '"/>
    <n v="1913"/>
    <n v="2"/>
    <n v="2"/>
    <n v="4782"/>
    <d v="1913-02-02T00:00:00"/>
    <s v="Colombia"/>
    <s v="Tolima"/>
    <s v="Honda"/>
    <s v="Honda"/>
    <s v="Honda"/>
    <s v="Saltator striatipectus '"/>
    <n v="3034"/>
  </r>
  <r>
    <n v="717208"/>
    <s v="Aves Colombia [310112]"/>
    <s v="American Museum of Natural History"/>
    <s v="AMNH"/>
    <n v="122744"/>
    <s v="Saltator striatipectus"/>
    <x v="70"/>
    <n v="5.2067889999999997"/>
    <n v="-74.736407"/>
    <n v="5"/>
    <s v="Coordenadas de centro urbano"/>
    <s v="P. G. H."/>
    <n v="3034"/>
    <s v="Saltator striatipectus '"/>
    <n v="1913"/>
    <n v="2"/>
    <n v="2"/>
    <n v="4782"/>
    <d v="1913-02-02T00:00:00"/>
    <s v="Colombia"/>
    <s v="Tolima"/>
    <s v="Honda"/>
    <s v="Honda"/>
    <s v="Honda"/>
    <s v="Saltator striatipectus '"/>
    <n v="3034"/>
  </r>
  <r>
    <n v="717211"/>
    <s v="Aves Colombia [310112]"/>
    <s v="American Museum of Natural History"/>
    <s v="AMNH"/>
    <n v="122745"/>
    <s v="Saltator striatipectus"/>
    <x v="70"/>
    <n v="5.2067889999999997"/>
    <n v="-74.736407"/>
    <n v="5"/>
    <s v="Coordenadas de centro urbano"/>
    <m/>
    <n v="3034"/>
    <s v="Saltator striatipectus '"/>
    <n v="1913"/>
    <n v="2"/>
    <n v="5"/>
    <n v="4785"/>
    <d v="1913-02-05T00:00:00"/>
    <s v="Colombia"/>
    <s v="Tolima"/>
    <s v="Honda"/>
    <s v="Honda"/>
    <s v="Honda"/>
    <s v="Saltator striatipectus '"/>
    <n v="3034"/>
  </r>
  <r>
    <n v="717210"/>
    <s v="Aves Colombia [310112]"/>
    <s v="American Museum of Natural History"/>
    <s v="AMNH"/>
    <n v="122746"/>
    <s v="Saltator striatipectus"/>
    <x v="70"/>
    <n v="5.2067889999999997"/>
    <n v="-74.736407"/>
    <n v="5"/>
    <s v="Coordenadas de centro urbano"/>
    <s v="T. M. R."/>
    <n v="3034"/>
    <s v="Saltator striatipectus '"/>
    <n v="1913"/>
    <n v="2"/>
    <n v="8"/>
    <n v="4788"/>
    <d v="1913-02-08T00:00:00"/>
    <s v="Colombia"/>
    <s v="Tolima"/>
    <s v="Honda"/>
    <s v="Honda"/>
    <s v="Honda"/>
    <s v="Saltator striatipectus '"/>
    <n v="3034"/>
  </r>
  <r>
    <n v="677970"/>
    <s v="Aves Colombia [310112]"/>
    <s v="American Museum of Natural History"/>
    <s v="AMNH"/>
    <n v="122760"/>
    <s v="Spinus psaltria"/>
    <x v="71"/>
    <n v="5.2067889999999997"/>
    <n v="-74.736407"/>
    <n v="5"/>
    <s v="Coordenadas de centro urbano"/>
    <m/>
    <n v="3348"/>
    <s v="Astragalinus psaltria columbianus"/>
    <n v="1913"/>
    <n v="2"/>
    <n v="5"/>
    <n v="4785"/>
    <d v="1913-02-05T00:00:00"/>
    <s v="Colombia"/>
    <s v="Tolima"/>
    <s v="Honda"/>
    <s v="Honda"/>
    <s v="Honda"/>
    <s v="Astragalinus psaltria columbianus"/>
    <n v="3348"/>
  </r>
  <r>
    <n v="677969"/>
    <s v="Aves Colombia [310112]"/>
    <s v="American Museum of Natural History"/>
    <s v="AMNH"/>
    <n v="122761"/>
    <s v="Spinus psaltria"/>
    <x v="71"/>
    <n v="5.2067889999999997"/>
    <n v="-74.736407"/>
    <n v="5"/>
    <s v="Coordenadas de centro urbano"/>
    <s v="P. G. H."/>
    <n v="3348"/>
    <s v="Astragalinus psaltria columbianus"/>
    <n v="1913"/>
    <n v="2"/>
    <n v="6"/>
    <n v="4786"/>
    <d v="1913-02-06T00:00:00"/>
    <s v="Colombia"/>
    <s v="Tolima"/>
    <s v="Honda"/>
    <s v="Honda"/>
    <s v="Honda"/>
    <s v="Astragalinus psaltria columbianus"/>
    <n v="3348"/>
  </r>
  <r>
    <n v="677682"/>
    <s v="Aves Colombia [310112]"/>
    <s v="American Museum of Natural History"/>
    <s v="AMNH"/>
    <n v="122787"/>
    <s v="Arremonops conirostris"/>
    <x v="72"/>
    <n v="5.2067889999999997"/>
    <n v="-74.736407"/>
    <n v="5"/>
    <s v="Coordenadas de centro urbano"/>
    <s v="G. O'C."/>
    <n v="3126"/>
    <s v="Arremonops conirostris conirostris"/>
    <n v="1913"/>
    <n v="2"/>
    <n v="4"/>
    <n v="4784"/>
    <d v="1913-02-04T00:00:00"/>
    <s v="Colombia"/>
    <s v="Tolima"/>
    <s v="Honda"/>
    <s v="Honda"/>
    <s v="Honda"/>
    <s v="Arremonops conirostris conirostris"/>
    <n v="3126"/>
  </r>
  <r>
    <n v="677680"/>
    <s v="Aves Colombia [310112]"/>
    <s v="American Museum of Natural History"/>
    <s v="AMNH"/>
    <n v="122788"/>
    <s v="Arremonops conirostris"/>
    <x v="72"/>
    <n v="5.2067889999999997"/>
    <n v="-74.736407"/>
    <n v="5"/>
    <s v="Coordenadas de centro urbano"/>
    <s v="G. K. C."/>
    <n v="3126"/>
    <s v="Arremonops conirostris conirostris"/>
    <n v="1913"/>
    <n v="2"/>
    <n v="6"/>
    <n v="4786"/>
    <d v="1913-02-06T00:00:00"/>
    <s v="Colombia"/>
    <s v="Tolima"/>
    <s v="Honda"/>
    <s v="Honda"/>
    <s v="Honda"/>
    <s v="Arremonops conirostris conirostris"/>
    <n v="3126"/>
  </r>
  <r>
    <n v="677681"/>
    <s v="Aves Colombia [310112]"/>
    <s v="American Museum of Natural History"/>
    <s v="AMNH"/>
    <n v="122789"/>
    <s v="Arremonops conirostris"/>
    <x v="72"/>
    <n v="5.2067889999999997"/>
    <n v="-74.736407"/>
    <n v="5"/>
    <s v="Coordenadas de centro urbano"/>
    <s v="G. K. C."/>
    <n v="3126"/>
    <s v="Arremonops conirostris conirostris"/>
    <n v="1913"/>
    <n v="2"/>
    <n v="7"/>
    <n v="4787"/>
    <d v="1913-02-07T00:00:00"/>
    <s v="Colombia"/>
    <s v="Tolima"/>
    <s v="Honda"/>
    <s v="Honda"/>
    <s v="Honda"/>
    <s v="Arremonops conirostris conirostris"/>
    <n v="3126"/>
  </r>
  <r>
    <n v="677683"/>
    <s v="Aves Colombia [310112]"/>
    <s v="American Museum of Natural History"/>
    <s v="AMNH"/>
    <n v="122790"/>
    <s v="Arremonops conirostris"/>
    <x v="72"/>
    <n v="5.2067889999999997"/>
    <n v="-74.736407"/>
    <n v="5"/>
    <s v="Coordenadas de centro urbano"/>
    <s v="T. M. R."/>
    <n v="3126"/>
    <s v="Arremonops conirostris conirostris"/>
    <n v="1913"/>
    <n v="2"/>
    <n v="4"/>
    <n v="4784"/>
    <d v="1913-02-04T00:00:00"/>
    <s v="Colombia"/>
    <s v="Tolima"/>
    <s v="Honda"/>
    <s v="Honda"/>
    <s v="Honda"/>
    <s v="Arremonops conirostris conirostris"/>
    <n v="3126"/>
  </r>
  <r>
    <n v="677684"/>
    <s v="Aves Colombia [310112]"/>
    <s v="American Museum of Natural History"/>
    <s v="AMNH"/>
    <n v="122791"/>
    <s v="Arremonops conirostris"/>
    <x v="72"/>
    <n v="5.2067889999999997"/>
    <n v="-74.736407"/>
    <n v="5"/>
    <s v="Coordenadas de centro urbano"/>
    <s v="T. M. R."/>
    <n v="3126"/>
    <s v="Arremonops conirostris conirostris"/>
    <n v="1913"/>
    <n v="2"/>
    <n v="6"/>
    <n v="4786"/>
    <d v="1913-02-06T00:00:00"/>
    <s v="Colombia"/>
    <s v="Tolima"/>
    <s v="Honda"/>
    <s v="Honda"/>
    <s v="Honda"/>
    <s v="Arremonops conirostris conirostris"/>
    <n v="3126"/>
  </r>
  <r>
    <n v="688064"/>
    <s v="Aves Colombia [310112]"/>
    <s v="American Museum of Natural History"/>
    <s v="AMNH"/>
    <n v="122829"/>
    <s v="Coereba flaveola"/>
    <x v="73"/>
    <n v="5.2067889999999997"/>
    <n v="-74.736407"/>
    <n v="5"/>
    <s v="Coordenadas de centro urbano"/>
    <s v="P. G. H."/>
    <n v="3090"/>
    <s v="Coereba mexicana columbiana"/>
    <n v="1913"/>
    <n v="2"/>
    <n v="5"/>
    <n v="4785"/>
    <d v="1913-02-05T00:00:00"/>
    <s v="Colombia"/>
    <s v="Tolima"/>
    <s v="Honda"/>
    <s v="Honda"/>
    <s v="Honda"/>
    <s v="Coereba mexicana columbiana"/>
    <n v="3090"/>
  </r>
  <r>
    <n v="688062"/>
    <s v="Aves Colombia [310112]"/>
    <s v="American Museum of Natural History"/>
    <s v="AMNH"/>
    <n v="122830"/>
    <s v="Coereba flaveola"/>
    <x v="73"/>
    <n v="5.2067889999999997"/>
    <n v="-74.736407"/>
    <n v="5"/>
    <s v="Coordenadas de centro urbano"/>
    <s v="G. K. C."/>
    <n v="3090"/>
    <s v="Coereba mexicana columbiana"/>
    <n v="1913"/>
    <n v="2"/>
    <n v="3"/>
    <n v="4783"/>
    <d v="1913-02-03T00:00:00"/>
    <s v="Colombia"/>
    <s v="Tolima"/>
    <s v="Honda"/>
    <s v="Honda"/>
    <s v="Honda"/>
    <s v="Coereba mexicana columbiana"/>
    <n v="3090"/>
  </r>
  <r>
    <n v="688065"/>
    <s v="Aves Colombia [310112]"/>
    <s v="American Museum of Natural History"/>
    <s v="AMNH"/>
    <n v="122831"/>
    <s v="Coereba flaveola"/>
    <x v="73"/>
    <n v="5.2067889999999997"/>
    <n v="-74.736407"/>
    <n v="5"/>
    <s v="Coordenadas de centro urbano"/>
    <m/>
    <n v="3090"/>
    <s v="Coereba mexicana columbiana"/>
    <n v="1913"/>
    <n v="2"/>
    <n v="7"/>
    <n v="4787"/>
    <d v="1913-02-07T00:00:00"/>
    <s v="Colombia"/>
    <s v="Tolima"/>
    <s v="Honda"/>
    <s v="Honda"/>
    <s v="Honda"/>
    <s v="Coereba mexicana columbiana"/>
    <n v="3090"/>
  </r>
  <r>
    <n v="688063"/>
    <s v="Aves Colombia [310112]"/>
    <s v="American Museum of Natural History"/>
    <s v="AMNH"/>
    <n v="122837"/>
    <s v="Coereba flaveola"/>
    <x v="73"/>
    <n v="5.2067889999999997"/>
    <n v="-74.736407"/>
    <n v="5"/>
    <s v="Coordenadas de centro urbano"/>
    <s v="G. K. C."/>
    <n v="3090"/>
    <s v="Coereba mexicana columbiana"/>
    <n v="1913"/>
    <n v="2"/>
    <n v="4"/>
    <n v="4784"/>
    <d v="1913-02-04T00:00:00"/>
    <s v="Colombia"/>
    <s v="Tolima"/>
    <s v="Honda"/>
    <s v="Honda"/>
    <s v="Honda"/>
    <s v="Coereba mexicana columbiana"/>
    <n v="3090"/>
  </r>
  <r>
    <n v="678032"/>
    <s v="Aves Colombia [310112]"/>
    <s v="American Museum of Natural History"/>
    <s v="AMNH"/>
    <n v="122894"/>
    <s v="Conirostrum leucogenys"/>
    <x v="74"/>
    <n v="5.2067889999999997"/>
    <n v="-74.736407"/>
    <n v="5"/>
    <s v="Coordenadas de centro urbano"/>
    <s v="G. K. C."/>
    <n v="2935"/>
    <s v="Ateleodacnis leucogenys"/>
    <n v="1913"/>
    <n v="2"/>
    <n v="7"/>
    <n v="4787"/>
    <d v="1913-02-07T00:00:00"/>
    <s v="Colombia"/>
    <s v="Tolima"/>
    <s v="Honda"/>
    <s v="Honda"/>
    <s v="Honda"/>
    <s v="Ateleodacnis leucogenys"/>
    <n v="2935"/>
  </r>
  <r>
    <n v="678033"/>
    <s v="Aves Colombia [310112]"/>
    <s v="American Museum of Natural History"/>
    <s v="AMNH"/>
    <n v="122895"/>
    <s v="Conirostrum leucogenys"/>
    <x v="74"/>
    <n v="5.2067889999999997"/>
    <n v="-74.736407"/>
    <n v="5"/>
    <s v="Coordenadas de centro urbano"/>
    <s v="G. K. C."/>
    <n v="2935"/>
    <s v="Ateleodacnis leucogenys"/>
    <n v="1913"/>
    <n v="2"/>
    <n v="7"/>
    <n v="4787"/>
    <d v="1913-02-07T00:00:00"/>
    <s v="Colombia"/>
    <s v="Tolima"/>
    <s v="Honda"/>
    <s v="Honda"/>
    <s v="Honda"/>
    <s v="Ateleodacnis leucogenys"/>
    <n v="2935"/>
  </r>
  <r>
    <n v="691245"/>
    <s v="Aves Colombia [310112]"/>
    <s v="American Museum of Natural History"/>
    <s v="AMNH"/>
    <n v="122896"/>
    <s v="Dacnis lineata"/>
    <x v="75"/>
    <n v="5.2067889999999997"/>
    <n v="-74.736407"/>
    <n v="5"/>
    <s v="Coordenadas de centro urbano"/>
    <m/>
    <n v="2914"/>
    <s v="Dacnis egregia egregia"/>
    <n v="1913"/>
    <n v="2"/>
    <n v="7"/>
    <n v="4787"/>
    <d v="1913-02-07T00:00:00"/>
    <s v="Colombia"/>
    <s v="Tolima"/>
    <s v="Honda"/>
    <s v="Honda"/>
    <s v="Honda"/>
    <s v="Dacnis egregia egregia"/>
    <n v="2914"/>
  </r>
  <r>
    <n v="685184"/>
    <s v="Aves Colombia [310112]"/>
    <s v="American Museum of Natural History"/>
    <s v="AMNH"/>
    <n v="122901"/>
    <s v="Chlorophanes spiza"/>
    <x v="76"/>
    <n v="5.2067889999999997"/>
    <n v="-74.736407"/>
    <n v="5"/>
    <s v="Coordenadas de centro urbano"/>
    <s v="P. G. H."/>
    <n v="2926"/>
    <s v="Chlorophanes spiza caerulesceus"/>
    <n v="1913"/>
    <n v="2"/>
    <n v="6"/>
    <n v="4786"/>
    <d v="1913-02-06T00:00:00"/>
    <s v="Colombia"/>
    <s v="Tolima"/>
    <s v="Honda"/>
    <s v="Honda"/>
    <s v="Honda"/>
    <s v="Chlorophanes spiza caerulesceus"/>
    <n v="2926"/>
  </r>
  <r>
    <n v="695614"/>
    <s v="Aves Colombia [310112]"/>
    <s v="American Museum of Natural History"/>
    <s v="AMNH"/>
    <n v="122914"/>
    <s v="Euphonia concinna"/>
    <x v="77"/>
    <n v="5.2067889999999997"/>
    <n v="-74.736407"/>
    <n v="5"/>
    <s v="Coordenadas de centro urbano"/>
    <s v="P. G. H."/>
    <n v="3352"/>
    <s v="Euphonia concinna"/>
    <n v="1913"/>
    <n v="2"/>
    <n v="3"/>
    <n v="4783"/>
    <d v="1913-02-03T00:00:00"/>
    <s v="Colombia"/>
    <s v="Tolima"/>
    <s v="Honda"/>
    <s v="Honda"/>
    <s v="Honda"/>
    <s v="Euphonia concinna"/>
    <n v="3352"/>
  </r>
  <r>
    <n v="695646"/>
    <s v="Aves Colombia [310112]"/>
    <s v="American Museum of Natural History"/>
    <s v="AMNH"/>
    <n v="122915"/>
    <s v="Euphonia laniirostris"/>
    <x v="78"/>
    <n v="5.2067889999999997"/>
    <n v="-74.736407"/>
    <n v="5"/>
    <s v="Coordenadas de centro urbano"/>
    <m/>
    <n v="3356"/>
    <s v="Euphonia crassirostris crassirostris"/>
    <n v="1913"/>
    <n v="2"/>
    <n v="7"/>
    <n v="4787"/>
    <d v="1913-02-07T00:00:00"/>
    <s v="Colombia"/>
    <s v="Tolima"/>
    <s v="Honda"/>
    <s v="Honda"/>
    <s v="Honda"/>
    <s v="Euphonia crassirostris crassirostris"/>
    <n v="3356"/>
  </r>
  <r>
    <n v="695643"/>
    <s v="Aves Colombia [310112]"/>
    <s v="American Museum of Natural History"/>
    <s v="AMNH"/>
    <n v="122916"/>
    <s v="Euphonia laniirostris"/>
    <x v="78"/>
    <n v="5.2067889999999997"/>
    <n v="-74.736407"/>
    <n v="5"/>
    <s v="Coordenadas de centro urbano"/>
    <s v="G. K. C."/>
    <n v="3356"/>
    <s v="Euphonia crassirostris crassirostris"/>
    <n v="1913"/>
    <n v="2"/>
    <n v="2"/>
    <n v="4782"/>
    <d v="1913-02-02T00:00:00"/>
    <s v="Colombia"/>
    <s v="Tolima"/>
    <s v="Honda"/>
    <s v="Honda"/>
    <s v="Honda"/>
    <s v="Euphonia crassirostris crassirostris"/>
    <n v="3356"/>
  </r>
  <r>
    <n v="695644"/>
    <s v="Aves Colombia [310112]"/>
    <s v="American Museum of Natural History"/>
    <s v="AMNH"/>
    <n v="122917"/>
    <s v="Euphonia laniirostris"/>
    <x v="78"/>
    <n v="5.2067889999999997"/>
    <n v="-74.736407"/>
    <n v="5"/>
    <s v="Coordenadas de centro urbano"/>
    <s v="T. M. R."/>
    <n v="3356"/>
    <s v="Euphonia crassirostris crassirostris"/>
    <n v="1913"/>
    <n v="2"/>
    <n v="4"/>
    <n v="4784"/>
    <d v="1913-02-04T00:00:00"/>
    <s v="Colombia"/>
    <s v="Tolima"/>
    <s v="Honda"/>
    <s v="Honda"/>
    <s v="Honda"/>
    <s v="Euphonia crassirostris crassirostris"/>
    <n v="3356"/>
  </r>
  <r>
    <n v="695645"/>
    <s v="Aves Colombia [310112]"/>
    <s v="American Museum of Natural History"/>
    <s v="AMNH"/>
    <n v="122918"/>
    <s v="Euphonia laniirostris"/>
    <x v="78"/>
    <n v="5.2067889999999997"/>
    <n v="-74.736407"/>
    <n v="5"/>
    <s v="Coordenadas de centro urbano"/>
    <s v="T. M. R."/>
    <n v="3356"/>
    <s v="Euphonia crassirostris crassirostris"/>
    <n v="1913"/>
    <n v="2"/>
    <n v="4"/>
    <n v="4784"/>
    <d v="1913-02-04T00:00:00"/>
    <s v="Colombia"/>
    <s v="Tolima"/>
    <s v="Honda"/>
    <s v="Honda"/>
    <s v="Honda"/>
    <s v="Euphonia crassirostris crassirostris"/>
    <n v="3356"/>
  </r>
  <r>
    <n v="722845"/>
    <s v="Aves Colombia [310112]"/>
    <s v="American Museum of Natural History"/>
    <s v="AMNH"/>
    <n v="122948"/>
    <s v="Stilpnia vitriolina"/>
    <x v="79"/>
    <n v="5.2067889999999997"/>
    <n v="-74.736407"/>
    <n v="5"/>
    <s v="Coordenadas de centro urbano"/>
    <s v="G. K. C."/>
    <n v="2878"/>
    <s v="Tangara vitriolina"/>
    <n v="1913"/>
    <n v="2"/>
    <n v="2"/>
    <n v="4782"/>
    <d v="1913-02-02T00:00:00"/>
    <s v="Colombia"/>
    <s v="Tolima"/>
    <s v="Honda"/>
    <s v="Honda"/>
    <s v="Honda"/>
    <s v="Tangara vitriolina"/>
    <n v="2878"/>
  </r>
  <r>
    <n v="722847"/>
    <s v="Aves Colombia [310112]"/>
    <s v="American Museum of Natural History"/>
    <s v="AMNH"/>
    <n v="122949"/>
    <s v="Stilpnia vitriolina"/>
    <x v="79"/>
    <n v="5.2067889999999997"/>
    <n v="-74.736407"/>
    <n v="5"/>
    <s v="Coordenadas de centro urbano"/>
    <s v="P. G. H."/>
    <n v="2878"/>
    <s v="Tangara vitriolina"/>
    <n v="1913"/>
    <n v="2"/>
    <n v="2"/>
    <n v="4782"/>
    <d v="1913-02-02T00:00:00"/>
    <s v="Colombia"/>
    <s v="Tolima"/>
    <s v="Honda"/>
    <s v="Honda"/>
    <s v="Honda"/>
    <s v="Tangara vitriolina"/>
    <n v="2878"/>
  </r>
  <r>
    <n v="722846"/>
    <s v="Aves Colombia [310112]"/>
    <s v="American Museum of Natural History"/>
    <s v="AMNH"/>
    <n v="122950"/>
    <s v="Stilpnia vitriolina"/>
    <x v="79"/>
    <n v="5.2067889999999997"/>
    <n v="-74.736407"/>
    <n v="5"/>
    <s v="Coordenadas de centro urbano"/>
    <s v="G. K. C."/>
    <n v="2878"/>
    <s v="Tangara vitriolina"/>
    <n v="1913"/>
    <n v="2"/>
    <n v="2"/>
    <n v="4782"/>
    <d v="1913-02-02T00:00:00"/>
    <s v="Colombia"/>
    <s v="Tolima"/>
    <s v="Honda"/>
    <s v="Honda"/>
    <s v="Honda"/>
    <s v="Tangara vitriolina"/>
    <n v="2878"/>
  </r>
  <r>
    <n v="722848"/>
    <s v="Aves Colombia [310112]"/>
    <s v="American Museum of Natural History"/>
    <s v="AMNH"/>
    <n v="122951"/>
    <s v="Stilpnia vitriolina"/>
    <x v="79"/>
    <n v="5.2067889999999997"/>
    <n v="-74.736407"/>
    <n v="5"/>
    <s v="Coordenadas de centro urbano"/>
    <m/>
    <n v="2878"/>
    <s v="Tangara vitriolina"/>
    <n v="1913"/>
    <n v="2"/>
    <n v="2"/>
    <n v="4782"/>
    <d v="1913-02-02T00:00:00"/>
    <s v="Colombia"/>
    <s v="Tolima"/>
    <s v="Honda"/>
    <s v="Honda"/>
    <s v="Honda"/>
    <s v="Tangara vitriolina"/>
    <n v="2878"/>
  </r>
  <r>
    <n v="723686"/>
    <s v="Aves Colombia [310112]"/>
    <s v="American Museum of Natural History"/>
    <s v="AMNH"/>
    <n v="123027"/>
    <s v="Thraupis episcopus"/>
    <x v="80"/>
    <n v="5.2067889999999997"/>
    <n v="-74.736407"/>
    <n v="5"/>
    <s v="Coordenadas de centro urbano"/>
    <s v="G. K. C."/>
    <n v="2860"/>
    <s v="Thraupis cana cana"/>
    <n v="1913"/>
    <n v="2"/>
    <n v="6"/>
    <n v="4786"/>
    <d v="1913-02-06T00:00:00"/>
    <s v="Colombia"/>
    <s v="Tolima"/>
    <s v="Honda"/>
    <s v="Honda"/>
    <s v="Honda"/>
    <s v="Thraupis cana cana"/>
    <n v="2860"/>
  </r>
  <r>
    <n v="723687"/>
    <s v="Aves Colombia [310112]"/>
    <s v="American Museum of Natural History"/>
    <s v="AMNH"/>
    <n v="123028"/>
    <s v="Thraupis episcopus"/>
    <x v="80"/>
    <n v="5.2067889999999997"/>
    <n v="-74.736407"/>
    <n v="5"/>
    <s v="Coordenadas de centro urbano"/>
    <s v="G. O'C."/>
    <n v="2860"/>
    <s v="Thraupis cana cana"/>
    <n v="1913"/>
    <n v="2"/>
    <n v="4"/>
    <n v="4784"/>
    <d v="1913-02-04T00:00:00"/>
    <s v="Colombia"/>
    <s v="Tolima"/>
    <s v="Honda"/>
    <s v="Honda"/>
    <s v="Honda"/>
    <s v="Thraupis cana cana"/>
    <n v="2860"/>
  </r>
  <r>
    <n v="723688"/>
    <s v="Aves Colombia [310112]"/>
    <s v="American Museum of Natural History"/>
    <s v="AMNH"/>
    <n v="123029"/>
    <s v="Thraupis episcopus"/>
    <x v="80"/>
    <n v="5.2067889999999997"/>
    <n v="-74.736407"/>
    <n v="5"/>
    <s v="Coordenadas de centro urbano"/>
    <m/>
    <n v="2860"/>
    <s v="Thraupis cana cana"/>
    <n v="1913"/>
    <n v="2"/>
    <n v="3"/>
    <n v="4783"/>
    <d v="1913-02-03T00:00:00"/>
    <s v="Colombia"/>
    <s v="Tolima"/>
    <s v="Honda"/>
    <s v="Honda"/>
    <s v="Honda"/>
    <s v="Thraupis cana cana"/>
    <n v="2860"/>
  </r>
  <r>
    <n v="716226"/>
    <s v="Aves Colombia [310112]"/>
    <s v="American Museum of Natural History"/>
    <s v="AMNH"/>
    <n v="123048"/>
    <s v="Ramphocelus dimidiatus"/>
    <x v="81"/>
    <n v="5.2067889999999997"/>
    <n v="-74.736407"/>
    <n v="5"/>
    <s v="Coordenadas de centro urbano"/>
    <s v="G. K. C."/>
    <n v="2823"/>
    <s v="Ramphocelus dimidiatus dimidiatus"/>
    <n v="1913"/>
    <n v="2"/>
    <n v="6"/>
    <n v="4786"/>
    <d v="1913-02-06T00:00:00"/>
    <s v="Colombia"/>
    <s v="Tolima"/>
    <s v="Honda"/>
    <s v="Honda"/>
    <s v="Honda"/>
    <s v="Ramphocelus dimidiatus dimidiatus"/>
    <n v="2823"/>
  </r>
  <r>
    <n v="713634"/>
    <s v="Aves Colombia [310112]"/>
    <s v="American Museum of Natural History"/>
    <s v="AMNH"/>
    <n v="123064"/>
    <s v="Piranga rubra"/>
    <x v="82"/>
    <n v="5.2067889999999997"/>
    <n v="-74.736407"/>
    <n v="5"/>
    <s v="Coordenadas de centro urbano"/>
    <s v="T. M. R."/>
    <n v="3174"/>
    <s v="Piranga rubra"/>
    <n v="1913"/>
    <n v="2"/>
    <n v="4"/>
    <n v="4784"/>
    <d v="1913-02-04T00:00:00"/>
    <s v="Colombia"/>
    <s v="Tolima"/>
    <s v="Honda"/>
    <s v="Honda"/>
    <s v="Honda"/>
    <s v="Piranga rubra"/>
    <n v="3174"/>
  </r>
  <r>
    <n v="713632"/>
    <s v="Aves Colombia [310112]"/>
    <s v="American Museum of Natural History"/>
    <s v="AMNH"/>
    <n v="123065"/>
    <s v="Piranga rubra"/>
    <x v="82"/>
    <n v="5.2067889999999997"/>
    <n v="-74.736407"/>
    <n v="5"/>
    <s v="Coordenadas de centro urbano"/>
    <s v="G. K. C."/>
    <n v="3174"/>
    <s v="Piranga rubra"/>
    <n v="1913"/>
    <n v="2"/>
    <n v="8"/>
    <n v="4788"/>
    <d v="1913-02-08T00:00:00"/>
    <s v="Colombia"/>
    <s v="Tolima"/>
    <s v="Honda"/>
    <s v="Honda"/>
    <s v="Honda"/>
    <s v="Piranga rubra"/>
    <n v="3174"/>
  </r>
  <r>
    <n v="713633"/>
    <s v="Aves Colombia [310112]"/>
    <s v="American Museum of Natural History"/>
    <s v="AMNH"/>
    <n v="123066"/>
    <s v="Piranga rubra"/>
    <x v="82"/>
    <n v="5.2067889999999997"/>
    <n v="-74.736407"/>
    <n v="5"/>
    <s v="Coordenadas de centro urbano"/>
    <s v="G. K. C."/>
    <n v="3174"/>
    <s v="Piranga rubra"/>
    <n v="1913"/>
    <n v="2"/>
    <n v="8"/>
    <n v="4788"/>
    <d v="1913-02-08T00:00:00"/>
    <s v="Colombia"/>
    <s v="Tolima"/>
    <s v="Honda"/>
    <s v="Honda"/>
    <s v="Honda"/>
    <s v="Piranga rubra"/>
    <n v="3174"/>
  </r>
  <r>
    <n v="701152"/>
    <s v="Aves Colombia [310112]"/>
    <s v="American Museum of Natural History"/>
    <s v="AMNH"/>
    <n v="123150"/>
    <s v="Icterus auricapillus"/>
    <x v="83"/>
    <n v="5.2067889999999997"/>
    <n v="-74.736407"/>
    <n v="5"/>
    <s v="Coordenadas de centro urbano"/>
    <s v="T. M. R."/>
    <n v="3297"/>
    <s v="Icterus auricapillus"/>
    <n v="1913"/>
    <n v="2"/>
    <n v="2"/>
    <n v="4782"/>
    <d v="1913-02-02T00:00:00"/>
    <s v="Colombia"/>
    <s v="Tolima"/>
    <s v="Honda"/>
    <s v="Honda"/>
    <s v="Honda"/>
    <s v="Icterus auricapillus"/>
    <n v="3297"/>
  </r>
  <r>
    <n v="701353"/>
    <s v="Aves Colombia [310112]"/>
    <s v="American Museum of Natural History"/>
    <s v="AMNH"/>
    <n v="123162"/>
    <s v="Icterus chrysater"/>
    <x v="84"/>
    <n v="5.2067889999999997"/>
    <n v="-74.736407"/>
    <n v="5"/>
    <s v="Coordenadas de centro urbano"/>
    <s v="G. O'C."/>
    <n v="3298"/>
    <s v="Icterus hondae"/>
    <n v="1913"/>
    <n v="2"/>
    <n v="4"/>
    <n v="4784"/>
    <d v="1913-02-04T00:00:00"/>
    <s v="Colombia"/>
    <s v="Tolima"/>
    <s v="Honda"/>
    <s v="Honda"/>
    <s v="Honda"/>
    <s v="Icterus hondae"/>
    <n v="3298"/>
  </r>
  <r>
    <n v="701354"/>
    <s v="Aves Colombia [310112]"/>
    <s v="American Museum of Natural History"/>
    <s v="AMNH"/>
    <n v="123163"/>
    <s v="Icterus chrysater"/>
    <x v="84"/>
    <n v="5.2067889999999997"/>
    <n v="-74.736407"/>
    <n v="5"/>
    <s v="Coordenadas de centro urbano"/>
    <s v="G. O'C."/>
    <n v="3298"/>
    <s v="Icterus hondae"/>
    <n v="1913"/>
    <n v="2"/>
    <n v="3"/>
    <n v="4783"/>
    <d v="1913-02-03T00:00:00"/>
    <s v="Colombia"/>
    <s v="Tolima"/>
    <s v="Honda"/>
    <s v="Honda"/>
    <s v="Honda"/>
    <s v="Icterus hondae"/>
    <n v="3298"/>
  </r>
  <r>
    <n v="688698"/>
    <s v="Aves Colombia [310112]"/>
    <s v="Cornell University Museum of Vertebrates"/>
    <s v="CUMV"/>
    <n v="1435"/>
    <s v="Colinus cristatus"/>
    <x v="0"/>
    <n v="5.2034000000000002"/>
    <n v="-74.735100000000003"/>
    <n v="7"/>
    <m/>
    <m/>
    <n v="145"/>
    <s v="Colinus cristatus leucotis"/>
    <n v="1911"/>
    <n v="5"/>
    <n v="27"/>
    <n v="4165"/>
    <d v="1911-05-27T00:00:00"/>
    <s v="Colombia"/>
    <s v="Tolima"/>
    <s v="Honda"/>
    <s v="Magdalena río"/>
    <s v="Honda, Magdalena Valley"/>
    <s v="Colinus cristatus leucotis"/>
    <n v="145"/>
  </r>
  <r>
    <n v="688699"/>
    <s v="Aves Colombia [310112]"/>
    <s v="Cornell University Museum of Vertebrates"/>
    <s v="CUMV"/>
    <n v="1436"/>
    <s v="Colinus cristatus"/>
    <x v="0"/>
    <n v="5.2034000000000002"/>
    <n v="-74.735100000000003"/>
    <n v="7"/>
    <m/>
    <m/>
    <n v="145"/>
    <s v="Colinus cristatus leucotis"/>
    <n v="1911"/>
    <n v="5"/>
    <n v="28"/>
    <n v="4166"/>
    <d v="1911-05-28T00:00:00"/>
    <s v="Colombia"/>
    <s v="Tolima"/>
    <s v="Honda"/>
    <s v="Magdalena río"/>
    <s v="Honda, Magdalena Valley"/>
    <s v="Colinus cristatus leucotis"/>
    <n v="145"/>
  </r>
  <r>
    <n v="688700"/>
    <s v="Aves Colombia [310112]"/>
    <s v="Cornell University Museum of Vertebrates"/>
    <s v="CUMV"/>
    <n v="1437"/>
    <s v="Colinus cristatus"/>
    <x v="0"/>
    <n v="5.2034000000000002"/>
    <n v="-74.735100000000003"/>
    <n v="7"/>
    <m/>
    <m/>
    <n v="145"/>
    <s v="Colinus cristatus leucotis"/>
    <n v="1911"/>
    <n v="5"/>
    <n v="28"/>
    <n v="4166"/>
    <d v="1911-05-28T00:00:00"/>
    <s v="Colombia"/>
    <s v="Tolima"/>
    <s v="Honda"/>
    <s v="Magdalena río"/>
    <s v="Honda, Magdalena Valley"/>
    <s v="Colinus cristatus leucotis"/>
    <n v="145"/>
  </r>
  <r>
    <n v="688692"/>
    <s v="Aves Colombia [310112]"/>
    <s v="Cornell University Museum of Vertebrates"/>
    <s v="CUMV"/>
    <n v="1438"/>
    <s v="Colinus cristatus"/>
    <x v="0"/>
    <n v="5.1647350000000003"/>
    <n v="-74.796822000000006"/>
    <n v="4"/>
    <s v="Coordenada de la vereda"/>
    <m/>
    <n v="145"/>
    <s v="Colinus cristatus leucotis"/>
    <n v="1913"/>
    <n v="2"/>
    <n v="9"/>
    <n v="4789"/>
    <d v="1913-02-09T00:00:00"/>
    <s v="Colombia"/>
    <s v="Tolima"/>
    <s v="Honda"/>
    <s v="El Triunfo"/>
    <s v="Honda, El Triunfo"/>
    <s v="Colinus cristatus leucotis"/>
    <n v="145"/>
  </r>
  <r>
    <n v="689050"/>
    <s v="Aves Colombia [310112]"/>
    <s v="Cornell University Museum of Vertebrates"/>
    <s v="CUMV"/>
    <n v="3097"/>
    <s v="Columbina passerina"/>
    <x v="85"/>
    <n v="5.2034000000000002"/>
    <n v="-74.735100000000003"/>
    <n v="7"/>
    <m/>
    <m/>
    <n v="620"/>
    <s v="Columbina passerina parvula"/>
    <n v="1911"/>
    <n v="5"/>
    <n v="27"/>
    <n v="4165"/>
    <d v="1911-05-27T00:00:00"/>
    <s v="Colombia"/>
    <s v="Tolima"/>
    <s v="Honda"/>
    <s v="Magdalena río"/>
    <s v="Honda, Magdalena River"/>
    <s v="Columbina passerina parvula"/>
    <n v="620"/>
  </r>
  <r>
    <n v="689051"/>
    <s v="Aves Colombia [310112]"/>
    <s v="Cornell University Museum of Vertebrates"/>
    <s v="CUMV"/>
    <n v="3098"/>
    <s v="Columbina passerina"/>
    <x v="85"/>
    <n v="5.2034000000000002"/>
    <n v="-74.735100000000003"/>
    <n v="7"/>
    <m/>
    <m/>
    <n v="620"/>
    <s v="Columbina passerina parvula"/>
    <n v="1913"/>
    <n v="2"/>
    <n v="2"/>
    <n v="4782"/>
    <d v="1913-02-02T00:00:00"/>
    <s v="Colombia"/>
    <s v="Tolima"/>
    <s v="Honda"/>
    <s v="Magdalena río"/>
    <s v="Honda, Magdalena River"/>
    <s v="Columbina passerina parvula"/>
    <n v="620"/>
  </r>
  <r>
    <n v="677415"/>
    <s v="Aves Colombia [310112]"/>
    <s v="Cornell University Museum of Vertebrates"/>
    <s v="CUMV"/>
    <n v="3177"/>
    <s v="Psittacara wagleri"/>
    <x v="86"/>
    <n v="5.2034000000000002"/>
    <n v="-74.735100000000003"/>
    <n v="7"/>
    <m/>
    <m/>
    <n v="1399"/>
    <s v="Aratinga wagleri wagleri"/>
    <n v="1911"/>
    <n v="5"/>
    <n v="28"/>
    <n v="4166"/>
    <d v="1911-05-28T00:00:00"/>
    <s v="Colombia"/>
    <s v="Tolima"/>
    <s v="Honda"/>
    <s v="Magdalena río"/>
    <s v="Honda, Magdalena Valley"/>
    <s v="Aratinga wagleri wagleri"/>
    <n v="1399"/>
  </r>
  <r>
    <n v="681446"/>
    <s v="Aves Colombia [310112]"/>
    <s v="Cornell University Museum of Vertebrates"/>
    <s v="CUMV"/>
    <n v="3206"/>
    <s v="Brotogeris jugularis"/>
    <x v="6"/>
    <n v="5.2034000000000002"/>
    <n v="-74.735100000000003"/>
    <n v="7"/>
    <m/>
    <m/>
    <n v="1296"/>
    <s v="Brotogeris jugularis jugularis"/>
    <n v="1911"/>
    <n v="5"/>
    <n v="28"/>
    <n v="4166"/>
    <d v="1911-05-28T00:00:00"/>
    <s v="Colombia"/>
    <s v="Tolima"/>
    <s v="Honda"/>
    <s v="Magdalena río"/>
    <s v="Magdalena Valley, Honda"/>
    <s v="Brotogeris jugularis jugularis"/>
    <n v="1296"/>
  </r>
  <r>
    <n v="719559"/>
    <s v="Aves Colombia [310112]"/>
    <s v="Cornell University Museum of Vertebrates"/>
    <s v="CUMV"/>
    <n v="3676"/>
    <s v="Streptoprocne zonaris"/>
    <x v="87"/>
    <n v="5.2067889999999997"/>
    <n v="-74.736407"/>
    <n v="5"/>
    <s v="Coordenadas de centro urbano"/>
    <m/>
    <n v="754"/>
    <s v="Streptoprocne zonaris albicincta"/>
    <n v="1913"/>
    <n v="2"/>
    <n v="2"/>
    <n v="4782"/>
    <d v="1913-02-02T00:00:00"/>
    <s v="Colombia"/>
    <s v="Tolima"/>
    <s v="Honda"/>
    <s v="Honda"/>
    <s v="Honda, elevation 600 feet"/>
    <s v="Streptoprocne zonaris albicincta"/>
    <n v="754"/>
  </r>
  <r>
    <n v="675722"/>
    <s v="Aves Colombia [310112]"/>
    <s v="Cornell University Museum of Vertebrates"/>
    <s v="CUMV"/>
    <n v="4564"/>
    <s v="Amazilia tzacatl"/>
    <x v="88"/>
    <n v="5.2067889999999997"/>
    <n v="-74.736407"/>
    <n v="5"/>
    <s v="Coordenadas de centro urbano, alturas no ubicadas en centro urbano, pero no es claro su ubicación"/>
    <m/>
    <n v="1000"/>
    <s v="Amazilia tzacatl tzacatl"/>
    <n v="1913"/>
    <n v="2"/>
    <n v="6"/>
    <n v="4786"/>
    <d v="1913-02-06T00:00:00"/>
    <s v="Colombia"/>
    <s v="Tolima"/>
    <s v="Honda"/>
    <s v="Honda, above (823m)"/>
    <s v="above Honda, elevation 2700 feet"/>
    <s v="Amazilia tzacatl tzacatl"/>
    <n v="1000"/>
  </r>
  <r>
    <n v="684815"/>
    <s v="Aves Colombia [310112]"/>
    <s v="Cornell University Museum of Vertebrates"/>
    <s v="CUMV"/>
    <n v="5470"/>
    <s v="Chalybura buffonii"/>
    <x v="89"/>
    <n v="5.2067889999999997"/>
    <n v="-74.736407"/>
    <n v="5"/>
    <s v="Coordenadas de centro urbano, alturas no ubicadas en centro urbano, pero no es claro su ubicación"/>
    <m/>
    <n v="985"/>
    <s v="Chalybura buffonii buffonii"/>
    <n v="1913"/>
    <n v="2"/>
    <n v="6"/>
    <n v="4786"/>
    <d v="1913-02-06T00:00:00"/>
    <s v="Colombia"/>
    <s v="Tolima"/>
    <s v="Honda"/>
    <s v="Honda, above (823m)"/>
    <s v="above Honda, elevation 2700 feet"/>
    <s v="Chalybura buffonii buffonii"/>
    <n v="985"/>
  </r>
  <r>
    <n v="679830"/>
    <s v="Aves Colombia [310112]"/>
    <s v="Cornell University Museum of Vertebrates"/>
    <s v="CUMV"/>
    <n v="5710"/>
    <s v="Baryphthengus martii"/>
    <x v="90"/>
    <n v="5.2067889999999997"/>
    <n v="-74.736407"/>
    <n v="5"/>
    <s v="Coordenadas de centro urbano"/>
    <m/>
    <n v="1055"/>
    <s v="Baryphthengus martii semirufa"/>
    <n v="1913"/>
    <n v="2"/>
    <n v="2"/>
    <n v="4782"/>
    <d v="1913-02-02T00:00:00"/>
    <s v="Colombia"/>
    <s v="Tolima"/>
    <s v="Honda"/>
    <s v="Honda"/>
    <s v="Honda"/>
    <s v="Baryphthengus martii semirufa"/>
    <n v="1055"/>
  </r>
  <r>
    <n v="679831"/>
    <s v="Aves Colombia [310112]"/>
    <s v="Cornell University Museum of Vertebrates"/>
    <s v="CUMV"/>
    <n v="5711"/>
    <s v="Baryphthengus martii"/>
    <x v="90"/>
    <n v="5.2067889999999997"/>
    <n v="-74.736407"/>
    <n v="5"/>
    <s v="Coordenadas de centro urbano"/>
    <m/>
    <n v="1055"/>
    <s v="Baryphthengus martii semirufa"/>
    <n v="1913"/>
    <n v="2"/>
    <n v="2"/>
    <n v="4782"/>
    <d v="1913-02-02T00:00:00"/>
    <s v="Colombia"/>
    <s v="Tolima"/>
    <s v="Honda"/>
    <s v="Honda"/>
    <s v="Honda"/>
    <s v="Baryphthengus martii semirufa"/>
    <n v="1055"/>
  </r>
  <r>
    <n v="704434"/>
    <s v="Aves Colombia [310112]"/>
    <s v="Cornell University Museum of Vertebrates"/>
    <s v="CUMV"/>
    <n v="6229"/>
    <s v="Melanerpes rubricapillus"/>
    <x v="17"/>
    <n v="5.2034000000000002"/>
    <n v="-74.735100000000003"/>
    <n v="7"/>
    <m/>
    <m/>
    <n v="1196"/>
    <s v="Melanerpes subelegans"/>
    <n v="1911"/>
    <n v="5"/>
    <n v="28"/>
    <n v="4166"/>
    <d v="1911-05-28T00:00:00"/>
    <s v="Colombia"/>
    <s v="Tolima"/>
    <s v="Honda"/>
    <s v="Magdalena río"/>
    <s v="Honda, Magdalena Valley"/>
    <s v="Melanerpes subelegans"/>
    <n v="1196"/>
  </r>
  <r>
    <n v="712799"/>
    <s v="Aves Colombia [310112]"/>
    <s v="Cornell University Museum of Vertebrates"/>
    <s v="CUMV"/>
    <n v="6655"/>
    <s v="Picumnus olivaceus"/>
    <x v="19"/>
    <n v="5.2034000000000002"/>
    <n v="-74.735100000000003"/>
    <n v="7"/>
    <m/>
    <m/>
    <n v="1186"/>
    <s v="Picumnus olivaceus olicaceus"/>
    <n v="1911"/>
    <n v="5"/>
    <n v="28"/>
    <n v="4166"/>
    <d v="1911-05-28T00:00:00"/>
    <s v="Colombia"/>
    <s v="Tolima"/>
    <s v="Honda"/>
    <s v="Magdalena río"/>
    <s v="Honda, Magdalena Valley"/>
    <s v="Picumnus olivaceus olicaceus"/>
    <n v="1186"/>
  </r>
  <r>
    <n v="729243"/>
    <s v="Aves Colombia [310112]"/>
    <s v="Cornell University Museum of Vertebrates"/>
    <s v="CUMV"/>
    <n v="6842"/>
    <s v="Xiphorhynchus susurrans"/>
    <x v="30"/>
    <n v="5.2034000000000002"/>
    <n v="-74.735100000000003"/>
    <n v="7"/>
    <m/>
    <m/>
    <n v="1816"/>
    <s v="Xiphorhynchus guttatus nanus"/>
    <n v="1913"/>
    <n v="2"/>
    <n v="2"/>
    <n v="4782"/>
    <d v="1913-02-02T00:00:00"/>
    <s v="Colombia"/>
    <s v="Tolima"/>
    <s v="Honda"/>
    <s v="Magdalena río"/>
    <s v="Honda, Magdalena Valley"/>
    <s v="Xiphorhynchus guttatus nanus"/>
    <n v="1816"/>
  </r>
  <r>
    <n v="653109"/>
    <s v="Biomap"/>
    <s v="Cornell University Museum of Vertebrates"/>
    <s v="CUMV"/>
    <n v="7006"/>
    <s v="Thamnophilus doliatus"/>
    <x v="21"/>
    <n v="5.2067889999999997"/>
    <n v="-74.736407"/>
    <n v="5"/>
    <s v="Coordenadas de centro urbano"/>
    <s v="Fuertes, L.A."/>
    <n v="1422"/>
    <s v="Thamnophilus doliatus albicans"/>
    <n v="1911"/>
    <n v="5"/>
    <n v="27"/>
    <m/>
    <d v="1911-05-27T00:00:00"/>
    <s v="Colombia"/>
    <s v="Tolima"/>
    <s v="Honda"/>
    <s v="Honda"/>
    <s v="Honda, area"/>
    <s v="Thamnophilus doliatus albicans"/>
    <n v="1422"/>
  </r>
  <r>
    <n v="653576"/>
    <s v="Biomap"/>
    <s v="Cornell University Museum of Vertebrates"/>
    <s v="CUMV"/>
    <n v="7044"/>
    <s v="Thamnophilus atrinucha"/>
    <x v="22"/>
    <n v="5.2067889999999997"/>
    <n v="-74.736407"/>
    <n v="5"/>
    <s v="Coordenadas de centro urbano"/>
    <s v="Fuertes, L.A."/>
    <n v="1437"/>
    <s v="Thamnophilus punctatus"/>
    <n v="1911"/>
    <n v="5"/>
    <n v="28"/>
    <m/>
    <d v="1911-05-28T00:00:00"/>
    <s v="Colombia"/>
    <s v="Tolima"/>
    <s v="Honda"/>
    <s v="Honda"/>
    <s v="Honda, area"/>
    <s v="Thamnophilus punctatus"/>
    <n v="1437"/>
  </r>
  <r>
    <n v="708502"/>
    <s v="Aves Colombia [310112]"/>
    <s v="Cornell University Museum of Vertebrates"/>
    <s v="CUMV"/>
    <n v="7146"/>
    <s v="Hafferia immaculata"/>
    <x v="26"/>
    <n v="5.2067889999999997"/>
    <n v="-74.736407"/>
    <n v="5"/>
    <s v="Coordenadas de centro urbano"/>
    <m/>
    <n v="1607"/>
    <s v="Myrmeciza immaculata immaculata"/>
    <n v="1913"/>
    <n v="2"/>
    <n v="5"/>
    <n v="4785"/>
    <d v="1913-02-05T00:00:00"/>
    <s v="Colombia"/>
    <s v="Tolima"/>
    <s v="Honda"/>
    <s v="Honda"/>
    <s v="Honda, elevation 3200 ft."/>
    <s v="Myrmeciza immaculata immaculata"/>
    <n v="1607"/>
  </r>
  <r>
    <n v="708503"/>
    <s v="Aves Colombia [310112]"/>
    <s v="Cornell University Museum of Vertebrates"/>
    <s v="CUMV"/>
    <n v="7147"/>
    <s v="Hafferia immaculata"/>
    <x v="26"/>
    <n v="5.2067889999999997"/>
    <n v="-74.736407"/>
    <n v="5"/>
    <s v="Coordenadas de centro urbano"/>
    <m/>
    <n v="1607"/>
    <s v="Myrmeciza immaculata immaculata"/>
    <n v="1913"/>
    <n v="2"/>
    <n v="5"/>
    <n v="4785"/>
    <d v="1913-02-05T00:00:00"/>
    <s v="Colombia"/>
    <s v="Tolima"/>
    <s v="Honda"/>
    <s v="Honda"/>
    <s v="Honda, elevation 3200 ft."/>
    <s v="Myrmeciza immaculata immaculata"/>
    <n v="1607"/>
  </r>
  <r>
    <n v="689964"/>
    <s v="Aves Colombia [310112]"/>
    <s v="Cornell University Museum of Vertebrates"/>
    <s v="CUMV"/>
    <n v="7454"/>
    <s v="Corapipo leucorrhoa"/>
    <x v="50"/>
    <n v="5.2067889999999997"/>
    <n v="-74.736407"/>
    <n v="5"/>
    <s v="Coordenadas de centro urbano, alturas no ubicadas en centro urbano, pero no es claro su ubicación"/>
    <m/>
    <n v="2508"/>
    <s v="Corapipo leucorrhoa leucorrhoa"/>
    <n v="1913"/>
    <n v="2"/>
    <n v="6"/>
    <n v="4786"/>
    <d v="1913-02-06T00:00:00"/>
    <s v="Colombia"/>
    <s v="Tolima"/>
    <s v="Honda"/>
    <s v="Honda, above (914m)"/>
    <s v="above Honda, elevation 3000 ft."/>
    <s v="Corapipo leucorrhoa leucorrhoa"/>
    <n v="2508"/>
  </r>
  <r>
    <n v="690576"/>
    <s v="Aves Colombia [310112]"/>
    <s v="Cornell University Museum of Vertebrates"/>
    <s v="CUMV"/>
    <n v="10511"/>
    <s v="Cyanocorax affinis"/>
    <x v="91"/>
    <n v="5.2034000000000002"/>
    <n v="-74.735100000000003"/>
    <n v="7"/>
    <m/>
    <m/>
    <n v="2606"/>
    <s v="Cyanocorax affinis affinis"/>
    <n v="1911"/>
    <n v="5"/>
    <n v="28"/>
    <n v="4166"/>
    <d v="1911-05-28T00:00:00"/>
    <s v="Colombia"/>
    <s v="Tolima"/>
    <s v="Honda"/>
    <s v="Magdalena río"/>
    <s v="Honda, Magdalena"/>
    <s v="Cyanocorax affinis affinis"/>
    <n v="2606"/>
  </r>
  <r>
    <n v="690577"/>
    <s v="Aves Colombia [310112]"/>
    <s v="Cornell University Museum of Vertebrates"/>
    <s v="CUMV"/>
    <n v="10512"/>
    <s v="Cyanocorax affinis"/>
    <x v="91"/>
    <n v="5.2034000000000002"/>
    <n v="-74.735100000000003"/>
    <n v="7"/>
    <m/>
    <m/>
    <n v="2606"/>
    <s v="Cyanocorax affinis affinis"/>
    <n v="1911"/>
    <n v="5"/>
    <n v="28"/>
    <n v="4166"/>
    <d v="1911-05-28T00:00:00"/>
    <s v="Colombia"/>
    <s v="Tolima"/>
    <s v="Honda"/>
    <s v="Magdalena río"/>
    <s v="Honda, Magdalena"/>
    <s v="Cyanocorax affinis affinis"/>
    <n v="2606"/>
  </r>
  <r>
    <n v="724628"/>
    <s v="Aves Colombia [310112]"/>
    <s v="Cornell University Museum of Vertebrates"/>
    <s v="CUMV"/>
    <n v="13062"/>
    <s v="Pheugopedius fasciatoventris"/>
    <x v="92"/>
    <n v="5.2034000000000002"/>
    <n v="-74.735100000000003"/>
    <n v="7"/>
    <m/>
    <m/>
    <n v="2661"/>
    <s v="Thryothorus fasciatoventris fascio-ventris"/>
    <n v="1911"/>
    <n v="5"/>
    <n v="27"/>
    <n v="4165"/>
    <d v="1911-05-27T00:00:00"/>
    <s v="Colombia"/>
    <s v="Tolima"/>
    <s v="Honda"/>
    <s v="Magdalena río"/>
    <s v="Magdalena Valley, Honda"/>
    <s v="Thryothorus fasciatoventris fascio-ventris"/>
    <n v="2661"/>
  </r>
  <r>
    <n v="724615"/>
    <s v="Aves Colombia [310112]"/>
    <s v="Cornell University Museum of Vertebrates"/>
    <s v="CUMV"/>
    <n v="13065"/>
    <s v="Pheugopedius fasciatoventris"/>
    <x v="92"/>
    <n v="5.2034000000000002"/>
    <n v="-74.735100000000003"/>
    <n v="7"/>
    <m/>
    <m/>
    <n v="2661"/>
    <s v="Thryothorus fasciatoventris fasciatoventris"/>
    <n v="1911"/>
    <n v="5"/>
    <n v="27"/>
    <n v="4165"/>
    <d v="1911-05-27T00:00:00"/>
    <s v="Colombia"/>
    <s v="Tolima"/>
    <s v="Honda"/>
    <s v="Magdalena río"/>
    <s v="Magdalena Valley, Honda"/>
    <s v="Thryothorus fasciatoventris fasciatoventris"/>
    <n v="2661"/>
  </r>
  <r>
    <n v="603766"/>
    <s v="Biomap"/>
    <s v="Cornell University Museum of Vertebrates"/>
    <s v="CUMV"/>
    <n v="14805"/>
    <s v="Cyclarhis gujanensis"/>
    <x v="93"/>
    <n v="5.2067889999999997"/>
    <n v="-74.736407"/>
    <n v="5"/>
    <s v="Coordenadas de centro urbano"/>
    <s v="Fuertes, L.A."/>
    <n v="2571"/>
    <s v="Cyclarhis gujanensis gujanensis"/>
    <n v="1911"/>
    <n v="5"/>
    <n v="28"/>
    <m/>
    <d v="1911-05-28T00:00:00"/>
    <s v="Colombia"/>
    <s v="Tolima"/>
    <s v="Honda"/>
    <s v="Honda"/>
    <s v="Honda, area"/>
    <s v="Cyclarhis gujanensis gujanensis"/>
    <n v="2571"/>
  </r>
  <r>
    <n v="690933"/>
    <s v="Aves Colombia [310112]"/>
    <s v="Cornell University Museum of Vertebrates"/>
    <s v="CUMV"/>
    <n v="14806"/>
    <s v="Cyclarhis gujanensis"/>
    <x v="93"/>
    <n v="5.2034000000000002"/>
    <n v="-74.735100000000003"/>
    <n v="7"/>
    <m/>
    <m/>
    <n v="2571"/>
    <s v="Cyclarhis gujanensis"/>
    <n v="1911"/>
    <n v="5"/>
    <n v="28"/>
    <n v="4166"/>
    <d v="1911-05-28T00:00:00"/>
    <s v="Colombia"/>
    <s v="Tolima"/>
    <s v="Honda"/>
    <s v="Magdalena río"/>
    <s v="Honda, Magdalena Valley"/>
    <s v="Cyclarhis gujanensis"/>
    <n v="2571"/>
  </r>
  <r>
    <n v="685141"/>
    <s v="Aves Colombia [310112]"/>
    <s v="Cornell University Museum of Vertebrates"/>
    <s v="CUMV"/>
    <n v="15916"/>
    <s v="Chlorophanes spiza"/>
    <x v="76"/>
    <n v="5.2067889999999997"/>
    <n v="-74.736407"/>
    <n v="5"/>
    <s v="Coordenadas de centro urbano"/>
    <m/>
    <n v="2926"/>
    <s v="Chlorophanes spiza"/>
    <n v="1913"/>
    <n v="2"/>
    <n v="5"/>
    <n v="4785"/>
    <d v="1913-02-05T00:00:00"/>
    <s v="Colombia"/>
    <s v="Tolima"/>
    <s v="Honda"/>
    <s v="Honda"/>
    <s v="Honda"/>
    <s v="Chlorophanes spiza"/>
    <n v="2926"/>
  </r>
  <r>
    <n v="701151"/>
    <s v="Aves Colombia [310112]"/>
    <s v="Cornell University Museum of Vertebrates"/>
    <s v="CUMV"/>
    <n v="17634"/>
    <s v="Icterus auricapillus"/>
    <x v="83"/>
    <n v="5.2067889999999997"/>
    <n v="-74.736407"/>
    <n v="5"/>
    <s v="Coordenadas de centro urbano"/>
    <m/>
    <n v="3297"/>
    <s v="Icterus auricapillus"/>
    <n v="1913"/>
    <n v="2"/>
    <n v="5"/>
    <n v="4785"/>
    <d v="1913-02-05T00:00:00"/>
    <s v="Colombia"/>
    <s v="Tolima"/>
    <s v="Honda"/>
    <s v="Honda"/>
    <s v="Honda"/>
    <s v="Icterus auricapillus"/>
    <n v="3297"/>
  </r>
  <r>
    <n v="701181"/>
    <s v="Aves Colombia [310112]"/>
    <s v="Cornell University Museum of Vertebrates"/>
    <s v="CUMV"/>
    <n v="17686"/>
    <s v="Icterus chrysater"/>
    <x v="84"/>
    <n v="5.2067889999999997"/>
    <n v="-74.736407"/>
    <n v="5"/>
    <s v="Coordenadas de centro urbano"/>
    <m/>
    <n v="3298"/>
    <s v="Icterus chrysater"/>
    <n v="1911"/>
    <n v="5"/>
    <n v="28"/>
    <n v="4166"/>
    <d v="1911-05-28T00:00:00"/>
    <s v="Colombia"/>
    <s v="Tolima"/>
    <s v="Honda"/>
    <s v="Honda"/>
    <s v="Honda"/>
    <s v="Icterus chrysater"/>
    <n v="3298"/>
  </r>
  <r>
    <n v="725046"/>
    <s v="Aves Colombia [310112]"/>
    <s v="Cornell University Museum of Vertebrates"/>
    <s v="CUMV"/>
    <n v="18369"/>
    <s v="Melanospiza bicolor"/>
    <x v="68"/>
    <n v="5.2034000000000002"/>
    <n v="-74.735100000000003"/>
    <n v="7"/>
    <m/>
    <m/>
    <n v="3094"/>
    <s v="Tiaris bicolor omissa"/>
    <n v="1911"/>
    <n v="5"/>
    <n v="27"/>
    <n v="4165"/>
    <d v="1911-05-27T00:00:00"/>
    <s v="Colombia"/>
    <s v="Tolima"/>
    <s v="Honda"/>
    <s v="Magdalena río"/>
    <s v="Honda, Magdalena River"/>
    <s v="Tiaris bicolor omissa"/>
    <n v="3094"/>
  </r>
  <r>
    <n v="677441"/>
    <s v="Aves Colombia [310112]"/>
    <s v="Cornell University Museum of Vertebrates"/>
    <s v="CUMV"/>
    <n v="19094"/>
    <s v="Arremon aurantiirostris"/>
    <x v="94"/>
    <n v="5.2067889999999997"/>
    <n v="-74.736407"/>
    <n v="5"/>
    <s v="Coordenadas de centro urbano"/>
    <m/>
    <n v="3135"/>
    <s v="Arremon aurantiirostris"/>
    <n v="1911"/>
    <n v="5"/>
    <n v="27"/>
    <n v="4165"/>
    <d v="1911-05-27T00:00:00"/>
    <s v="Colombia"/>
    <s v="Tolima"/>
    <s v="Honda"/>
    <s v="Honda"/>
    <s v="Honda"/>
    <s v="Arremon aurantiirostris"/>
    <n v="3135"/>
  </r>
  <r>
    <n v="677687"/>
    <s v="Aves Colombia [310112]"/>
    <s v="Cornell University Museum of Vertebrates"/>
    <s v="CUMV"/>
    <n v="19133"/>
    <s v="Arremonops conirostris"/>
    <x v="72"/>
    <n v="5.2034000000000002"/>
    <n v="-74.735100000000003"/>
    <n v="7"/>
    <m/>
    <m/>
    <n v="3126"/>
    <s v="Arremonops conirostris conirostris"/>
    <n v="1911"/>
    <n v="5"/>
    <n v="27"/>
    <n v="4165"/>
    <d v="1911-05-27T00:00:00"/>
    <s v="Colombia"/>
    <s v="Tolima"/>
    <s v="Honda"/>
    <s v="Magdalena río"/>
    <s v="Honda, Magdalena Valley"/>
    <s v="Arremonops conirostris conirostris"/>
    <n v="3126"/>
  </r>
  <r>
    <n v="713721"/>
    <s v="Aves Colombia [310112]"/>
    <s v="Cornell University Museum of Vertebrates"/>
    <s v="CUMV"/>
    <n v="20721"/>
    <s v="Piranga rubra"/>
    <x v="82"/>
    <n v="5.2067889999999997"/>
    <n v="-74.736407"/>
    <n v="5"/>
    <s v="Coordenadas de centro urbano"/>
    <m/>
    <n v="3174"/>
    <s v="Piranga rubra rubra"/>
    <n v="1913"/>
    <n v="2"/>
    <n v="6"/>
    <n v="4786"/>
    <d v="1913-02-06T00:00:00"/>
    <s v="Colombia"/>
    <s v="Tolima"/>
    <s v="Honda"/>
    <s v="Honda"/>
    <s v="Honda"/>
    <s v="Piranga rubra rubra"/>
    <n v="3174"/>
  </r>
  <r>
    <n v="695532"/>
    <s v="Aves Colombia [310112]"/>
    <s v="Cornell University Museum of Vertebrates"/>
    <s v="CUMV"/>
    <n v="20935"/>
    <s v="Eucometis penicillata"/>
    <x v="95"/>
    <n v="5.2034000000000002"/>
    <n v="-74.735100000000003"/>
    <n v="7"/>
    <m/>
    <m/>
    <n v="2811"/>
    <s v="Eucometis penicillata"/>
    <n v="1911"/>
    <n v="5"/>
    <n v="28"/>
    <n v="4166"/>
    <d v="1911-05-28T00:00:00"/>
    <s v="Colombia"/>
    <s v="Tolima"/>
    <s v="Honda"/>
    <s v="Magdalena río"/>
    <s v="Honda, Magdalena River"/>
    <s v="Eucometis penicillata"/>
    <n v="2811"/>
  </r>
  <r>
    <n v="695530"/>
    <s v="Aves Colombia [310112]"/>
    <s v="Cornell University Museum of Vertebrates"/>
    <s v="CUMV"/>
    <n v="23008"/>
    <s v="Eucometis penicillata"/>
    <x v="95"/>
    <n v="5.2067889999999997"/>
    <n v="-74.736407"/>
    <n v="5"/>
    <s v="Coordenadas de centro urbano"/>
    <m/>
    <n v="2811"/>
    <s v="Eucometis penicillata"/>
    <n v="1913"/>
    <n v="2"/>
    <n v="5"/>
    <n v="4785"/>
    <d v="1913-02-05T00:00:00"/>
    <s v="Colombia"/>
    <s v="Tolima"/>
    <s v="Honda"/>
    <s v="Honda"/>
    <s v="Honda"/>
    <s v="Eucometis penicillata"/>
    <n v="2811"/>
  </r>
  <r>
    <n v="697001"/>
    <s v="Aves Colombia [310112]"/>
    <s v="Field Museum of Natural History"/>
    <s v="FMNH"/>
    <n v="50929"/>
    <s v="Forpus conspicillatus"/>
    <x v="5"/>
    <n v="5.2067889999999997"/>
    <n v="-74.736407"/>
    <n v="5"/>
    <s v="Coordenadas de centro urbano"/>
    <m/>
    <n v="1337"/>
    <s v="Forpus conspicillatus conspicillatus"/>
    <n v="1913"/>
    <n v="2"/>
    <n v="6"/>
    <n v="4786"/>
    <d v="1913-02-06T00:00:00"/>
    <s v="Colombia"/>
    <s v="Tolima"/>
    <s v="Honda"/>
    <s v="Honda"/>
    <s v="Honda"/>
    <s v="Forpus conspicillatus conspicillatus"/>
    <n v="1337"/>
  </r>
  <r>
    <n v="706062"/>
    <s v="Aves Colombia [310112]"/>
    <s v="Field Museum of Natural History"/>
    <s v="FMNH"/>
    <n v="50931"/>
    <s v="Momotus aequatorialis"/>
    <x v="96"/>
    <n v="5.2034000000000002"/>
    <n v="-74.735100000000003"/>
    <n v="7"/>
    <m/>
    <m/>
    <n v="1059"/>
    <s v="Momotus momota conexus"/>
    <n v="1913"/>
    <n v="2"/>
    <n v="2"/>
    <n v="4782"/>
    <d v="1913-02-02T00:00:00"/>
    <s v="Colombia"/>
    <s v="Tolima"/>
    <s v="Honda"/>
    <s v="Magdalena río"/>
    <s v="Honda, Rio Magdalena"/>
    <s v="Momotus momota conexus"/>
    <n v="1059"/>
  </r>
  <r>
    <n v="688593"/>
    <s v="Aves Colombia [310112]"/>
    <s v="Field Museum of Natural History"/>
    <s v="FMNH"/>
    <n v="50946"/>
    <s v="Colinus cristatus"/>
    <x v="0"/>
    <n v="5.2034000000000002"/>
    <n v="-74.735100000000003"/>
    <n v="7"/>
    <m/>
    <m/>
    <n v="145"/>
    <s v="Colinus cristatus"/>
    <n v="1913"/>
    <n v="2"/>
    <n v="2"/>
    <n v="4782"/>
    <d v="1913-02-02T00:00:00"/>
    <s v="Colombia"/>
    <s v="Tolima"/>
    <s v="Honda"/>
    <s v="Magdalena río"/>
    <s v="Honda, Rio Magdalena"/>
    <s v="Colinus cristatus"/>
    <n v="145"/>
  </r>
  <r>
    <n v="677671"/>
    <s v="Aves Colombia [310112]"/>
    <s v="Field Museum of Natural History"/>
    <s v="FMNH"/>
    <n v="53790"/>
    <s v="Arremonops conirostris"/>
    <x v="72"/>
    <n v="5.2034000000000002"/>
    <n v="-74.735100000000003"/>
    <n v="7"/>
    <m/>
    <m/>
    <n v="3126"/>
    <s v="Arremonops conirostris conirostris"/>
    <n v="1912"/>
    <n v="2"/>
    <n v="4"/>
    <n v="4418"/>
    <d v="1912-02-04T00:00:00"/>
    <s v="Colombia"/>
    <s v="Tolima"/>
    <s v="Honda"/>
    <s v="Magdalena río"/>
    <s v="Honda, Rio Magdalena"/>
    <s v="Arremonops conirostris conirostris"/>
    <n v="3126"/>
  </r>
  <r>
    <n v="600274"/>
    <s v="Biomap"/>
    <s v="Instituto de Ciencias Naturales"/>
    <s v="ICN"/>
    <n v="5017"/>
    <s v="Colinus cristatus"/>
    <x v="0"/>
    <n v="5.2067889999999997"/>
    <n v="-74.736407"/>
    <n v="5"/>
    <s v="Coordenadas de centro urbano"/>
    <s v="Cherrie G.K."/>
    <n v="145"/>
    <s v="Colinus cristatus leucotis"/>
    <n v="1913"/>
    <n v="2"/>
    <n v="2"/>
    <n v="4782"/>
    <d v="1913-02-02T00:00:00"/>
    <s v="Colombia"/>
    <s v="Tolima"/>
    <s v="Honda"/>
    <s v="Honda"/>
    <s v="Honda, area"/>
    <s v="Colinus cristatus leucotis"/>
    <n v="145"/>
  </r>
  <r>
    <n v="725544"/>
    <s v="Aves Colombia [310112]"/>
    <s v="Museum of Comparative Zoology, Harvard University"/>
    <s v="MCZ"/>
    <n v="81774"/>
    <s v="Poecilotriccus sylvia"/>
    <x v="36"/>
    <n v="5.2034000000000002"/>
    <n v="-74.735100000000003"/>
    <n v="7"/>
    <m/>
    <s v="Chapman, Cherrie, G. K., et al."/>
    <n v="2238"/>
    <s v="Todirostrum sylvia superciliare"/>
    <n v="1913"/>
    <n v="2"/>
    <n v="2"/>
    <m/>
    <d v="1913-02-02T00:00:00"/>
    <s v="Colombia"/>
    <s v="Tolima"/>
    <s v="Honda"/>
    <s v="Magdalena río"/>
    <s v="Honda, Magdalena River"/>
    <s v="Todirostrum sylvia superciliare"/>
    <n v="2238"/>
  </r>
  <r>
    <n v="721352"/>
    <s v="Aves Colombia [310112]"/>
    <s v="Museum of Comparative Zoology, Harvard University"/>
    <s v="MCZ"/>
    <n v="280001"/>
    <s v="Stilpnia cyanicollis"/>
    <x v="97"/>
    <n v="5.2067889999999997"/>
    <n v="-74.736407"/>
    <n v="5"/>
    <s v="Coordenadas de centro urbano, alturas no ubicadas en centro urbano, pero no es claro su ubicación"/>
    <s v="Fuertes, L. A., Thayer, G."/>
    <n v="2881"/>
    <s v="Tangara cyanicollis granadensis"/>
    <n v="1913"/>
    <n v="2"/>
    <n v="6"/>
    <m/>
    <d v="1913-02-06T00:00:00"/>
    <s v="Colombia"/>
    <s v="Tolima"/>
    <s v="Honda"/>
    <s v="Honda, above "/>
    <s v="above Honda"/>
    <s v="Tangara cyanicollis granadensis"/>
    <n v="2881"/>
  </r>
  <r>
    <n v="721599"/>
    <s v="Aves Colombia [310112]"/>
    <s v="Museum of Comparative Zoology, Harvard University"/>
    <s v="MCZ"/>
    <n v="280002"/>
    <s v="Tangara gyrola"/>
    <x v="98"/>
    <n v="5.2067889999999997"/>
    <n v="-74.736407"/>
    <n v="5"/>
    <s v="Coordenadas de centro urbano, alturas no ubicadas en centro urbano, pero no es claro su ubicación"/>
    <s v="Fuertes, L. A."/>
    <n v="2902"/>
    <s v="Tangara gyrola deleticia"/>
    <n v="1913"/>
    <n v="2"/>
    <n v="7"/>
    <m/>
    <d v="1913-02-07T00:00:00"/>
    <s v="Colombia"/>
    <s v="Tolima"/>
    <s v="Honda"/>
    <s v="Honda, above "/>
    <s v="above Honda"/>
    <s v="Tangara gyrola deleticia"/>
    <n v="2902"/>
  </r>
  <r>
    <n v="688696"/>
    <s v="Aves Colombia [310112]"/>
    <s v="National Museum of Natural History, Smithsonian Institution (USNM)"/>
    <s v="USNM"/>
    <n v="255807"/>
    <s v="Colinus cristatus"/>
    <x v="0"/>
    <n v="5.2034000000000002"/>
    <n v="-74.735100000000003"/>
    <n v="7"/>
    <m/>
    <s v="F. Chapman &amp; Et Al."/>
    <n v="145"/>
    <s v="Colinus cristatus leucotis"/>
    <n v="1913"/>
    <n v="2"/>
    <n v="6"/>
    <n v="4786"/>
    <d v="1913-02-06T00:00:00"/>
    <s v="Colombia"/>
    <s v="Tolima"/>
    <s v="Honda"/>
    <s v="Magdalena río"/>
    <s v="Honda, Magdalena River"/>
    <s v="Colinus cristatus leucotis"/>
    <n v="145"/>
  </r>
  <r>
    <n v="688697"/>
    <s v="Aves Colombia [310112]"/>
    <s v="National Museum of Natural History, Smithsonian Institution (USNM)"/>
    <s v="USNM"/>
    <n v="255808"/>
    <s v="Colinus cristatus"/>
    <x v="0"/>
    <n v="5.2034000000000002"/>
    <n v="-74.735100000000003"/>
    <n v="7"/>
    <m/>
    <s v="F. Chapman &amp; Et Al."/>
    <n v="145"/>
    <s v="Colinus cristatus leucotis"/>
    <n v="1913"/>
    <n v="2"/>
    <n v="2"/>
    <n v="4782"/>
    <d v="1913-02-02T00:00:00"/>
    <s v="Colombia"/>
    <s v="Tolima"/>
    <s v="Honda"/>
    <s v="Magdalena río"/>
    <s v="Honda, Magdalena River"/>
    <s v="Colinus cristatus leucotis"/>
    <n v="145"/>
  </r>
  <r>
    <n v="688753"/>
    <s v="Aves Colombia [310112]"/>
    <s v="National Museum of Natural History, Smithsonian Institution (USNM)"/>
    <s v="USNM"/>
    <n v="255981"/>
    <s v="Colonia colonus"/>
    <x v="34"/>
    <n v="5.2034000000000002"/>
    <n v="-74.735100000000003"/>
    <n v="7"/>
    <m/>
    <s v="F. Chapman, Cherrie &amp; Et Al."/>
    <n v="2371"/>
    <s v="Colonia colonus leuconotus"/>
    <n v="1913"/>
    <n v="2"/>
    <n v="5"/>
    <n v="4785"/>
    <d v="1913-02-05T00:00:00"/>
    <s v="Colombia"/>
    <s v="Tolima"/>
    <s v="Honda"/>
    <s v="Magdalena río"/>
    <s v="Honda, Magdalena River"/>
    <s v="Colonia colonus leuconotus"/>
    <n v="2371"/>
  </r>
  <r>
    <n v="684364"/>
    <s v="Aves Colombia [310112]"/>
    <s v="National Museum of Natural History, Smithsonian Institution (USNM)"/>
    <s v="USNM"/>
    <n v="256139"/>
    <s v="Cercomacra nigricans"/>
    <x v="25"/>
    <n v="5.2034000000000002"/>
    <n v="-74.735100000000003"/>
    <n v="7"/>
    <m/>
    <s v="F. Chapman, Cherrie &amp; Et Al."/>
    <n v="1565"/>
    <s v="Cercomacra nigricans"/>
    <n v="1913"/>
    <n v="2"/>
    <n v="8"/>
    <n v="4788"/>
    <d v="1913-02-08T00:00:00"/>
    <s v="Colombia"/>
    <s v="Tolima"/>
    <s v="Honda"/>
    <s v="Magdalena río"/>
    <s v="Magdalena River, Honda"/>
    <s v="Cercomacra nigricans"/>
    <n v="1565"/>
  </r>
  <r>
    <n v="688701"/>
    <s v="Aves Colombia [310112]"/>
    <s v="UCLA-Dickey Collection (UCLA-Dickey)"/>
    <s v="UCLA"/>
    <n v="26021"/>
    <s v="Colinus cristatus"/>
    <x v="0"/>
    <n v="5.2034000000000002"/>
    <n v="-74.735100000000003"/>
    <n v="7"/>
    <m/>
    <s v="CHAPMAN, CHERRIE ET AL"/>
    <n v="145"/>
    <s v="Colinus cristatus leucotis"/>
    <n v="1913"/>
    <n v="2"/>
    <n v="6"/>
    <n v="4786"/>
    <d v="1913-02-06T00:00:00"/>
    <s v="Colombia"/>
    <s v="Tolima"/>
    <s v="Honda"/>
    <s v="Magdalena río"/>
    <s v="Honda, Rio Magdalena"/>
    <s v="Colinus cristatus leucotis"/>
    <n v="145"/>
  </r>
  <r>
    <n v="723412"/>
    <s v="Aves Colombia [310112]"/>
    <s v="American Museum of Natural History"/>
    <s v="AMNH"/>
    <n v="121573"/>
    <s v="Thalurania colombica"/>
    <x v="99"/>
    <n v="5.2067889999999997"/>
    <n v="-74.736407"/>
    <n v="5"/>
    <s v="Coordenadas de centro urbano"/>
    <m/>
    <n v="987"/>
    <s v="Thalmurania colombica colombica"/>
    <n v="1913"/>
    <n v="2"/>
    <n v="6"/>
    <n v="4786"/>
    <d v="1913-02-06T00:00:00"/>
    <s v="Colombia"/>
    <s v="Tolima"/>
    <s v="Honda"/>
    <s v="El Consuelo"/>
    <s v="El Consuelo"/>
    <s v="Thalmurania colombica colombica"/>
    <n v="987"/>
  </r>
  <r>
    <n v="684756"/>
    <s v="Aves Colombia [310112]"/>
    <s v="American Museum of Natural History"/>
    <s v="AMNH"/>
    <n v="121582"/>
    <s v="Chalybura buffonii"/>
    <x v="89"/>
    <n v="5.2067889999999997"/>
    <n v="-74.736407"/>
    <n v="5"/>
    <s v="Coordenadas de centro urbano"/>
    <s v="P. G. H."/>
    <n v="985"/>
    <s v="Chalybura buffoni"/>
    <n v="1913"/>
    <n v="2"/>
    <n v="5"/>
    <n v="4785"/>
    <d v="1913-02-05T00:00:00"/>
    <s v="Colombia"/>
    <s v="Tolima"/>
    <s v="Honda"/>
    <s v="El Consuelo"/>
    <s v="El Consuelo"/>
    <s v="Chalybura buffoni"/>
    <n v="985"/>
  </r>
  <r>
    <n v="677114"/>
    <s v="Aves Colombia [310112]"/>
    <s v="American Museum of Natural History"/>
    <s v="AMNH"/>
    <n v="121658"/>
    <s v="Heliomaster longirostris"/>
    <x v="100"/>
    <n v="5.2067889999999997"/>
    <n v="-74.736407"/>
    <n v="5"/>
    <s v="Coordenadas de centro urbano"/>
    <s v="L. A. F."/>
    <n v="946"/>
    <s v="Anthoscenus longirostris stewartae"/>
    <n v="1913"/>
    <n v="2"/>
    <n v="7"/>
    <n v="4787"/>
    <d v="1913-02-07T00:00:00"/>
    <s v="Colombia"/>
    <s v="Tolima"/>
    <s v="Honda"/>
    <s v="El Consuelo"/>
    <s v="El Consuelo"/>
    <s v="Anthoscenus longirostris stewartae"/>
    <n v="946"/>
  </r>
  <r>
    <n v="708593"/>
    <s v="Aves Colombia [310112]"/>
    <s v="American Museum of Natural History"/>
    <s v="AMNH"/>
    <n v="121943"/>
    <s v="Myrmeciza longipes"/>
    <x v="27"/>
    <n v="5.2067889999999997"/>
    <n v="-74.736407"/>
    <n v="5"/>
    <s v="Coordenadas de centro urbano"/>
    <s v="P. G. H."/>
    <n v="1591"/>
    <s v="Myrmeciza longipes leoncardi"/>
    <n v="1913"/>
    <n v="2"/>
    <n v="5"/>
    <n v="4785"/>
    <d v="1913-02-05T00:00:00"/>
    <s v="Colombia"/>
    <s v="Tolima"/>
    <s v="Honda"/>
    <s v="El Consuelo"/>
    <s v="El Consuelo"/>
    <s v="Myrmeciza longipes leoncardi"/>
    <n v="1591"/>
  </r>
  <r>
    <n v="694199"/>
    <s v="Aves Colombia [310112]"/>
    <s v="American Museum of Natural History"/>
    <s v="AMNH"/>
    <n v="122251"/>
    <s v="Elaenia flavogaster"/>
    <x v="43"/>
    <n v="5.2067889999999997"/>
    <n v="-74.736407"/>
    <n v="5"/>
    <s v="Coordenadas de centro urbano"/>
    <s v="P. G. H."/>
    <n v="2083"/>
    <s v="Elaenia flavogaster flavogaster"/>
    <n v="1913"/>
    <n v="2"/>
    <n v="5"/>
    <n v="4785"/>
    <d v="1913-02-05T00:00:00"/>
    <s v="Colombia"/>
    <s v="Tolima"/>
    <s v="Honda"/>
    <s v="El Consuelo"/>
    <s v="El Consuelo"/>
    <s v="Elaenia flavogaster flavogaster"/>
    <n v="2083"/>
  </r>
  <r>
    <n v="707514"/>
    <s v="Aves Colombia [310112]"/>
    <s v="American Museum of Natural History"/>
    <s v="AMNH"/>
    <n v="122330"/>
    <s v="Contopus cinereus"/>
    <x v="101"/>
    <n v="5.2067889999999997"/>
    <n v="-74.736407"/>
    <n v="5"/>
    <s v="Coordenadas de centro urbano"/>
    <s v="F. M. C."/>
    <n v="2294"/>
    <s v="Myiochanes brachytarsus"/>
    <n v="1913"/>
    <n v="2"/>
    <n v="6"/>
    <n v="4786"/>
    <d v="1913-02-06T00:00:00"/>
    <s v="Colombia"/>
    <s v="Tolima"/>
    <s v="Honda"/>
    <s v="El Consuelo"/>
    <s v="El Consuela"/>
    <s v="Myiochanes brachytarsus"/>
    <n v="2294"/>
  </r>
  <r>
    <n v="706484"/>
    <s v="Aves Colombia [310112]"/>
    <s v="American Museum of Natural History"/>
    <s v="AMNH"/>
    <n v="122333"/>
    <s v="Myiarchus apicalis"/>
    <x v="48"/>
    <n v="5.2067889999999997"/>
    <n v="-74.736407"/>
    <n v="5"/>
    <s v="Coordenadas de centro urbano"/>
    <s v="P. G. H."/>
    <n v="2415"/>
    <s v="Myiarchus apicalis"/>
    <n v="1913"/>
    <n v="2"/>
    <n v="7"/>
    <n v="4787"/>
    <d v="1913-02-07T00:00:00"/>
    <s v="Colombia"/>
    <s v="Tolima"/>
    <s v="Honda"/>
    <s v="El Consuelo"/>
    <s v="El Consuela"/>
    <s v="Myiarchus apicalis"/>
    <n v="2415"/>
  </r>
  <r>
    <n v="698587"/>
    <s v="Aves Colombia [310112]"/>
    <s v="American Museum of Natural History"/>
    <s v="AMNH"/>
    <n v="122441"/>
    <s v="Campylorhynchus zonatus"/>
    <x v="102"/>
    <n v="5.2067889999999997"/>
    <n v="-74.736407"/>
    <n v="5"/>
    <s v="Coordenadas de centro urbano"/>
    <m/>
    <n v="2655"/>
    <s v="Heleodytes zonatus brevirostris"/>
    <n v="1913"/>
    <n v="2"/>
    <n v="5"/>
    <n v="4785"/>
    <d v="1913-02-05T00:00:00"/>
    <s v="Colombia"/>
    <s v="Tolima"/>
    <s v="Honda"/>
    <s v="El Consuelo"/>
    <s v="El Consuelo"/>
    <s v="Heleodytes zonatus brevirostris"/>
    <n v="2655"/>
  </r>
  <r>
    <n v="698588"/>
    <s v="Aves Colombia [310112]"/>
    <s v="American Museum of Natural History"/>
    <s v="AMNH"/>
    <n v="122442"/>
    <s v="Campylorhynchus zonatus"/>
    <x v="102"/>
    <n v="5.2067889999999997"/>
    <n v="-74.736407"/>
    <n v="5"/>
    <s v="Coordenadas de centro urbano"/>
    <m/>
    <n v="2655"/>
    <s v="Heleodytes zonatus brevirostris"/>
    <n v="1913"/>
    <n v="2"/>
    <n v="6"/>
    <n v="4786"/>
    <d v="1913-02-06T00:00:00"/>
    <s v="Colombia"/>
    <s v="Tolima"/>
    <s v="Honda"/>
    <s v="El Consuelo"/>
    <s v="El Consuelo"/>
    <s v="Heleodytes zonatus brevirostris"/>
    <n v="2655"/>
  </r>
  <r>
    <n v="700681"/>
    <s v="Aves Colombia [310112]"/>
    <s v="American Museum of Natural History"/>
    <s v="AMNH"/>
    <n v="122520"/>
    <s v="Henicorhina leucosticta"/>
    <x v="103"/>
    <n v="5.2067889999999997"/>
    <n v="-74.736407"/>
    <n v="5"/>
    <s v="Coordenadas de centro urbano"/>
    <s v="L. A. Feuertes"/>
    <n v="2683"/>
    <s v="Henicorhina prosthelenca albilateralis"/>
    <n v="1913"/>
    <n v="2"/>
    <n v="6"/>
    <n v="4786"/>
    <d v="1913-02-06T00:00:00"/>
    <s v="Colombia"/>
    <s v="Tolima"/>
    <s v="Honda"/>
    <s v="El Consuelo"/>
    <s v="El Consuelo"/>
    <s v="Henicorhina prosthelenca albilateralis"/>
    <n v="2683"/>
  </r>
  <r>
    <n v="713962"/>
    <s v="Aves Colombia [310112]"/>
    <s v="American Museum of Natural History"/>
    <s v="AMNH"/>
    <n v="122556"/>
    <s v="Turdus ignobilis"/>
    <x v="57"/>
    <n v="5.2067889999999997"/>
    <n v="-74.736407"/>
    <n v="5"/>
    <s v="Coordenadas de centro urbano"/>
    <m/>
    <n v="2731"/>
    <s v="Planesticus ignobilis ignobilis"/>
    <n v="1913"/>
    <n v="2"/>
    <n v="5"/>
    <n v="4785"/>
    <d v="1913-02-05T00:00:00"/>
    <s v="Colombia"/>
    <s v="Tolima"/>
    <s v="Honda"/>
    <s v="El Consuelo"/>
    <s v="El Consuelo"/>
    <s v="Planesticus ignobilis ignobilis"/>
    <n v="2731"/>
  </r>
  <r>
    <n v="713963"/>
    <s v="Aves Colombia [310112]"/>
    <s v="American Museum of Natural History"/>
    <s v="AMNH"/>
    <n v="122557"/>
    <s v="Turdus ignobilis"/>
    <x v="57"/>
    <n v="5.2067889999999997"/>
    <n v="-74.736407"/>
    <n v="5"/>
    <s v="Coordenadas de centro urbano"/>
    <m/>
    <n v="2731"/>
    <s v="Planesticus ignobilis ignobilis"/>
    <n v="1913"/>
    <n v="2"/>
    <n v="7"/>
    <n v="4787"/>
    <d v="1913-02-07T00:00:00"/>
    <s v="Colombia"/>
    <s v="Tolima"/>
    <s v="Honda"/>
    <s v="El Consuelo"/>
    <s v="El Consuelo"/>
    <s v="Planesticus ignobilis ignobilis"/>
    <n v="2731"/>
  </r>
  <r>
    <n v="725243"/>
    <s v="Aves Colombia [310112]"/>
    <s v="American Museum of Natural History"/>
    <s v="AMNH"/>
    <n v="122713"/>
    <s v="Tiaris olivaceus"/>
    <x v="104"/>
    <n v="5.2067889999999997"/>
    <n v="-74.736407"/>
    <n v="5"/>
    <s v="Coordenadas de centro urbano"/>
    <m/>
    <n v="3091"/>
    <s v="Tiaris olivacea pusilla"/>
    <n v="1913"/>
    <n v="2"/>
    <n v="5"/>
    <n v="4785"/>
    <d v="1913-02-05T00:00:00"/>
    <s v="Colombia"/>
    <s v="Tolima"/>
    <s v="Honda"/>
    <s v="El Consuelo"/>
    <s v="El Consuelo"/>
    <s v="Tiaris olivacea pusilla"/>
    <n v="3091"/>
  </r>
  <r>
    <n v="695642"/>
    <s v="Aves Colombia [310112]"/>
    <s v="American Museum of Natural History"/>
    <s v="AMNH"/>
    <n v="122919"/>
    <s v="Euphonia laniirostris"/>
    <x v="78"/>
    <n v="5.2067889999999997"/>
    <n v="-74.736407"/>
    <n v="5"/>
    <s v="Coordenadas de centro urbano"/>
    <m/>
    <n v="3356"/>
    <s v="Euphonia crassirostris crassirostris"/>
    <n v="1913"/>
    <n v="2"/>
    <n v="2"/>
    <n v="4782"/>
    <d v="1913-02-02T00:00:00"/>
    <s v="Colombia"/>
    <s v="Tolima"/>
    <s v="Honda"/>
    <s v="El Consuelo"/>
    <s v="El Consuelo"/>
    <s v="Euphonia crassirostris crassirostris"/>
    <n v="3356"/>
  </r>
  <r>
    <n v="721673"/>
    <s v="Aves Colombia [310112]"/>
    <s v="American Museum of Natural History"/>
    <s v="AMNH"/>
    <n v="122961"/>
    <s v="Tangara gyrola"/>
    <x v="98"/>
    <n v="5.2067889999999997"/>
    <n v="-74.736407"/>
    <n v="5"/>
    <s v="Coordenadas de centro urbano"/>
    <s v="P. G. H."/>
    <n v="2902"/>
    <s v="Tangara gyroloides gyroloides"/>
    <n v="1913"/>
    <n v="2"/>
    <n v="6"/>
    <n v="4786"/>
    <d v="1913-02-06T00:00:00"/>
    <s v="Colombia"/>
    <s v="Tolima"/>
    <s v="Honda"/>
    <s v="El Consuelo"/>
    <s v="El Consuelo"/>
    <s v="Tangara gyroloides gyroloides"/>
    <n v="2902"/>
  </r>
  <r>
    <n v="721178"/>
    <s v="Aves Colombia [310112]"/>
    <s v="American Museum of Natural History"/>
    <s v="AMNH"/>
    <n v="122971"/>
    <s v="Stilpnia cyanicollis"/>
    <x v="97"/>
    <n v="5.2067889999999997"/>
    <n v="-74.736407"/>
    <n v="5"/>
    <s v="Coordenadas de centro urbano"/>
    <m/>
    <n v="2881"/>
    <s v="Tangara cyaneicollis granadensis"/>
    <n v="1913"/>
    <n v="2"/>
    <n v="7"/>
    <n v="4787"/>
    <d v="1913-02-07T00:00:00"/>
    <s v="Colombia"/>
    <s v="Tolima"/>
    <s v="Honda"/>
    <s v="El Consuelo"/>
    <s v="El Consuelo"/>
    <s v="Tangara cyaneicollis granadensis"/>
    <n v="2881"/>
  </r>
  <r>
    <n v="695523"/>
    <s v="Aves Colombia [310112]"/>
    <s v="American Museum of Natural History"/>
    <s v="AMNH"/>
    <n v="123074"/>
    <s v="Habia cristata"/>
    <x v="105"/>
    <n v="5.2067889999999997"/>
    <n v="-74.736407"/>
    <n v="5"/>
    <s v="Coordenadas de centro urbano"/>
    <s v="F. M. C."/>
    <n v="3182"/>
    <s v="Eucometis cristata cristata"/>
    <n v="1913"/>
    <n v="2"/>
    <n v="6"/>
    <n v="4786"/>
    <d v="1913-02-06T00:00:00"/>
    <s v="Colombia"/>
    <s v="Tolima"/>
    <s v="Honda"/>
    <s v="El Consuelo"/>
    <s v="El Consuelo"/>
    <s v="Eucometis cristata cristata"/>
    <n v="3182"/>
  </r>
  <r>
    <n v="695522"/>
    <s v="Aves Colombia [310112]"/>
    <s v="American Museum of Natural History"/>
    <s v="AMNH"/>
    <n v="123075"/>
    <s v="Habia cristata"/>
    <x v="105"/>
    <n v="5.2067889999999997"/>
    <n v="-74.736407"/>
    <n v="5"/>
    <s v="Coordenadas de centro urbano"/>
    <s v="F. M. C."/>
    <n v="3182"/>
    <s v="Eucometis cristata '"/>
    <n v="1913"/>
    <n v="2"/>
    <n v="6"/>
    <n v="4786"/>
    <d v="1913-02-06T00:00:00"/>
    <s v="Colombia"/>
    <s v="Tolima"/>
    <s v="Honda"/>
    <s v="El Consuelo"/>
    <s v="El Consuelo"/>
    <s v="Eucometis cristata '"/>
    <n v="3182"/>
  </r>
  <r>
    <n v="702059"/>
    <s v="Aves Colombia [310112]"/>
    <s v="Cornell University Museum of Vertebrates"/>
    <s v="CUMV"/>
    <n v="6872"/>
    <s v="Lepidocolaptes souleyetii"/>
    <x v="32"/>
    <n v="5.2067889999999997"/>
    <n v="-74.736407"/>
    <n v="5"/>
    <s v="Coordenadas de centro urbano"/>
    <m/>
    <n v="1834"/>
    <s v="Lepidocolaptes albolineatus"/>
    <n v="1913"/>
    <n v="2"/>
    <n v="7"/>
    <n v="4787"/>
    <d v="1913-02-07T00:00:00"/>
    <s v="Colombia"/>
    <s v="Tolima"/>
    <s v="Honda"/>
    <s v="El Consuelo"/>
    <s v="El Consuelo, Honda, elevation 3000 ft"/>
    <s v="Lepidocolaptes albolineatus"/>
    <n v="1834"/>
  </r>
  <r>
    <n v="708499"/>
    <s v="Aves Colombia [310112]"/>
    <s v="Cornell University Museum of Vertebrates"/>
    <s v="CUMV"/>
    <n v="7148"/>
    <s v="Hafferia immaculata"/>
    <x v="26"/>
    <n v="5.2067889999999997"/>
    <n v="-74.736407"/>
    <n v="5"/>
    <s v="Coordenadas de centro urbano"/>
    <m/>
    <n v="1607"/>
    <s v="Myrmeciza immaculata immaculata"/>
    <n v="1913"/>
    <n v="2"/>
    <n v="6"/>
    <n v="4786"/>
    <d v="1913-02-06T00:00:00"/>
    <s v="Colombia"/>
    <s v="Tolima"/>
    <s v="Honda"/>
    <s v="El Consuelo"/>
    <s v="El Consuelo, above Honda, elevation 3000 ft."/>
    <s v="Myrmeciza immaculata immaculata"/>
    <n v="1607"/>
  </r>
  <r>
    <n v="717468"/>
    <s v="Aves Colombia [310112]"/>
    <s v="Cornell University Museum of Vertebrates"/>
    <s v="CUMV"/>
    <n v="7487"/>
    <s v="Schiffornis stenorhyncha"/>
    <x v="106"/>
    <n v="5.2067889999999997"/>
    <n v="-74.736407"/>
    <n v="5"/>
    <s v="Coordenadas de centro urbano"/>
    <m/>
    <n v="2545"/>
    <s v="Schiffornis turdinus stenorhynchus"/>
    <n v="1913"/>
    <n v="2"/>
    <n v="6"/>
    <n v="4786"/>
    <d v="1913-02-06T00:00:00"/>
    <s v="Colombia"/>
    <s v="Tolima"/>
    <s v="Honda"/>
    <s v="El Consuelo"/>
    <s v="El Consuelo, above Honda, elevation 3000 ft."/>
    <s v="Schiffornis turdinus stenorhynchus"/>
    <n v="2545"/>
  </r>
  <r>
    <n v="684057"/>
    <s v="Aves Colombia [310112]"/>
    <s v="Cornell University Museum of Vertebrates"/>
    <s v="CUMV"/>
    <n v="14233"/>
    <s v="Catharus minimus"/>
    <x v="107"/>
    <n v="5.2067889999999997"/>
    <n v="-74.736407"/>
    <n v="5"/>
    <s v="Coordenadas de centro urbano"/>
    <m/>
    <n v="2709"/>
    <s v="Catharus minimus"/>
    <n v="1913"/>
    <n v="2"/>
    <n v="6"/>
    <n v="4786"/>
    <d v="1913-02-06T00:00:00"/>
    <s v="Colombia"/>
    <s v="Tolima"/>
    <s v="Honda"/>
    <s v="El Consuelo"/>
    <s v="El Consuelo, Honda, elevation 3000 feet"/>
    <s v="Catharus minimus"/>
    <n v="2709"/>
  </r>
  <r>
    <n v="721204"/>
    <s v="Aves Colombia [310112]"/>
    <s v="Cornell University Museum of Vertebrates"/>
    <s v="CUMV"/>
    <n v="22860"/>
    <s v="Stilpnia cyanicollis"/>
    <x v="97"/>
    <n v="5.2067889999999997"/>
    <n v="-74.736407"/>
    <n v="5"/>
    <s v="Coordenadas de centro urbano"/>
    <m/>
    <n v="2881"/>
    <s v="Tangara cyanicollis"/>
    <n v="1911"/>
    <n v="2"/>
    <n v="7"/>
    <n v="4056"/>
    <d v="1911-02-07T00:00:00"/>
    <s v="Colombia"/>
    <s v="Tolima"/>
    <s v="Honda"/>
    <s v="El Consuelo"/>
    <s v="El Consuelo"/>
    <s v="Tangara cyanicollis"/>
    <n v="2881"/>
  </r>
  <r>
    <n v="727023"/>
    <s v="Aves Colombia [310112]"/>
    <s v="Museum of Comparative Zoology, Harvard University"/>
    <s v="MCZ"/>
    <n v="124842"/>
    <s v="Turdus ignobilis"/>
    <x v="57"/>
    <n v="5.2067889999999997"/>
    <n v="-74.736407"/>
    <n v="5"/>
    <s v="Coordenadas de centro urbano"/>
    <s v="Chapman, Cherrie et al."/>
    <n v="2731"/>
    <s v="Turdus ignobilis ignobilis"/>
    <n v="1913"/>
    <n v="2"/>
    <n v="7"/>
    <m/>
    <d v="1913-02-07T00:00:00"/>
    <s v="Colombia"/>
    <s v="Tolima"/>
    <s v="Honda"/>
    <s v="El Consuelo"/>
    <s v="El Consuelo (Avobe Honda), W. slope, E. Andes"/>
    <s v="Turdus ignobilis ignobilis"/>
    <n v="2731"/>
  </r>
  <r>
    <n v="708605"/>
    <s v="Aves Colombia [310112]"/>
    <s v="National Museum of Natural History, Smithsonian Institution (USNM)"/>
    <s v="USNM"/>
    <n v="256126"/>
    <s v="Myrmeciza longipes"/>
    <x v="27"/>
    <n v="5.2067889999999997"/>
    <n v="-74.736407"/>
    <n v="5"/>
    <s v="Coordenadas de centro urbano"/>
    <s v="F. Chapman &amp; Cherrie"/>
    <n v="1591"/>
    <s v="Myrmeciza longipes panamensis"/>
    <n v="1913"/>
    <n v="2"/>
    <n v="5"/>
    <n v="4785"/>
    <d v="1913-02-05T00:00:00"/>
    <s v="Colombia"/>
    <s v="Tolima"/>
    <s v="Honda"/>
    <s v="El Consuelo"/>
    <s v="El Consuelo, Above Honda, W Slope of E Andes"/>
    <s v="Myrmeciza longipes panamensis"/>
    <n v="1591"/>
  </r>
  <r>
    <n v="637015"/>
    <s v="Biomap"/>
    <s v="American Museum of Natural History"/>
    <s v="AMNH"/>
    <n v="121312"/>
    <s v="Pionus tumultuosus"/>
    <x v="108"/>
    <n v="5.0694444000000001"/>
    <n v="-74.598055599999995"/>
    <n v="5"/>
    <s v="Coordenada corresponde al centro poblado"/>
    <s v="Native collector"/>
    <n v="1315"/>
    <s v="Pionus tumultuosus"/>
    <n v="1913"/>
    <n v="1"/>
    <n v="18"/>
    <n v="4767"/>
    <d v="1913-01-18T00:00:00"/>
    <s v="Colombia"/>
    <s v="Cundinamarca"/>
    <s v="Guaduas"/>
    <s v="Guaduas"/>
    <s v="Guaduas, area"/>
    <s v="Pionus tumultuosus"/>
    <n v="1315"/>
  </r>
  <r>
    <n v="713028"/>
    <s v="Aves Colombia [310112]"/>
    <s v="American Museum of Natural History"/>
    <s v="AMNH"/>
    <n v="121312"/>
    <s v="Pionus tumultuosus"/>
    <x v="108"/>
    <n v="5.0666665999999996"/>
    <n v="-74.599999999999994"/>
    <s v="P"/>
    <m/>
    <m/>
    <n v="1315"/>
    <s v="Pionus seniloides seniloides"/>
    <n v="1913"/>
    <n v="1"/>
    <n v="18"/>
    <n v="4767"/>
    <d v="1913-01-18T00:00:00"/>
    <s v="Colombia"/>
    <s v="Cundinamarca"/>
    <s v="Guaduas"/>
    <s v="Guaduas"/>
    <s v="Guaduas"/>
    <s v="Pionus seniloides seniloides"/>
    <n v="1315"/>
  </r>
  <r>
    <n v="660363"/>
    <s v="Biomap"/>
    <s v="American Museum of Natural History"/>
    <s v="AMNH"/>
    <n v="132220"/>
    <s v="Dryobates kirkii"/>
    <x v="18"/>
    <n v="5.0694444000000001"/>
    <n v="-74.598055599999995"/>
    <n v="5"/>
    <s v="Coordenada corresponde al centro poblado"/>
    <s v="Unknown"/>
    <n v="1199"/>
    <s v="Veniliornis kirkii cecilii"/>
    <n v="1914"/>
    <n v="9"/>
    <n v="1"/>
    <n v="5358"/>
    <d v="1914-09-01T00:00:00"/>
    <s v="Colombia"/>
    <s v="Cundinamarca"/>
    <s v="Guaduas"/>
    <s v="Guaduas"/>
    <s v="Guaduas, area"/>
    <s v="Veniliornis kirkii cecilii"/>
    <n v="1199"/>
  </r>
  <r>
    <n v="626014"/>
    <s v="Biomap"/>
    <s v="American Museum of Natural History"/>
    <s v="AMNH"/>
    <n v="132265"/>
    <s v="Mniotilta varia"/>
    <x v="59"/>
    <n v="5.0694444000000001"/>
    <n v="-74.598055599999995"/>
    <n v="5"/>
    <s v="Coordenada corresponde al centro poblado"/>
    <s v="Maria Apolinar Hno."/>
    <n v="3209"/>
    <s v="Mniotilta varia"/>
    <n v="1914"/>
    <n v="9"/>
    <n v="1"/>
    <n v="5358"/>
    <d v="1914-09-01T00:00:00"/>
    <s v="Colombia"/>
    <s v="Cundinamarca"/>
    <s v="Guaduas"/>
    <s v="Guaduas"/>
    <s v="Guaduas, area"/>
    <s v="Mniotilta varia"/>
    <n v="3209"/>
  </r>
  <r>
    <n v="604819"/>
    <s v="Biomap"/>
    <s v="American Museum of Natural History"/>
    <s v="AMNH"/>
    <n v="132267"/>
    <s v="Setophaga petechia"/>
    <x v="60"/>
    <n v="5.0694444000000001"/>
    <n v="-74.598055599999995"/>
    <n v="5"/>
    <s v="Coordenada corresponde al centro poblado"/>
    <s v="Unknown"/>
    <n v="3227"/>
    <s v="Dendroica aestiva"/>
    <n v="1914"/>
    <n v="9"/>
    <n v="1"/>
    <n v="5358"/>
    <d v="1914-09-01T00:00:00"/>
    <s v="Colombia"/>
    <s v="Cundinamarca"/>
    <s v="Guaduas"/>
    <s v="Guaduas"/>
    <s v="Guaduas, area"/>
    <s v="Dendroica aestiva"/>
    <n v="3227"/>
  </r>
  <r>
    <n v="645042"/>
    <s v="Biomap"/>
    <s v="American Museum of Natural History"/>
    <s v="AMNH"/>
    <n v="132270"/>
    <s v="Setophaga ruticilla"/>
    <x v="65"/>
    <n v="5.0694444000000001"/>
    <n v="-74.598055599999995"/>
    <n v="5"/>
    <s v="Coordenada corresponde al centro poblado"/>
    <s v="Unknown"/>
    <n v="3219"/>
    <s v="Setophaga ruticilla"/>
    <n v="1914"/>
    <n v="9"/>
    <n v="1"/>
    <n v="5358"/>
    <d v="1914-09-01T00:00:00"/>
    <s v="Colombia"/>
    <s v="Cundinamarca"/>
    <s v="Guaduas"/>
    <s v="Guaduas"/>
    <s v="Guaduas, area"/>
    <s v="Setophaga ruticilla"/>
    <n v="3219"/>
  </r>
  <r>
    <n v="618782"/>
    <s v="Biomap"/>
    <s v="American Museum of Natural History"/>
    <s v="AMNH"/>
    <n v="132318"/>
    <s v="Icterus mesomelas"/>
    <x v="109"/>
    <n v="5.0694444000000001"/>
    <n v="-74.598055599999995"/>
    <n v="5"/>
    <s v="Coordenada corresponde al centro poblado"/>
    <s v="Unknown"/>
    <n v="3293"/>
    <s v="Icterus mesomelas carrikeri"/>
    <n v="1914"/>
    <n v="9"/>
    <n v="1"/>
    <n v="5358"/>
    <d v="1914-09-01T00:00:00"/>
    <s v="Colombia"/>
    <s v="Cundinamarca"/>
    <s v="Guaduas"/>
    <s v="Guaduas"/>
    <s v="Guaduas, area"/>
    <s v="Icterus mesomelas carrikeri"/>
    <n v="3293"/>
  </r>
  <r>
    <n v="579476"/>
    <s v="Biomap"/>
    <s v="American Museum of Natural History"/>
    <s v="AMNH"/>
    <n v="132322"/>
    <s v="Adelomyia melanogenys"/>
    <x v="110"/>
    <n v="5.0694444000000001"/>
    <n v="-74.598055599999995"/>
    <n v="5"/>
    <s v="Coordenada corresponde al centro poblado"/>
    <s v="Unknown"/>
    <n v="855"/>
    <s v="Adelomyia melanogenys melanogenys"/>
    <n v="1915"/>
    <n v="1"/>
    <n v="1"/>
    <n v="5480"/>
    <d v="1915-01-01T00:00:00"/>
    <s v="Colombia"/>
    <s v="Cundinamarca"/>
    <s v="Guaduas"/>
    <s v="Guaduas"/>
    <s v="Guaduas, area"/>
    <s v="Adelomyia melanogenys melanogenys"/>
    <n v="855"/>
  </r>
  <r>
    <n v="632577"/>
    <s v="Biomap"/>
    <s v="Cornell University Museum of Vertebrates"/>
    <s v="CUMV"/>
    <n v="18633"/>
    <s v="Sporophila crassirostris"/>
    <x v="111"/>
    <n v="5.0694444000000001"/>
    <n v="-74.598055599999995"/>
    <n v="5"/>
    <s v="Coordenada corresponde al centro poblado"/>
    <s v="Fuertes, L.A."/>
    <n v="3063"/>
    <s v="Oryzoborus crassirostris crassirostris"/>
    <n v="1913"/>
    <n v="2"/>
    <n v="11"/>
    <m/>
    <d v="1913-02-11T00:00:00"/>
    <s v="Colombia"/>
    <s v="Cundinamarca"/>
    <s v="Guaduas"/>
    <s v="Guaduas"/>
    <s v="Guaduas, area"/>
    <s v="Oryzoborus crassirostris crassirostris"/>
    <n v="3063"/>
  </r>
  <r>
    <n v="710607"/>
    <s v="Aves Colombia [310112]"/>
    <s v="Cornell University Museum of Vertebrates"/>
    <s v="CUMV"/>
    <n v="18633"/>
    <s v="Sporophila funerea"/>
    <x v="112"/>
    <m/>
    <m/>
    <s v="P"/>
    <m/>
    <m/>
    <n v="3060"/>
    <s v="Oryzoborus funereus"/>
    <n v="1913"/>
    <n v="2"/>
    <n v="11"/>
    <n v="4791"/>
    <d v="1913-02-11T00:00:00"/>
    <s v="Colombia"/>
    <s v="Cundinamarca"/>
    <s v="Guaduas"/>
    <s v="Guaduas"/>
    <s v="Guaduas"/>
    <s v="Oryzoborus funereus"/>
    <n v="3060"/>
  </r>
  <r>
    <n v="579477"/>
    <s v="Biomap"/>
    <s v="Universidad de la Salle"/>
    <s v="US"/>
    <n v="2226"/>
    <s v="Adelomyia melanogenys"/>
    <x v="110"/>
    <n v="5.0694444000000001"/>
    <n v="-74.598055599999995"/>
    <n v="5"/>
    <s v="Coordenada corresponde al centro poblado"/>
    <s v="Unknown"/>
    <n v="855"/>
    <s v="Adelomyia melanogenys melanogenys"/>
    <n v="1915"/>
    <n v="2"/>
    <n v="1"/>
    <n v="5511"/>
    <d v="1915-02-01T00:00:00"/>
    <s v="Colombia"/>
    <s v="Cundinamarca"/>
    <s v="Guaduas"/>
    <s v="Guaduas"/>
    <s v="Guaduas, area"/>
    <s v="Adelomyia melanogenys melanogenys"/>
    <n v="855"/>
  </r>
  <r>
    <m/>
    <m/>
    <m/>
    <m/>
    <m/>
    <m/>
    <x v="113"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481976-23CB-4203-9C98-1C630DB24C53}" name="TablaDinámica1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 multipleFieldFilters="0">
  <location ref="A5:B121" firstHeaderRow="2" firstDataRow="2" firstDataCol="1"/>
  <pivotFields count="26"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axis="axisRow" compact="0" outline="0" showAll="0">
      <items count="115">
        <item x="1"/>
        <item x="110"/>
        <item x="88"/>
        <item x="7"/>
        <item x="12"/>
        <item x="94"/>
        <item x="72"/>
        <item x="38"/>
        <item x="28"/>
        <item x="90"/>
        <item x="6"/>
        <item x="2"/>
        <item x="102"/>
        <item x="53"/>
        <item x="107"/>
        <item x="25"/>
        <item x="89"/>
        <item x="10"/>
        <item x="76"/>
        <item x="11"/>
        <item x="73"/>
        <item x="0"/>
        <item x="34"/>
        <item x="85"/>
        <item x="74"/>
        <item x="101"/>
        <item x="50"/>
        <item x="13"/>
        <item x="91"/>
        <item x="93"/>
        <item x="75"/>
        <item x="29"/>
        <item x="31"/>
        <item x="56"/>
        <item x="18"/>
        <item x="23"/>
        <item x="43"/>
        <item x="47"/>
        <item x="95"/>
        <item x="77"/>
        <item x="78"/>
        <item x="4"/>
        <item x="33"/>
        <item x="24"/>
        <item x="5"/>
        <item x="14"/>
        <item x="63"/>
        <item x="105"/>
        <item x="26"/>
        <item x="100"/>
        <item x="37"/>
        <item x="103"/>
        <item x="83"/>
        <item x="84"/>
        <item x="109"/>
        <item x="32"/>
        <item x="51"/>
        <item x="8"/>
        <item x="17"/>
        <item x="68"/>
        <item x="3"/>
        <item x="55"/>
        <item x="39"/>
        <item x="59"/>
        <item x="96"/>
        <item x="9"/>
        <item x="48"/>
        <item x="40"/>
        <item x="44"/>
        <item x="27"/>
        <item x="16"/>
        <item x="15"/>
        <item x="64"/>
        <item x="41"/>
        <item x="92"/>
        <item x="19"/>
        <item x="108"/>
        <item x="82"/>
        <item x="45"/>
        <item x="36"/>
        <item x="52"/>
        <item x="86"/>
        <item x="46"/>
        <item x="81"/>
        <item x="70"/>
        <item x="106"/>
        <item x="62"/>
        <item x="61"/>
        <item x="60"/>
        <item x="65"/>
        <item x="71"/>
        <item x="111"/>
        <item x="112"/>
        <item x="67"/>
        <item x="66"/>
        <item x="97"/>
        <item x="79"/>
        <item x="87"/>
        <item x="98"/>
        <item x="20"/>
        <item x="99"/>
        <item x="22"/>
        <item x="21"/>
        <item x="80"/>
        <item x="104"/>
        <item x="35"/>
        <item x="54"/>
        <item x="57"/>
        <item x="58"/>
        <item x="49"/>
        <item x="69"/>
        <item x="30"/>
        <item x="42"/>
        <item x="11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6"/>
  </rowFields>
  <rowItems count="1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 t="grand">
      <x/>
    </i>
  </rowItems>
  <colItems count="1">
    <i/>
  </colItems>
  <dataFields count="1">
    <dataField name="Cuenta de Número de catálogo" fld="4" subtotal="countNums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8B9590-643B-4A6F-86D4-3A2E1DD80A07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compact="0" compactData="0" gridDropZones="1" multipleFieldFilters="0">
  <location ref="A3:B29" firstHeaderRow="2" firstDataRow="2" firstDataCol="1"/>
  <pivotFields count="29">
    <pivotField compact="0" outline="0" showAll="0"/>
    <pivotField compact="0" outline="0" showAll="0" defaultSubtotal="0">
      <items count="263">
        <item x="3"/>
        <item x="12"/>
        <item x="13"/>
        <item x="258"/>
        <item x="4"/>
        <item x="59"/>
        <item x="14"/>
        <item x="15"/>
        <item x="54"/>
        <item x="177"/>
        <item x="58"/>
        <item x="178"/>
        <item x="55"/>
        <item x="56"/>
        <item sd="0" x="16"/>
        <item x="17"/>
        <item x="60"/>
        <item x="186"/>
        <item x="1"/>
        <item x="9"/>
        <item x="120"/>
        <item x="121"/>
        <item x="133"/>
        <item x="179"/>
        <item x="134"/>
        <item x="18"/>
        <item x="19"/>
        <item x="5"/>
        <item x="6"/>
        <item x="135"/>
        <item x="10"/>
        <item x="20"/>
        <item x="122"/>
        <item x="123"/>
        <item x="11"/>
        <item x="7"/>
        <item x="259"/>
        <item x="2"/>
        <item x="8"/>
        <item x="174"/>
        <item x="21"/>
        <item x="0"/>
        <item x="57"/>
        <item x="124"/>
        <item x="181"/>
        <item x="175"/>
        <item x="61"/>
        <item x="62"/>
        <item x="22"/>
        <item x="63"/>
        <item x="23"/>
        <item x="136"/>
        <item x="137"/>
        <item x="138"/>
        <item x="139"/>
        <item x="140"/>
        <item x="141"/>
        <item x="142"/>
        <item x="25"/>
        <item x="26"/>
        <item x="222"/>
        <item x="223"/>
        <item x="27"/>
        <item x="188"/>
        <item x="28"/>
        <item x="65"/>
        <item x="189"/>
        <item x="66"/>
        <item x="190"/>
        <item x="143"/>
        <item x="85"/>
        <item x="191"/>
        <item x="192"/>
        <item x="224"/>
        <item x="144"/>
        <item x="193"/>
        <item x="145"/>
        <item x="225"/>
        <item x="194"/>
        <item x="29"/>
        <item x="195"/>
        <item x="30"/>
        <item x="126"/>
        <item x="146"/>
        <item x="108"/>
        <item x="182"/>
        <item x="226"/>
        <item x="67"/>
        <item x="86"/>
        <item x="227"/>
        <item x="68"/>
        <item x="31"/>
        <item x="228"/>
        <item x="229"/>
        <item x="196"/>
        <item x="230"/>
        <item x="32"/>
        <item x="231"/>
        <item x="147"/>
        <item x="232"/>
        <item x="233"/>
        <item x="234"/>
        <item x="115"/>
        <item x="235"/>
        <item x="197"/>
        <item x="198"/>
        <item x="236"/>
        <item x="69"/>
        <item x="70"/>
        <item x="87"/>
        <item x="148"/>
        <item x="149"/>
        <item x="150"/>
        <item x="151"/>
        <item x="88"/>
        <item x="71"/>
        <item x="237"/>
        <item x="152"/>
        <item x="89"/>
        <item x="153"/>
        <item x="238"/>
        <item x="199"/>
        <item x="239"/>
        <item x="154"/>
        <item x="155"/>
        <item x="33"/>
        <item x="240"/>
        <item x="109"/>
        <item x="156"/>
        <item x="200"/>
        <item x="157"/>
        <item x="158"/>
        <item x="201"/>
        <item x="241"/>
        <item x="202"/>
        <item x="242"/>
        <item x="243"/>
        <item x="116"/>
        <item x="34"/>
        <item x="90"/>
        <item x="244"/>
        <item x="35"/>
        <item x="72"/>
        <item x="73"/>
        <item x="261"/>
        <item x="36"/>
        <item x="159"/>
        <item x="203"/>
        <item x="204"/>
        <item x="205"/>
        <item x="91"/>
        <item x="92"/>
        <item x="74"/>
        <item x="206"/>
        <item x="110"/>
        <item x="37"/>
        <item x="207"/>
        <item x="93"/>
        <item x="75"/>
        <item x="245"/>
        <item x="208"/>
        <item x="209"/>
        <item x="246"/>
        <item x="160"/>
        <item x="247"/>
        <item x="127"/>
        <item x="248"/>
        <item x="94"/>
        <item x="183"/>
        <item x="95"/>
        <item x="96"/>
        <item x="38"/>
        <item x="161"/>
        <item x="97"/>
        <item x="76"/>
        <item x="249"/>
        <item x="77"/>
        <item x="111"/>
        <item x="128"/>
        <item x="162"/>
        <item x="163"/>
        <item x="250"/>
        <item x="251"/>
        <item x="129"/>
        <item x="164"/>
        <item x="210"/>
        <item x="165"/>
        <item x="112"/>
        <item x="184"/>
        <item x="39"/>
        <item x="252"/>
        <item x="40"/>
        <item x="211"/>
        <item x="166"/>
        <item x="78"/>
        <item x="260"/>
        <item x="98"/>
        <item x="212"/>
        <item x="167"/>
        <item x="79"/>
        <item x="253"/>
        <item x="213"/>
        <item x="214"/>
        <item x="80"/>
        <item x="113"/>
        <item x="99"/>
        <item x="41"/>
        <item x="42"/>
        <item x="43"/>
        <item x="44"/>
        <item x="45"/>
        <item x="46"/>
        <item x="47"/>
        <item x="117"/>
        <item x="254"/>
        <item x="118"/>
        <item x="168"/>
        <item x="100"/>
        <item x="169"/>
        <item x="215"/>
        <item x="101"/>
        <item x="170"/>
        <item x="119"/>
        <item x="81"/>
        <item x="216"/>
        <item x="102"/>
        <item x="217"/>
        <item x="218"/>
        <item x="219"/>
        <item x="171"/>
        <item x="82"/>
        <item x="220"/>
        <item x="48"/>
        <item x="103"/>
        <item x="104"/>
        <item x="24"/>
        <item x="49"/>
        <item x="50"/>
        <item x="51"/>
        <item x="52"/>
        <item x="130"/>
        <item x="185"/>
        <item x="172"/>
        <item x="105"/>
        <item x="83"/>
        <item x="173"/>
        <item x="106"/>
        <item x="255"/>
        <item x="256"/>
        <item x="131"/>
        <item x="132"/>
        <item x="53"/>
        <item x="107"/>
        <item x="84"/>
        <item x="187"/>
        <item x="180"/>
        <item x="64"/>
        <item x="125"/>
        <item x="114"/>
        <item x="257"/>
        <item x="176"/>
        <item x="221"/>
        <item x="262"/>
      </items>
    </pivotField>
    <pivotField compact="0" outline="0" showAll="0"/>
    <pivotField compact="0" outline="0" showAll="0" defaultSubtotal="0">
      <items count="5">
        <item x="0"/>
        <item x="2"/>
        <item x="1"/>
        <item x="4"/>
        <item x="3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115">
        <item x="103"/>
        <item x="85"/>
        <item x="71"/>
        <item x="72"/>
        <item x="2"/>
        <item x="7"/>
        <item x="27"/>
        <item x="75"/>
        <item x="36"/>
        <item x="12"/>
        <item x="19"/>
        <item x="57"/>
        <item x="81"/>
        <item x="70"/>
        <item x="74"/>
        <item x="56"/>
        <item x="90"/>
        <item x="63"/>
        <item x="22"/>
        <item x="49"/>
        <item x="3"/>
        <item x="60"/>
        <item x="4"/>
        <item x="101"/>
        <item x="65"/>
        <item x="80"/>
        <item x="104"/>
        <item x="15"/>
        <item x="9"/>
        <item x="102"/>
        <item x="93"/>
        <item x="77"/>
        <item x="97"/>
        <item x="106"/>
        <item x="73"/>
        <item x="28"/>
        <item x="79"/>
        <item x="16"/>
        <item x="50"/>
        <item x="18"/>
        <item x="20"/>
        <item x="107"/>
        <item x="40"/>
        <item x="52"/>
        <item x="23"/>
        <item x="83"/>
        <item x="68"/>
        <item x="62"/>
        <item x="86"/>
        <item x="41"/>
        <item x="66"/>
        <item x="34"/>
        <item x="10"/>
        <item x="87"/>
        <item x="44"/>
        <item x="89"/>
        <item x="13"/>
        <item x="6"/>
        <item x="88"/>
        <item x="82"/>
        <item x="78"/>
        <item x="98"/>
        <item x="39"/>
        <item x="21"/>
        <item x="53"/>
        <item x="94"/>
        <item x="43"/>
        <item x="24"/>
        <item x="91"/>
        <item x="105"/>
        <item x="47"/>
        <item x="42"/>
        <item x="5"/>
        <item x="14"/>
        <item x="17"/>
        <item x="55"/>
        <item x="108"/>
        <item x="26"/>
        <item x="45"/>
        <item x="11"/>
        <item x="96"/>
        <item x="84"/>
        <item x="32"/>
        <item x="69"/>
        <item x="54"/>
        <item x="112"/>
        <item x="46"/>
        <item x="99"/>
        <item x="61"/>
        <item x="110"/>
        <item x="111"/>
        <item x="48"/>
        <item x="100"/>
        <item x="0"/>
        <item x="37"/>
        <item x="33"/>
        <item x="35"/>
        <item x="67"/>
        <item x="92"/>
        <item x="64"/>
        <item x="1"/>
        <item x="8"/>
        <item x="51"/>
        <item x="59"/>
        <item x="25"/>
        <item x="109"/>
        <item x="58"/>
        <item x="30"/>
        <item x="29"/>
        <item x="31"/>
        <item x="38"/>
        <item x="76"/>
        <item x="95"/>
        <item x="11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compact="0" outline="0" showAll="0"/>
    <pivotField compact="0" outline="0" showAll="0"/>
    <pivotField compact="0" outline="0" showAll="0"/>
    <pivotField compact="0" outline="0" showAll="0" defaultSubtotal="0">
      <items count="9">
        <item x="0"/>
        <item x="7"/>
        <item x="3"/>
        <item x="1"/>
        <item x="4"/>
        <item x="5"/>
        <item x="6"/>
        <item x="2"/>
        <item x="8"/>
      </items>
    </pivotField>
    <pivotField axis="axisRow" compact="0" outline="0" showAll="0">
      <items count="25">
        <item x="16"/>
        <item x="17"/>
        <item x="18"/>
        <item x="13"/>
        <item x="0"/>
        <item x="20"/>
        <item x="14"/>
        <item x="11"/>
        <item x="15"/>
        <item x="19"/>
        <item x="9"/>
        <item x="8"/>
        <item x="2"/>
        <item x="1"/>
        <item x="22"/>
        <item x="12"/>
        <item x="10"/>
        <item x="6"/>
        <item x="4"/>
        <item x="3"/>
        <item x="7"/>
        <item x="21"/>
        <item x="5"/>
        <item x="23"/>
        <item t="default"/>
      </items>
    </pivotField>
    <pivotField compact="0" outline="0" showAll="0"/>
    <pivotField compact="0" outline="0" showAll="0"/>
  </pivotFields>
  <rowFields count="1">
    <field x="2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ount of SP_CHECK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C2F96-59C3-4D2E-B0CC-C10162A45955}">
  <sheetPr filterMode="1"/>
  <dimension ref="A1:AA271"/>
  <sheetViews>
    <sheetView tabSelected="1" zoomScale="110" zoomScaleNormal="110" workbookViewId="0">
      <pane ySplit="1" topLeftCell="A256" activePane="bottomLeft" state="frozen"/>
      <selection activeCell="I1" sqref="I1"/>
      <selection pane="bottomLeft" activeCell="F10" sqref="F10"/>
    </sheetView>
  </sheetViews>
  <sheetFormatPr baseColWidth="10" defaultColWidth="8.77734375" defaultRowHeight="14.4" x14ac:dyDescent="0.3"/>
  <cols>
    <col min="6" max="6" width="20.77734375" style="65" customWidth="1"/>
    <col min="7" max="7" width="20.77734375" customWidth="1"/>
    <col min="24" max="24" width="17.77734375" customWidth="1"/>
    <col min="25" max="25" width="29.77734375" bestFit="1" customWidth="1"/>
    <col min="27" max="27" width="51.77734375" customWidth="1"/>
  </cols>
  <sheetData>
    <row r="1" spans="1:27" s="7" customFormat="1" x14ac:dyDescent="0.3">
      <c r="A1" s="6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335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314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12</v>
      </c>
      <c r="Z1" s="5" t="s">
        <v>11</v>
      </c>
      <c r="AA1" s="7" t="s">
        <v>10739</v>
      </c>
    </row>
    <row r="2" spans="1:27" s="69" customFormat="1" hidden="1" x14ac:dyDescent="0.3">
      <c r="A2" s="66">
        <v>696151</v>
      </c>
      <c r="B2" s="67" t="s">
        <v>33</v>
      </c>
      <c r="C2" s="67" t="s">
        <v>23</v>
      </c>
      <c r="D2" s="67" t="s">
        <v>24</v>
      </c>
      <c r="E2" s="67">
        <v>121355</v>
      </c>
      <c r="F2" s="67" t="s">
        <v>25</v>
      </c>
      <c r="G2" s="67" t="str">
        <f>VLOOKUP(F2,sacc!A:F,6,FALSE)</f>
        <v>Colinus cristatus</v>
      </c>
      <c r="H2" s="67">
        <v>5.2067889999999997</v>
      </c>
      <c r="I2" s="67">
        <v>-74.736407</v>
      </c>
      <c r="J2" s="67">
        <v>5</v>
      </c>
      <c r="K2" s="67" t="s">
        <v>26</v>
      </c>
      <c r="L2" s="67"/>
      <c r="M2" s="66">
        <v>145</v>
      </c>
      <c r="N2" s="67" t="s">
        <v>34</v>
      </c>
      <c r="O2" s="67">
        <v>1913</v>
      </c>
      <c r="P2" s="67">
        <v>2</v>
      </c>
      <c r="Q2" s="67">
        <v>6</v>
      </c>
      <c r="R2" s="67">
        <v>4786</v>
      </c>
      <c r="S2" s="68">
        <f>DATE(O2,P2,Q2)</f>
        <v>4786</v>
      </c>
      <c r="T2" s="67" t="s">
        <v>28</v>
      </c>
      <c r="U2" s="67" t="s">
        <v>29</v>
      </c>
      <c r="V2" s="67" t="s">
        <v>30</v>
      </c>
      <c r="W2" s="67" t="s">
        <v>30</v>
      </c>
      <c r="X2" s="67" t="s">
        <v>30</v>
      </c>
      <c r="Y2" s="67" t="s">
        <v>34</v>
      </c>
      <c r="Z2" s="66">
        <v>145</v>
      </c>
    </row>
    <row r="3" spans="1:27" s="69" customFormat="1" hidden="1" x14ac:dyDescent="0.3">
      <c r="A3" s="66">
        <v>696152</v>
      </c>
      <c r="B3" s="67" t="s">
        <v>33</v>
      </c>
      <c r="C3" s="67" t="s">
        <v>23</v>
      </c>
      <c r="D3" s="67" t="s">
        <v>24</v>
      </c>
      <c r="E3" s="67">
        <v>121356</v>
      </c>
      <c r="F3" s="67" t="s">
        <v>25</v>
      </c>
      <c r="G3" s="67" t="str">
        <f>VLOOKUP(F3,sacc!A:F,6,FALSE)</f>
        <v>Colinus cristatus</v>
      </c>
      <c r="H3" s="67">
        <v>5.2067889999999997</v>
      </c>
      <c r="I3" s="67">
        <v>-74.736407</v>
      </c>
      <c r="J3" s="67">
        <v>5</v>
      </c>
      <c r="K3" s="67" t="s">
        <v>26</v>
      </c>
      <c r="L3" s="67"/>
      <c r="M3" s="66">
        <v>145</v>
      </c>
      <c r="N3" s="67" t="s">
        <v>34</v>
      </c>
      <c r="O3" s="67">
        <v>1913</v>
      </c>
      <c r="P3" s="67">
        <v>2</v>
      </c>
      <c r="Q3" s="67">
        <v>6</v>
      </c>
      <c r="R3" s="67">
        <v>4786</v>
      </c>
      <c r="S3" s="68">
        <f t="shared" ref="S3:S55" si="0">DATE(O3,P3,Q3)</f>
        <v>4786</v>
      </c>
      <c r="T3" s="67" t="s">
        <v>28</v>
      </c>
      <c r="U3" s="67" t="s">
        <v>29</v>
      </c>
      <c r="V3" s="67" t="s">
        <v>30</v>
      </c>
      <c r="W3" s="67" t="s">
        <v>30</v>
      </c>
      <c r="X3" s="67" t="s">
        <v>30</v>
      </c>
      <c r="Y3" s="67" t="s">
        <v>34</v>
      </c>
      <c r="Z3" s="66">
        <v>145</v>
      </c>
    </row>
    <row r="4" spans="1:27" s="69" customFormat="1" hidden="1" x14ac:dyDescent="0.3">
      <c r="A4" s="66">
        <v>696153</v>
      </c>
      <c r="B4" s="67" t="s">
        <v>33</v>
      </c>
      <c r="C4" s="67" t="s">
        <v>23</v>
      </c>
      <c r="D4" s="67" t="s">
        <v>24</v>
      </c>
      <c r="E4" s="67">
        <v>121357</v>
      </c>
      <c r="F4" s="67" t="s">
        <v>25</v>
      </c>
      <c r="G4" s="67" t="str">
        <f>VLOOKUP(F4,sacc!A:F,6,FALSE)</f>
        <v>Colinus cristatus</v>
      </c>
      <c r="H4" s="67">
        <v>5.2067889999999997</v>
      </c>
      <c r="I4" s="67">
        <v>-74.736407</v>
      </c>
      <c r="J4" s="67">
        <v>5</v>
      </c>
      <c r="K4" s="67" t="s">
        <v>26</v>
      </c>
      <c r="L4" s="67"/>
      <c r="M4" s="66">
        <v>145</v>
      </c>
      <c r="N4" s="67" t="s">
        <v>34</v>
      </c>
      <c r="O4" s="67">
        <v>1913</v>
      </c>
      <c r="P4" s="67">
        <v>2</v>
      </c>
      <c r="Q4" s="67">
        <v>6</v>
      </c>
      <c r="R4" s="67">
        <v>4786</v>
      </c>
      <c r="S4" s="68">
        <f t="shared" si="0"/>
        <v>4786</v>
      </c>
      <c r="T4" s="67" t="s">
        <v>28</v>
      </c>
      <c r="U4" s="67" t="s">
        <v>29</v>
      </c>
      <c r="V4" s="67" t="s">
        <v>30</v>
      </c>
      <c r="W4" s="67" t="s">
        <v>30</v>
      </c>
      <c r="X4" s="67" t="s">
        <v>30</v>
      </c>
      <c r="Y4" s="67" t="s">
        <v>34</v>
      </c>
      <c r="Z4" s="66">
        <v>145</v>
      </c>
    </row>
    <row r="5" spans="1:27" s="69" customFormat="1" hidden="1" x14ac:dyDescent="0.3">
      <c r="A5" s="66">
        <v>696154</v>
      </c>
      <c r="B5" s="67" t="s">
        <v>33</v>
      </c>
      <c r="C5" s="67" t="s">
        <v>23</v>
      </c>
      <c r="D5" s="67" t="s">
        <v>24</v>
      </c>
      <c r="E5" s="67">
        <v>121358</v>
      </c>
      <c r="F5" s="67" t="s">
        <v>25</v>
      </c>
      <c r="G5" s="67" t="str">
        <f>VLOOKUP(F5,sacc!A:F,6,FALSE)</f>
        <v>Colinus cristatus</v>
      </c>
      <c r="H5" s="67">
        <v>5.2067889999999997</v>
      </c>
      <c r="I5" s="67">
        <v>-74.736407</v>
      </c>
      <c r="J5" s="67">
        <v>5</v>
      </c>
      <c r="K5" s="67" t="s">
        <v>26</v>
      </c>
      <c r="L5" s="67"/>
      <c r="M5" s="66">
        <v>145</v>
      </c>
      <c r="N5" s="67" t="s">
        <v>34</v>
      </c>
      <c r="O5" s="67">
        <v>1913</v>
      </c>
      <c r="P5" s="67">
        <v>2</v>
      </c>
      <c r="Q5" s="67">
        <v>6</v>
      </c>
      <c r="R5" s="67">
        <v>4786</v>
      </c>
      <c r="S5" s="68">
        <f t="shared" si="0"/>
        <v>4786</v>
      </c>
      <c r="T5" s="67" t="s">
        <v>28</v>
      </c>
      <c r="U5" s="67" t="s">
        <v>29</v>
      </c>
      <c r="V5" s="67" t="s">
        <v>30</v>
      </c>
      <c r="W5" s="67" t="s">
        <v>30</v>
      </c>
      <c r="X5" s="67" t="s">
        <v>30</v>
      </c>
      <c r="Y5" s="67" t="s">
        <v>34</v>
      </c>
      <c r="Z5" s="66">
        <v>145</v>
      </c>
    </row>
    <row r="6" spans="1:27" s="69" customFormat="1" hidden="1" x14ac:dyDescent="0.3">
      <c r="A6" s="66">
        <v>696155</v>
      </c>
      <c r="B6" s="67" t="s">
        <v>33</v>
      </c>
      <c r="C6" s="67" t="s">
        <v>23</v>
      </c>
      <c r="D6" s="67" t="s">
        <v>24</v>
      </c>
      <c r="E6" s="67">
        <v>121359</v>
      </c>
      <c r="F6" s="67" t="s">
        <v>25</v>
      </c>
      <c r="G6" s="67" t="str">
        <f>VLOOKUP(F6,sacc!A:F,6,FALSE)</f>
        <v>Colinus cristatus</v>
      </c>
      <c r="H6" s="67">
        <v>5.2067889999999997</v>
      </c>
      <c r="I6" s="67">
        <v>-74.736407</v>
      </c>
      <c r="J6" s="67">
        <v>5</v>
      </c>
      <c r="K6" s="67" t="s">
        <v>26</v>
      </c>
      <c r="L6" s="67"/>
      <c r="M6" s="66">
        <v>145</v>
      </c>
      <c r="N6" s="67" t="s">
        <v>34</v>
      </c>
      <c r="O6" s="67">
        <v>1913</v>
      </c>
      <c r="P6" s="67">
        <v>2</v>
      </c>
      <c r="Q6" s="67">
        <v>6</v>
      </c>
      <c r="R6" s="67">
        <v>4786</v>
      </c>
      <c r="S6" s="68">
        <f t="shared" si="0"/>
        <v>4786</v>
      </c>
      <c r="T6" s="67" t="s">
        <v>28</v>
      </c>
      <c r="U6" s="67" t="s">
        <v>29</v>
      </c>
      <c r="V6" s="67" t="s">
        <v>30</v>
      </c>
      <c r="W6" s="67" t="s">
        <v>30</v>
      </c>
      <c r="X6" s="67" t="s">
        <v>30</v>
      </c>
      <c r="Y6" s="67" t="s">
        <v>34</v>
      </c>
      <c r="Z6" s="66">
        <v>145</v>
      </c>
    </row>
    <row r="7" spans="1:27" s="69" customFormat="1" hidden="1" x14ac:dyDescent="0.3">
      <c r="A7" s="66">
        <v>696156</v>
      </c>
      <c r="B7" s="67" t="s">
        <v>33</v>
      </c>
      <c r="C7" s="67" t="s">
        <v>23</v>
      </c>
      <c r="D7" s="67" t="s">
        <v>24</v>
      </c>
      <c r="E7" s="67">
        <v>121360</v>
      </c>
      <c r="F7" s="67" t="s">
        <v>25</v>
      </c>
      <c r="G7" s="67" t="str">
        <f>VLOOKUP(F7,sacc!A:F,6,FALSE)</f>
        <v>Colinus cristatus</v>
      </c>
      <c r="H7" s="67">
        <v>5.2067889999999997</v>
      </c>
      <c r="I7" s="67">
        <v>-74.736407</v>
      </c>
      <c r="J7" s="67">
        <v>5</v>
      </c>
      <c r="K7" s="67" t="s">
        <v>26</v>
      </c>
      <c r="L7" s="67"/>
      <c r="M7" s="66">
        <v>145</v>
      </c>
      <c r="N7" s="67" t="s">
        <v>34</v>
      </c>
      <c r="O7" s="67">
        <v>1913</v>
      </c>
      <c r="P7" s="67">
        <v>2</v>
      </c>
      <c r="Q7" s="67">
        <v>6</v>
      </c>
      <c r="R7" s="67">
        <v>4786</v>
      </c>
      <c r="S7" s="68">
        <f t="shared" si="0"/>
        <v>4786</v>
      </c>
      <c r="T7" s="67" t="s">
        <v>28</v>
      </c>
      <c r="U7" s="67" t="s">
        <v>29</v>
      </c>
      <c r="V7" s="67" t="s">
        <v>30</v>
      </c>
      <c r="W7" s="67" t="s">
        <v>30</v>
      </c>
      <c r="X7" s="67" t="s">
        <v>30</v>
      </c>
      <c r="Y7" s="67" t="s">
        <v>34</v>
      </c>
      <c r="Z7" s="66">
        <v>145</v>
      </c>
    </row>
    <row r="8" spans="1:27" s="69" customFormat="1" hidden="1" x14ac:dyDescent="0.3">
      <c r="A8" s="66">
        <v>696157</v>
      </c>
      <c r="B8" s="67" t="s">
        <v>33</v>
      </c>
      <c r="C8" s="67" t="s">
        <v>23</v>
      </c>
      <c r="D8" s="67" t="s">
        <v>24</v>
      </c>
      <c r="E8" s="67">
        <v>121361</v>
      </c>
      <c r="F8" s="67" t="s">
        <v>25</v>
      </c>
      <c r="G8" s="67" t="str">
        <f>VLOOKUP(F8,sacc!A:F,6,FALSE)</f>
        <v>Colinus cristatus</v>
      </c>
      <c r="H8" s="67">
        <v>5.2067889999999997</v>
      </c>
      <c r="I8" s="67">
        <v>-74.736407</v>
      </c>
      <c r="J8" s="67">
        <v>5</v>
      </c>
      <c r="K8" s="67" t="s">
        <v>26</v>
      </c>
      <c r="L8" s="67"/>
      <c r="M8" s="66">
        <v>145</v>
      </c>
      <c r="N8" s="67" t="s">
        <v>34</v>
      </c>
      <c r="O8" s="67">
        <v>1913</v>
      </c>
      <c r="P8" s="67">
        <v>2</v>
      </c>
      <c r="Q8" s="67">
        <v>6</v>
      </c>
      <c r="R8" s="67">
        <v>4786</v>
      </c>
      <c r="S8" s="68">
        <f t="shared" si="0"/>
        <v>4786</v>
      </c>
      <c r="T8" s="67" t="s">
        <v>28</v>
      </c>
      <c r="U8" s="67" t="s">
        <v>29</v>
      </c>
      <c r="V8" s="67" t="s">
        <v>30</v>
      </c>
      <c r="W8" s="67" t="s">
        <v>30</v>
      </c>
      <c r="X8" s="67" t="s">
        <v>30</v>
      </c>
      <c r="Y8" s="67" t="s">
        <v>34</v>
      </c>
      <c r="Z8" s="66">
        <v>145</v>
      </c>
    </row>
    <row r="9" spans="1:27" s="69" customFormat="1" hidden="1" x14ac:dyDescent="0.3">
      <c r="A9" s="66">
        <v>696158</v>
      </c>
      <c r="B9" s="67" t="s">
        <v>33</v>
      </c>
      <c r="C9" s="67" t="s">
        <v>23</v>
      </c>
      <c r="D9" s="67" t="s">
        <v>24</v>
      </c>
      <c r="E9" s="67">
        <v>121362</v>
      </c>
      <c r="F9" s="67" t="s">
        <v>25</v>
      </c>
      <c r="G9" s="67" t="str">
        <f>VLOOKUP(F9,sacc!A:F,6,FALSE)</f>
        <v>Colinus cristatus</v>
      </c>
      <c r="H9" s="67">
        <v>5.2067889999999997</v>
      </c>
      <c r="I9" s="67">
        <v>-74.736407</v>
      </c>
      <c r="J9" s="67">
        <v>5</v>
      </c>
      <c r="K9" s="67" t="s">
        <v>26</v>
      </c>
      <c r="L9" s="67"/>
      <c r="M9" s="66">
        <v>145</v>
      </c>
      <c r="N9" s="67" t="s">
        <v>34</v>
      </c>
      <c r="O9" s="67">
        <v>1913</v>
      </c>
      <c r="P9" s="67">
        <v>2</v>
      </c>
      <c r="Q9" s="67">
        <v>2</v>
      </c>
      <c r="R9" s="67">
        <v>4782</v>
      </c>
      <c r="S9" s="68">
        <f t="shared" si="0"/>
        <v>4782</v>
      </c>
      <c r="T9" s="67" t="s">
        <v>28</v>
      </c>
      <c r="U9" s="67" t="s">
        <v>29</v>
      </c>
      <c r="V9" s="67" t="s">
        <v>30</v>
      </c>
      <c r="W9" s="67" t="s">
        <v>30</v>
      </c>
      <c r="X9" s="67" t="s">
        <v>30</v>
      </c>
      <c r="Y9" s="67" t="s">
        <v>34</v>
      </c>
      <c r="Z9" s="66">
        <v>145</v>
      </c>
    </row>
    <row r="10" spans="1:27" s="69" customFormat="1" hidden="1" x14ac:dyDescent="0.3">
      <c r="A10" s="66">
        <v>696159</v>
      </c>
      <c r="B10" s="67" t="s">
        <v>33</v>
      </c>
      <c r="C10" s="67" t="s">
        <v>23</v>
      </c>
      <c r="D10" s="67" t="s">
        <v>24</v>
      </c>
      <c r="E10" s="67">
        <v>121363</v>
      </c>
      <c r="F10" s="67" t="s">
        <v>25</v>
      </c>
      <c r="G10" s="67" t="str">
        <f>VLOOKUP(F10,sacc!A:F,6,FALSE)</f>
        <v>Colinus cristatus</v>
      </c>
      <c r="H10" s="67">
        <v>5.2067889999999997</v>
      </c>
      <c r="I10" s="67">
        <v>-74.736407</v>
      </c>
      <c r="J10" s="67">
        <v>5</v>
      </c>
      <c r="K10" s="67" t="s">
        <v>26</v>
      </c>
      <c r="L10" s="67"/>
      <c r="M10" s="66">
        <v>145</v>
      </c>
      <c r="N10" s="67" t="s">
        <v>34</v>
      </c>
      <c r="O10" s="67">
        <v>1913</v>
      </c>
      <c r="P10" s="67">
        <v>2</v>
      </c>
      <c r="Q10" s="67">
        <v>2</v>
      </c>
      <c r="R10" s="67">
        <v>4782</v>
      </c>
      <c r="S10" s="68">
        <f t="shared" si="0"/>
        <v>4782</v>
      </c>
      <c r="T10" s="67" t="s">
        <v>28</v>
      </c>
      <c r="U10" s="67" t="s">
        <v>29</v>
      </c>
      <c r="V10" s="67" t="s">
        <v>30</v>
      </c>
      <c r="W10" s="67" t="s">
        <v>30</v>
      </c>
      <c r="X10" s="67" t="s">
        <v>30</v>
      </c>
      <c r="Y10" s="67" t="s">
        <v>34</v>
      </c>
      <c r="Z10" s="66">
        <v>145</v>
      </c>
    </row>
    <row r="11" spans="1:27" s="69" customFormat="1" hidden="1" x14ac:dyDescent="0.3">
      <c r="A11" s="66">
        <v>579127</v>
      </c>
      <c r="B11" s="67" t="s">
        <v>22</v>
      </c>
      <c r="C11" s="67" t="s">
        <v>23</v>
      </c>
      <c r="D11" s="67" t="s">
        <v>24</v>
      </c>
      <c r="E11" s="67">
        <v>121416</v>
      </c>
      <c r="F11" s="67" t="s">
        <v>44</v>
      </c>
      <c r="G11" s="67" t="str">
        <f>VLOOKUP(F11,sacc!A:F,6,FALSE)</f>
        <v>Actitis macularius</v>
      </c>
      <c r="H11" s="67">
        <v>5.2067889999999997</v>
      </c>
      <c r="I11" s="67">
        <v>-74.736407</v>
      </c>
      <c r="J11" s="67">
        <v>5</v>
      </c>
      <c r="K11" s="67" t="s">
        <v>26</v>
      </c>
      <c r="L11" s="67" t="s">
        <v>45</v>
      </c>
      <c r="M11" s="67">
        <v>516</v>
      </c>
      <c r="N11" s="67" t="s">
        <v>44</v>
      </c>
      <c r="O11" s="67">
        <v>1913</v>
      </c>
      <c r="P11" s="67">
        <v>2</v>
      </c>
      <c r="Q11" s="67">
        <v>8</v>
      </c>
      <c r="R11" s="67">
        <v>4788</v>
      </c>
      <c r="S11" s="68">
        <f t="shared" si="0"/>
        <v>4788</v>
      </c>
      <c r="T11" s="67" t="s">
        <v>28</v>
      </c>
      <c r="U11" s="67" t="s">
        <v>29</v>
      </c>
      <c r="V11" s="67" t="s">
        <v>30</v>
      </c>
      <c r="W11" s="67" t="s">
        <v>30</v>
      </c>
      <c r="X11" s="67" t="s">
        <v>31</v>
      </c>
      <c r="Y11" s="67" t="s">
        <v>44</v>
      </c>
      <c r="Z11" s="67">
        <v>516</v>
      </c>
    </row>
    <row r="12" spans="1:27" s="69" customFormat="1" hidden="1" x14ac:dyDescent="0.3">
      <c r="A12" s="66">
        <v>674344</v>
      </c>
      <c r="B12" s="67" t="s">
        <v>33</v>
      </c>
      <c r="C12" s="67" t="s">
        <v>23</v>
      </c>
      <c r="D12" s="67" t="s">
        <v>24</v>
      </c>
      <c r="E12" s="67">
        <v>121417</v>
      </c>
      <c r="F12" s="67" t="s">
        <v>44</v>
      </c>
      <c r="G12" s="67" t="str">
        <f>VLOOKUP(F12,sacc!A:F,6,FALSE)</f>
        <v>Actitis macularius</v>
      </c>
      <c r="H12" s="67">
        <v>5.2067889999999997</v>
      </c>
      <c r="I12" s="67">
        <v>-74.736407</v>
      </c>
      <c r="J12" s="67">
        <v>5</v>
      </c>
      <c r="K12" s="67" t="s">
        <v>26</v>
      </c>
      <c r="L12" s="67" t="s">
        <v>43</v>
      </c>
      <c r="M12" s="67">
        <v>516</v>
      </c>
      <c r="N12" s="67" t="s">
        <v>46</v>
      </c>
      <c r="O12" s="67">
        <v>1913</v>
      </c>
      <c r="P12" s="67">
        <v>2</v>
      </c>
      <c r="Q12" s="67">
        <v>8</v>
      </c>
      <c r="R12" s="67">
        <v>4788</v>
      </c>
      <c r="S12" s="68">
        <f t="shared" si="0"/>
        <v>4788</v>
      </c>
      <c r="T12" s="67" t="s">
        <v>28</v>
      </c>
      <c r="U12" s="67" t="s">
        <v>29</v>
      </c>
      <c r="V12" s="67" t="s">
        <v>30</v>
      </c>
      <c r="W12" s="67" t="s">
        <v>30</v>
      </c>
      <c r="X12" s="67" t="s">
        <v>30</v>
      </c>
      <c r="Y12" s="67" t="s">
        <v>46</v>
      </c>
      <c r="Z12" s="67">
        <v>516</v>
      </c>
    </row>
    <row r="13" spans="1:27" s="69" customFormat="1" hidden="1" x14ac:dyDescent="0.3">
      <c r="A13" s="66">
        <v>682274</v>
      </c>
      <c r="B13" s="67" t="s">
        <v>33</v>
      </c>
      <c r="C13" s="67" t="s">
        <v>23</v>
      </c>
      <c r="D13" s="67" t="s">
        <v>24</v>
      </c>
      <c r="E13" s="67">
        <v>121429</v>
      </c>
      <c r="F13" s="67" t="s">
        <v>47</v>
      </c>
      <c r="G13" s="67" t="str">
        <f>VLOOKUP(F13,sacc!A:F,6,FALSE)</f>
        <v>Butorides striata</v>
      </c>
      <c r="H13" s="67">
        <v>5.2067889999999997</v>
      </c>
      <c r="I13" s="67">
        <v>-74.736407</v>
      </c>
      <c r="J13" s="67">
        <v>5</v>
      </c>
      <c r="K13" s="67" t="s">
        <v>26</v>
      </c>
      <c r="L13" s="67"/>
      <c r="M13" s="67">
        <v>301</v>
      </c>
      <c r="N13" s="67" t="s">
        <v>48</v>
      </c>
      <c r="O13" s="67">
        <v>1913</v>
      </c>
      <c r="P13" s="67">
        <v>2</v>
      </c>
      <c r="Q13" s="67">
        <v>2</v>
      </c>
      <c r="R13" s="67">
        <v>4782</v>
      </c>
      <c r="S13" s="68">
        <f t="shared" si="0"/>
        <v>4782</v>
      </c>
      <c r="T13" s="67" t="s">
        <v>28</v>
      </c>
      <c r="U13" s="67" t="s">
        <v>29</v>
      </c>
      <c r="V13" s="67" t="s">
        <v>30</v>
      </c>
      <c r="W13" s="67" t="s">
        <v>30</v>
      </c>
      <c r="X13" s="67" t="s">
        <v>30</v>
      </c>
      <c r="Y13" s="67" t="s">
        <v>48</v>
      </c>
      <c r="Z13" s="67">
        <v>301</v>
      </c>
    </row>
    <row r="14" spans="1:27" s="69" customFormat="1" hidden="1" x14ac:dyDescent="0.3">
      <c r="A14" s="66">
        <v>705118</v>
      </c>
      <c r="B14" s="67" t="s">
        <v>33</v>
      </c>
      <c r="C14" s="67" t="s">
        <v>23</v>
      </c>
      <c r="D14" s="67" t="s">
        <v>24</v>
      </c>
      <c r="E14" s="67">
        <v>121436</v>
      </c>
      <c r="F14" s="67" t="s">
        <v>49</v>
      </c>
      <c r="G14" s="67" t="str">
        <f>VLOOKUP(F14,sacc!A:F,6,FALSE)</f>
        <v>Milvago chimachima</v>
      </c>
      <c r="H14" s="67">
        <v>5.2067889999999997</v>
      </c>
      <c r="I14" s="67">
        <v>-74.736407</v>
      </c>
      <c r="J14" s="67">
        <v>5</v>
      </c>
      <c r="K14" s="67" t="s">
        <v>26</v>
      </c>
      <c r="L14" s="67" t="s">
        <v>36</v>
      </c>
      <c r="M14" s="67">
        <v>1266</v>
      </c>
      <c r="N14" s="67" t="s">
        <v>49</v>
      </c>
      <c r="O14" s="67">
        <v>1913</v>
      </c>
      <c r="P14" s="67">
        <v>2</v>
      </c>
      <c r="Q14" s="67">
        <v>7</v>
      </c>
      <c r="R14" s="67">
        <v>4787</v>
      </c>
      <c r="S14" s="68">
        <f t="shared" si="0"/>
        <v>4787</v>
      </c>
      <c r="T14" s="67" t="s">
        <v>28</v>
      </c>
      <c r="U14" s="67" t="s">
        <v>29</v>
      </c>
      <c r="V14" s="67" t="s">
        <v>30</v>
      </c>
      <c r="W14" s="67" t="s">
        <v>30</v>
      </c>
      <c r="X14" s="67" t="s">
        <v>30</v>
      </c>
      <c r="Y14" s="67" t="s">
        <v>49</v>
      </c>
      <c r="Z14" s="67">
        <v>1266</v>
      </c>
    </row>
    <row r="15" spans="1:27" s="69" customFormat="1" hidden="1" x14ac:dyDescent="0.3">
      <c r="A15" s="66">
        <v>684313</v>
      </c>
      <c r="B15" s="67" t="s">
        <v>33</v>
      </c>
      <c r="C15" s="67" t="s">
        <v>23</v>
      </c>
      <c r="D15" s="67" t="s">
        <v>24</v>
      </c>
      <c r="E15" s="67">
        <v>121450</v>
      </c>
      <c r="F15" s="67" t="s">
        <v>51</v>
      </c>
      <c r="G15" s="67" t="str">
        <f>VLOOKUP(F15,sacc!A:F,6,FALSE)</f>
        <v>Falco sparverius</v>
      </c>
      <c r="H15" s="67">
        <v>5.2067889999999997</v>
      </c>
      <c r="I15" s="67">
        <v>-74.736407</v>
      </c>
      <c r="J15" s="67">
        <v>5</v>
      </c>
      <c r="K15" s="67" t="s">
        <v>26</v>
      </c>
      <c r="L15" s="67" t="s">
        <v>52</v>
      </c>
      <c r="M15" s="66">
        <v>1269</v>
      </c>
      <c r="N15" s="67" t="s">
        <v>53</v>
      </c>
      <c r="O15" s="67">
        <v>1913</v>
      </c>
      <c r="P15" s="67">
        <v>2</v>
      </c>
      <c r="Q15" s="67">
        <v>2</v>
      </c>
      <c r="R15" s="67">
        <v>4782</v>
      </c>
      <c r="S15" s="68">
        <f t="shared" si="0"/>
        <v>4782</v>
      </c>
      <c r="T15" s="67" t="s">
        <v>28</v>
      </c>
      <c r="U15" s="67" t="s">
        <v>29</v>
      </c>
      <c r="V15" s="67" t="s">
        <v>30</v>
      </c>
      <c r="W15" s="67" t="s">
        <v>30</v>
      </c>
      <c r="X15" s="67" t="s">
        <v>30</v>
      </c>
      <c r="Y15" s="67" t="s">
        <v>53</v>
      </c>
      <c r="Z15" s="66">
        <v>1269</v>
      </c>
    </row>
    <row r="16" spans="1:27" s="69" customFormat="1" hidden="1" x14ac:dyDescent="0.3">
      <c r="A16" s="66">
        <v>684315</v>
      </c>
      <c r="B16" s="67" t="s">
        <v>33</v>
      </c>
      <c r="C16" s="67" t="s">
        <v>23</v>
      </c>
      <c r="D16" s="67" t="s">
        <v>24</v>
      </c>
      <c r="E16" s="67">
        <v>121451</v>
      </c>
      <c r="F16" s="67" t="s">
        <v>51</v>
      </c>
      <c r="G16" s="67" t="str">
        <f>VLOOKUP(F16,sacc!A:F,6,FALSE)</f>
        <v>Falco sparverius</v>
      </c>
      <c r="H16" s="67">
        <v>5.2067889999999997</v>
      </c>
      <c r="I16" s="67">
        <v>-74.736407</v>
      </c>
      <c r="J16" s="67">
        <v>5</v>
      </c>
      <c r="K16" s="67" t="s">
        <v>26</v>
      </c>
      <c r="L16" s="67"/>
      <c r="M16" s="66">
        <v>1269</v>
      </c>
      <c r="N16" s="67" t="s">
        <v>53</v>
      </c>
      <c r="O16" s="67">
        <v>1913</v>
      </c>
      <c r="P16" s="67">
        <v>2</v>
      </c>
      <c r="Q16" s="67">
        <v>3</v>
      </c>
      <c r="R16" s="67">
        <v>4783</v>
      </c>
      <c r="S16" s="68">
        <f t="shared" si="0"/>
        <v>4783</v>
      </c>
      <c r="T16" s="67" t="s">
        <v>28</v>
      </c>
      <c r="U16" s="67" t="s">
        <v>29</v>
      </c>
      <c r="V16" s="67" t="s">
        <v>30</v>
      </c>
      <c r="W16" s="67" t="s">
        <v>30</v>
      </c>
      <c r="X16" s="67" t="s">
        <v>30</v>
      </c>
      <c r="Y16" s="67" t="s">
        <v>53</v>
      </c>
      <c r="Z16" s="66">
        <v>1269</v>
      </c>
    </row>
    <row r="17" spans="1:26" s="69" customFormat="1" hidden="1" x14ac:dyDescent="0.3">
      <c r="A17" s="66">
        <v>684316</v>
      </c>
      <c r="B17" s="67" t="s">
        <v>33</v>
      </c>
      <c r="C17" s="67" t="s">
        <v>23</v>
      </c>
      <c r="D17" s="67" t="s">
        <v>24</v>
      </c>
      <c r="E17" s="67">
        <v>121452</v>
      </c>
      <c r="F17" s="67" t="s">
        <v>51</v>
      </c>
      <c r="G17" s="67" t="str">
        <f>VLOOKUP(F17,sacc!A:F,6,FALSE)</f>
        <v>Falco sparverius</v>
      </c>
      <c r="H17" s="67">
        <v>5.2067889999999997</v>
      </c>
      <c r="I17" s="67">
        <v>-74.736407</v>
      </c>
      <c r="J17" s="67">
        <v>5</v>
      </c>
      <c r="K17" s="67" t="s">
        <v>26</v>
      </c>
      <c r="L17" s="67"/>
      <c r="M17" s="66">
        <v>1269</v>
      </c>
      <c r="N17" s="67" t="s">
        <v>53</v>
      </c>
      <c r="O17" s="67">
        <v>1913</v>
      </c>
      <c r="P17" s="67">
        <v>2</v>
      </c>
      <c r="Q17" s="67">
        <v>7</v>
      </c>
      <c r="R17" s="67">
        <v>4787</v>
      </c>
      <c r="S17" s="68">
        <f t="shared" si="0"/>
        <v>4787</v>
      </c>
      <c r="T17" s="67" t="s">
        <v>28</v>
      </c>
      <c r="U17" s="67" t="s">
        <v>29</v>
      </c>
      <c r="V17" s="67" t="s">
        <v>30</v>
      </c>
      <c r="W17" s="67" t="s">
        <v>30</v>
      </c>
      <c r="X17" s="67" t="s">
        <v>30</v>
      </c>
      <c r="Y17" s="67" t="s">
        <v>53</v>
      </c>
      <c r="Z17" s="66">
        <v>1269</v>
      </c>
    </row>
    <row r="18" spans="1:26" s="69" customFormat="1" hidden="1" x14ac:dyDescent="0.3">
      <c r="A18" s="66">
        <v>684314</v>
      </c>
      <c r="B18" s="67" t="s">
        <v>33</v>
      </c>
      <c r="C18" s="67" t="s">
        <v>23</v>
      </c>
      <c r="D18" s="67" t="s">
        <v>24</v>
      </c>
      <c r="E18" s="67">
        <v>121453</v>
      </c>
      <c r="F18" s="67" t="s">
        <v>51</v>
      </c>
      <c r="G18" s="67" t="str">
        <f>VLOOKUP(F18,sacc!A:F,6,FALSE)</f>
        <v>Falco sparverius</v>
      </c>
      <c r="H18" s="67">
        <v>5.2067889999999997</v>
      </c>
      <c r="I18" s="67">
        <v>-74.736407</v>
      </c>
      <c r="J18" s="67">
        <v>5</v>
      </c>
      <c r="K18" s="67" t="s">
        <v>26</v>
      </c>
      <c r="L18" s="67" t="s">
        <v>39</v>
      </c>
      <c r="M18" s="66">
        <v>1269</v>
      </c>
      <c r="N18" s="67" t="s">
        <v>53</v>
      </c>
      <c r="O18" s="67">
        <v>1913</v>
      </c>
      <c r="P18" s="67">
        <v>2</v>
      </c>
      <c r="Q18" s="67">
        <v>3</v>
      </c>
      <c r="R18" s="67">
        <v>4783</v>
      </c>
      <c r="S18" s="68">
        <f t="shared" si="0"/>
        <v>4783</v>
      </c>
      <c r="T18" s="67" t="s">
        <v>28</v>
      </c>
      <c r="U18" s="67" t="s">
        <v>29</v>
      </c>
      <c r="V18" s="67" t="s">
        <v>30</v>
      </c>
      <c r="W18" s="67" t="s">
        <v>30</v>
      </c>
      <c r="X18" s="67" t="s">
        <v>30</v>
      </c>
      <c r="Y18" s="67" t="s">
        <v>53</v>
      </c>
      <c r="Z18" s="66">
        <v>1269</v>
      </c>
    </row>
    <row r="19" spans="1:26" s="69" customFormat="1" hidden="1" x14ac:dyDescent="0.3">
      <c r="A19" s="66">
        <v>715015</v>
      </c>
      <c r="B19" s="67" t="s">
        <v>33</v>
      </c>
      <c r="C19" s="67" t="s">
        <v>23</v>
      </c>
      <c r="D19" s="67" t="s">
        <v>24</v>
      </c>
      <c r="E19" s="67">
        <v>121468</v>
      </c>
      <c r="F19" s="67" t="s">
        <v>54</v>
      </c>
      <c r="G19" s="67" t="str">
        <f>VLOOKUP(F19,sacc!A:F,6,FALSE)</f>
        <v>Forpus conspicillatus</v>
      </c>
      <c r="H19" s="67">
        <v>5.2067889999999997</v>
      </c>
      <c r="I19" s="67">
        <v>-74.736407</v>
      </c>
      <c r="J19" s="67">
        <v>5</v>
      </c>
      <c r="K19" s="67" t="s">
        <v>26</v>
      </c>
      <c r="L19" s="67" t="s">
        <v>52</v>
      </c>
      <c r="M19" s="67">
        <v>1337</v>
      </c>
      <c r="N19" s="67" t="s">
        <v>56</v>
      </c>
      <c r="O19" s="67">
        <v>1913</v>
      </c>
      <c r="P19" s="67">
        <v>2</v>
      </c>
      <c r="Q19" s="67">
        <v>7</v>
      </c>
      <c r="R19" s="67">
        <v>4787</v>
      </c>
      <c r="S19" s="68">
        <f t="shared" si="0"/>
        <v>4787</v>
      </c>
      <c r="T19" s="67" t="s">
        <v>28</v>
      </c>
      <c r="U19" s="67" t="s">
        <v>29</v>
      </c>
      <c r="V19" s="67" t="s">
        <v>30</v>
      </c>
      <c r="W19" s="67" t="s">
        <v>30</v>
      </c>
      <c r="X19" s="67" t="s">
        <v>30</v>
      </c>
      <c r="Y19" s="67" t="s">
        <v>56</v>
      </c>
      <c r="Z19" s="67">
        <v>1337</v>
      </c>
    </row>
    <row r="20" spans="1:26" s="69" customFormat="1" hidden="1" x14ac:dyDescent="0.3">
      <c r="A20" s="66">
        <v>715016</v>
      </c>
      <c r="B20" s="67" t="s">
        <v>33</v>
      </c>
      <c r="C20" s="67" t="s">
        <v>23</v>
      </c>
      <c r="D20" s="67" t="s">
        <v>24</v>
      </c>
      <c r="E20" s="67">
        <v>121469</v>
      </c>
      <c r="F20" s="67" t="s">
        <v>54</v>
      </c>
      <c r="G20" s="67" t="str">
        <f>VLOOKUP(F20,sacc!A:F,6,FALSE)</f>
        <v>Forpus conspicillatus</v>
      </c>
      <c r="H20" s="67">
        <v>5.2067889999999997</v>
      </c>
      <c r="I20" s="67">
        <v>-74.736407</v>
      </c>
      <c r="J20" s="67">
        <v>5</v>
      </c>
      <c r="K20" s="67" t="s">
        <v>26</v>
      </c>
      <c r="L20" s="67"/>
      <c r="M20" s="67">
        <v>1337</v>
      </c>
      <c r="N20" s="67" t="s">
        <v>56</v>
      </c>
      <c r="O20" s="67">
        <v>1913</v>
      </c>
      <c r="P20" s="67">
        <v>2</v>
      </c>
      <c r="Q20" s="67">
        <v>6</v>
      </c>
      <c r="R20" s="67">
        <v>4786</v>
      </c>
      <c r="S20" s="68">
        <f t="shared" si="0"/>
        <v>4786</v>
      </c>
      <c r="T20" s="67" t="s">
        <v>28</v>
      </c>
      <c r="U20" s="67" t="s">
        <v>29</v>
      </c>
      <c r="V20" s="67" t="s">
        <v>30</v>
      </c>
      <c r="W20" s="67" t="s">
        <v>30</v>
      </c>
      <c r="X20" s="67" t="s">
        <v>30</v>
      </c>
      <c r="Y20" s="67" t="s">
        <v>56</v>
      </c>
      <c r="Z20" s="67">
        <v>1337</v>
      </c>
    </row>
    <row r="21" spans="1:26" s="69" customFormat="1" hidden="1" x14ac:dyDescent="0.3">
      <c r="A21" s="66">
        <v>715017</v>
      </c>
      <c r="B21" s="67" t="s">
        <v>33</v>
      </c>
      <c r="C21" s="67" t="s">
        <v>23</v>
      </c>
      <c r="D21" s="67" t="s">
        <v>24</v>
      </c>
      <c r="E21" s="67">
        <v>121470</v>
      </c>
      <c r="F21" s="67" t="s">
        <v>54</v>
      </c>
      <c r="G21" s="67" t="str">
        <f>VLOOKUP(F21,sacc!A:F,6,FALSE)</f>
        <v>Forpus conspicillatus</v>
      </c>
      <c r="H21" s="67">
        <v>5.2067889999999997</v>
      </c>
      <c r="I21" s="67">
        <v>-74.736407</v>
      </c>
      <c r="J21" s="67">
        <v>5</v>
      </c>
      <c r="K21" s="67" t="s">
        <v>26</v>
      </c>
      <c r="L21" s="67"/>
      <c r="M21" s="67">
        <v>1337</v>
      </c>
      <c r="N21" s="67" t="s">
        <v>56</v>
      </c>
      <c r="O21" s="67">
        <v>1913</v>
      </c>
      <c r="P21" s="67">
        <v>2</v>
      </c>
      <c r="Q21" s="67">
        <v>4</v>
      </c>
      <c r="R21" s="67">
        <v>4784</v>
      </c>
      <c r="S21" s="68">
        <f t="shared" si="0"/>
        <v>4784</v>
      </c>
      <c r="T21" s="67" t="s">
        <v>28</v>
      </c>
      <c r="U21" s="67" t="s">
        <v>29</v>
      </c>
      <c r="V21" s="67" t="s">
        <v>30</v>
      </c>
      <c r="W21" s="67" t="s">
        <v>30</v>
      </c>
      <c r="X21" s="67" t="s">
        <v>30</v>
      </c>
      <c r="Y21" s="67" t="s">
        <v>56</v>
      </c>
      <c r="Z21" s="67">
        <v>1337</v>
      </c>
    </row>
    <row r="22" spans="1:26" s="69" customFormat="1" hidden="1" x14ac:dyDescent="0.3">
      <c r="A22" s="66">
        <v>681398</v>
      </c>
      <c r="B22" s="67" t="s">
        <v>33</v>
      </c>
      <c r="C22" s="67" t="s">
        <v>23</v>
      </c>
      <c r="D22" s="67" t="s">
        <v>24</v>
      </c>
      <c r="E22" s="67">
        <v>121477</v>
      </c>
      <c r="F22" s="67" t="s">
        <v>57</v>
      </c>
      <c r="G22" s="67" t="str">
        <f>VLOOKUP(F22,sacc!A:F,6,FALSE)</f>
        <v>Brotogeris jugularis</v>
      </c>
      <c r="H22" s="67">
        <v>5.2067889999999997</v>
      </c>
      <c r="I22" s="67">
        <v>-74.736407</v>
      </c>
      <c r="J22" s="67">
        <v>5</v>
      </c>
      <c r="K22" s="67" t="s">
        <v>26</v>
      </c>
      <c r="L22" s="67" t="s">
        <v>36</v>
      </c>
      <c r="M22" s="67">
        <v>1296</v>
      </c>
      <c r="N22" s="67" t="s">
        <v>57</v>
      </c>
      <c r="O22" s="67">
        <v>1913</v>
      </c>
      <c r="P22" s="67">
        <v>2</v>
      </c>
      <c r="Q22" s="67">
        <v>7</v>
      </c>
      <c r="R22" s="67">
        <v>4787</v>
      </c>
      <c r="S22" s="68">
        <f t="shared" si="0"/>
        <v>4787</v>
      </c>
      <c r="T22" s="67" t="s">
        <v>28</v>
      </c>
      <c r="U22" s="67" t="s">
        <v>29</v>
      </c>
      <c r="V22" s="67" t="s">
        <v>30</v>
      </c>
      <c r="W22" s="67" t="s">
        <v>30</v>
      </c>
      <c r="X22" s="67" t="s">
        <v>30</v>
      </c>
      <c r="Y22" s="67" t="s">
        <v>57</v>
      </c>
      <c r="Z22" s="67">
        <v>1296</v>
      </c>
    </row>
    <row r="23" spans="1:26" s="69" customFormat="1" hidden="1" x14ac:dyDescent="0.3">
      <c r="A23" s="66">
        <v>681399</v>
      </c>
      <c r="B23" s="67" t="s">
        <v>33</v>
      </c>
      <c r="C23" s="67" t="s">
        <v>23</v>
      </c>
      <c r="D23" s="67" t="s">
        <v>24</v>
      </c>
      <c r="E23" s="67">
        <v>121478</v>
      </c>
      <c r="F23" s="67" t="s">
        <v>57</v>
      </c>
      <c r="G23" s="67" t="str">
        <f>VLOOKUP(F23,sacc!A:F,6,FALSE)</f>
        <v>Brotogeris jugularis</v>
      </c>
      <c r="H23" s="67">
        <v>5.2067889999999997</v>
      </c>
      <c r="I23" s="67">
        <v>-74.736407</v>
      </c>
      <c r="J23" s="67">
        <v>5</v>
      </c>
      <c r="K23" s="67" t="s">
        <v>26</v>
      </c>
      <c r="L23" s="67"/>
      <c r="M23" s="67">
        <v>1296</v>
      </c>
      <c r="N23" s="67" t="s">
        <v>57</v>
      </c>
      <c r="O23" s="67">
        <v>1913</v>
      </c>
      <c r="P23" s="67">
        <v>2</v>
      </c>
      <c r="Q23" s="67">
        <v>7</v>
      </c>
      <c r="R23" s="67">
        <v>4787</v>
      </c>
      <c r="S23" s="68">
        <f t="shared" si="0"/>
        <v>4787</v>
      </c>
      <c r="T23" s="67" t="s">
        <v>28</v>
      </c>
      <c r="U23" s="67" t="s">
        <v>29</v>
      </c>
      <c r="V23" s="67" t="s">
        <v>30</v>
      </c>
      <c r="W23" s="67" t="s">
        <v>30</v>
      </c>
      <c r="X23" s="67" t="s">
        <v>30</v>
      </c>
      <c r="Y23" s="67" t="s">
        <v>57</v>
      </c>
      <c r="Z23" s="67">
        <v>1296</v>
      </c>
    </row>
    <row r="24" spans="1:26" s="69" customFormat="1" hidden="1" x14ac:dyDescent="0.3">
      <c r="A24" s="66">
        <v>675988</v>
      </c>
      <c r="B24" s="67" t="s">
        <v>33</v>
      </c>
      <c r="C24" s="67" t="s">
        <v>23</v>
      </c>
      <c r="D24" s="67" t="s">
        <v>24</v>
      </c>
      <c r="E24" s="67">
        <v>121483</v>
      </c>
      <c r="F24" s="67" t="s">
        <v>59</v>
      </c>
      <c r="G24" s="67" t="str">
        <f>VLOOKUP(F24,sacc!A:F,6,FALSE)</f>
        <v>Amazona ochrocephala</v>
      </c>
      <c r="H24" s="67">
        <v>5.2067889999999997</v>
      </c>
      <c r="I24" s="67">
        <v>-74.736407</v>
      </c>
      <c r="J24" s="67">
        <v>5</v>
      </c>
      <c r="K24" s="67" t="s">
        <v>26</v>
      </c>
      <c r="L24" s="67" t="s">
        <v>43</v>
      </c>
      <c r="M24" s="67">
        <v>1327</v>
      </c>
      <c r="N24" s="67" t="s">
        <v>60</v>
      </c>
      <c r="O24" s="67">
        <v>1913</v>
      </c>
      <c r="P24" s="67">
        <v>2</v>
      </c>
      <c r="Q24" s="67">
        <v>8</v>
      </c>
      <c r="R24" s="67">
        <v>4788</v>
      </c>
      <c r="S24" s="68">
        <f t="shared" si="0"/>
        <v>4788</v>
      </c>
      <c r="T24" s="67" t="s">
        <v>28</v>
      </c>
      <c r="U24" s="67" t="s">
        <v>29</v>
      </c>
      <c r="V24" s="67" t="s">
        <v>30</v>
      </c>
      <c r="W24" s="67" t="s">
        <v>30</v>
      </c>
      <c r="X24" s="67" t="s">
        <v>30</v>
      </c>
      <c r="Y24" s="67" t="s">
        <v>60</v>
      </c>
      <c r="Z24" s="67">
        <v>1327</v>
      </c>
    </row>
    <row r="25" spans="1:26" s="69" customFormat="1" hidden="1" x14ac:dyDescent="0.3">
      <c r="A25" s="66">
        <v>675987</v>
      </c>
      <c r="B25" s="67" t="s">
        <v>33</v>
      </c>
      <c r="C25" s="67" t="s">
        <v>23</v>
      </c>
      <c r="D25" s="67" t="s">
        <v>24</v>
      </c>
      <c r="E25" s="67">
        <v>121484</v>
      </c>
      <c r="F25" s="67" t="s">
        <v>59</v>
      </c>
      <c r="G25" s="67" t="str">
        <f>VLOOKUP(F25,sacc!A:F,6,FALSE)</f>
        <v>Amazona ochrocephala</v>
      </c>
      <c r="H25" s="67">
        <v>5.2067889999999997</v>
      </c>
      <c r="I25" s="67">
        <v>-74.736407</v>
      </c>
      <c r="J25" s="67">
        <v>5</v>
      </c>
      <c r="K25" s="67" t="s">
        <v>26</v>
      </c>
      <c r="L25" s="67" t="s">
        <v>61</v>
      </c>
      <c r="M25" s="67">
        <v>1327</v>
      </c>
      <c r="N25" s="67" t="s">
        <v>60</v>
      </c>
      <c r="O25" s="67">
        <v>1913</v>
      </c>
      <c r="P25" s="67">
        <v>2</v>
      </c>
      <c r="Q25" s="67">
        <v>6</v>
      </c>
      <c r="R25" s="67">
        <v>4786</v>
      </c>
      <c r="S25" s="68">
        <f t="shared" si="0"/>
        <v>4786</v>
      </c>
      <c r="T25" s="67" t="s">
        <v>28</v>
      </c>
      <c r="U25" s="67" t="s">
        <v>29</v>
      </c>
      <c r="V25" s="67" t="s">
        <v>30</v>
      </c>
      <c r="W25" s="67" t="s">
        <v>30</v>
      </c>
      <c r="X25" s="67" t="s">
        <v>30</v>
      </c>
      <c r="Y25" s="67" t="s">
        <v>60</v>
      </c>
      <c r="Z25" s="67">
        <v>1327</v>
      </c>
    </row>
    <row r="26" spans="1:26" s="69" customFormat="1" hidden="1" x14ac:dyDescent="0.3">
      <c r="A26" s="66">
        <v>684599</v>
      </c>
      <c r="B26" s="67" t="s">
        <v>33</v>
      </c>
      <c r="C26" s="67" t="s">
        <v>23</v>
      </c>
      <c r="D26" s="67" t="s">
        <v>24</v>
      </c>
      <c r="E26" s="67">
        <v>121494</v>
      </c>
      <c r="F26" s="67" t="s">
        <v>62</v>
      </c>
      <c r="G26" s="67" t="str">
        <f>VLOOKUP(F26,sacc!A:F,6,FALSE)</f>
        <v>Megaceryle torquata</v>
      </c>
      <c r="H26" s="67">
        <v>5.2067889999999997</v>
      </c>
      <c r="I26" s="67">
        <v>-74.736407</v>
      </c>
      <c r="J26" s="67">
        <v>5</v>
      </c>
      <c r="K26" s="67" t="s">
        <v>26</v>
      </c>
      <c r="L26" s="67"/>
      <c r="M26" s="67">
        <v>1047</v>
      </c>
      <c r="N26" s="67" t="s">
        <v>63</v>
      </c>
      <c r="O26" s="67">
        <v>1913</v>
      </c>
      <c r="P26" s="67">
        <v>2</v>
      </c>
      <c r="Q26" s="67">
        <v>7</v>
      </c>
      <c r="R26" s="67">
        <v>4787</v>
      </c>
      <c r="S26" s="68">
        <f t="shared" si="0"/>
        <v>4787</v>
      </c>
      <c r="T26" s="67" t="s">
        <v>28</v>
      </c>
      <c r="U26" s="67" t="s">
        <v>29</v>
      </c>
      <c r="V26" s="67" t="s">
        <v>30</v>
      </c>
      <c r="W26" s="67" t="s">
        <v>30</v>
      </c>
      <c r="X26" s="67" t="s">
        <v>30</v>
      </c>
      <c r="Y26" s="67" t="s">
        <v>63</v>
      </c>
      <c r="Z26" s="67">
        <v>1047</v>
      </c>
    </row>
    <row r="27" spans="1:26" s="69" customFormat="1" hidden="1" x14ac:dyDescent="0.3">
      <c r="A27" s="66">
        <v>706096</v>
      </c>
      <c r="B27" s="67" t="s">
        <v>33</v>
      </c>
      <c r="C27" s="67" t="s">
        <v>23</v>
      </c>
      <c r="D27" s="67" t="s">
        <v>24</v>
      </c>
      <c r="E27" s="67">
        <v>121498</v>
      </c>
      <c r="F27" s="67" t="s">
        <v>65</v>
      </c>
      <c r="G27" s="67" t="str">
        <f>VLOOKUP(F27,sacc!A:F,6,FALSE)</f>
        <v>Momotus subrufescens</v>
      </c>
      <c r="H27" s="67">
        <v>5.2067889999999997</v>
      </c>
      <c r="I27" s="67">
        <v>-74.736407</v>
      </c>
      <c r="J27" s="67">
        <v>5</v>
      </c>
      <c r="K27" s="67" t="s">
        <v>26</v>
      </c>
      <c r="L27" s="67"/>
      <c r="M27" s="67">
        <v>1057</v>
      </c>
      <c r="N27" s="67" t="s">
        <v>66</v>
      </c>
      <c r="O27" s="67">
        <v>1913</v>
      </c>
      <c r="P27" s="67">
        <v>2</v>
      </c>
      <c r="Q27" s="67">
        <v>6</v>
      </c>
      <c r="R27" s="67">
        <v>4786</v>
      </c>
      <c r="S27" s="68">
        <f t="shared" si="0"/>
        <v>4786</v>
      </c>
      <c r="T27" s="67" t="s">
        <v>28</v>
      </c>
      <c r="U27" s="67" t="s">
        <v>29</v>
      </c>
      <c r="V27" s="67" t="s">
        <v>30</v>
      </c>
      <c r="W27" s="67" t="s">
        <v>30</v>
      </c>
      <c r="X27" s="67" t="s">
        <v>30</v>
      </c>
      <c r="Y27" s="67" t="s">
        <v>66</v>
      </c>
      <c r="Z27" s="67">
        <v>1057</v>
      </c>
    </row>
    <row r="28" spans="1:26" s="69" customFormat="1" hidden="1" x14ac:dyDescent="0.3">
      <c r="A28" s="66">
        <v>706095</v>
      </c>
      <c r="B28" s="67" t="s">
        <v>33</v>
      </c>
      <c r="C28" s="67" t="s">
        <v>23</v>
      </c>
      <c r="D28" s="67" t="s">
        <v>24</v>
      </c>
      <c r="E28" s="67">
        <v>121499</v>
      </c>
      <c r="F28" s="67" t="s">
        <v>65</v>
      </c>
      <c r="G28" s="67" t="str">
        <f>VLOOKUP(F28,sacc!A:F,6,FALSE)</f>
        <v>Momotus subrufescens</v>
      </c>
      <c r="H28" s="67">
        <v>5.2067889999999997</v>
      </c>
      <c r="I28" s="67">
        <v>-74.736407</v>
      </c>
      <c r="J28" s="67">
        <v>5</v>
      </c>
      <c r="K28" s="67" t="s">
        <v>26</v>
      </c>
      <c r="L28" s="67" t="s">
        <v>52</v>
      </c>
      <c r="M28" s="67">
        <v>1057</v>
      </c>
      <c r="N28" s="67" t="s">
        <v>66</v>
      </c>
      <c r="O28" s="67">
        <v>1913</v>
      </c>
      <c r="P28" s="67">
        <v>2</v>
      </c>
      <c r="Q28" s="67">
        <v>8</v>
      </c>
      <c r="R28" s="67">
        <v>4788</v>
      </c>
      <c r="S28" s="68">
        <f t="shared" si="0"/>
        <v>4788</v>
      </c>
      <c r="T28" s="67" t="s">
        <v>28</v>
      </c>
      <c r="U28" s="67" t="s">
        <v>29</v>
      </c>
      <c r="V28" s="67" t="s">
        <v>30</v>
      </c>
      <c r="W28" s="67" t="s">
        <v>30</v>
      </c>
      <c r="X28" s="67" t="s">
        <v>30</v>
      </c>
      <c r="Y28" s="67" t="s">
        <v>66</v>
      </c>
      <c r="Z28" s="67">
        <v>1057</v>
      </c>
    </row>
    <row r="29" spans="1:26" s="69" customFormat="1" hidden="1" x14ac:dyDescent="0.3">
      <c r="A29" s="66">
        <v>706094</v>
      </c>
      <c r="B29" s="67" t="s">
        <v>33</v>
      </c>
      <c r="C29" s="67" t="s">
        <v>23</v>
      </c>
      <c r="D29" s="67" t="s">
        <v>24</v>
      </c>
      <c r="E29" s="67">
        <v>121500</v>
      </c>
      <c r="F29" s="67" t="s">
        <v>65</v>
      </c>
      <c r="G29" s="67" t="str">
        <f>VLOOKUP(F29,sacc!A:F,6,FALSE)</f>
        <v>Momotus subrufescens</v>
      </c>
      <c r="H29" s="67">
        <v>5.2067889999999997</v>
      </c>
      <c r="I29" s="67">
        <v>-74.736407</v>
      </c>
      <c r="J29" s="67">
        <v>5</v>
      </c>
      <c r="K29" s="67" t="s">
        <v>26</v>
      </c>
      <c r="L29" s="67" t="s">
        <v>43</v>
      </c>
      <c r="M29" s="67">
        <v>1057</v>
      </c>
      <c r="N29" s="67" t="s">
        <v>66</v>
      </c>
      <c r="O29" s="67">
        <v>1913</v>
      </c>
      <c r="P29" s="67">
        <v>2</v>
      </c>
      <c r="Q29" s="67">
        <v>7</v>
      </c>
      <c r="R29" s="67">
        <v>4787</v>
      </c>
      <c r="S29" s="68">
        <f t="shared" si="0"/>
        <v>4787</v>
      </c>
      <c r="T29" s="67" t="s">
        <v>28</v>
      </c>
      <c r="U29" s="67" t="s">
        <v>29</v>
      </c>
      <c r="V29" s="67" t="s">
        <v>30</v>
      </c>
      <c r="W29" s="67" t="s">
        <v>30</v>
      </c>
      <c r="X29" s="67" t="s">
        <v>30</v>
      </c>
      <c r="Y29" s="67" t="s">
        <v>66</v>
      </c>
      <c r="Z29" s="67">
        <v>1057</v>
      </c>
    </row>
    <row r="30" spans="1:26" s="69" customFormat="1" hidden="1" x14ac:dyDescent="0.3">
      <c r="A30" s="66">
        <v>706097</v>
      </c>
      <c r="B30" s="67" t="s">
        <v>33</v>
      </c>
      <c r="C30" s="67" t="s">
        <v>23</v>
      </c>
      <c r="D30" s="67" t="s">
        <v>24</v>
      </c>
      <c r="E30" s="67">
        <v>121501</v>
      </c>
      <c r="F30" s="67" t="s">
        <v>65</v>
      </c>
      <c r="G30" s="67" t="str">
        <f>VLOOKUP(F30,sacc!A:F,6,FALSE)</f>
        <v>Momotus subrufescens</v>
      </c>
      <c r="H30" s="67">
        <v>5.2067889999999997</v>
      </c>
      <c r="I30" s="67">
        <v>-74.736407</v>
      </c>
      <c r="J30" s="67">
        <v>5</v>
      </c>
      <c r="K30" s="67" t="s">
        <v>26</v>
      </c>
      <c r="L30" s="67"/>
      <c r="M30" s="67">
        <v>1057</v>
      </c>
      <c r="N30" s="67" t="s">
        <v>66</v>
      </c>
      <c r="O30" s="67">
        <v>1913</v>
      </c>
      <c r="P30" s="67">
        <v>2</v>
      </c>
      <c r="Q30" s="67">
        <v>2</v>
      </c>
      <c r="R30" s="67">
        <v>4782</v>
      </c>
      <c r="S30" s="68">
        <f t="shared" si="0"/>
        <v>4782</v>
      </c>
      <c r="T30" s="67" t="s">
        <v>28</v>
      </c>
      <c r="U30" s="67" t="s">
        <v>29</v>
      </c>
      <c r="V30" s="67" t="s">
        <v>30</v>
      </c>
      <c r="W30" s="67" t="s">
        <v>30</v>
      </c>
      <c r="X30" s="67" t="s">
        <v>30</v>
      </c>
      <c r="Y30" s="67" t="s">
        <v>66</v>
      </c>
      <c r="Z30" s="67">
        <v>1057</v>
      </c>
    </row>
    <row r="31" spans="1:26" s="69" customFormat="1" hidden="1" x14ac:dyDescent="0.3">
      <c r="A31" s="66">
        <v>691399</v>
      </c>
      <c r="B31" s="67" t="s">
        <v>33</v>
      </c>
      <c r="C31" s="67" t="s">
        <v>23</v>
      </c>
      <c r="D31" s="67" t="s">
        <v>24</v>
      </c>
      <c r="E31" s="67">
        <v>121563</v>
      </c>
      <c r="F31" s="70" t="s">
        <v>2286</v>
      </c>
      <c r="G31" s="67" t="str">
        <f>VLOOKUP(F31,sacc!A:F,6,FALSE)</f>
        <v>Chlorestes julie</v>
      </c>
      <c r="H31" s="67">
        <v>5.2067889999999997</v>
      </c>
      <c r="I31" s="67">
        <v>-74.736407</v>
      </c>
      <c r="J31" s="67">
        <v>5</v>
      </c>
      <c r="K31" s="67" t="s">
        <v>26</v>
      </c>
      <c r="L31" s="67" t="s">
        <v>39</v>
      </c>
      <c r="M31" s="67">
        <v>1022</v>
      </c>
      <c r="N31" s="67" t="s">
        <v>67</v>
      </c>
      <c r="O31" s="67">
        <v>1913</v>
      </c>
      <c r="P31" s="67">
        <v>2</v>
      </c>
      <c r="Q31" s="67">
        <v>7</v>
      </c>
      <c r="R31" s="67">
        <v>4787</v>
      </c>
      <c r="S31" s="68">
        <f t="shared" si="0"/>
        <v>4787</v>
      </c>
      <c r="T31" s="67" t="s">
        <v>28</v>
      </c>
      <c r="U31" s="67" t="s">
        <v>29</v>
      </c>
      <c r="V31" s="67" t="s">
        <v>30</v>
      </c>
      <c r="W31" s="67" t="s">
        <v>30</v>
      </c>
      <c r="X31" s="67" t="s">
        <v>30</v>
      </c>
      <c r="Y31" s="67" t="s">
        <v>67</v>
      </c>
      <c r="Z31" s="67">
        <v>1022</v>
      </c>
    </row>
    <row r="32" spans="1:26" s="69" customFormat="1" hidden="1" x14ac:dyDescent="0.3">
      <c r="A32" s="66">
        <v>702125</v>
      </c>
      <c r="B32" s="67" t="s">
        <v>33</v>
      </c>
      <c r="C32" s="67" t="s">
        <v>23</v>
      </c>
      <c r="D32" s="67" t="s">
        <v>24</v>
      </c>
      <c r="E32" s="67">
        <v>121570</v>
      </c>
      <c r="F32" s="70" t="s">
        <v>2226</v>
      </c>
      <c r="G32" s="67" t="str">
        <f>VLOOKUP(F32,sacc!A:F,6,FALSE)</f>
        <v>Chrysuronia goudoti</v>
      </c>
      <c r="H32" s="67">
        <v>5.2067889999999997</v>
      </c>
      <c r="I32" s="67">
        <v>-74.736407</v>
      </c>
      <c r="J32" s="67">
        <v>5</v>
      </c>
      <c r="K32" s="67" t="s">
        <v>26</v>
      </c>
      <c r="L32" s="67" t="s">
        <v>43</v>
      </c>
      <c r="M32" s="67">
        <v>1021</v>
      </c>
      <c r="N32" s="67" t="s">
        <v>68</v>
      </c>
      <c r="O32" s="67">
        <v>1913</v>
      </c>
      <c r="P32" s="67">
        <v>2</v>
      </c>
      <c r="Q32" s="67">
        <v>2</v>
      </c>
      <c r="R32" s="67">
        <v>4782</v>
      </c>
      <c r="S32" s="68">
        <f t="shared" si="0"/>
        <v>4782</v>
      </c>
      <c r="T32" s="67" t="s">
        <v>28</v>
      </c>
      <c r="U32" s="67" t="s">
        <v>29</v>
      </c>
      <c r="V32" s="67" t="s">
        <v>30</v>
      </c>
      <c r="W32" s="67" t="s">
        <v>30</v>
      </c>
      <c r="X32" s="67" t="s">
        <v>30</v>
      </c>
      <c r="Y32" s="67" t="s">
        <v>68</v>
      </c>
      <c r="Z32" s="67">
        <v>1021</v>
      </c>
    </row>
    <row r="33" spans="1:26" s="69" customFormat="1" hidden="1" x14ac:dyDescent="0.3">
      <c r="A33" s="66">
        <v>677189</v>
      </c>
      <c r="B33" s="67" t="s">
        <v>33</v>
      </c>
      <c r="C33" s="67" t="s">
        <v>23</v>
      </c>
      <c r="D33" s="67" t="s">
        <v>24</v>
      </c>
      <c r="E33" s="67">
        <v>121577</v>
      </c>
      <c r="F33" s="67" t="s">
        <v>69</v>
      </c>
      <c r="G33" s="67" t="str">
        <f>VLOOKUP(F33,sacc!A:F,6,FALSE)</f>
        <v>Anthracothorax nigricollis</v>
      </c>
      <c r="H33" s="67">
        <v>5.2067889999999997</v>
      </c>
      <c r="I33" s="67">
        <v>-74.736407</v>
      </c>
      <c r="J33" s="67">
        <v>5</v>
      </c>
      <c r="K33" s="67" t="s">
        <v>26</v>
      </c>
      <c r="L33" s="67" t="s">
        <v>36</v>
      </c>
      <c r="M33" s="67">
        <v>830</v>
      </c>
      <c r="N33" s="67" t="s">
        <v>70</v>
      </c>
      <c r="O33" s="67">
        <v>1913</v>
      </c>
      <c r="P33" s="67">
        <v>2</v>
      </c>
      <c r="Q33" s="67">
        <v>6</v>
      </c>
      <c r="R33" s="67">
        <v>4786</v>
      </c>
      <c r="S33" s="68">
        <f t="shared" si="0"/>
        <v>4786</v>
      </c>
      <c r="T33" s="67" t="s">
        <v>28</v>
      </c>
      <c r="U33" s="67" t="s">
        <v>29</v>
      </c>
      <c r="V33" s="67" t="s">
        <v>30</v>
      </c>
      <c r="W33" s="67" t="s">
        <v>30</v>
      </c>
      <c r="X33" s="67" t="s">
        <v>30</v>
      </c>
      <c r="Y33" s="67" t="s">
        <v>70</v>
      </c>
      <c r="Z33" s="67">
        <v>830</v>
      </c>
    </row>
    <row r="34" spans="1:26" s="69" customFormat="1" hidden="1" x14ac:dyDescent="0.3">
      <c r="A34" s="66">
        <v>690338</v>
      </c>
      <c r="B34" s="67" t="s">
        <v>33</v>
      </c>
      <c r="C34" s="67" t="s">
        <v>23</v>
      </c>
      <c r="D34" s="67" t="s">
        <v>24</v>
      </c>
      <c r="E34" s="67">
        <v>121682</v>
      </c>
      <c r="F34" s="67" t="s">
        <v>71</v>
      </c>
      <c r="G34" s="67" t="str">
        <f>VLOOKUP(F34,sacc!A:F,6,FALSE)</f>
        <v>Crotophaga major</v>
      </c>
      <c r="H34" s="67">
        <v>5.2067889999999997</v>
      </c>
      <c r="I34" s="67">
        <v>-74.736407</v>
      </c>
      <c r="J34" s="67">
        <v>5</v>
      </c>
      <c r="K34" s="67" t="s">
        <v>26</v>
      </c>
      <c r="L34" s="67" t="s">
        <v>36</v>
      </c>
      <c r="M34" s="67">
        <v>638</v>
      </c>
      <c r="N34" s="67" t="s">
        <v>71</v>
      </c>
      <c r="O34" s="67">
        <v>1913</v>
      </c>
      <c r="P34" s="67">
        <v>2</v>
      </c>
      <c r="Q34" s="67">
        <v>8</v>
      </c>
      <c r="R34" s="67">
        <v>4788</v>
      </c>
      <c r="S34" s="68">
        <f t="shared" si="0"/>
        <v>4788</v>
      </c>
      <c r="T34" s="67" t="s">
        <v>28</v>
      </c>
      <c r="U34" s="67" t="s">
        <v>29</v>
      </c>
      <c r="V34" s="67" t="s">
        <v>30</v>
      </c>
      <c r="W34" s="67" t="s">
        <v>30</v>
      </c>
      <c r="X34" s="67" t="s">
        <v>30</v>
      </c>
      <c r="Y34" s="67" t="s">
        <v>71</v>
      </c>
      <c r="Z34" s="67">
        <v>638</v>
      </c>
    </row>
    <row r="35" spans="1:26" s="69" customFormat="1" hidden="1" x14ac:dyDescent="0.3">
      <c r="A35" s="66">
        <v>697288</v>
      </c>
      <c r="B35" s="67" t="s">
        <v>33</v>
      </c>
      <c r="C35" s="67" t="s">
        <v>23</v>
      </c>
      <c r="D35" s="67" t="s">
        <v>24</v>
      </c>
      <c r="E35" s="67">
        <v>121727</v>
      </c>
      <c r="F35" s="67" t="s">
        <v>72</v>
      </c>
      <c r="G35" s="67" t="str">
        <f>VLOOKUP(F35,sacc!A:F,6,FALSE)</f>
        <v>Galbula ruficauda</v>
      </c>
      <c r="H35" s="67">
        <v>5.2067889999999997</v>
      </c>
      <c r="I35" s="67">
        <v>-74.736407</v>
      </c>
      <c r="J35" s="67">
        <v>5</v>
      </c>
      <c r="K35" s="67" t="s">
        <v>26</v>
      </c>
      <c r="L35" s="67" t="s">
        <v>36</v>
      </c>
      <c r="M35" s="67">
        <v>1070</v>
      </c>
      <c r="N35" s="67" t="s">
        <v>73</v>
      </c>
      <c r="O35" s="67">
        <v>1913</v>
      </c>
      <c r="P35" s="67">
        <v>2</v>
      </c>
      <c r="Q35" s="67">
        <v>3</v>
      </c>
      <c r="R35" s="67">
        <v>4783</v>
      </c>
      <c r="S35" s="68">
        <f t="shared" si="0"/>
        <v>4783</v>
      </c>
      <c r="T35" s="67" t="s">
        <v>28</v>
      </c>
      <c r="U35" s="67" t="s">
        <v>29</v>
      </c>
      <c r="V35" s="67" t="s">
        <v>30</v>
      </c>
      <c r="W35" s="67" t="s">
        <v>30</v>
      </c>
      <c r="X35" s="67" t="s">
        <v>30</v>
      </c>
      <c r="Y35" s="67" t="s">
        <v>73</v>
      </c>
      <c r="Z35" s="67">
        <v>1070</v>
      </c>
    </row>
    <row r="36" spans="1:26" s="69" customFormat="1" hidden="1" x14ac:dyDescent="0.3">
      <c r="A36" s="66">
        <v>697292</v>
      </c>
      <c r="B36" s="67" t="s">
        <v>33</v>
      </c>
      <c r="C36" s="67" t="s">
        <v>23</v>
      </c>
      <c r="D36" s="67" t="s">
        <v>24</v>
      </c>
      <c r="E36" s="67">
        <v>121728</v>
      </c>
      <c r="F36" s="67" t="s">
        <v>72</v>
      </c>
      <c r="G36" s="67" t="str">
        <f>VLOOKUP(F36,sacc!A:F,6,FALSE)</f>
        <v>Galbula ruficauda</v>
      </c>
      <c r="H36" s="67">
        <v>5.2067889999999997</v>
      </c>
      <c r="I36" s="67">
        <v>-74.736407</v>
      </c>
      <c r="J36" s="67">
        <v>5</v>
      </c>
      <c r="K36" s="67" t="s">
        <v>26</v>
      </c>
      <c r="L36" s="67" t="s">
        <v>43</v>
      </c>
      <c r="M36" s="67">
        <v>1070</v>
      </c>
      <c r="N36" s="67" t="s">
        <v>73</v>
      </c>
      <c r="O36" s="67">
        <v>1913</v>
      </c>
      <c r="P36" s="67">
        <v>2</v>
      </c>
      <c r="Q36" s="67">
        <v>4</v>
      </c>
      <c r="R36" s="67">
        <v>4784</v>
      </c>
      <c r="S36" s="68">
        <f t="shared" si="0"/>
        <v>4784</v>
      </c>
      <c r="T36" s="67" t="s">
        <v>28</v>
      </c>
      <c r="U36" s="67" t="s">
        <v>29</v>
      </c>
      <c r="V36" s="67" t="s">
        <v>30</v>
      </c>
      <c r="W36" s="67" t="s">
        <v>30</v>
      </c>
      <c r="X36" s="67" t="s">
        <v>30</v>
      </c>
      <c r="Y36" s="67" t="s">
        <v>73</v>
      </c>
      <c r="Z36" s="67">
        <v>1070</v>
      </c>
    </row>
    <row r="37" spans="1:26" s="69" customFormat="1" hidden="1" x14ac:dyDescent="0.3">
      <c r="A37" s="66">
        <v>697289</v>
      </c>
      <c r="B37" s="67" t="s">
        <v>33</v>
      </c>
      <c r="C37" s="67" t="s">
        <v>23</v>
      </c>
      <c r="D37" s="67" t="s">
        <v>24</v>
      </c>
      <c r="E37" s="67">
        <v>121729</v>
      </c>
      <c r="F37" s="67" t="s">
        <v>72</v>
      </c>
      <c r="G37" s="67" t="str">
        <f>VLOOKUP(F37,sacc!A:F,6,FALSE)</f>
        <v>Galbula ruficauda</v>
      </c>
      <c r="H37" s="67">
        <v>5.2067889999999997</v>
      </c>
      <c r="I37" s="67">
        <v>-74.736407</v>
      </c>
      <c r="J37" s="67">
        <v>5</v>
      </c>
      <c r="K37" s="67" t="s">
        <v>26</v>
      </c>
      <c r="L37" s="67" t="s">
        <v>36</v>
      </c>
      <c r="M37" s="67">
        <v>1070</v>
      </c>
      <c r="N37" s="67" t="s">
        <v>73</v>
      </c>
      <c r="O37" s="67">
        <v>1913</v>
      </c>
      <c r="P37" s="67">
        <v>2</v>
      </c>
      <c r="Q37" s="67">
        <v>8</v>
      </c>
      <c r="R37" s="67">
        <v>4788</v>
      </c>
      <c r="S37" s="68">
        <f t="shared" si="0"/>
        <v>4788</v>
      </c>
      <c r="T37" s="67" t="s">
        <v>28</v>
      </c>
      <c r="U37" s="67" t="s">
        <v>29</v>
      </c>
      <c r="V37" s="67" t="s">
        <v>30</v>
      </c>
      <c r="W37" s="67" t="s">
        <v>30</v>
      </c>
      <c r="X37" s="67" t="s">
        <v>30</v>
      </c>
      <c r="Y37" s="67" t="s">
        <v>73</v>
      </c>
      <c r="Z37" s="67">
        <v>1070</v>
      </c>
    </row>
    <row r="38" spans="1:26" s="69" customFormat="1" hidden="1" x14ac:dyDescent="0.3">
      <c r="A38" s="66">
        <v>697290</v>
      </c>
      <c r="B38" s="67" t="s">
        <v>33</v>
      </c>
      <c r="C38" s="67" t="s">
        <v>23</v>
      </c>
      <c r="D38" s="67" t="s">
        <v>24</v>
      </c>
      <c r="E38" s="67">
        <v>121730</v>
      </c>
      <c r="F38" s="67" t="s">
        <v>72</v>
      </c>
      <c r="G38" s="67" t="str">
        <f>VLOOKUP(F38,sacc!A:F,6,FALSE)</f>
        <v>Galbula ruficauda</v>
      </c>
      <c r="H38" s="67">
        <v>5.2067889999999997</v>
      </c>
      <c r="I38" s="67">
        <v>-74.736407</v>
      </c>
      <c r="J38" s="67">
        <v>5</v>
      </c>
      <c r="K38" s="67" t="s">
        <v>26</v>
      </c>
      <c r="L38" s="67" t="s">
        <v>36</v>
      </c>
      <c r="M38" s="67">
        <v>1070</v>
      </c>
      <c r="N38" s="67" t="s">
        <v>73</v>
      </c>
      <c r="O38" s="67">
        <v>1913</v>
      </c>
      <c r="P38" s="67">
        <v>2</v>
      </c>
      <c r="Q38" s="67">
        <v>3</v>
      </c>
      <c r="R38" s="67">
        <v>4783</v>
      </c>
      <c r="S38" s="68">
        <f t="shared" si="0"/>
        <v>4783</v>
      </c>
      <c r="T38" s="67" t="s">
        <v>28</v>
      </c>
      <c r="U38" s="67" t="s">
        <v>29</v>
      </c>
      <c r="V38" s="67" t="s">
        <v>30</v>
      </c>
      <c r="W38" s="67" t="s">
        <v>30</v>
      </c>
      <c r="X38" s="67" t="s">
        <v>30</v>
      </c>
      <c r="Y38" s="67" t="s">
        <v>73</v>
      </c>
      <c r="Z38" s="67">
        <v>1070</v>
      </c>
    </row>
    <row r="39" spans="1:26" s="69" customFormat="1" hidden="1" x14ac:dyDescent="0.3">
      <c r="A39" s="66">
        <v>697291</v>
      </c>
      <c r="B39" s="67" t="s">
        <v>33</v>
      </c>
      <c r="C39" s="67" t="s">
        <v>23</v>
      </c>
      <c r="D39" s="67" t="s">
        <v>24</v>
      </c>
      <c r="E39" s="67">
        <v>121731</v>
      </c>
      <c r="F39" s="67" t="s">
        <v>72</v>
      </c>
      <c r="G39" s="67" t="str">
        <f>VLOOKUP(F39,sacc!A:F,6,FALSE)</f>
        <v>Galbula ruficauda</v>
      </c>
      <c r="H39" s="67">
        <v>5.2067889999999997</v>
      </c>
      <c r="I39" s="67">
        <v>-74.736407</v>
      </c>
      <c r="J39" s="67">
        <v>5</v>
      </c>
      <c r="K39" s="67" t="s">
        <v>26</v>
      </c>
      <c r="L39" s="67" t="s">
        <v>36</v>
      </c>
      <c r="M39" s="67">
        <v>1070</v>
      </c>
      <c r="N39" s="67" t="s">
        <v>73</v>
      </c>
      <c r="O39" s="67">
        <v>1913</v>
      </c>
      <c r="P39" s="67">
        <v>2</v>
      </c>
      <c r="Q39" s="67">
        <v>2</v>
      </c>
      <c r="R39" s="67">
        <v>4782</v>
      </c>
      <c r="S39" s="68">
        <f t="shared" si="0"/>
        <v>4782</v>
      </c>
      <c r="T39" s="67" t="s">
        <v>28</v>
      </c>
      <c r="U39" s="67" t="s">
        <v>29</v>
      </c>
      <c r="V39" s="67" t="s">
        <v>30</v>
      </c>
      <c r="W39" s="67" t="s">
        <v>30</v>
      </c>
      <c r="X39" s="67" t="s">
        <v>30</v>
      </c>
      <c r="Y39" s="67" t="s">
        <v>73</v>
      </c>
      <c r="Z39" s="67">
        <v>1070</v>
      </c>
    </row>
    <row r="40" spans="1:26" s="69" customFormat="1" hidden="1" x14ac:dyDescent="0.3">
      <c r="A40" s="66">
        <v>681746</v>
      </c>
      <c r="B40" s="67" t="s">
        <v>33</v>
      </c>
      <c r="C40" s="67" t="s">
        <v>23</v>
      </c>
      <c r="D40" s="67" t="s">
        <v>24</v>
      </c>
      <c r="E40" s="67">
        <v>121747</v>
      </c>
      <c r="F40" s="67" t="s">
        <v>74</v>
      </c>
      <c r="G40" s="67" t="str">
        <f>VLOOKUP(F40,sacc!A:F,6,FALSE)</f>
        <v>Nystalus radiatus</v>
      </c>
      <c r="H40" s="67">
        <v>5.2067889999999997</v>
      </c>
      <c r="I40" s="67">
        <v>-74.736407</v>
      </c>
      <c r="J40" s="67">
        <v>5</v>
      </c>
      <c r="K40" s="67" t="s">
        <v>26</v>
      </c>
      <c r="L40" s="67" t="s">
        <v>75</v>
      </c>
      <c r="M40" s="67">
        <v>1089</v>
      </c>
      <c r="N40" s="67" t="s">
        <v>76</v>
      </c>
      <c r="O40" s="67">
        <v>1913</v>
      </c>
      <c r="P40" s="67">
        <v>2</v>
      </c>
      <c r="Q40" s="67">
        <v>8</v>
      </c>
      <c r="R40" s="67">
        <v>4788</v>
      </c>
      <c r="S40" s="68">
        <f t="shared" si="0"/>
        <v>4788</v>
      </c>
      <c r="T40" s="67" t="s">
        <v>28</v>
      </c>
      <c r="U40" s="67" t="s">
        <v>29</v>
      </c>
      <c r="V40" s="67" t="s">
        <v>30</v>
      </c>
      <c r="W40" s="67" t="s">
        <v>30</v>
      </c>
      <c r="X40" s="67" t="s">
        <v>30</v>
      </c>
      <c r="Y40" s="67" t="s">
        <v>76</v>
      </c>
      <c r="Z40" s="67">
        <v>1089</v>
      </c>
    </row>
    <row r="41" spans="1:26" s="69" customFormat="1" hidden="1" x14ac:dyDescent="0.3">
      <c r="A41" s="66">
        <v>708992</v>
      </c>
      <c r="B41" s="67" t="s">
        <v>33</v>
      </c>
      <c r="C41" s="67" t="s">
        <v>23</v>
      </c>
      <c r="D41" s="67" t="s">
        <v>24</v>
      </c>
      <c r="E41" s="67">
        <v>121757</v>
      </c>
      <c r="F41" s="67" t="s">
        <v>77</v>
      </c>
      <c r="G41" s="67" t="str">
        <f>VLOOKUP(F41,sacc!A:F,6,FALSE)</f>
        <v>Notharchus hyperrhynchus</v>
      </c>
      <c r="H41" s="67">
        <v>5.2067889999999997</v>
      </c>
      <c r="I41" s="67">
        <v>-74.736407</v>
      </c>
      <c r="J41" s="67">
        <v>5</v>
      </c>
      <c r="K41" s="67" t="s">
        <v>26</v>
      </c>
      <c r="L41" s="67" t="s">
        <v>36</v>
      </c>
      <c r="M41" s="67">
        <v>1079</v>
      </c>
      <c r="N41" s="67" t="s">
        <v>78</v>
      </c>
      <c r="O41" s="67">
        <v>1913</v>
      </c>
      <c r="P41" s="67">
        <v>2</v>
      </c>
      <c r="Q41" s="67">
        <v>8</v>
      </c>
      <c r="R41" s="67">
        <v>4788</v>
      </c>
      <c r="S41" s="68">
        <f t="shared" si="0"/>
        <v>4788</v>
      </c>
      <c r="T41" s="67" t="s">
        <v>28</v>
      </c>
      <c r="U41" s="67" t="s">
        <v>29</v>
      </c>
      <c r="V41" s="67" t="s">
        <v>30</v>
      </c>
      <c r="W41" s="67" t="s">
        <v>30</v>
      </c>
      <c r="X41" s="67" t="s">
        <v>30</v>
      </c>
      <c r="Y41" s="67" t="s">
        <v>78</v>
      </c>
      <c r="Z41" s="67">
        <v>1079</v>
      </c>
    </row>
    <row r="42" spans="1:26" s="69" customFormat="1" hidden="1" x14ac:dyDescent="0.3">
      <c r="A42" s="66">
        <v>708993</v>
      </c>
      <c r="B42" s="67" t="s">
        <v>33</v>
      </c>
      <c r="C42" s="67" t="s">
        <v>23</v>
      </c>
      <c r="D42" s="67" t="s">
        <v>24</v>
      </c>
      <c r="E42" s="67">
        <v>121758</v>
      </c>
      <c r="F42" s="67" t="s">
        <v>77</v>
      </c>
      <c r="G42" s="67" t="str">
        <f>VLOOKUP(F42,sacc!A:F,6,FALSE)</f>
        <v>Notharchus hyperrhynchus</v>
      </c>
      <c r="H42" s="67">
        <v>5.2067889999999997</v>
      </c>
      <c r="I42" s="67">
        <v>-74.736407</v>
      </c>
      <c r="J42" s="67">
        <v>5</v>
      </c>
      <c r="K42" s="67" t="s">
        <v>26</v>
      </c>
      <c r="L42" s="67" t="s">
        <v>75</v>
      </c>
      <c r="M42" s="67">
        <v>1079</v>
      </c>
      <c r="N42" s="67" t="s">
        <v>78</v>
      </c>
      <c r="O42" s="67">
        <v>1913</v>
      </c>
      <c r="P42" s="67">
        <v>2</v>
      </c>
      <c r="Q42" s="67">
        <v>7</v>
      </c>
      <c r="R42" s="67">
        <v>4787</v>
      </c>
      <c r="S42" s="68">
        <f t="shared" si="0"/>
        <v>4787</v>
      </c>
      <c r="T42" s="67" t="s">
        <v>28</v>
      </c>
      <c r="U42" s="67" t="s">
        <v>29</v>
      </c>
      <c r="V42" s="67" t="s">
        <v>30</v>
      </c>
      <c r="W42" s="67" t="s">
        <v>30</v>
      </c>
      <c r="X42" s="67" t="s">
        <v>30</v>
      </c>
      <c r="Y42" s="67" t="s">
        <v>78</v>
      </c>
      <c r="Z42" s="67">
        <v>1079</v>
      </c>
    </row>
    <row r="43" spans="1:26" s="69" customFormat="1" hidden="1" x14ac:dyDescent="0.3">
      <c r="A43" s="66">
        <v>684292</v>
      </c>
      <c r="B43" s="67" t="s">
        <v>33</v>
      </c>
      <c r="C43" s="67" t="s">
        <v>23</v>
      </c>
      <c r="D43" s="67" t="s">
        <v>24</v>
      </c>
      <c r="E43" s="67">
        <v>121790</v>
      </c>
      <c r="F43" s="67" t="s">
        <v>79</v>
      </c>
      <c r="G43" s="67" t="str">
        <f>VLOOKUP(F43,sacc!A:F,6,FALSE)</f>
        <v>Melanerpes rubricapillus</v>
      </c>
      <c r="H43" s="67">
        <v>5.2067889999999997</v>
      </c>
      <c r="I43" s="67">
        <v>-74.736407</v>
      </c>
      <c r="J43" s="67">
        <v>5</v>
      </c>
      <c r="K43" s="67" t="s">
        <v>26</v>
      </c>
      <c r="L43" s="67" t="s">
        <v>36</v>
      </c>
      <c r="M43" s="66">
        <v>1196</v>
      </c>
      <c r="N43" s="67" t="s">
        <v>80</v>
      </c>
      <c r="O43" s="67">
        <v>1913</v>
      </c>
      <c r="P43" s="67">
        <v>2</v>
      </c>
      <c r="Q43" s="67">
        <v>8</v>
      </c>
      <c r="R43" s="67">
        <v>4788</v>
      </c>
      <c r="S43" s="68">
        <f t="shared" si="0"/>
        <v>4788</v>
      </c>
      <c r="T43" s="67" t="s">
        <v>28</v>
      </c>
      <c r="U43" s="67" t="s">
        <v>29</v>
      </c>
      <c r="V43" s="67" t="s">
        <v>30</v>
      </c>
      <c r="W43" s="67" t="s">
        <v>30</v>
      </c>
      <c r="X43" s="67" t="s">
        <v>30</v>
      </c>
      <c r="Y43" s="67" t="s">
        <v>80</v>
      </c>
      <c r="Z43" s="66">
        <v>1196</v>
      </c>
    </row>
    <row r="44" spans="1:26" s="69" customFormat="1" hidden="1" x14ac:dyDescent="0.3">
      <c r="A44" s="66">
        <v>684291</v>
      </c>
      <c r="B44" s="67" t="s">
        <v>33</v>
      </c>
      <c r="C44" s="67" t="s">
        <v>23</v>
      </c>
      <c r="D44" s="67" t="s">
        <v>24</v>
      </c>
      <c r="E44" s="67">
        <v>121791</v>
      </c>
      <c r="F44" s="67" t="s">
        <v>79</v>
      </c>
      <c r="G44" s="67" t="str">
        <f>VLOOKUP(F44,sacc!A:F,6,FALSE)</f>
        <v>Melanerpes rubricapillus</v>
      </c>
      <c r="H44" s="67">
        <v>5.2067889999999997</v>
      </c>
      <c r="I44" s="67">
        <v>-74.736407</v>
      </c>
      <c r="J44" s="67">
        <v>5</v>
      </c>
      <c r="K44" s="67" t="s">
        <v>26</v>
      </c>
      <c r="L44" s="67" t="s">
        <v>41</v>
      </c>
      <c r="M44" s="66">
        <v>1196</v>
      </c>
      <c r="N44" s="67" t="s">
        <v>80</v>
      </c>
      <c r="O44" s="67">
        <v>1913</v>
      </c>
      <c r="P44" s="67">
        <v>2</v>
      </c>
      <c r="Q44" s="67">
        <v>2</v>
      </c>
      <c r="R44" s="67">
        <v>4782</v>
      </c>
      <c r="S44" s="68">
        <f t="shared" si="0"/>
        <v>4782</v>
      </c>
      <c r="T44" s="67" t="s">
        <v>28</v>
      </c>
      <c r="U44" s="67" t="s">
        <v>29</v>
      </c>
      <c r="V44" s="67" t="s">
        <v>30</v>
      </c>
      <c r="W44" s="67" t="s">
        <v>30</v>
      </c>
      <c r="X44" s="67" t="s">
        <v>30</v>
      </c>
      <c r="Y44" s="67" t="s">
        <v>80</v>
      </c>
      <c r="Z44" s="66">
        <v>1196</v>
      </c>
    </row>
    <row r="45" spans="1:26" s="69" customFormat="1" hidden="1" x14ac:dyDescent="0.3">
      <c r="A45" s="66">
        <v>684293</v>
      </c>
      <c r="B45" s="67" t="s">
        <v>33</v>
      </c>
      <c r="C45" s="67" t="s">
        <v>23</v>
      </c>
      <c r="D45" s="67" t="s">
        <v>24</v>
      </c>
      <c r="E45" s="67">
        <v>121792</v>
      </c>
      <c r="F45" s="67" t="s">
        <v>79</v>
      </c>
      <c r="G45" s="67" t="str">
        <f>VLOOKUP(F45,sacc!A:F,6,FALSE)</f>
        <v>Melanerpes rubricapillus</v>
      </c>
      <c r="H45" s="67">
        <v>5.2067889999999997</v>
      </c>
      <c r="I45" s="67">
        <v>-74.736407</v>
      </c>
      <c r="J45" s="67">
        <v>5</v>
      </c>
      <c r="K45" s="67" t="s">
        <v>26</v>
      </c>
      <c r="L45" s="67" t="s">
        <v>36</v>
      </c>
      <c r="M45" s="66">
        <v>1196</v>
      </c>
      <c r="N45" s="67" t="s">
        <v>80</v>
      </c>
      <c r="O45" s="67">
        <v>1913</v>
      </c>
      <c r="P45" s="67">
        <v>2</v>
      </c>
      <c r="Q45" s="67">
        <v>8</v>
      </c>
      <c r="R45" s="67">
        <v>4788</v>
      </c>
      <c r="S45" s="68">
        <f t="shared" si="0"/>
        <v>4788</v>
      </c>
      <c r="T45" s="67" t="s">
        <v>28</v>
      </c>
      <c r="U45" s="67" t="s">
        <v>29</v>
      </c>
      <c r="V45" s="67" t="s">
        <v>30</v>
      </c>
      <c r="W45" s="67" t="s">
        <v>30</v>
      </c>
      <c r="X45" s="67" t="s">
        <v>30</v>
      </c>
      <c r="Y45" s="67" t="s">
        <v>80</v>
      </c>
      <c r="Z45" s="66">
        <v>1196</v>
      </c>
    </row>
    <row r="46" spans="1:26" s="69" customFormat="1" hidden="1" x14ac:dyDescent="0.3">
      <c r="A46" s="66">
        <v>684294</v>
      </c>
      <c r="B46" s="67" t="s">
        <v>33</v>
      </c>
      <c r="C46" s="67" t="s">
        <v>23</v>
      </c>
      <c r="D46" s="67" t="s">
        <v>24</v>
      </c>
      <c r="E46" s="67">
        <v>121793</v>
      </c>
      <c r="F46" s="67" t="s">
        <v>79</v>
      </c>
      <c r="G46" s="67" t="str">
        <f>VLOOKUP(F46,sacc!A:F,6,FALSE)</f>
        <v>Melanerpes rubricapillus</v>
      </c>
      <c r="H46" s="67">
        <v>5.2067889999999997</v>
      </c>
      <c r="I46" s="67">
        <v>-74.736407</v>
      </c>
      <c r="J46" s="67">
        <v>5</v>
      </c>
      <c r="K46" s="67" t="s">
        <v>26</v>
      </c>
      <c r="L46" s="67" t="s">
        <v>36</v>
      </c>
      <c r="M46" s="66">
        <v>1196</v>
      </c>
      <c r="N46" s="67" t="s">
        <v>80</v>
      </c>
      <c r="O46" s="67">
        <v>1913</v>
      </c>
      <c r="P46" s="67">
        <v>2</v>
      </c>
      <c r="Q46" s="67">
        <v>6</v>
      </c>
      <c r="R46" s="67">
        <v>4786</v>
      </c>
      <c r="S46" s="68">
        <f t="shared" si="0"/>
        <v>4786</v>
      </c>
      <c r="T46" s="67" t="s">
        <v>28</v>
      </c>
      <c r="U46" s="67" t="s">
        <v>29</v>
      </c>
      <c r="V46" s="67" t="s">
        <v>30</v>
      </c>
      <c r="W46" s="67" t="s">
        <v>30</v>
      </c>
      <c r="X46" s="67" t="s">
        <v>30</v>
      </c>
      <c r="Y46" s="67" t="s">
        <v>80</v>
      </c>
      <c r="Z46" s="66">
        <v>1196</v>
      </c>
    </row>
    <row r="47" spans="1:26" s="69" customFormat="1" hidden="1" x14ac:dyDescent="0.3">
      <c r="A47" s="66">
        <v>684295</v>
      </c>
      <c r="B47" s="67" t="s">
        <v>33</v>
      </c>
      <c r="C47" s="67" t="s">
        <v>23</v>
      </c>
      <c r="D47" s="67" t="s">
        <v>24</v>
      </c>
      <c r="E47" s="67">
        <v>121794</v>
      </c>
      <c r="F47" s="67" t="s">
        <v>79</v>
      </c>
      <c r="G47" s="67" t="str">
        <f>VLOOKUP(F47,sacc!A:F,6,FALSE)</f>
        <v>Melanerpes rubricapillus</v>
      </c>
      <c r="H47" s="67">
        <v>5.2067889999999997</v>
      </c>
      <c r="I47" s="67">
        <v>-74.736407</v>
      </c>
      <c r="J47" s="67">
        <v>5</v>
      </c>
      <c r="K47" s="67" t="s">
        <v>26</v>
      </c>
      <c r="L47" s="67" t="s">
        <v>36</v>
      </c>
      <c r="M47" s="66">
        <v>1196</v>
      </c>
      <c r="N47" s="67" t="s">
        <v>80</v>
      </c>
      <c r="O47" s="67">
        <v>1913</v>
      </c>
      <c r="P47" s="67">
        <v>2</v>
      </c>
      <c r="Q47" s="67">
        <v>8</v>
      </c>
      <c r="R47" s="67">
        <v>4788</v>
      </c>
      <c r="S47" s="68">
        <f t="shared" si="0"/>
        <v>4788</v>
      </c>
      <c r="T47" s="67" t="s">
        <v>28</v>
      </c>
      <c r="U47" s="67" t="s">
        <v>29</v>
      </c>
      <c r="V47" s="67" t="s">
        <v>30</v>
      </c>
      <c r="W47" s="67" t="s">
        <v>30</v>
      </c>
      <c r="X47" s="67" t="s">
        <v>30</v>
      </c>
      <c r="Y47" s="67" t="s">
        <v>80</v>
      </c>
      <c r="Z47" s="66">
        <v>1196</v>
      </c>
    </row>
    <row r="48" spans="1:26" s="69" customFormat="1" hidden="1" x14ac:dyDescent="0.3">
      <c r="A48" s="66">
        <v>728045</v>
      </c>
      <c r="B48" s="67" t="s">
        <v>33</v>
      </c>
      <c r="C48" s="67" t="s">
        <v>23</v>
      </c>
      <c r="D48" s="67" t="s">
        <v>24</v>
      </c>
      <c r="E48" s="67">
        <v>121800</v>
      </c>
      <c r="F48" s="70" t="s">
        <v>4348</v>
      </c>
      <c r="G48" s="67" t="str">
        <f>VLOOKUP(F48,sacc!A:F,6,FALSE)</f>
        <v>Dryobates kirkii</v>
      </c>
      <c r="H48" s="67">
        <v>5.2067889999999997</v>
      </c>
      <c r="I48" s="67">
        <v>-74.736407</v>
      </c>
      <c r="J48" s="67">
        <v>5</v>
      </c>
      <c r="K48" s="67" t="s">
        <v>26</v>
      </c>
      <c r="L48" s="67" t="s">
        <v>36</v>
      </c>
      <c r="M48" s="67">
        <v>1199</v>
      </c>
      <c r="N48" s="67" t="s">
        <v>81</v>
      </c>
      <c r="O48" s="67">
        <v>1913</v>
      </c>
      <c r="P48" s="67">
        <v>2</v>
      </c>
      <c r="Q48" s="67">
        <v>8</v>
      </c>
      <c r="R48" s="67">
        <v>4788</v>
      </c>
      <c r="S48" s="68">
        <f t="shared" si="0"/>
        <v>4788</v>
      </c>
      <c r="T48" s="67" t="s">
        <v>28</v>
      </c>
      <c r="U48" s="67" t="s">
        <v>29</v>
      </c>
      <c r="V48" s="67" t="s">
        <v>30</v>
      </c>
      <c r="W48" s="67" t="s">
        <v>30</v>
      </c>
      <c r="X48" s="67" t="s">
        <v>30</v>
      </c>
      <c r="Y48" s="67" t="s">
        <v>81</v>
      </c>
      <c r="Z48" s="67">
        <v>1199</v>
      </c>
    </row>
    <row r="49" spans="1:26" s="69" customFormat="1" hidden="1" x14ac:dyDescent="0.3">
      <c r="A49" s="66">
        <v>728046</v>
      </c>
      <c r="B49" s="67" t="s">
        <v>33</v>
      </c>
      <c r="C49" s="67" t="s">
        <v>23</v>
      </c>
      <c r="D49" s="67" t="s">
        <v>24</v>
      </c>
      <c r="E49" s="67">
        <v>121801</v>
      </c>
      <c r="F49" s="70" t="s">
        <v>4348</v>
      </c>
      <c r="G49" s="67" t="str">
        <f>VLOOKUP(F49,sacc!A:F,6,FALSE)</f>
        <v>Dryobates kirkii</v>
      </c>
      <c r="H49" s="67">
        <v>5.2067889999999997</v>
      </c>
      <c r="I49" s="67">
        <v>-74.736407</v>
      </c>
      <c r="J49" s="67">
        <v>5</v>
      </c>
      <c r="K49" s="67" t="s">
        <v>26</v>
      </c>
      <c r="L49" s="67" t="s">
        <v>82</v>
      </c>
      <c r="M49" s="67">
        <v>1199</v>
      </c>
      <c r="N49" s="67" t="s">
        <v>81</v>
      </c>
      <c r="O49" s="67">
        <v>1913</v>
      </c>
      <c r="P49" s="67">
        <v>2</v>
      </c>
      <c r="Q49" s="67">
        <v>8</v>
      </c>
      <c r="R49" s="67">
        <v>4788</v>
      </c>
      <c r="S49" s="68">
        <f t="shared" si="0"/>
        <v>4788</v>
      </c>
      <c r="T49" s="67" t="s">
        <v>28</v>
      </c>
      <c r="U49" s="67" t="s">
        <v>29</v>
      </c>
      <c r="V49" s="67" t="s">
        <v>30</v>
      </c>
      <c r="W49" s="67" t="s">
        <v>30</v>
      </c>
      <c r="X49" s="67" t="s">
        <v>30</v>
      </c>
      <c r="Y49" s="67" t="s">
        <v>81</v>
      </c>
      <c r="Z49" s="67">
        <v>1199</v>
      </c>
    </row>
    <row r="50" spans="1:26" s="69" customFormat="1" hidden="1" x14ac:dyDescent="0.3">
      <c r="A50" s="66">
        <v>712823</v>
      </c>
      <c r="B50" s="67" t="s">
        <v>33</v>
      </c>
      <c r="C50" s="67" t="s">
        <v>23</v>
      </c>
      <c r="D50" s="67" t="s">
        <v>24</v>
      </c>
      <c r="E50" s="67">
        <v>121819</v>
      </c>
      <c r="F50" s="67" t="s">
        <v>83</v>
      </c>
      <c r="G50" s="67" t="str">
        <f>VLOOKUP(F50,sacc!A:F,6,FALSE)</f>
        <v>Picumnus olivaceus</v>
      </c>
      <c r="H50" s="67">
        <v>5.2067889999999997</v>
      </c>
      <c r="I50" s="67">
        <v>-74.736407</v>
      </c>
      <c r="J50" s="67">
        <v>5</v>
      </c>
      <c r="K50" s="67" t="s">
        <v>26</v>
      </c>
      <c r="L50" s="67" t="s">
        <v>85</v>
      </c>
      <c r="M50" s="67">
        <v>1186</v>
      </c>
      <c r="N50" s="67" t="s">
        <v>84</v>
      </c>
      <c r="O50" s="67">
        <v>1913</v>
      </c>
      <c r="P50" s="67">
        <v>2</v>
      </c>
      <c r="Q50" s="67">
        <v>5</v>
      </c>
      <c r="R50" s="67">
        <v>4785</v>
      </c>
      <c r="S50" s="68">
        <f t="shared" si="0"/>
        <v>4785</v>
      </c>
      <c r="T50" s="67" t="s">
        <v>28</v>
      </c>
      <c r="U50" s="67" t="s">
        <v>29</v>
      </c>
      <c r="V50" s="67" t="s">
        <v>30</v>
      </c>
      <c r="W50" s="67" t="s">
        <v>30</v>
      </c>
      <c r="X50" s="67" t="s">
        <v>30</v>
      </c>
      <c r="Y50" s="67" t="s">
        <v>84</v>
      </c>
      <c r="Z50" s="67">
        <v>1186</v>
      </c>
    </row>
    <row r="51" spans="1:26" s="69" customFormat="1" hidden="1" x14ac:dyDescent="0.3">
      <c r="A51" s="66">
        <v>712824</v>
      </c>
      <c r="B51" s="67" t="s">
        <v>33</v>
      </c>
      <c r="C51" s="67" t="s">
        <v>23</v>
      </c>
      <c r="D51" s="67" t="s">
        <v>24</v>
      </c>
      <c r="E51" s="67">
        <v>121820</v>
      </c>
      <c r="F51" s="67" t="s">
        <v>83</v>
      </c>
      <c r="G51" s="67" t="str">
        <f>VLOOKUP(F51,sacc!A:F,6,FALSE)</f>
        <v>Picumnus olivaceus</v>
      </c>
      <c r="H51" s="67">
        <v>5.2067889999999997</v>
      </c>
      <c r="I51" s="67">
        <v>-74.736407</v>
      </c>
      <c r="J51" s="67">
        <v>5</v>
      </c>
      <c r="K51" s="67" t="s">
        <v>26</v>
      </c>
      <c r="L51" s="67" t="s">
        <v>43</v>
      </c>
      <c r="M51" s="67">
        <v>1186</v>
      </c>
      <c r="N51" s="67" t="s">
        <v>84</v>
      </c>
      <c r="O51" s="67">
        <v>1913</v>
      </c>
      <c r="P51" s="67">
        <v>2</v>
      </c>
      <c r="Q51" s="67">
        <v>8</v>
      </c>
      <c r="R51" s="67">
        <v>4788</v>
      </c>
      <c r="S51" s="68">
        <f t="shared" si="0"/>
        <v>4788</v>
      </c>
      <c r="T51" s="67" t="s">
        <v>28</v>
      </c>
      <c r="U51" s="67" t="s">
        <v>29</v>
      </c>
      <c r="V51" s="67" t="s">
        <v>30</v>
      </c>
      <c r="W51" s="67" t="s">
        <v>30</v>
      </c>
      <c r="X51" s="67" t="s">
        <v>30</v>
      </c>
      <c r="Y51" s="67" t="s">
        <v>84</v>
      </c>
      <c r="Z51" s="67">
        <v>1186</v>
      </c>
    </row>
    <row r="52" spans="1:26" s="69" customFormat="1" hidden="1" x14ac:dyDescent="0.3">
      <c r="A52" s="66">
        <v>723298</v>
      </c>
      <c r="B52" s="67" t="s">
        <v>33</v>
      </c>
      <c r="C52" s="67" t="s">
        <v>23</v>
      </c>
      <c r="D52" s="67" t="s">
        <v>24</v>
      </c>
      <c r="E52" s="67">
        <v>121838</v>
      </c>
      <c r="F52" s="67" t="s">
        <v>86</v>
      </c>
      <c r="G52" s="67" t="str">
        <f>VLOOKUP(F52,sacc!A:F,6,FALSE)</f>
        <v>Taraba major</v>
      </c>
      <c r="H52" s="67">
        <v>5.2067889999999997</v>
      </c>
      <c r="I52" s="67">
        <v>-74.736407</v>
      </c>
      <c r="J52" s="67">
        <v>5</v>
      </c>
      <c r="K52" s="67" t="s">
        <v>26</v>
      </c>
      <c r="L52" s="67" t="s">
        <v>36</v>
      </c>
      <c r="M52" s="66">
        <v>1417</v>
      </c>
      <c r="N52" s="67" t="s">
        <v>87</v>
      </c>
      <c r="O52" s="67">
        <v>1913</v>
      </c>
      <c r="P52" s="67">
        <v>2</v>
      </c>
      <c r="Q52" s="67">
        <v>7</v>
      </c>
      <c r="R52" s="67">
        <v>4787</v>
      </c>
      <c r="S52" s="68">
        <f t="shared" si="0"/>
        <v>4787</v>
      </c>
      <c r="T52" s="67" t="s">
        <v>28</v>
      </c>
      <c r="U52" s="67" t="s">
        <v>29</v>
      </c>
      <c r="V52" s="67" t="s">
        <v>30</v>
      </c>
      <c r="W52" s="67" t="s">
        <v>30</v>
      </c>
      <c r="X52" s="67" t="s">
        <v>30</v>
      </c>
      <c r="Y52" s="67" t="s">
        <v>87</v>
      </c>
      <c r="Z52" s="66">
        <v>1417</v>
      </c>
    </row>
    <row r="53" spans="1:26" s="69" customFormat="1" hidden="1" x14ac:dyDescent="0.3">
      <c r="A53" s="66">
        <v>723299</v>
      </c>
      <c r="B53" s="67" t="s">
        <v>33</v>
      </c>
      <c r="C53" s="67" t="s">
        <v>23</v>
      </c>
      <c r="D53" s="67" t="s">
        <v>24</v>
      </c>
      <c r="E53" s="67">
        <v>121839</v>
      </c>
      <c r="F53" s="67" t="s">
        <v>86</v>
      </c>
      <c r="G53" s="67" t="str">
        <f>VLOOKUP(F53,sacc!A:F,6,FALSE)</f>
        <v>Taraba major</v>
      </c>
      <c r="H53" s="67">
        <v>5.2067889999999997</v>
      </c>
      <c r="I53" s="67">
        <v>-74.736407</v>
      </c>
      <c r="J53" s="67">
        <v>5</v>
      </c>
      <c r="K53" s="67" t="s">
        <v>26</v>
      </c>
      <c r="L53" s="67" t="s">
        <v>36</v>
      </c>
      <c r="M53" s="66">
        <v>1417</v>
      </c>
      <c r="N53" s="67" t="s">
        <v>87</v>
      </c>
      <c r="O53" s="67">
        <v>1913</v>
      </c>
      <c r="P53" s="67">
        <v>2</v>
      </c>
      <c r="Q53" s="67">
        <v>7</v>
      </c>
      <c r="R53" s="67">
        <v>4787</v>
      </c>
      <c r="S53" s="68">
        <f t="shared" si="0"/>
        <v>4787</v>
      </c>
      <c r="T53" s="67" t="s">
        <v>28</v>
      </c>
      <c r="U53" s="67" t="s">
        <v>29</v>
      </c>
      <c r="V53" s="67" t="s">
        <v>30</v>
      </c>
      <c r="W53" s="67" t="s">
        <v>30</v>
      </c>
      <c r="X53" s="67" t="s">
        <v>30</v>
      </c>
      <c r="Y53" s="67" t="s">
        <v>87</v>
      </c>
      <c r="Z53" s="66">
        <v>1417</v>
      </c>
    </row>
    <row r="54" spans="1:26" s="69" customFormat="1" hidden="1" x14ac:dyDescent="0.3">
      <c r="A54" s="66">
        <v>723652</v>
      </c>
      <c r="B54" s="67" t="s">
        <v>33</v>
      </c>
      <c r="C54" s="67" t="s">
        <v>23</v>
      </c>
      <c r="D54" s="67" t="s">
        <v>24</v>
      </c>
      <c r="E54" s="67">
        <v>121842</v>
      </c>
      <c r="F54" s="67" t="s">
        <v>88</v>
      </c>
      <c r="G54" s="67" t="str">
        <f>VLOOKUP(F54,sacc!A:F,6,FALSE)</f>
        <v>Thamnophilus doliatus</v>
      </c>
      <c r="H54" s="67">
        <v>5.2067889999999997</v>
      </c>
      <c r="I54" s="67">
        <v>-74.736407</v>
      </c>
      <c r="J54" s="67">
        <v>5</v>
      </c>
      <c r="K54" s="67" t="s">
        <v>26</v>
      </c>
      <c r="L54" s="67" t="s">
        <v>36</v>
      </c>
      <c r="M54" s="66">
        <v>1422</v>
      </c>
      <c r="N54" s="67" t="s">
        <v>90</v>
      </c>
      <c r="O54" s="67">
        <v>1913</v>
      </c>
      <c r="P54" s="67">
        <v>2</v>
      </c>
      <c r="Q54" s="67">
        <v>8</v>
      </c>
      <c r="R54" s="67">
        <v>4788</v>
      </c>
      <c r="S54" s="68">
        <f t="shared" si="0"/>
        <v>4788</v>
      </c>
      <c r="T54" s="67" t="s">
        <v>28</v>
      </c>
      <c r="U54" s="67" t="s">
        <v>29</v>
      </c>
      <c r="V54" s="67" t="s">
        <v>30</v>
      </c>
      <c r="W54" s="67" t="s">
        <v>30</v>
      </c>
      <c r="X54" s="67" t="s">
        <v>30</v>
      </c>
      <c r="Y54" s="67" t="s">
        <v>90</v>
      </c>
      <c r="Z54" s="66">
        <v>1422</v>
      </c>
    </row>
    <row r="55" spans="1:26" s="69" customFormat="1" hidden="1" x14ac:dyDescent="0.3">
      <c r="A55" s="66">
        <v>723653</v>
      </c>
      <c r="B55" s="67" t="s">
        <v>33</v>
      </c>
      <c r="C55" s="67" t="s">
        <v>23</v>
      </c>
      <c r="D55" s="67" t="s">
        <v>24</v>
      </c>
      <c r="E55" s="67">
        <v>121843</v>
      </c>
      <c r="F55" s="67" t="s">
        <v>88</v>
      </c>
      <c r="G55" s="67" t="str">
        <f>VLOOKUP(F55,sacc!A:F,6,FALSE)</f>
        <v>Thamnophilus doliatus</v>
      </c>
      <c r="H55" s="67">
        <v>5.2067889999999997</v>
      </c>
      <c r="I55" s="67">
        <v>-74.736407</v>
      </c>
      <c r="J55" s="67">
        <v>5</v>
      </c>
      <c r="K55" s="67" t="s">
        <v>26</v>
      </c>
      <c r="L55" s="67" t="s">
        <v>36</v>
      </c>
      <c r="M55" s="66">
        <v>1422</v>
      </c>
      <c r="N55" s="67" t="s">
        <v>90</v>
      </c>
      <c r="O55" s="67">
        <v>1913</v>
      </c>
      <c r="P55" s="67">
        <v>2</v>
      </c>
      <c r="Q55" s="67">
        <v>3</v>
      </c>
      <c r="R55" s="67">
        <v>4783</v>
      </c>
      <c r="S55" s="68">
        <f t="shared" si="0"/>
        <v>4783</v>
      </c>
      <c r="T55" s="67" t="s">
        <v>28</v>
      </c>
      <c r="U55" s="67" t="s">
        <v>29</v>
      </c>
      <c r="V55" s="67" t="s">
        <v>30</v>
      </c>
      <c r="W55" s="67" t="s">
        <v>30</v>
      </c>
      <c r="X55" s="67" t="s">
        <v>30</v>
      </c>
      <c r="Y55" s="67" t="s">
        <v>90</v>
      </c>
      <c r="Z55" s="66">
        <v>1422</v>
      </c>
    </row>
    <row r="56" spans="1:26" s="69" customFormat="1" hidden="1" x14ac:dyDescent="0.3">
      <c r="A56" s="66">
        <v>723654</v>
      </c>
      <c r="B56" s="67" t="s">
        <v>33</v>
      </c>
      <c r="C56" s="67" t="s">
        <v>23</v>
      </c>
      <c r="D56" s="67" t="s">
        <v>24</v>
      </c>
      <c r="E56" s="67">
        <v>121844</v>
      </c>
      <c r="F56" s="67" t="s">
        <v>88</v>
      </c>
      <c r="G56" s="67" t="str">
        <f>VLOOKUP(F56,sacc!A:F,6,FALSE)</f>
        <v>Thamnophilus doliatus</v>
      </c>
      <c r="H56" s="67">
        <v>5.2067889999999997</v>
      </c>
      <c r="I56" s="67">
        <v>-74.736407</v>
      </c>
      <c r="J56" s="67">
        <v>5</v>
      </c>
      <c r="K56" s="67" t="s">
        <v>26</v>
      </c>
      <c r="L56" s="67" t="s">
        <v>36</v>
      </c>
      <c r="M56" s="66">
        <v>1422</v>
      </c>
      <c r="N56" s="67" t="s">
        <v>90</v>
      </c>
      <c r="O56" s="67">
        <v>1913</v>
      </c>
      <c r="P56" s="67">
        <v>2</v>
      </c>
      <c r="Q56" s="67">
        <v>3</v>
      </c>
      <c r="R56" s="67">
        <v>4783</v>
      </c>
      <c r="S56" s="68">
        <f t="shared" ref="S56:S118" si="1">DATE(O56,P56,Q56)</f>
        <v>4783</v>
      </c>
      <c r="T56" s="67" t="s">
        <v>28</v>
      </c>
      <c r="U56" s="67" t="s">
        <v>29</v>
      </c>
      <c r="V56" s="67" t="s">
        <v>30</v>
      </c>
      <c r="W56" s="67" t="s">
        <v>30</v>
      </c>
      <c r="X56" s="67" t="s">
        <v>30</v>
      </c>
      <c r="Y56" s="67" t="s">
        <v>90</v>
      </c>
      <c r="Z56" s="66">
        <v>1422</v>
      </c>
    </row>
    <row r="57" spans="1:26" s="69" customFormat="1" hidden="1" x14ac:dyDescent="0.3">
      <c r="A57" s="66">
        <v>723655</v>
      </c>
      <c r="B57" s="67" t="s">
        <v>33</v>
      </c>
      <c r="C57" s="67" t="s">
        <v>23</v>
      </c>
      <c r="D57" s="67" t="s">
        <v>24</v>
      </c>
      <c r="E57" s="67">
        <v>121845</v>
      </c>
      <c r="F57" s="67" t="s">
        <v>88</v>
      </c>
      <c r="G57" s="67" t="str">
        <f>VLOOKUP(F57,sacc!A:F,6,FALSE)</f>
        <v>Thamnophilus doliatus</v>
      </c>
      <c r="H57" s="67">
        <v>5.2067889999999997</v>
      </c>
      <c r="I57" s="67">
        <v>-74.736407</v>
      </c>
      <c r="J57" s="67">
        <v>5</v>
      </c>
      <c r="K57" s="67" t="s">
        <v>26</v>
      </c>
      <c r="L57" s="67" t="s">
        <v>36</v>
      </c>
      <c r="M57" s="66">
        <v>1422</v>
      </c>
      <c r="N57" s="67" t="s">
        <v>90</v>
      </c>
      <c r="O57" s="67">
        <v>1913</v>
      </c>
      <c r="P57" s="67">
        <v>2</v>
      </c>
      <c r="Q57" s="67">
        <v>4</v>
      </c>
      <c r="R57" s="67">
        <v>4784</v>
      </c>
      <c r="S57" s="68">
        <f t="shared" si="1"/>
        <v>4784</v>
      </c>
      <c r="T57" s="67" t="s">
        <v>28</v>
      </c>
      <c r="U57" s="67" t="s">
        <v>29</v>
      </c>
      <c r="V57" s="67" t="s">
        <v>30</v>
      </c>
      <c r="W57" s="67" t="s">
        <v>30</v>
      </c>
      <c r="X57" s="67" t="s">
        <v>30</v>
      </c>
      <c r="Y57" s="67" t="s">
        <v>90</v>
      </c>
      <c r="Z57" s="66">
        <v>1422</v>
      </c>
    </row>
    <row r="58" spans="1:26" s="69" customFormat="1" hidden="1" x14ac:dyDescent="0.3">
      <c r="A58" s="66">
        <v>723640</v>
      </c>
      <c r="B58" s="67" t="s">
        <v>33</v>
      </c>
      <c r="C58" s="67" t="s">
        <v>23</v>
      </c>
      <c r="D58" s="67" t="s">
        <v>24</v>
      </c>
      <c r="E58" s="67">
        <v>121866</v>
      </c>
      <c r="F58" s="67" t="s">
        <v>5060</v>
      </c>
      <c r="G58" s="67" t="s">
        <v>5060</v>
      </c>
      <c r="H58" s="67">
        <v>5.2067889999999997</v>
      </c>
      <c r="I58" s="67">
        <v>-74.736407</v>
      </c>
      <c r="J58" s="67">
        <v>5</v>
      </c>
      <c r="K58" s="67" t="s">
        <v>26</v>
      </c>
      <c r="L58" s="67" t="s">
        <v>92</v>
      </c>
      <c r="M58" s="66">
        <v>1437</v>
      </c>
      <c r="N58" s="67" t="s">
        <v>93</v>
      </c>
      <c r="O58" s="67">
        <v>1913</v>
      </c>
      <c r="P58" s="67">
        <v>2</v>
      </c>
      <c r="Q58" s="67">
        <v>6</v>
      </c>
      <c r="R58" s="67">
        <v>4786</v>
      </c>
      <c r="S58" s="68">
        <f t="shared" si="1"/>
        <v>4786</v>
      </c>
      <c r="T58" s="67" t="s">
        <v>28</v>
      </c>
      <c r="U58" s="67" t="s">
        <v>29</v>
      </c>
      <c r="V58" s="67" t="s">
        <v>30</v>
      </c>
      <c r="W58" s="67" t="s">
        <v>30</v>
      </c>
      <c r="X58" s="67" t="s">
        <v>30</v>
      </c>
      <c r="Y58" s="67" t="s">
        <v>93</v>
      </c>
      <c r="Z58" s="66">
        <v>1437</v>
      </c>
    </row>
    <row r="59" spans="1:26" s="69" customFormat="1" hidden="1" x14ac:dyDescent="0.3">
      <c r="A59" s="66">
        <v>723641</v>
      </c>
      <c r="B59" s="67" t="s">
        <v>33</v>
      </c>
      <c r="C59" s="67" t="s">
        <v>23</v>
      </c>
      <c r="D59" s="67" t="s">
        <v>24</v>
      </c>
      <c r="E59" s="67">
        <v>121867</v>
      </c>
      <c r="F59" s="67" t="s">
        <v>5060</v>
      </c>
      <c r="G59" s="67" t="str">
        <f>VLOOKUP(F59,sacc!A:F,6,FALSE)</f>
        <v>Thamnophilus atrinucha</v>
      </c>
      <c r="H59" s="67">
        <v>5.2067889999999997</v>
      </c>
      <c r="I59" s="67">
        <v>-74.736407</v>
      </c>
      <c r="J59" s="67">
        <v>5</v>
      </c>
      <c r="K59" s="67" t="s">
        <v>26</v>
      </c>
      <c r="L59" s="67" t="s">
        <v>92</v>
      </c>
      <c r="M59" s="66">
        <v>1437</v>
      </c>
      <c r="N59" s="67" t="s">
        <v>93</v>
      </c>
      <c r="O59" s="67">
        <v>1913</v>
      </c>
      <c r="P59" s="67">
        <v>2</v>
      </c>
      <c r="Q59" s="67">
        <v>6</v>
      </c>
      <c r="R59" s="67">
        <v>4786</v>
      </c>
      <c r="S59" s="68">
        <f t="shared" si="1"/>
        <v>4786</v>
      </c>
      <c r="T59" s="67" t="s">
        <v>28</v>
      </c>
      <c r="U59" s="67" t="s">
        <v>29</v>
      </c>
      <c r="V59" s="67" t="s">
        <v>30</v>
      </c>
      <c r="W59" s="67" t="s">
        <v>30</v>
      </c>
      <c r="X59" s="67" t="s">
        <v>30</v>
      </c>
      <c r="Y59" s="67" t="s">
        <v>93</v>
      </c>
      <c r="Z59" s="66">
        <v>1437</v>
      </c>
    </row>
    <row r="60" spans="1:26" s="69" customFormat="1" hidden="1" x14ac:dyDescent="0.3">
      <c r="A60" s="66">
        <v>693665</v>
      </c>
      <c r="B60" s="67" t="s">
        <v>33</v>
      </c>
      <c r="C60" s="67" t="s">
        <v>23</v>
      </c>
      <c r="D60" s="67" t="s">
        <v>24</v>
      </c>
      <c r="E60" s="67">
        <v>121881</v>
      </c>
      <c r="F60" s="67" t="s">
        <v>94</v>
      </c>
      <c r="G60" s="67" t="str">
        <f>VLOOKUP(F60,sacc!A:F,6,FALSE)</f>
        <v>Dysithamnus mentalis</v>
      </c>
      <c r="H60" s="67">
        <v>5.2067889999999997</v>
      </c>
      <c r="I60" s="67">
        <v>-74.736407</v>
      </c>
      <c r="J60" s="67">
        <v>5</v>
      </c>
      <c r="K60" s="67" t="s">
        <v>26</v>
      </c>
      <c r="L60" s="67"/>
      <c r="M60" s="67">
        <v>1458</v>
      </c>
      <c r="N60" s="67" t="s">
        <v>94</v>
      </c>
      <c r="O60" s="67">
        <v>1913</v>
      </c>
      <c r="P60" s="67">
        <v>2</v>
      </c>
      <c r="Q60" s="67">
        <v>6</v>
      </c>
      <c r="R60" s="67">
        <v>4786</v>
      </c>
      <c r="S60" s="68">
        <f t="shared" si="1"/>
        <v>4786</v>
      </c>
      <c r="T60" s="67" t="s">
        <v>28</v>
      </c>
      <c r="U60" s="67" t="s">
        <v>29</v>
      </c>
      <c r="V60" s="67" t="s">
        <v>30</v>
      </c>
      <c r="W60" s="67" t="s">
        <v>30</v>
      </c>
      <c r="X60" s="67" t="s">
        <v>30</v>
      </c>
      <c r="Y60" s="67" t="s">
        <v>94</v>
      </c>
      <c r="Z60" s="67">
        <v>1458</v>
      </c>
    </row>
    <row r="61" spans="1:26" s="69" customFormat="1" hidden="1" x14ac:dyDescent="0.3">
      <c r="A61" s="66">
        <v>693666</v>
      </c>
      <c r="B61" s="67" t="s">
        <v>33</v>
      </c>
      <c r="C61" s="67" t="s">
        <v>23</v>
      </c>
      <c r="D61" s="67" t="s">
        <v>24</v>
      </c>
      <c r="E61" s="67">
        <v>121882</v>
      </c>
      <c r="F61" s="67" t="s">
        <v>94</v>
      </c>
      <c r="G61" s="67" t="str">
        <f>VLOOKUP(F61,sacc!A:F,6,FALSE)</f>
        <v>Dysithamnus mentalis</v>
      </c>
      <c r="H61" s="67">
        <v>5.2067889999999997</v>
      </c>
      <c r="I61" s="67">
        <v>-74.736407</v>
      </c>
      <c r="J61" s="67">
        <v>5</v>
      </c>
      <c r="K61" s="67" t="s">
        <v>26</v>
      </c>
      <c r="L61" s="67"/>
      <c r="M61" s="67">
        <v>1458</v>
      </c>
      <c r="N61" s="67" t="s">
        <v>94</v>
      </c>
      <c r="O61" s="67">
        <v>1913</v>
      </c>
      <c r="P61" s="67">
        <v>2</v>
      </c>
      <c r="Q61" s="67">
        <v>6</v>
      </c>
      <c r="R61" s="67">
        <v>4786</v>
      </c>
      <c r="S61" s="68">
        <f t="shared" si="1"/>
        <v>4786</v>
      </c>
      <c r="T61" s="67" t="s">
        <v>28</v>
      </c>
      <c r="U61" s="67" t="s">
        <v>29</v>
      </c>
      <c r="V61" s="67" t="s">
        <v>30</v>
      </c>
      <c r="W61" s="67" t="s">
        <v>30</v>
      </c>
      <c r="X61" s="67" t="s">
        <v>30</v>
      </c>
      <c r="Y61" s="67" t="s">
        <v>94</v>
      </c>
      <c r="Z61" s="67">
        <v>1458</v>
      </c>
    </row>
    <row r="62" spans="1:26" s="69" customFormat="1" hidden="1" x14ac:dyDescent="0.3">
      <c r="A62" s="66">
        <v>705089</v>
      </c>
      <c r="B62" s="67" t="s">
        <v>33</v>
      </c>
      <c r="C62" s="67" t="s">
        <v>23</v>
      </c>
      <c r="D62" s="67" t="s">
        <v>24</v>
      </c>
      <c r="E62" s="67">
        <v>121900</v>
      </c>
      <c r="F62" s="67" t="s">
        <v>95</v>
      </c>
      <c r="G62" s="67" t="str">
        <f>VLOOKUP(F62,sacc!A:F,6,FALSE)</f>
        <v>Formicivora grisea</v>
      </c>
      <c r="H62" s="67">
        <v>5.2067889999999997</v>
      </c>
      <c r="I62" s="67">
        <v>-74.736407</v>
      </c>
      <c r="J62" s="67">
        <v>5</v>
      </c>
      <c r="K62" s="67" t="s">
        <v>26</v>
      </c>
      <c r="L62" s="67" t="s">
        <v>36</v>
      </c>
      <c r="M62" s="66">
        <v>1526</v>
      </c>
      <c r="N62" s="67" t="s">
        <v>96</v>
      </c>
      <c r="O62" s="67">
        <v>1913</v>
      </c>
      <c r="P62" s="67">
        <v>2</v>
      </c>
      <c r="Q62" s="67">
        <v>4</v>
      </c>
      <c r="R62" s="67">
        <v>4784</v>
      </c>
      <c r="S62" s="68">
        <f t="shared" si="1"/>
        <v>4784</v>
      </c>
      <c r="T62" s="67" t="s">
        <v>28</v>
      </c>
      <c r="U62" s="67" t="s">
        <v>29</v>
      </c>
      <c r="V62" s="67" t="s">
        <v>30</v>
      </c>
      <c r="W62" s="67" t="s">
        <v>30</v>
      </c>
      <c r="X62" s="67" t="s">
        <v>30</v>
      </c>
      <c r="Y62" s="67" t="s">
        <v>96</v>
      </c>
      <c r="Z62" s="66">
        <v>1526</v>
      </c>
    </row>
    <row r="63" spans="1:26" s="69" customFormat="1" hidden="1" x14ac:dyDescent="0.3">
      <c r="A63" s="66">
        <v>705093</v>
      </c>
      <c r="B63" s="67" t="s">
        <v>33</v>
      </c>
      <c r="C63" s="67" t="s">
        <v>23</v>
      </c>
      <c r="D63" s="67" t="s">
        <v>24</v>
      </c>
      <c r="E63" s="67">
        <v>121901</v>
      </c>
      <c r="F63" s="67" t="s">
        <v>95</v>
      </c>
      <c r="G63" s="67" t="str">
        <f>VLOOKUP(F63,sacc!A:F,6,FALSE)</f>
        <v>Formicivora grisea</v>
      </c>
      <c r="H63" s="67">
        <v>5.2067889999999997</v>
      </c>
      <c r="I63" s="67">
        <v>-74.736407</v>
      </c>
      <c r="J63" s="67">
        <v>5</v>
      </c>
      <c r="K63" s="67" t="s">
        <v>26</v>
      </c>
      <c r="L63" s="67" t="s">
        <v>92</v>
      </c>
      <c r="M63" s="66">
        <v>1526</v>
      </c>
      <c r="N63" s="67" t="s">
        <v>96</v>
      </c>
      <c r="O63" s="67">
        <v>1913</v>
      </c>
      <c r="P63" s="67">
        <v>2</v>
      </c>
      <c r="Q63" s="67">
        <v>3</v>
      </c>
      <c r="R63" s="67">
        <v>4783</v>
      </c>
      <c r="S63" s="68">
        <f t="shared" si="1"/>
        <v>4783</v>
      </c>
      <c r="T63" s="67" t="s">
        <v>28</v>
      </c>
      <c r="U63" s="67" t="s">
        <v>29</v>
      </c>
      <c r="V63" s="67" t="s">
        <v>30</v>
      </c>
      <c r="W63" s="67" t="s">
        <v>30</v>
      </c>
      <c r="X63" s="67" t="s">
        <v>30</v>
      </c>
      <c r="Y63" s="67" t="s">
        <v>96</v>
      </c>
      <c r="Z63" s="66">
        <v>1526</v>
      </c>
    </row>
    <row r="64" spans="1:26" s="69" customFormat="1" hidden="1" x14ac:dyDescent="0.3">
      <c r="A64" s="66">
        <v>705090</v>
      </c>
      <c r="B64" s="67" t="s">
        <v>33</v>
      </c>
      <c r="C64" s="67" t="s">
        <v>23</v>
      </c>
      <c r="D64" s="67" t="s">
        <v>24</v>
      </c>
      <c r="E64" s="67">
        <v>121902</v>
      </c>
      <c r="F64" s="67" t="s">
        <v>95</v>
      </c>
      <c r="G64" s="67" t="str">
        <f>VLOOKUP(F64,sacc!A:F,6,FALSE)</f>
        <v>Formicivora grisea</v>
      </c>
      <c r="H64" s="67">
        <v>5.2067889999999997</v>
      </c>
      <c r="I64" s="67">
        <v>-74.736407</v>
      </c>
      <c r="J64" s="67">
        <v>5</v>
      </c>
      <c r="K64" s="67" t="s">
        <v>26</v>
      </c>
      <c r="L64" s="67" t="s">
        <v>36</v>
      </c>
      <c r="M64" s="66">
        <v>1526</v>
      </c>
      <c r="N64" s="67" t="s">
        <v>96</v>
      </c>
      <c r="O64" s="67">
        <v>1913</v>
      </c>
      <c r="P64" s="67">
        <v>2</v>
      </c>
      <c r="Q64" s="67">
        <v>8</v>
      </c>
      <c r="R64" s="67">
        <v>4788</v>
      </c>
      <c r="S64" s="68">
        <f t="shared" si="1"/>
        <v>4788</v>
      </c>
      <c r="T64" s="67" t="s">
        <v>28</v>
      </c>
      <c r="U64" s="67" t="s">
        <v>29</v>
      </c>
      <c r="V64" s="67" t="s">
        <v>30</v>
      </c>
      <c r="W64" s="67" t="s">
        <v>30</v>
      </c>
      <c r="X64" s="67" t="s">
        <v>30</v>
      </c>
      <c r="Y64" s="67" t="s">
        <v>96</v>
      </c>
      <c r="Z64" s="66">
        <v>1526</v>
      </c>
    </row>
    <row r="65" spans="1:26" s="69" customFormat="1" hidden="1" x14ac:dyDescent="0.3">
      <c r="A65" s="66">
        <v>705091</v>
      </c>
      <c r="B65" s="67" t="s">
        <v>33</v>
      </c>
      <c r="C65" s="67" t="s">
        <v>23</v>
      </c>
      <c r="D65" s="67" t="s">
        <v>24</v>
      </c>
      <c r="E65" s="67">
        <v>121903</v>
      </c>
      <c r="F65" s="67" t="s">
        <v>95</v>
      </c>
      <c r="G65" s="67" t="str">
        <f>VLOOKUP(F65,sacc!A:F,6,FALSE)</f>
        <v>Formicivora grisea</v>
      </c>
      <c r="H65" s="67">
        <v>5.2067889999999997</v>
      </c>
      <c r="I65" s="67">
        <v>-74.736407</v>
      </c>
      <c r="J65" s="67">
        <v>5</v>
      </c>
      <c r="K65" s="67" t="s">
        <v>26</v>
      </c>
      <c r="L65" s="67" t="s">
        <v>36</v>
      </c>
      <c r="M65" s="66">
        <v>1526</v>
      </c>
      <c r="N65" s="67" t="s">
        <v>96</v>
      </c>
      <c r="O65" s="67">
        <v>1913</v>
      </c>
      <c r="P65" s="67">
        <v>2</v>
      </c>
      <c r="Q65" s="67">
        <v>6</v>
      </c>
      <c r="R65" s="67">
        <v>4786</v>
      </c>
      <c r="S65" s="68">
        <f t="shared" si="1"/>
        <v>4786</v>
      </c>
      <c r="T65" s="67" t="s">
        <v>28</v>
      </c>
      <c r="U65" s="67" t="s">
        <v>29</v>
      </c>
      <c r="V65" s="67" t="s">
        <v>30</v>
      </c>
      <c r="W65" s="67" t="s">
        <v>30</v>
      </c>
      <c r="X65" s="67" t="s">
        <v>30</v>
      </c>
      <c r="Y65" s="67" t="s">
        <v>96</v>
      </c>
      <c r="Z65" s="66">
        <v>1526</v>
      </c>
    </row>
    <row r="66" spans="1:26" s="69" customFormat="1" hidden="1" x14ac:dyDescent="0.3">
      <c r="A66" s="66">
        <v>705092</v>
      </c>
      <c r="B66" s="67" t="s">
        <v>33</v>
      </c>
      <c r="C66" s="67" t="s">
        <v>23</v>
      </c>
      <c r="D66" s="67" t="s">
        <v>24</v>
      </c>
      <c r="E66" s="67">
        <v>121904</v>
      </c>
      <c r="F66" s="67" t="s">
        <v>95</v>
      </c>
      <c r="G66" s="67" t="str">
        <f>VLOOKUP(F66,sacc!A:F,6,FALSE)</f>
        <v>Formicivora grisea</v>
      </c>
      <c r="H66" s="67">
        <v>5.2067889999999997</v>
      </c>
      <c r="I66" s="67">
        <v>-74.736407</v>
      </c>
      <c r="J66" s="67">
        <v>5</v>
      </c>
      <c r="K66" s="67" t="s">
        <v>26</v>
      </c>
      <c r="L66" s="67" t="s">
        <v>36</v>
      </c>
      <c r="M66" s="66">
        <v>1526</v>
      </c>
      <c r="N66" s="67" t="s">
        <v>96</v>
      </c>
      <c r="O66" s="67">
        <v>1913</v>
      </c>
      <c r="P66" s="67">
        <v>2</v>
      </c>
      <c r="Q66" s="67">
        <v>4</v>
      </c>
      <c r="R66" s="67">
        <v>4784</v>
      </c>
      <c r="S66" s="68">
        <f t="shared" si="1"/>
        <v>4784</v>
      </c>
      <c r="T66" s="67" t="s">
        <v>28</v>
      </c>
      <c r="U66" s="67" t="s">
        <v>29</v>
      </c>
      <c r="V66" s="67" t="s">
        <v>30</v>
      </c>
      <c r="W66" s="67" t="s">
        <v>30</v>
      </c>
      <c r="X66" s="67" t="s">
        <v>30</v>
      </c>
      <c r="Y66" s="67" t="s">
        <v>96</v>
      </c>
      <c r="Z66" s="66">
        <v>1526</v>
      </c>
    </row>
    <row r="67" spans="1:26" s="69" customFormat="1" hidden="1" x14ac:dyDescent="0.3">
      <c r="A67" s="66">
        <v>684360</v>
      </c>
      <c r="B67" s="67" t="s">
        <v>33</v>
      </c>
      <c r="C67" s="67" t="s">
        <v>23</v>
      </c>
      <c r="D67" s="67" t="s">
        <v>24</v>
      </c>
      <c r="E67" s="67">
        <v>121927</v>
      </c>
      <c r="F67" s="67" t="s">
        <v>97</v>
      </c>
      <c r="G67" s="67" t="str">
        <f>VLOOKUP(F67,sacc!A:F,6,FALSE)</f>
        <v>Cercomacra nigricans</v>
      </c>
      <c r="H67" s="67">
        <v>5.2067889999999997</v>
      </c>
      <c r="I67" s="67">
        <v>-74.736407</v>
      </c>
      <c r="J67" s="67">
        <v>5</v>
      </c>
      <c r="K67" s="67" t="s">
        <v>26</v>
      </c>
      <c r="L67" s="67" t="s">
        <v>36</v>
      </c>
      <c r="M67" s="67">
        <v>1565</v>
      </c>
      <c r="N67" s="67" t="s">
        <v>97</v>
      </c>
      <c r="O67" s="67">
        <v>1913</v>
      </c>
      <c r="P67" s="67">
        <v>2</v>
      </c>
      <c r="Q67" s="67">
        <v>6</v>
      </c>
      <c r="R67" s="67">
        <v>4786</v>
      </c>
      <c r="S67" s="68">
        <f t="shared" si="1"/>
        <v>4786</v>
      </c>
      <c r="T67" s="67" t="s">
        <v>28</v>
      </c>
      <c r="U67" s="67" t="s">
        <v>29</v>
      </c>
      <c r="V67" s="67" t="s">
        <v>30</v>
      </c>
      <c r="W67" s="67" t="s">
        <v>30</v>
      </c>
      <c r="X67" s="67" t="s">
        <v>30</v>
      </c>
      <c r="Y67" s="67" t="s">
        <v>97</v>
      </c>
      <c r="Z67" s="67">
        <v>1565</v>
      </c>
    </row>
    <row r="68" spans="1:26" s="69" customFormat="1" hidden="1" x14ac:dyDescent="0.3">
      <c r="A68" s="66">
        <v>684361</v>
      </c>
      <c r="B68" s="67" t="s">
        <v>33</v>
      </c>
      <c r="C68" s="67" t="s">
        <v>23</v>
      </c>
      <c r="D68" s="67" t="s">
        <v>24</v>
      </c>
      <c r="E68" s="67">
        <v>121928</v>
      </c>
      <c r="F68" s="67" t="s">
        <v>97</v>
      </c>
      <c r="G68" s="67" t="str">
        <f>VLOOKUP(F68,sacc!A:F,6,FALSE)</f>
        <v>Cercomacra nigricans</v>
      </c>
      <c r="H68" s="67">
        <v>5.2067889999999997</v>
      </c>
      <c r="I68" s="67">
        <v>-74.736407</v>
      </c>
      <c r="J68" s="67">
        <v>5</v>
      </c>
      <c r="K68" s="67" t="s">
        <v>26</v>
      </c>
      <c r="L68" s="67" t="s">
        <v>36</v>
      </c>
      <c r="M68" s="67">
        <v>1565</v>
      </c>
      <c r="N68" s="67" t="s">
        <v>97</v>
      </c>
      <c r="O68" s="67">
        <v>1913</v>
      </c>
      <c r="P68" s="67">
        <v>2</v>
      </c>
      <c r="Q68" s="67">
        <v>8</v>
      </c>
      <c r="R68" s="67">
        <v>4788</v>
      </c>
      <c r="S68" s="68">
        <f t="shared" si="1"/>
        <v>4788</v>
      </c>
      <c r="T68" s="67" t="s">
        <v>28</v>
      </c>
      <c r="U68" s="67" t="s">
        <v>29</v>
      </c>
      <c r="V68" s="67" t="s">
        <v>30</v>
      </c>
      <c r="W68" s="67" t="s">
        <v>30</v>
      </c>
      <c r="X68" s="67" t="s">
        <v>30</v>
      </c>
      <c r="Y68" s="67" t="s">
        <v>97</v>
      </c>
      <c r="Z68" s="67">
        <v>1565</v>
      </c>
    </row>
    <row r="69" spans="1:26" s="69" customFormat="1" hidden="1" x14ac:dyDescent="0.3">
      <c r="A69" s="66">
        <v>684362</v>
      </c>
      <c r="B69" s="67" t="s">
        <v>33</v>
      </c>
      <c r="C69" s="67" t="s">
        <v>23</v>
      </c>
      <c r="D69" s="67" t="s">
        <v>24</v>
      </c>
      <c r="E69" s="67">
        <v>121929</v>
      </c>
      <c r="F69" s="67" t="s">
        <v>97</v>
      </c>
      <c r="G69" s="67" t="str">
        <f>VLOOKUP(F69,sacc!A:F,6,FALSE)</f>
        <v>Cercomacra nigricans</v>
      </c>
      <c r="H69" s="67">
        <v>5.2067889999999997</v>
      </c>
      <c r="I69" s="67">
        <v>-74.736407</v>
      </c>
      <c r="J69" s="67">
        <v>5</v>
      </c>
      <c r="K69" s="67" t="s">
        <v>26</v>
      </c>
      <c r="L69" s="67" t="s">
        <v>36</v>
      </c>
      <c r="M69" s="67">
        <v>1565</v>
      </c>
      <c r="N69" s="67" t="s">
        <v>97</v>
      </c>
      <c r="O69" s="67">
        <v>1913</v>
      </c>
      <c r="P69" s="67">
        <v>2</v>
      </c>
      <c r="Q69" s="67">
        <v>7</v>
      </c>
      <c r="R69" s="67">
        <v>4787</v>
      </c>
      <c r="S69" s="68">
        <f t="shared" si="1"/>
        <v>4787</v>
      </c>
      <c r="T69" s="67" t="s">
        <v>28</v>
      </c>
      <c r="U69" s="67" t="s">
        <v>29</v>
      </c>
      <c r="V69" s="67" t="s">
        <v>30</v>
      </c>
      <c r="W69" s="67" t="s">
        <v>30</v>
      </c>
      <c r="X69" s="67" t="s">
        <v>30</v>
      </c>
      <c r="Y69" s="67" t="s">
        <v>97</v>
      </c>
      <c r="Z69" s="67">
        <v>1565</v>
      </c>
    </row>
    <row r="70" spans="1:26" s="69" customFormat="1" hidden="1" x14ac:dyDescent="0.3">
      <c r="A70" s="66">
        <v>684363</v>
      </c>
      <c r="B70" s="67" t="s">
        <v>33</v>
      </c>
      <c r="C70" s="67" t="s">
        <v>23</v>
      </c>
      <c r="D70" s="67" t="s">
        <v>24</v>
      </c>
      <c r="E70" s="67">
        <v>121930</v>
      </c>
      <c r="F70" s="67" t="s">
        <v>97</v>
      </c>
      <c r="G70" s="67" t="str">
        <f>VLOOKUP(F70,sacc!A:F,6,FALSE)</f>
        <v>Cercomacra nigricans</v>
      </c>
      <c r="H70" s="67">
        <v>5.2067889999999997</v>
      </c>
      <c r="I70" s="67">
        <v>-74.736407</v>
      </c>
      <c r="J70" s="67">
        <v>5</v>
      </c>
      <c r="K70" s="67" t="s">
        <v>26</v>
      </c>
      <c r="L70" s="67" t="s">
        <v>75</v>
      </c>
      <c r="M70" s="67">
        <v>1565</v>
      </c>
      <c r="N70" s="67" t="s">
        <v>97</v>
      </c>
      <c r="O70" s="67">
        <v>1913</v>
      </c>
      <c r="P70" s="67">
        <v>2</v>
      </c>
      <c r="Q70" s="67">
        <v>8</v>
      </c>
      <c r="R70" s="67">
        <v>4788</v>
      </c>
      <c r="S70" s="68">
        <f t="shared" si="1"/>
        <v>4788</v>
      </c>
      <c r="T70" s="67" t="s">
        <v>28</v>
      </c>
      <c r="U70" s="67" t="s">
        <v>29</v>
      </c>
      <c r="V70" s="67" t="s">
        <v>30</v>
      </c>
      <c r="W70" s="67" t="s">
        <v>30</v>
      </c>
      <c r="X70" s="67" t="s">
        <v>30</v>
      </c>
      <c r="Y70" s="67" t="s">
        <v>97</v>
      </c>
      <c r="Z70" s="67">
        <v>1565</v>
      </c>
    </row>
    <row r="71" spans="1:26" s="69" customFormat="1" hidden="1" x14ac:dyDescent="0.3">
      <c r="A71" s="66">
        <v>708500</v>
      </c>
      <c r="B71" s="67" t="s">
        <v>33</v>
      </c>
      <c r="C71" s="67" t="s">
        <v>23</v>
      </c>
      <c r="D71" s="67" t="s">
        <v>24</v>
      </c>
      <c r="E71" s="67">
        <v>121939</v>
      </c>
      <c r="F71" s="67" t="s">
        <v>98</v>
      </c>
      <c r="G71" s="67" t="str">
        <f>VLOOKUP(F71,sacc!A:F,6,FALSE)</f>
        <v>Hafferia immaculata</v>
      </c>
      <c r="H71" s="67">
        <v>5.2067889999999997</v>
      </c>
      <c r="I71" s="67">
        <v>-74.736407</v>
      </c>
      <c r="J71" s="67">
        <v>5</v>
      </c>
      <c r="K71" s="67" t="s">
        <v>26</v>
      </c>
      <c r="L71" s="67"/>
      <c r="M71" s="66">
        <v>1607</v>
      </c>
      <c r="N71" s="67" t="s">
        <v>99</v>
      </c>
      <c r="O71" s="67">
        <v>1913</v>
      </c>
      <c r="P71" s="67">
        <v>2</v>
      </c>
      <c r="Q71" s="67">
        <v>6</v>
      </c>
      <c r="R71" s="67">
        <v>4786</v>
      </c>
      <c r="S71" s="68">
        <f t="shared" si="1"/>
        <v>4786</v>
      </c>
      <c r="T71" s="67" t="s">
        <v>28</v>
      </c>
      <c r="U71" s="67" t="s">
        <v>29</v>
      </c>
      <c r="V71" s="67" t="s">
        <v>30</v>
      </c>
      <c r="W71" s="67" t="s">
        <v>30</v>
      </c>
      <c r="X71" s="67" t="s">
        <v>30</v>
      </c>
      <c r="Y71" s="67" t="s">
        <v>99</v>
      </c>
      <c r="Z71" s="66">
        <v>1607</v>
      </c>
    </row>
    <row r="72" spans="1:26" s="69" customFormat="1" hidden="1" x14ac:dyDescent="0.3">
      <c r="A72" s="66">
        <v>708501</v>
      </c>
      <c r="B72" s="67" t="s">
        <v>33</v>
      </c>
      <c r="C72" s="67" t="s">
        <v>23</v>
      </c>
      <c r="D72" s="67" t="s">
        <v>24</v>
      </c>
      <c r="E72" s="67">
        <v>121940</v>
      </c>
      <c r="F72" s="67" t="s">
        <v>98</v>
      </c>
      <c r="G72" s="67" t="str">
        <f>VLOOKUP(F72,sacc!A:F,6,FALSE)</f>
        <v>Hafferia immaculata</v>
      </c>
      <c r="H72" s="67">
        <v>5.2067889999999997</v>
      </c>
      <c r="I72" s="67">
        <v>-74.736407</v>
      </c>
      <c r="J72" s="67">
        <v>5</v>
      </c>
      <c r="K72" s="67" t="s">
        <v>26</v>
      </c>
      <c r="L72" s="67"/>
      <c r="M72" s="66">
        <v>1607</v>
      </c>
      <c r="N72" s="67" t="s">
        <v>99</v>
      </c>
      <c r="O72" s="67">
        <v>1913</v>
      </c>
      <c r="P72" s="67">
        <v>2</v>
      </c>
      <c r="Q72" s="67">
        <v>6</v>
      </c>
      <c r="R72" s="67">
        <v>4786</v>
      </c>
      <c r="S72" s="68">
        <f t="shared" si="1"/>
        <v>4786</v>
      </c>
      <c r="T72" s="67" t="s">
        <v>28</v>
      </c>
      <c r="U72" s="67" t="s">
        <v>29</v>
      </c>
      <c r="V72" s="67" t="s">
        <v>30</v>
      </c>
      <c r="W72" s="67" t="s">
        <v>30</v>
      </c>
      <c r="X72" s="67" t="s">
        <v>30</v>
      </c>
      <c r="Y72" s="67" t="s">
        <v>99</v>
      </c>
      <c r="Z72" s="66">
        <v>1607</v>
      </c>
    </row>
    <row r="73" spans="1:26" s="69" customFormat="1" hidden="1" x14ac:dyDescent="0.3">
      <c r="A73" s="66">
        <v>708576</v>
      </c>
      <c r="B73" s="67" t="s">
        <v>33</v>
      </c>
      <c r="C73" s="67" t="s">
        <v>23</v>
      </c>
      <c r="D73" s="67" t="s">
        <v>24</v>
      </c>
      <c r="E73" s="67">
        <v>121941</v>
      </c>
      <c r="F73" s="67" t="s">
        <v>100</v>
      </c>
      <c r="G73" s="67" t="str">
        <f>VLOOKUP(F73,sacc!A:F,6,FALSE)</f>
        <v>Myrmeciza longipes</v>
      </c>
      <c r="H73" s="67">
        <v>5.2067889999999997</v>
      </c>
      <c r="I73" s="67">
        <v>-74.736407</v>
      </c>
      <c r="J73" s="67">
        <v>5</v>
      </c>
      <c r="K73" s="67" t="s">
        <v>26</v>
      </c>
      <c r="L73" s="67" t="s">
        <v>36</v>
      </c>
      <c r="M73" s="67">
        <v>1591</v>
      </c>
      <c r="N73" s="67" t="s">
        <v>101</v>
      </c>
      <c r="O73" s="67">
        <v>1913</v>
      </c>
      <c r="P73" s="67">
        <v>2</v>
      </c>
      <c r="Q73" s="67">
        <v>2</v>
      </c>
      <c r="R73" s="67">
        <v>4782</v>
      </c>
      <c r="S73" s="68">
        <f t="shared" si="1"/>
        <v>4782</v>
      </c>
      <c r="T73" s="67" t="s">
        <v>28</v>
      </c>
      <c r="U73" s="67" t="s">
        <v>29</v>
      </c>
      <c r="V73" s="67" t="s">
        <v>30</v>
      </c>
      <c r="W73" s="67" t="s">
        <v>30</v>
      </c>
      <c r="X73" s="67" t="s">
        <v>30</v>
      </c>
      <c r="Y73" s="67" t="s">
        <v>101</v>
      </c>
      <c r="Z73" s="67">
        <v>1591</v>
      </c>
    </row>
    <row r="74" spans="1:26" s="69" customFormat="1" hidden="1" x14ac:dyDescent="0.3">
      <c r="A74" s="66">
        <v>708577</v>
      </c>
      <c r="B74" s="67" t="s">
        <v>33</v>
      </c>
      <c r="C74" s="67" t="s">
        <v>23</v>
      </c>
      <c r="D74" s="67" t="s">
        <v>24</v>
      </c>
      <c r="E74" s="67">
        <v>121942</v>
      </c>
      <c r="F74" s="67" t="s">
        <v>100</v>
      </c>
      <c r="G74" s="67" t="str">
        <f>VLOOKUP(F74,sacc!A:F,6,FALSE)</f>
        <v>Myrmeciza longipes</v>
      </c>
      <c r="H74" s="67">
        <v>5.2067889999999997</v>
      </c>
      <c r="I74" s="67">
        <v>-74.736407</v>
      </c>
      <c r="J74" s="67">
        <v>5</v>
      </c>
      <c r="K74" s="67" t="s">
        <v>26</v>
      </c>
      <c r="L74" s="67" t="s">
        <v>36</v>
      </c>
      <c r="M74" s="67">
        <v>1591</v>
      </c>
      <c r="N74" s="67" t="s">
        <v>101</v>
      </c>
      <c r="O74" s="67">
        <v>1913</v>
      </c>
      <c r="P74" s="67">
        <v>2</v>
      </c>
      <c r="Q74" s="67">
        <v>8</v>
      </c>
      <c r="R74" s="67">
        <v>4788</v>
      </c>
      <c r="S74" s="68">
        <f t="shared" si="1"/>
        <v>4788</v>
      </c>
      <c r="T74" s="67" t="s">
        <v>28</v>
      </c>
      <c r="U74" s="67" t="s">
        <v>29</v>
      </c>
      <c r="V74" s="67" t="s">
        <v>30</v>
      </c>
      <c r="W74" s="67" t="s">
        <v>30</v>
      </c>
      <c r="X74" s="67" t="s">
        <v>30</v>
      </c>
      <c r="Y74" s="67" t="s">
        <v>101</v>
      </c>
      <c r="Z74" s="67">
        <v>1591</v>
      </c>
    </row>
    <row r="75" spans="1:26" s="69" customFormat="1" hidden="1" x14ac:dyDescent="0.3">
      <c r="A75" s="66">
        <v>679668</v>
      </c>
      <c r="B75" s="67" t="s">
        <v>33</v>
      </c>
      <c r="C75" s="67" t="s">
        <v>23</v>
      </c>
      <c r="D75" s="67" t="s">
        <v>24</v>
      </c>
      <c r="E75" s="67">
        <v>122038</v>
      </c>
      <c r="F75" s="67" t="s">
        <v>102</v>
      </c>
      <c r="G75" s="67" t="str">
        <f>VLOOKUP(F75,sacc!A:F,6,FALSE)</f>
        <v>Automolus ochrolaemus</v>
      </c>
      <c r="H75" s="67">
        <v>5.2067889999999997</v>
      </c>
      <c r="I75" s="67">
        <v>-74.736407</v>
      </c>
      <c r="J75" s="67">
        <v>5</v>
      </c>
      <c r="K75" s="67" t="s">
        <v>26</v>
      </c>
      <c r="L75" s="67" t="s">
        <v>41</v>
      </c>
      <c r="M75" s="67">
        <v>1921</v>
      </c>
      <c r="N75" s="67" t="s">
        <v>103</v>
      </c>
      <c r="O75" s="67">
        <v>1913</v>
      </c>
      <c r="P75" s="67">
        <v>2</v>
      </c>
      <c r="Q75" s="67">
        <v>6</v>
      </c>
      <c r="R75" s="67">
        <v>4786</v>
      </c>
      <c r="S75" s="68">
        <f t="shared" si="1"/>
        <v>4786</v>
      </c>
      <c r="T75" s="67" t="s">
        <v>28</v>
      </c>
      <c r="U75" s="67" t="s">
        <v>29</v>
      </c>
      <c r="V75" s="67" t="s">
        <v>30</v>
      </c>
      <c r="W75" s="67" t="s">
        <v>30</v>
      </c>
      <c r="X75" s="67" t="s">
        <v>30</v>
      </c>
      <c r="Y75" s="67" t="s">
        <v>103</v>
      </c>
      <c r="Z75" s="67">
        <v>1921</v>
      </c>
    </row>
    <row r="76" spans="1:26" s="69" customFormat="1" hidden="1" x14ac:dyDescent="0.3">
      <c r="A76" s="66">
        <v>691534</v>
      </c>
      <c r="B76" s="67" t="s">
        <v>33</v>
      </c>
      <c r="C76" s="67" t="s">
        <v>23</v>
      </c>
      <c r="D76" s="67" t="s">
        <v>24</v>
      </c>
      <c r="E76" s="67">
        <v>122077</v>
      </c>
      <c r="F76" s="67" t="s">
        <v>104</v>
      </c>
      <c r="G76" s="67" t="str">
        <f>VLOOKUP(F76,sacc!A:F,6,FALSE)</f>
        <v>Dendrocincla fuliginosa</v>
      </c>
      <c r="H76" s="67">
        <v>5.2067889999999997</v>
      </c>
      <c r="I76" s="67">
        <v>-74.736407</v>
      </c>
      <c r="J76" s="67">
        <v>5</v>
      </c>
      <c r="K76" s="67" t="s">
        <v>26</v>
      </c>
      <c r="L76" s="67"/>
      <c r="M76" s="67">
        <v>1793</v>
      </c>
      <c r="N76" s="67" t="s">
        <v>105</v>
      </c>
      <c r="O76" s="67">
        <v>1913</v>
      </c>
      <c r="P76" s="67">
        <v>2</v>
      </c>
      <c r="Q76" s="67">
        <v>7</v>
      </c>
      <c r="R76" s="67">
        <v>4787</v>
      </c>
      <c r="S76" s="68">
        <f t="shared" si="1"/>
        <v>4787</v>
      </c>
      <c r="T76" s="67" t="s">
        <v>28</v>
      </c>
      <c r="U76" s="67" t="s">
        <v>29</v>
      </c>
      <c r="V76" s="67" t="s">
        <v>30</v>
      </c>
      <c r="W76" s="67" t="s">
        <v>30</v>
      </c>
      <c r="X76" s="67" t="s">
        <v>30</v>
      </c>
      <c r="Y76" s="67" t="s">
        <v>105</v>
      </c>
      <c r="Z76" s="67">
        <v>1793</v>
      </c>
    </row>
    <row r="77" spans="1:26" s="69" customFormat="1" hidden="1" x14ac:dyDescent="0.3">
      <c r="A77" s="66">
        <v>729309</v>
      </c>
      <c r="B77" s="67" t="s">
        <v>33</v>
      </c>
      <c r="C77" s="67" t="s">
        <v>23</v>
      </c>
      <c r="D77" s="67" t="s">
        <v>24</v>
      </c>
      <c r="E77" s="67">
        <v>122087</v>
      </c>
      <c r="F77" s="70" t="s">
        <v>6211</v>
      </c>
      <c r="G77" s="67" t="str">
        <f>VLOOKUP(F77,sacc!A:F,6,FALSE)</f>
        <v>Xiphorhynchus susurrans</v>
      </c>
      <c r="H77" s="67">
        <v>5.2067889999999997</v>
      </c>
      <c r="I77" s="67">
        <v>-74.736407</v>
      </c>
      <c r="J77" s="67">
        <v>5</v>
      </c>
      <c r="K77" s="67" t="s">
        <v>26</v>
      </c>
      <c r="L77" s="67"/>
      <c r="M77" s="66"/>
      <c r="N77" s="67" t="s">
        <v>106</v>
      </c>
      <c r="O77" s="67">
        <v>1913</v>
      </c>
      <c r="P77" s="67">
        <v>2</v>
      </c>
      <c r="Q77" s="67">
        <v>6</v>
      </c>
      <c r="R77" s="67">
        <v>4786</v>
      </c>
      <c r="S77" s="68">
        <f t="shared" si="1"/>
        <v>4786</v>
      </c>
      <c r="T77" s="67" t="s">
        <v>28</v>
      </c>
      <c r="U77" s="67" t="s">
        <v>29</v>
      </c>
      <c r="V77" s="67" t="s">
        <v>30</v>
      </c>
      <c r="W77" s="67" t="s">
        <v>30</v>
      </c>
      <c r="X77" s="67" t="s">
        <v>30</v>
      </c>
      <c r="Y77" s="67" t="s">
        <v>106</v>
      </c>
      <c r="Z77" s="66"/>
    </row>
    <row r="78" spans="1:26" s="69" customFormat="1" hidden="1" x14ac:dyDescent="0.3">
      <c r="A78" s="66">
        <v>691982</v>
      </c>
      <c r="B78" s="67" t="s">
        <v>33</v>
      </c>
      <c r="C78" s="67" t="s">
        <v>23</v>
      </c>
      <c r="D78" s="67" t="s">
        <v>24</v>
      </c>
      <c r="E78" s="67">
        <v>122092</v>
      </c>
      <c r="F78" s="67" t="s">
        <v>107</v>
      </c>
      <c r="G78" s="67" t="str">
        <f>VLOOKUP(F78,sacc!A:F,6,FALSE)</f>
        <v>Dendroplex picus</v>
      </c>
      <c r="H78" s="67">
        <v>5.2067889999999997</v>
      </c>
      <c r="I78" s="67">
        <v>-74.736407</v>
      </c>
      <c r="J78" s="67">
        <v>5</v>
      </c>
      <c r="K78" s="67" t="s">
        <v>26</v>
      </c>
      <c r="L78" s="67"/>
      <c r="M78" s="67">
        <v>1820</v>
      </c>
      <c r="N78" s="67" t="s">
        <v>108</v>
      </c>
      <c r="O78" s="67">
        <v>1913</v>
      </c>
      <c r="P78" s="67">
        <v>2</v>
      </c>
      <c r="Q78" s="67">
        <v>6</v>
      </c>
      <c r="R78" s="67">
        <v>4786</v>
      </c>
      <c r="S78" s="68">
        <f t="shared" si="1"/>
        <v>4786</v>
      </c>
      <c r="T78" s="67" t="s">
        <v>28</v>
      </c>
      <c r="U78" s="67" t="s">
        <v>29</v>
      </c>
      <c r="V78" s="67" t="s">
        <v>30</v>
      </c>
      <c r="W78" s="67" t="s">
        <v>30</v>
      </c>
      <c r="X78" s="67" t="s">
        <v>30</v>
      </c>
      <c r="Y78" s="67" t="s">
        <v>108</v>
      </c>
      <c r="Z78" s="67">
        <v>1820</v>
      </c>
    </row>
    <row r="79" spans="1:26" s="69" customFormat="1" hidden="1" x14ac:dyDescent="0.3">
      <c r="A79" s="66">
        <v>691981</v>
      </c>
      <c r="B79" s="67" t="s">
        <v>33</v>
      </c>
      <c r="C79" s="67" t="s">
        <v>23</v>
      </c>
      <c r="D79" s="67" t="s">
        <v>24</v>
      </c>
      <c r="E79" s="67">
        <v>122093</v>
      </c>
      <c r="F79" s="67" t="s">
        <v>107</v>
      </c>
      <c r="G79" s="67" t="str">
        <f>VLOOKUP(F79,sacc!A:F,6,FALSE)</f>
        <v>Dendroplex picus</v>
      </c>
      <c r="H79" s="67">
        <v>5.2067889999999997</v>
      </c>
      <c r="I79" s="67">
        <v>-74.736407</v>
      </c>
      <c r="J79" s="67">
        <v>5</v>
      </c>
      <c r="K79" s="67" t="s">
        <v>26</v>
      </c>
      <c r="L79" s="67" t="s">
        <v>75</v>
      </c>
      <c r="M79" s="67">
        <v>1820</v>
      </c>
      <c r="N79" s="67" t="s">
        <v>108</v>
      </c>
      <c r="O79" s="67">
        <v>1913</v>
      </c>
      <c r="P79" s="67">
        <v>2</v>
      </c>
      <c r="Q79" s="67">
        <v>7</v>
      </c>
      <c r="R79" s="67">
        <v>4787</v>
      </c>
      <c r="S79" s="68">
        <f t="shared" si="1"/>
        <v>4787</v>
      </c>
      <c r="T79" s="67" t="s">
        <v>28</v>
      </c>
      <c r="U79" s="67" t="s">
        <v>29</v>
      </c>
      <c r="V79" s="67" t="s">
        <v>30</v>
      </c>
      <c r="W79" s="67" t="s">
        <v>30</v>
      </c>
      <c r="X79" s="67" t="s">
        <v>30</v>
      </c>
      <c r="Y79" s="67" t="s">
        <v>108</v>
      </c>
      <c r="Z79" s="67">
        <v>1820</v>
      </c>
    </row>
    <row r="80" spans="1:26" s="69" customFormat="1" hidden="1" x14ac:dyDescent="0.3">
      <c r="A80" s="66">
        <v>712547</v>
      </c>
      <c r="B80" s="67" t="s">
        <v>33</v>
      </c>
      <c r="C80" s="67" t="s">
        <v>23</v>
      </c>
      <c r="D80" s="67" t="s">
        <v>24</v>
      </c>
      <c r="E80" s="67">
        <v>122105</v>
      </c>
      <c r="F80" s="67" t="s">
        <v>6249</v>
      </c>
      <c r="G80" s="67" t="str">
        <f>VLOOKUP(F80,sacc!A:F,6,FALSE)</f>
        <v>Lepidocolaptes souleyetii</v>
      </c>
      <c r="H80" s="67">
        <v>5.2067889999999997</v>
      </c>
      <c r="I80" s="67">
        <v>-74.736407</v>
      </c>
      <c r="J80" s="67">
        <v>5</v>
      </c>
      <c r="K80" s="67" t="s">
        <v>26</v>
      </c>
      <c r="L80" s="67" t="s">
        <v>36</v>
      </c>
      <c r="M80" s="67">
        <v>1834</v>
      </c>
      <c r="N80" s="67" t="s">
        <v>110</v>
      </c>
      <c r="O80" s="67">
        <v>1913</v>
      </c>
      <c r="P80" s="67">
        <v>2</v>
      </c>
      <c r="Q80" s="67">
        <v>8</v>
      </c>
      <c r="R80" s="67">
        <v>4788</v>
      </c>
      <c r="S80" s="68">
        <f t="shared" si="1"/>
        <v>4788</v>
      </c>
      <c r="T80" s="67" t="s">
        <v>28</v>
      </c>
      <c r="U80" s="67" t="s">
        <v>29</v>
      </c>
      <c r="V80" s="67" t="s">
        <v>30</v>
      </c>
      <c r="W80" s="67" t="s">
        <v>30</v>
      </c>
      <c r="X80" s="67" t="s">
        <v>30</v>
      </c>
      <c r="Y80" s="67" t="s">
        <v>110</v>
      </c>
      <c r="Z80" s="67">
        <v>1834</v>
      </c>
    </row>
    <row r="81" spans="1:26" s="69" customFormat="1" hidden="1" x14ac:dyDescent="0.3">
      <c r="A81" s="66">
        <v>712548</v>
      </c>
      <c r="B81" s="67" t="s">
        <v>33</v>
      </c>
      <c r="C81" s="67" t="s">
        <v>23</v>
      </c>
      <c r="D81" s="67" t="s">
        <v>24</v>
      </c>
      <c r="E81" s="67">
        <v>122106</v>
      </c>
      <c r="F81" s="67" t="s">
        <v>6249</v>
      </c>
      <c r="G81" s="67" t="str">
        <f>VLOOKUP(F81,sacc!A:F,6,FALSE)</f>
        <v>Lepidocolaptes souleyetii</v>
      </c>
      <c r="H81" s="67">
        <v>5.2067889999999997</v>
      </c>
      <c r="I81" s="67">
        <v>-74.736407</v>
      </c>
      <c r="J81" s="67">
        <v>5</v>
      </c>
      <c r="K81" s="67" t="s">
        <v>26</v>
      </c>
      <c r="L81" s="67" t="s">
        <v>36</v>
      </c>
      <c r="M81" s="67">
        <v>1834</v>
      </c>
      <c r="N81" s="67" t="s">
        <v>110</v>
      </c>
      <c r="O81" s="67">
        <v>1913</v>
      </c>
      <c r="P81" s="67">
        <v>2</v>
      </c>
      <c r="Q81" s="67">
        <v>7</v>
      </c>
      <c r="R81" s="67">
        <v>4787</v>
      </c>
      <c r="S81" s="68">
        <f t="shared" si="1"/>
        <v>4787</v>
      </c>
      <c r="T81" s="67" t="s">
        <v>28</v>
      </c>
      <c r="U81" s="67" t="s">
        <v>29</v>
      </c>
      <c r="V81" s="67" t="s">
        <v>30</v>
      </c>
      <c r="W81" s="67" t="s">
        <v>30</v>
      </c>
      <c r="X81" s="67" t="s">
        <v>30</v>
      </c>
      <c r="Y81" s="67" t="s">
        <v>110</v>
      </c>
      <c r="Z81" s="67">
        <v>1834</v>
      </c>
    </row>
    <row r="82" spans="1:26" s="69" customFormat="1" hidden="1" x14ac:dyDescent="0.3">
      <c r="A82" s="66">
        <v>696478</v>
      </c>
      <c r="B82" s="67" t="s">
        <v>33</v>
      </c>
      <c r="C82" s="67" t="s">
        <v>23</v>
      </c>
      <c r="D82" s="67" t="s">
        <v>24</v>
      </c>
      <c r="E82" s="67">
        <v>122158</v>
      </c>
      <c r="F82" s="67" t="s">
        <v>111</v>
      </c>
      <c r="G82" s="67" t="str">
        <f>VLOOKUP(F82,sacc!A:F,6,FALSE)</f>
        <v>Fluvicola pica</v>
      </c>
      <c r="H82" s="67">
        <v>5.2067889999999997</v>
      </c>
      <c r="I82" s="67">
        <v>-74.736407</v>
      </c>
      <c r="J82" s="67">
        <v>5</v>
      </c>
      <c r="K82" s="67" t="s">
        <v>26</v>
      </c>
      <c r="L82" s="67" t="s">
        <v>43</v>
      </c>
      <c r="M82" s="67">
        <v>2353</v>
      </c>
      <c r="N82" s="67" t="s">
        <v>111</v>
      </c>
      <c r="O82" s="67">
        <v>1913</v>
      </c>
      <c r="P82" s="67">
        <v>2</v>
      </c>
      <c r="Q82" s="67">
        <v>8</v>
      </c>
      <c r="R82" s="67">
        <v>4788</v>
      </c>
      <c r="S82" s="68">
        <f t="shared" si="1"/>
        <v>4788</v>
      </c>
      <c r="T82" s="67" t="s">
        <v>28</v>
      </c>
      <c r="U82" s="67" t="s">
        <v>29</v>
      </c>
      <c r="V82" s="67" t="s">
        <v>30</v>
      </c>
      <c r="W82" s="67" t="s">
        <v>30</v>
      </c>
      <c r="X82" s="67" t="s">
        <v>30</v>
      </c>
      <c r="Y82" s="67" t="s">
        <v>111</v>
      </c>
      <c r="Z82" s="67">
        <v>2353</v>
      </c>
    </row>
    <row r="83" spans="1:26" s="69" customFormat="1" hidden="1" x14ac:dyDescent="0.3">
      <c r="A83" s="66">
        <v>689946</v>
      </c>
      <c r="B83" s="67" t="s">
        <v>33</v>
      </c>
      <c r="C83" s="67" t="s">
        <v>23</v>
      </c>
      <c r="D83" s="67" t="s">
        <v>24</v>
      </c>
      <c r="E83" s="67">
        <v>122167</v>
      </c>
      <c r="F83" s="67" t="s">
        <v>112</v>
      </c>
      <c r="G83" s="67" t="str">
        <f>VLOOKUP(F83,sacc!A:F,6,FALSE)</f>
        <v>Colonia colonus</v>
      </c>
      <c r="H83" s="67">
        <v>5.2067889999999997</v>
      </c>
      <c r="I83" s="67">
        <v>-74.736407</v>
      </c>
      <c r="J83" s="67">
        <v>5</v>
      </c>
      <c r="K83" s="67" t="s">
        <v>26</v>
      </c>
      <c r="L83" s="67" t="s">
        <v>36</v>
      </c>
      <c r="M83" s="66">
        <v>2371</v>
      </c>
      <c r="N83" s="67" t="s">
        <v>114</v>
      </c>
      <c r="O83" s="67">
        <v>1913</v>
      </c>
      <c r="P83" s="67">
        <v>2</v>
      </c>
      <c r="Q83" s="67">
        <v>8</v>
      </c>
      <c r="R83" s="67">
        <v>4788</v>
      </c>
      <c r="S83" s="68">
        <f t="shared" si="1"/>
        <v>4788</v>
      </c>
      <c r="T83" s="67" t="s">
        <v>28</v>
      </c>
      <c r="U83" s="67" t="s">
        <v>29</v>
      </c>
      <c r="V83" s="67" t="s">
        <v>30</v>
      </c>
      <c r="W83" s="67" t="s">
        <v>30</v>
      </c>
      <c r="X83" s="67" t="s">
        <v>30</v>
      </c>
      <c r="Y83" s="67" t="s">
        <v>114</v>
      </c>
      <c r="Z83" s="66">
        <v>2371</v>
      </c>
    </row>
    <row r="84" spans="1:26" s="69" customFormat="1" hidden="1" x14ac:dyDescent="0.3">
      <c r="A84" s="66">
        <v>689947</v>
      </c>
      <c r="B84" s="67" t="s">
        <v>33</v>
      </c>
      <c r="C84" s="67" t="s">
        <v>23</v>
      </c>
      <c r="D84" s="67" t="s">
        <v>24</v>
      </c>
      <c r="E84" s="67">
        <v>122168</v>
      </c>
      <c r="F84" s="67" t="s">
        <v>112</v>
      </c>
      <c r="G84" s="67" t="str">
        <f>VLOOKUP(F84,sacc!A:F,6,FALSE)</f>
        <v>Colonia colonus</v>
      </c>
      <c r="H84" s="67">
        <v>5.2067889999999997</v>
      </c>
      <c r="I84" s="67">
        <v>-74.736407</v>
      </c>
      <c r="J84" s="67">
        <v>5</v>
      </c>
      <c r="K84" s="67" t="s">
        <v>26</v>
      </c>
      <c r="L84" s="67"/>
      <c r="M84" s="66">
        <v>2371</v>
      </c>
      <c r="N84" s="67" t="s">
        <v>114</v>
      </c>
      <c r="O84" s="67">
        <v>1913</v>
      </c>
      <c r="P84" s="67">
        <v>2</v>
      </c>
      <c r="Q84" s="67">
        <v>5</v>
      </c>
      <c r="R84" s="67">
        <v>4785</v>
      </c>
      <c r="S84" s="68">
        <f t="shared" si="1"/>
        <v>4785</v>
      </c>
      <c r="T84" s="67" t="s">
        <v>28</v>
      </c>
      <c r="U84" s="67" t="s">
        <v>29</v>
      </c>
      <c r="V84" s="67" t="s">
        <v>30</v>
      </c>
      <c r="W84" s="67" t="s">
        <v>30</v>
      </c>
      <c r="X84" s="67" t="s">
        <v>30</v>
      </c>
      <c r="Y84" s="67" t="s">
        <v>114</v>
      </c>
      <c r="Z84" s="66">
        <v>2371</v>
      </c>
    </row>
    <row r="85" spans="1:26" s="69" customFormat="1" hidden="1" x14ac:dyDescent="0.3">
      <c r="A85" s="66">
        <v>725455</v>
      </c>
      <c r="B85" s="67" t="s">
        <v>33</v>
      </c>
      <c r="C85" s="67" t="s">
        <v>23</v>
      </c>
      <c r="D85" s="67" t="s">
        <v>24</v>
      </c>
      <c r="E85" s="67">
        <v>122177</v>
      </c>
      <c r="F85" s="67" t="s">
        <v>115</v>
      </c>
      <c r="G85" s="67" t="str">
        <f>VLOOKUP(F85,sacc!A:F,6,FALSE)</f>
        <v>Todirostrum cinereum</v>
      </c>
      <c r="H85" s="67">
        <v>5.2067889999999997</v>
      </c>
      <c r="I85" s="67">
        <v>-74.736407</v>
      </c>
      <c r="J85" s="67">
        <v>5</v>
      </c>
      <c r="K85" s="67" t="s">
        <v>26</v>
      </c>
      <c r="L85" s="67"/>
      <c r="M85" s="67">
        <v>2244</v>
      </c>
      <c r="N85" s="67" t="s">
        <v>116</v>
      </c>
      <c r="O85" s="67">
        <v>1913</v>
      </c>
      <c r="P85" s="67">
        <v>2</v>
      </c>
      <c r="Q85" s="67">
        <v>2</v>
      </c>
      <c r="R85" s="67">
        <v>4782</v>
      </c>
      <c r="S85" s="68">
        <f t="shared" si="1"/>
        <v>4782</v>
      </c>
      <c r="T85" s="67" t="s">
        <v>28</v>
      </c>
      <c r="U85" s="67" t="s">
        <v>29</v>
      </c>
      <c r="V85" s="67" t="s">
        <v>30</v>
      </c>
      <c r="W85" s="67" t="s">
        <v>30</v>
      </c>
      <c r="X85" s="67" t="s">
        <v>30</v>
      </c>
      <c r="Y85" s="67" t="s">
        <v>116</v>
      </c>
      <c r="Z85" s="67">
        <v>2244</v>
      </c>
    </row>
    <row r="86" spans="1:26" s="69" customFormat="1" hidden="1" x14ac:dyDescent="0.3">
      <c r="A86" s="66">
        <v>725454</v>
      </c>
      <c r="B86" s="67" t="s">
        <v>33</v>
      </c>
      <c r="C86" s="67" t="s">
        <v>23</v>
      </c>
      <c r="D86" s="67" t="s">
        <v>24</v>
      </c>
      <c r="E86" s="67">
        <v>122178</v>
      </c>
      <c r="F86" s="67" t="s">
        <v>115</v>
      </c>
      <c r="G86" s="67" t="str">
        <f>VLOOKUP(F86,sacc!A:F,6,FALSE)</f>
        <v>Todirostrum cinereum</v>
      </c>
      <c r="H86" s="67">
        <v>5.2067889999999997</v>
      </c>
      <c r="I86" s="67">
        <v>-74.736407</v>
      </c>
      <c r="J86" s="67">
        <v>5</v>
      </c>
      <c r="K86" s="67" t="s">
        <v>26</v>
      </c>
      <c r="L86" s="67" t="s">
        <v>36</v>
      </c>
      <c r="M86" s="67">
        <v>2244</v>
      </c>
      <c r="N86" s="67" t="s">
        <v>116</v>
      </c>
      <c r="O86" s="67">
        <v>1913</v>
      </c>
      <c r="P86" s="67">
        <v>2</v>
      </c>
      <c r="Q86" s="67">
        <v>4</v>
      </c>
      <c r="R86" s="67">
        <v>4784</v>
      </c>
      <c r="S86" s="68">
        <f t="shared" si="1"/>
        <v>4784</v>
      </c>
      <c r="T86" s="67" t="s">
        <v>28</v>
      </c>
      <c r="U86" s="67" t="s">
        <v>29</v>
      </c>
      <c r="V86" s="67" t="s">
        <v>30</v>
      </c>
      <c r="W86" s="67" t="s">
        <v>30</v>
      </c>
      <c r="X86" s="67" t="s">
        <v>30</v>
      </c>
      <c r="Y86" s="67" t="s">
        <v>116</v>
      </c>
      <c r="Z86" s="67">
        <v>2244</v>
      </c>
    </row>
    <row r="87" spans="1:26" s="69" customFormat="1" hidden="1" x14ac:dyDescent="0.3">
      <c r="A87" s="66">
        <v>725526</v>
      </c>
      <c r="B87" s="67" t="s">
        <v>33</v>
      </c>
      <c r="C87" s="67" t="s">
        <v>23</v>
      </c>
      <c r="D87" s="67" t="s">
        <v>24</v>
      </c>
      <c r="E87" s="67">
        <v>122185</v>
      </c>
      <c r="F87" s="67" t="s">
        <v>117</v>
      </c>
      <c r="G87" s="67" t="str">
        <f>VLOOKUP(F87,sacc!A:F,6,FALSE)</f>
        <v>Poecilotriccus sylvia</v>
      </c>
      <c r="H87" s="67">
        <v>5.2067889999999997</v>
      </c>
      <c r="I87" s="67">
        <v>-74.736407</v>
      </c>
      <c r="J87" s="67">
        <v>5</v>
      </c>
      <c r="K87" s="67" t="s">
        <v>26</v>
      </c>
      <c r="L87" s="67" t="s">
        <v>36</v>
      </c>
      <c r="M87" s="66">
        <v>2238</v>
      </c>
      <c r="N87" s="67" t="s">
        <v>118</v>
      </c>
      <c r="O87" s="67">
        <v>1913</v>
      </c>
      <c r="P87" s="67">
        <v>2</v>
      </c>
      <c r="Q87" s="67">
        <v>8</v>
      </c>
      <c r="R87" s="67">
        <v>4788</v>
      </c>
      <c r="S87" s="68">
        <f t="shared" si="1"/>
        <v>4788</v>
      </c>
      <c r="T87" s="67" t="s">
        <v>28</v>
      </c>
      <c r="U87" s="67" t="s">
        <v>29</v>
      </c>
      <c r="V87" s="67" t="s">
        <v>30</v>
      </c>
      <c r="W87" s="67" t="s">
        <v>30</v>
      </c>
      <c r="X87" s="67" t="s">
        <v>30</v>
      </c>
      <c r="Y87" s="67" t="s">
        <v>118</v>
      </c>
      <c r="Z87" s="66">
        <v>2238</v>
      </c>
    </row>
    <row r="88" spans="1:26" s="69" customFormat="1" hidden="1" x14ac:dyDescent="0.3">
      <c r="A88" s="66">
        <v>725527</v>
      </c>
      <c r="B88" s="67" t="s">
        <v>33</v>
      </c>
      <c r="C88" s="67" t="s">
        <v>23</v>
      </c>
      <c r="D88" s="67" t="s">
        <v>24</v>
      </c>
      <c r="E88" s="67">
        <v>122186</v>
      </c>
      <c r="F88" s="67" t="s">
        <v>117</v>
      </c>
      <c r="G88" s="67" t="str">
        <f>VLOOKUP(F88,sacc!A:F,6,FALSE)</f>
        <v>Poecilotriccus sylvia</v>
      </c>
      <c r="H88" s="67">
        <v>5.2067889999999997</v>
      </c>
      <c r="I88" s="67">
        <v>-74.736407</v>
      </c>
      <c r="J88" s="67">
        <v>5</v>
      </c>
      <c r="K88" s="67" t="s">
        <v>26</v>
      </c>
      <c r="L88" s="67"/>
      <c r="M88" s="66">
        <v>2238</v>
      </c>
      <c r="N88" s="67" t="s">
        <v>118</v>
      </c>
      <c r="O88" s="67">
        <v>1913</v>
      </c>
      <c r="P88" s="67">
        <v>2</v>
      </c>
      <c r="Q88" s="67">
        <v>2</v>
      </c>
      <c r="R88" s="67">
        <v>4782</v>
      </c>
      <c r="S88" s="68">
        <f t="shared" si="1"/>
        <v>4782</v>
      </c>
      <c r="T88" s="67" t="s">
        <v>28</v>
      </c>
      <c r="U88" s="67" t="s">
        <v>29</v>
      </c>
      <c r="V88" s="67" t="s">
        <v>30</v>
      </c>
      <c r="W88" s="67" t="s">
        <v>30</v>
      </c>
      <c r="X88" s="67" t="s">
        <v>30</v>
      </c>
      <c r="Y88" s="67" t="s">
        <v>118</v>
      </c>
      <c r="Z88" s="66">
        <v>2238</v>
      </c>
    </row>
    <row r="89" spans="1:26" s="69" customFormat="1" hidden="1" x14ac:dyDescent="0.3">
      <c r="A89" s="66">
        <v>696203</v>
      </c>
      <c r="B89" s="67" t="s">
        <v>33</v>
      </c>
      <c r="C89" s="67" t="s">
        <v>23</v>
      </c>
      <c r="D89" s="67" t="s">
        <v>24</v>
      </c>
      <c r="E89" s="67">
        <v>122188</v>
      </c>
      <c r="F89" s="67" t="s">
        <v>119</v>
      </c>
      <c r="G89" s="67" t="str">
        <f>VLOOKUP(F89,sacc!A:F,6,FALSE)</f>
        <v>Hemitriccus margaritaceiventer</v>
      </c>
      <c r="H89" s="67">
        <v>5.2067889999999997</v>
      </c>
      <c r="I89" s="67">
        <v>-74.736407</v>
      </c>
      <c r="J89" s="67">
        <v>5</v>
      </c>
      <c r="K89" s="67" t="s">
        <v>26</v>
      </c>
      <c r="L89" s="67" t="s">
        <v>36</v>
      </c>
      <c r="M89" s="66">
        <v>2220</v>
      </c>
      <c r="N89" s="67" t="s">
        <v>120</v>
      </c>
      <c r="O89" s="67">
        <v>1913</v>
      </c>
      <c r="P89" s="67">
        <v>2</v>
      </c>
      <c r="Q89" s="67">
        <v>3</v>
      </c>
      <c r="R89" s="67">
        <v>4783</v>
      </c>
      <c r="S89" s="68">
        <f t="shared" si="1"/>
        <v>4783</v>
      </c>
      <c r="T89" s="67" t="s">
        <v>28</v>
      </c>
      <c r="U89" s="67" t="s">
        <v>29</v>
      </c>
      <c r="V89" s="67" t="s">
        <v>30</v>
      </c>
      <c r="W89" s="67" t="s">
        <v>30</v>
      </c>
      <c r="X89" s="67" t="s">
        <v>30</v>
      </c>
      <c r="Y89" s="67" t="s">
        <v>120</v>
      </c>
      <c r="Z89" s="66">
        <v>2220</v>
      </c>
    </row>
    <row r="90" spans="1:26" s="69" customFormat="1" hidden="1" x14ac:dyDescent="0.3">
      <c r="A90" s="66">
        <v>696204</v>
      </c>
      <c r="B90" s="67" t="s">
        <v>33</v>
      </c>
      <c r="C90" s="67" t="s">
        <v>23</v>
      </c>
      <c r="D90" s="67" t="s">
        <v>24</v>
      </c>
      <c r="E90" s="67">
        <v>122189</v>
      </c>
      <c r="F90" s="67" t="s">
        <v>119</v>
      </c>
      <c r="G90" s="67" t="str">
        <f>VLOOKUP(F90,sacc!A:F,6,FALSE)</f>
        <v>Hemitriccus margaritaceiventer</v>
      </c>
      <c r="H90" s="67">
        <v>5.2067889999999997</v>
      </c>
      <c r="I90" s="67">
        <v>-74.736407</v>
      </c>
      <c r="J90" s="67">
        <v>5</v>
      </c>
      <c r="K90" s="67" t="s">
        <v>26</v>
      </c>
      <c r="L90" s="67" t="s">
        <v>36</v>
      </c>
      <c r="M90" s="66">
        <v>2220</v>
      </c>
      <c r="N90" s="67" t="s">
        <v>120</v>
      </c>
      <c r="O90" s="67">
        <v>1913</v>
      </c>
      <c r="P90" s="67">
        <v>2</v>
      </c>
      <c r="Q90" s="67">
        <v>3</v>
      </c>
      <c r="R90" s="67">
        <v>4783</v>
      </c>
      <c r="S90" s="68">
        <f t="shared" si="1"/>
        <v>4783</v>
      </c>
      <c r="T90" s="67" t="s">
        <v>28</v>
      </c>
      <c r="U90" s="67" t="s">
        <v>29</v>
      </c>
      <c r="V90" s="67" t="s">
        <v>30</v>
      </c>
      <c r="W90" s="67" t="s">
        <v>30</v>
      </c>
      <c r="X90" s="67" t="s">
        <v>30</v>
      </c>
      <c r="Y90" s="67" t="s">
        <v>120</v>
      </c>
      <c r="Z90" s="66">
        <v>2220</v>
      </c>
    </row>
    <row r="91" spans="1:26" s="69" customFormat="1" hidden="1" x14ac:dyDescent="0.3">
      <c r="A91" s="66">
        <v>678006</v>
      </c>
      <c r="B91" s="67" t="s">
        <v>33</v>
      </c>
      <c r="C91" s="67" t="s">
        <v>23</v>
      </c>
      <c r="D91" s="67" t="s">
        <v>24</v>
      </c>
      <c r="E91" s="67">
        <v>122197</v>
      </c>
      <c r="F91" s="67" t="s">
        <v>121</v>
      </c>
      <c r="G91" s="67" t="str">
        <f>VLOOKUP(F91,sacc!A:F,6,FALSE)</f>
        <v>Atalotriccus pilaris</v>
      </c>
      <c r="H91" s="67">
        <v>5.2067889999999997</v>
      </c>
      <c r="I91" s="67">
        <v>-74.736407</v>
      </c>
      <c r="J91" s="67">
        <v>5</v>
      </c>
      <c r="K91" s="67" t="s">
        <v>26</v>
      </c>
      <c r="L91" s="67" t="s">
        <v>41</v>
      </c>
      <c r="M91" s="67">
        <v>2206</v>
      </c>
      <c r="N91" s="67" t="s">
        <v>122</v>
      </c>
      <c r="O91" s="67">
        <v>1913</v>
      </c>
      <c r="P91" s="67">
        <v>3</v>
      </c>
      <c r="Q91" s="67">
        <v>5</v>
      </c>
      <c r="R91" s="67">
        <v>4813</v>
      </c>
      <c r="S91" s="68">
        <f t="shared" si="1"/>
        <v>4813</v>
      </c>
      <c r="T91" s="67" t="s">
        <v>28</v>
      </c>
      <c r="U91" s="67" t="s">
        <v>29</v>
      </c>
      <c r="V91" s="67" t="s">
        <v>30</v>
      </c>
      <c r="W91" s="67" t="s">
        <v>30</v>
      </c>
      <c r="X91" s="67" t="s">
        <v>30</v>
      </c>
      <c r="Y91" s="67" t="s">
        <v>122</v>
      </c>
      <c r="Z91" s="67">
        <v>2206</v>
      </c>
    </row>
    <row r="92" spans="1:26" s="69" customFormat="1" hidden="1" x14ac:dyDescent="0.3">
      <c r="A92" s="66">
        <v>678007</v>
      </c>
      <c r="B92" s="67" t="s">
        <v>33</v>
      </c>
      <c r="C92" s="67" t="s">
        <v>23</v>
      </c>
      <c r="D92" s="67" t="s">
        <v>24</v>
      </c>
      <c r="E92" s="67">
        <v>122198</v>
      </c>
      <c r="F92" s="67" t="s">
        <v>121</v>
      </c>
      <c r="G92" s="67" t="str">
        <f>VLOOKUP(F92,sacc!A:F,6,FALSE)</f>
        <v>Atalotriccus pilaris</v>
      </c>
      <c r="H92" s="67">
        <v>5.2067889999999997</v>
      </c>
      <c r="I92" s="67">
        <v>-74.736407</v>
      </c>
      <c r="J92" s="67">
        <v>5</v>
      </c>
      <c r="K92" s="67" t="s">
        <v>26</v>
      </c>
      <c r="L92" s="67" t="s">
        <v>36</v>
      </c>
      <c r="M92" s="67">
        <v>2206</v>
      </c>
      <c r="N92" s="67" t="s">
        <v>122</v>
      </c>
      <c r="O92" s="67">
        <v>1913</v>
      </c>
      <c r="P92" s="67">
        <v>2</v>
      </c>
      <c r="Q92" s="67">
        <v>2</v>
      </c>
      <c r="R92" s="67">
        <v>4782</v>
      </c>
      <c r="S92" s="68">
        <f t="shared" si="1"/>
        <v>4782</v>
      </c>
      <c r="T92" s="67" t="s">
        <v>28</v>
      </c>
      <c r="U92" s="67" t="s">
        <v>29</v>
      </c>
      <c r="V92" s="67" t="s">
        <v>30</v>
      </c>
      <c r="W92" s="67" t="s">
        <v>30</v>
      </c>
      <c r="X92" s="67" t="s">
        <v>30</v>
      </c>
      <c r="Y92" s="67" t="s">
        <v>122</v>
      </c>
      <c r="Z92" s="67">
        <v>2206</v>
      </c>
    </row>
    <row r="93" spans="1:26" s="69" customFormat="1" hidden="1" x14ac:dyDescent="0.3">
      <c r="A93" s="66">
        <v>713522</v>
      </c>
      <c r="B93" s="67" t="s">
        <v>33</v>
      </c>
      <c r="C93" s="67" t="s">
        <v>23</v>
      </c>
      <c r="D93" s="67" t="s">
        <v>24</v>
      </c>
      <c r="E93" s="67">
        <v>122207</v>
      </c>
      <c r="F93" s="67" t="s">
        <v>123</v>
      </c>
      <c r="G93" s="67" t="str">
        <f>VLOOKUP(F93,sacc!A:F,6,FALSE)</f>
        <v>Mionectes oleagineus</v>
      </c>
      <c r="H93" s="67">
        <v>5.2067889999999997</v>
      </c>
      <c r="I93" s="67">
        <v>-74.736407</v>
      </c>
      <c r="J93" s="67">
        <v>5</v>
      </c>
      <c r="K93" s="67" t="s">
        <v>26</v>
      </c>
      <c r="L93" s="67" t="s">
        <v>41</v>
      </c>
      <c r="M93" s="67">
        <v>2179</v>
      </c>
      <c r="N93" s="67" t="s">
        <v>124</v>
      </c>
      <c r="O93" s="67">
        <v>1913</v>
      </c>
      <c r="P93" s="67">
        <v>2</v>
      </c>
      <c r="Q93" s="67">
        <v>6</v>
      </c>
      <c r="R93" s="67">
        <v>4786</v>
      </c>
      <c r="S93" s="68">
        <f t="shared" si="1"/>
        <v>4786</v>
      </c>
      <c r="T93" s="67" t="s">
        <v>28</v>
      </c>
      <c r="U93" s="67" t="s">
        <v>29</v>
      </c>
      <c r="V93" s="67" t="s">
        <v>30</v>
      </c>
      <c r="W93" s="67" t="s">
        <v>30</v>
      </c>
      <c r="X93" s="67" t="s">
        <v>30</v>
      </c>
      <c r="Y93" s="67" t="s">
        <v>124</v>
      </c>
      <c r="Z93" s="67">
        <v>2179</v>
      </c>
    </row>
    <row r="94" spans="1:26" s="69" customFormat="1" hidden="1" x14ac:dyDescent="0.3">
      <c r="A94" s="66">
        <v>707734</v>
      </c>
      <c r="B94" s="67" t="s">
        <v>33</v>
      </c>
      <c r="C94" s="67" t="s">
        <v>23</v>
      </c>
      <c r="D94" s="67" t="s">
        <v>24</v>
      </c>
      <c r="E94" s="67">
        <v>122218</v>
      </c>
      <c r="F94" s="67" t="s">
        <v>125</v>
      </c>
      <c r="G94" s="67" t="str">
        <f>VLOOKUP(F94,sacc!A:F,6,FALSE)</f>
        <v>Myiopagis viridicata</v>
      </c>
      <c r="H94" s="67">
        <v>5.2067889999999997</v>
      </c>
      <c r="I94" s="67">
        <v>-74.736407</v>
      </c>
      <c r="J94" s="67">
        <v>5</v>
      </c>
      <c r="K94" s="67" t="s">
        <v>26</v>
      </c>
      <c r="L94" s="67" t="s">
        <v>36</v>
      </c>
      <c r="M94" s="67">
        <v>2082</v>
      </c>
      <c r="N94" s="67" t="s">
        <v>126</v>
      </c>
      <c r="O94" s="67">
        <v>1913</v>
      </c>
      <c r="P94" s="67">
        <v>2</v>
      </c>
      <c r="Q94" s="67">
        <v>7</v>
      </c>
      <c r="R94" s="67">
        <v>4787</v>
      </c>
      <c r="S94" s="68">
        <f t="shared" si="1"/>
        <v>4787</v>
      </c>
      <c r="T94" s="67" t="s">
        <v>28</v>
      </c>
      <c r="U94" s="67" t="s">
        <v>29</v>
      </c>
      <c r="V94" s="67" t="s">
        <v>30</v>
      </c>
      <c r="W94" s="67" t="s">
        <v>30</v>
      </c>
      <c r="X94" s="67" t="s">
        <v>30</v>
      </c>
      <c r="Y94" s="67" t="s">
        <v>126</v>
      </c>
      <c r="Z94" s="67">
        <v>2082</v>
      </c>
    </row>
    <row r="95" spans="1:26" s="69" customFormat="1" hidden="1" x14ac:dyDescent="0.3">
      <c r="A95" s="66">
        <v>707735</v>
      </c>
      <c r="B95" s="67" t="s">
        <v>33</v>
      </c>
      <c r="C95" s="67" t="s">
        <v>23</v>
      </c>
      <c r="D95" s="67" t="s">
        <v>24</v>
      </c>
      <c r="E95" s="67">
        <v>122219</v>
      </c>
      <c r="F95" s="67" t="s">
        <v>125</v>
      </c>
      <c r="G95" s="67" t="str">
        <f>VLOOKUP(F95,sacc!A:F,6,FALSE)</f>
        <v>Myiopagis viridicata</v>
      </c>
      <c r="H95" s="67">
        <v>5.2067889999999997</v>
      </c>
      <c r="I95" s="67">
        <v>-74.736407</v>
      </c>
      <c r="J95" s="67">
        <v>5</v>
      </c>
      <c r="K95" s="67" t="s">
        <v>26</v>
      </c>
      <c r="L95" s="67" t="s">
        <v>36</v>
      </c>
      <c r="M95" s="67">
        <v>2082</v>
      </c>
      <c r="N95" s="67" t="s">
        <v>126</v>
      </c>
      <c r="O95" s="67">
        <v>1913</v>
      </c>
      <c r="P95" s="67">
        <v>2</v>
      </c>
      <c r="Q95" s="67">
        <v>7</v>
      </c>
      <c r="R95" s="67">
        <v>4787</v>
      </c>
      <c r="S95" s="68">
        <f t="shared" si="1"/>
        <v>4787</v>
      </c>
      <c r="T95" s="67" t="s">
        <v>28</v>
      </c>
      <c r="U95" s="67" t="s">
        <v>29</v>
      </c>
      <c r="V95" s="67" t="s">
        <v>30</v>
      </c>
      <c r="W95" s="67" t="s">
        <v>30</v>
      </c>
      <c r="X95" s="67" t="s">
        <v>30</v>
      </c>
      <c r="Y95" s="67" t="s">
        <v>126</v>
      </c>
      <c r="Z95" s="67">
        <v>2082</v>
      </c>
    </row>
    <row r="96" spans="1:26" s="69" customFormat="1" hidden="1" x14ac:dyDescent="0.3">
      <c r="A96" s="66">
        <v>707736</v>
      </c>
      <c r="B96" s="67" t="s">
        <v>33</v>
      </c>
      <c r="C96" s="67" t="s">
        <v>23</v>
      </c>
      <c r="D96" s="67" t="s">
        <v>24</v>
      </c>
      <c r="E96" s="67">
        <v>122220</v>
      </c>
      <c r="F96" s="67" t="s">
        <v>125</v>
      </c>
      <c r="G96" s="67" t="str">
        <f>VLOOKUP(F96,sacc!A:F,6,FALSE)</f>
        <v>Myiopagis viridicata</v>
      </c>
      <c r="H96" s="67">
        <v>5.2067889999999997</v>
      </c>
      <c r="I96" s="67">
        <v>-74.736407</v>
      </c>
      <c r="J96" s="67">
        <v>5</v>
      </c>
      <c r="K96" s="67" t="s">
        <v>26</v>
      </c>
      <c r="L96" s="67" t="s">
        <v>36</v>
      </c>
      <c r="M96" s="67">
        <v>2082</v>
      </c>
      <c r="N96" s="67" t="s">
        <v>126</v>
      </c>
      <c r="O96" s="67">
        <v>1913</v>
      </c>
      <c r="P96" s="67">
        <v>2</v>
      </c>
      <c r="Q96" s="67">
        <v>7</v>
      </c>
      <c r="R96" s="67">
        <v>4787</v>
      </c>
      <c r="S96" s="68">
        <f t="shared" si="1"/>
        <v>4787</v>
      </c>
      <c r="T96" s="67" t="s">
        <v>28</v>
      </c>
      <c r="U96" s="67" t="s">
        <v>29</v>
      </c>
      <c r="V96" s="67" t="s">
        <v>30</v>
      </c>
      <c r="W96" s="67" t="s">
        <v>30</v>
      </c>
      <c r="X96" s="67" t="s">
        <v>30</v>
      </c>
      <c r="Y96" s="67" t="s">
        <v>126</v>
      </c>
      <c r="Z96" s="67">
        <v>2082</v>
      </c>
    </row>
    <row r="97" spans="1:26" s="69" customFormat="1" hidden="1" x14ac:dyDescent="0.3">
      <c r="A97" s="66">
        <v>711292</v>
      </c>
      <c r="B97" s="67" t="s">
        <v>33</v>
      </c>
      <c r="C97" s="67" t="s">
        <v>23</v>
      </c>
      <c r="D97" s="67" t="s">
        <v>24</v>
      </c>
      <c r="E97" s="67">
        <v>122223</v>
      </c>
      <c r="F97" s="67" t="s">
        <v>127</v>
      </c>
      <c r="G97" s="67" t="str">
        <f>VLOOKUP(F97,sacc!A:F,6,FALSE)</f>
        <v>Phaeomyias murina</v>
      </c>
      <c r="H97" s="67">
        <v>5.2067889999999997</v>
      </c>
      <c r="I97" s="67">
        <v>-74.736407</v>
      </c>
      <c r="J97" s="67">
        <v>5</v>
      </c>
      <c r="K97" s="67" t="s">
        <v>26</v>
      </c>
      <c r="L97" s="67" t="s">
        <v>36</v>
      </c>
      <c r="M97" s="66">
        <v>2126</v>
      </c>
      <c r="N97" s="67" t="s">
        <v>128</v>
      </c>
      <c r="O97" s="67">
        <v>1913</v>
      </c>
      <c r="P97" s="67">
        <v>2</v>
      </c>
      <c r="Q97" s="67">
        <v>4</v>
      </c>
      <c r="R97" s="67">
        <v>4784</v>
      </c>
      <c r="S97" s="68">
        <f t="shared" si="1"/>
        <v>4784</v>
      </c>
      <c r="T97" s="67" t="s">
        <v>28</v>
      </c>
      <c r="U97" s="67" t="s">
        <v>29</v>
      </c>
      <c r="V97" s="67" t="s">
        <v>30</v>
      </c>
      <c r="W97" s="67" t="s">
        <v>30</v>
      </c>
      <c r="X97" s="67" t="s">
        <v>30</v>
      </c>
      <c r="Y97" s="67" t="s">
        <v>128</v>
      </c>
      <c r="Z97" s="66">
        <v>2126</v>
      </c>
    </row>
    <row r="98" spans="1:26" s="69" customFormat="1" hidden="1" x14ac:dyDescent="0.3">
      <c r="A98" s="66">
        <v>711293</v>
      </c>
      <c r="B98" s="67" t="s">
        <v>33</v>
      </c>
      <c r="C98" s="67" t="s">
        <v>23</v>
      </c>
      <c r="D98" s="67" t="s">
        <v>24</v>
      </c>
      <c r="E98" s="67">
        <v>122224</v>
      </c>
      <c r="F98" s="67" t="s">
        <v>127</v>
      </c>
      <c r="G98" s="67" t="str">
        <f>VLOOKUP(F98,sacc!A:F,6,FALSE)</f>
        <v>Phaeomyias murina</v>
      </c>
      <c r="H98" s="67">
        <v>5.2067889999999997</v>
      </c>
      <c r="I98" s="67">
        <v>-74.736407</v>
      </c>
      <c r="J98" s="67">
        <v>5</v>
      </c>
      <c r="K98" s="67" t="s">
        <v>26</v>
      </c>
      <c r="L98" s="67" t="s">
        <v>36</v>
      </c>
      <c r="M98" s="66">
        <v>2126</v>
      </c>
      <c r="N98" s="67" t="s">
        <v>128</v>
      </c>
      <c r="O98" s="67">
        <v>1913</v>
      </c>
      <c r="P98" s="67">
        <v>2</v>
      </c>
      <c r="Q98" s="67">
        <v>4</v>
      </c>
      <c r="R98" s="67">
        <v>4784</v>
      </c>
      <c r="S98" s="68">
        <f t="shared" si="1"/>
        <v>4784</v>
      </c>
      <c r="T98" s="67" t="s">
        <v>28</v>
      </c>
      <c r="U98" s="67" t="s">
        <v>29</v>
      </c>
      <c r="V98" s="67" t="s">
        <v>30</v>
      </c>
      <c r="W98" s="67" t="s">
        <v>30</v>
      </c>
      <c r="X98" s="67" t="s">
        <v>30</v>
      </c>
      <c r="Y98" s="67" t="s">
        <v>128</v>
      </c>
      <c r="Z98" s="66">
        <v>2126</v>
      </c>
    </row>
    <row r="99" spans="1:26" s="69" customFormat="1" hidden="1" x14ac:dyDescent="0.3">
      <c r="A99" s="66">
        <v>711294</v>
      </c>
      <c r="B99" s="67" t="s">
        <v>33</v>
      </c>
      <c r="C99" s="67" t="s">
        <v>23</v>
      </c>
      <c r="D99" s="67" t="s">
        <v>24</v>
      </c>
      <c r="E99" s="67">
        <v>122225</v>
      </c>
      <c r="F99" s="67" t="s">
        <v>127</v>
      </c>
      <c r="G99" s="67" t="str">
        <f>VLOOKUP(F99,sacc!A:F,6,FALSE)</f>
        <v>Phaeomyias murina</v>
      </c>
      <c r="H99" s="67">
        <v>5.2067889999999997</v>
      </c>
      <c r="I99" s="67">
        <v>-74.736407</v>
      </c>
      <c r="J99" s="67">
        <v>5</v>
      </c>
      <c r="K99" s="67" t="s">
        <v>26</v>
      </c>
      <c r="L99" s="67" t="s">
        <v>39</v>
      </c>
      <c r="M99" s="66">
        <v>2126</v>
      </c>
      <c r="N99" s="67" t="s">
        <v>128</v>
      </c>
      <c r="O99" s="67">
        <v>1913</v>
      </c>
      <c r="P99" s="67">
        <v>2</v>
      </c>
      <c r="Q99" s="67">
        <v>3</v>
      </c>
      <c r="R99" s="67">
        <v>4783</v>
      </c>
      <c r="S99" s="68">
        <f t="shared" si="1"/>
        <v>4783</v>
      </c>
      <c r="T99" s="67" t="s">
        <v>28</v>
      </c>
      <c r="U99" s="67" t="s">
        <v>29</v>
      </c>
      <c r="V99" s="67" t="s">
        <v>30</v>
      </c>
      <c r="W99" s="67" t="s">
        <v>30</v>
      </c>
      <c r="X99" s="67" t="s">
        <v>30</v>
      </c>
      <c r="Y99" s="67" t="s">
        <v>128</v>
      </c>
      <c r="Z99" s="66">
        <v>2126</v>
      </c>
    </row>
    <row r="100" spans="1:26" s="69" customFormat="1" hidden="1" x14ac:dyDescent="0.3">
      <c r="A100" s="66">
        <v>727251</v>
      </c>
      <c r="B100" s="67" t="s">
        <v>33</v>
      </c>
      <c r="C100" s="67" t="s">
        <v>23</v>
      </c>
      <c r="D100" s="67" t="s">
        <v>24</v>
      </c>
      <c r="E100" s="67">
        <v>122234</v>
      </c>
      <c r="F100" s="67" t="s">
        <v>129</v>
      </c>
      <c r="G100" s="67" t="str">
        <f>VLOOKUP(F100,sacc!A:F,6,FALSE)</f>
        <v>Zimmerius chrysops</v>
      </c>
      <c r="H100" s="67">
        <v>5.2067889999999997</v>
      </c>
      <c r="I100" s="67">
        <v>-74.736407</v>
      </c>
      <c r="J100" s="67">
        <v>5</v>
      </c>
      <c r="K100" s="67" t="s">
        <v>26</v>
      </c>
      <c r="L100" s="67"/>
      <c r="M100" s="66">
        <v>2153</v>
      </c>
      <c r="N100" s="67" t="s">
        <v>130</v>
      </c>
      <c r="O100" s="67">
        <v>1913</v>
      </c>
      <c r="P100" s="67">
        <v>2</v>
      </c>
      <c r="Q100" s="67">
        <v>7</v>
      </c>
      <c r="R100" s="67">
        <v>4787</v>
      </c>
      <c r="S100" s="68">
        <f t="shared" si="1"/>
        <v>4787</v>
      </c>
      <c r="T100" s="67" t="s">
        <v>28</v>
      </c>
      <c r="U100" s="67" t="s">
        <v>29</v>
      </c>
      <c r="V100" s="67" t="s">
        <v>30</v>
      </c>
      <c r="W100" s="67" t="s">
        <v>30</v>
      </c>
      <c r="X100" s="67" t="s">
        <v>30</v>
      </c>
      <c r="Y100" s="67" t="s">
        <v>130</v>
      </c>
      <c r="Z100" s="66">
        <v>2153</v>
      </c>
    </row>
    <row r="101" spans="1:26" s="69" customFormat="1" hidden="1" x14ac:dyDescent="0.3">
      <c r="A101" s="66">
        <v>694200</v>
      </c>
      <c r="B101" s="67" t="s">
        <v>33</v>
      </c>
      <c r="C101" s="67" t="s">
        <v>23</v>
      </c>
      <c r="D101" s="67" t="s">
        <v>24</v>
      </c>
      <c r="E101" s="67">
        <v>122255</v>
      </c>
      <c r="F101" s="67" t="s">
        <v>131</v>
      </c>
      <c r="G101" s="67" t="str">
        <f>VLOOKUP(F101,sacc!A:F,6,FALSE)</f>
        <v>Elaenia flavogaster</v>
      </c>
      <c r="H101" s="67">
        <v>5.2067889999999997</v>
      </c>
      <c r="I101" s="67">
        <v>-74.736407</v>
      </c>
      <c r="J101" s="67">
        <v>5</v>
      </c>
      <c r="K101" s="67" t="s">
        <v>26</v>
      </c>
      <c r="L101" s="67" t="s">
        <v>36</v>
      </c>
      <c r="M101" s="67">
        <v>2083</v>
      </c>
      <c r="N101" s="67" t="s">
        <v>132</v>
      </c>
      <c r="O101" s="67">
        <v>1913</v>
      </c>
      <c r="P101" s="67">
        <v>2</v>
      </c>
      <c r="Q101" s="67">
        <v>2</v>
      </c>
      <c r="R101" s="67">
        <v>4782</v>
      </c>
      <c r="S101" s="68">
        <f t="shared" si="1"/>
        <v>4782</v>
      </c>
      <c r="T101" s="67" t="s">
        <v>28</v>
      </c>
      <c r="U101" s="67" t="s">
        <v>29</v>
      </c>
      <c r="V101" s="67" t="s">
        <v>30</v>
      </c>
      <c r="W101" s="67" t="s">
        <v>30</v>
      </c>
      <c r="X101" s="67" t="s">
        <v>30</v>
      </c>
      <c r="Y101" s="67" t="s">
        <v>132</v>
      </c>
      <c r="Z101" s="67">
        <v>2083</v>
      </c>
    </row>
    <row r="102" spans="1:26" s="69" customFormat="1" hidden="1" x14ac:dyDescent="0.3">
      <c r="A102" s="66">
        <v>694201</v>
      </c>
      <c r="B102" s="67" t="s">
        <v>33</v>
      </c>
      <c r="C102" s="67" t="s">
        <v>23</v>
      </c>
      <c r="D102" s="67" t="s">
        <v>24</v>
      </c>
      <c r="E102" s="67">
        <v>122256</v>
      </c>
      <c r="F102" s="67" t="s">
        <v>131</v>
      </c>
      <c r="G102" s="67" t="str">
        <f>VLOOKUP(F102,sacc!A:F,6,FALSE)</f>
        <v>Elaenia flavogaster</v>
      </c>
      <c r="H102" s="67">
        <v>5.2067889999999997</v>
      </c>
      <c r="I102" s="67">
        <v>-74.736407</v>
      </c>
      <c r="J102" s="67">
        <v>5</v>
      </c>
      <c r="K102" s="67" t="s">
        <v>26</v>
      </c>
      <c r="L102" s="67" t="s">
        <v>36</v>
      </c>
      <c r="M102" s="67">
        <v>2083</v>
      </c>
      <c r="N102" s="67" t="s">
        <v>132</v>
      </c>
      <c r="O102" s="67">
        <v>1913</v>
      </c>
      <c r="P102" s="67">
        <v>2</v>
      </c>
      <c r="Q102" s="67">
        <v>7</v>
      </c>
      <c r="R102" s="67">
        <v>4787</v>
      </c>
      <c r="S102" s="68">
        <f t="shared" si="1"/>
        <v>4787</v>
      </c>
      <c r="T102" s="67" t="s">
        <v>28</v>
      </c>
      <c r="U102" s="67" t="s">
        <v>29</v>
      </c>
      <c r="V102" s="67" t="s">
        <v>30</v>
      </c>
      <c r="W102" s="67" t="s">
        <v>30</v>
      </c>
      <c r="X102" s="67" t="s">
        <v>30</v>
      </c>
      <c r="Y102" s="67" t="s">
        <v>132</v>
      </c>
      <c r="Z102" s="67">
        <v>2083</v>
      </c>
    </row>
    <row r="103" spans="1:26" s="69" customFormat="1" hidden="1" x14ac:dyDescent="0.3">
      <c r="A103" s="66">
        <v>708253</v>
      </c>
      <c r="B103" s="67" t="s">
        <v>33</v>
      </c>
      <c r="C103" s="67" t="s">
        <v>23</v>
      </c>
      <c r="D103" s="67" t="s">
        <v>24</v>
      </c>
      <c r="E103" s="67">
        <v>122265</v>
      </c>
      <c r="F103" s="67" t="s">
        <v>133</v>
      </c>
      <c r="G103" s="67" t="str">
        <f>VLOOKUP(F103,sacc!A:F,6,FALSE)</f>
        <v>Myiozetetes cayanensis</v>
      </c>
      <c r="H103" s="67">
        <v>5.2067889999999997</v>
      </c>
      <c r="I103" s="67">
        <v>-74.736407</v>
      </c>
      <c r="J103" s="67">
        <v>5</v>
      </c>
      <c r="K103" s="67" t="s">
        <v>26</v>
      </c>
      <c r="L103" s="67" t="s">
        <v>43</v>
      </c>
      <c r="M103" s="67">
        <v>2375</v>
      </c>
      <c r="N103" s="67" t="s">
        <v>134</v>
      </c>
      <c r="O103" s="67">
        <v>1913</v>
      </c>
      <c r="P103" s="67">
        <v>2</v>
      </c>
      <c r="Q103" s="67">
        <v>4</v>
      </c>
      <c r="R103" s="67">
        <v>4784</v>
      </c>
      <c r="S103" s="68">
        <f t="shared" si="1"/>
        <v>4784</v>
      </c>
      <c r="T103" s="67" t="s">
        <v>28</v>
      </c>
      <c r="U103" s="67" t="s">
        <v>29</v>
      </c>
      <c r="V103" s="67" t="s">
        <v>30</v>
      </c>
      <c r="W103" s="67" t="s">
        <v>30</v>
      </c>
      <c r="X103" s="67" t="s">
        <v>30</v>
      </c>
      <c r="Y103" s="67" t="s">
        <v>134</v>
      </c>
      <c r="Z103" s="67">
        <v>2375</v>
      </c>
    </row>
    <row r="104" spans="1:26" s="69" customFormat="1" hidden="1" x14ac:dyDescent="0.3">
      <c r="A104" s="66">
        <v>708252</v>
      </c>
      <c r="B104" s="67" t="s">
        <v>33</v>
      </c>
      <c r="C104" s="67" t="s">
        <v>23</v>
      </c>
      <c r="D104" s="67" t="s">
        <v>24</v>
      </c>
      <c r="E104" s="67">
        <v>122266</v>
      </c>
      <c r="F104" s="67" t="s">
        <v>133</v>
      </c>
      <c r="G104" s="67" t="str">
        <f>VLOOKUP(F104,sacc!A:F,6,FALSE)</f>
        <v>Myiozetetes cayanensis</v>
      </c>
      <c r="H104" s="67">
        <v>5.2067889999999997</v>
      </c>
      <c r="I104" s="67">
        <v>-74.736407</v>
      </c>
      <c r="J104" s="67">
        <v>5</v>
      </c>
      <c r="K104" s="67" t="s">
        <v>26</v>
      </c>
      <c r="L104" s="67" t="s">
        <v>36</v>
      </c>
      <c r="M104" s="67">
        <v>2375</v>
      </c>
      <c r="N104" s="67" t="s">
        <v>134</v>
      </c>
      <c r="O104" s="67">
        <v>1913</v>
      </c>
      <c r="P104" s="67">
        <v>2</v>
      </c>
      <c r="Q104" s="67">
        <v>3</v>
      </c>
      <c r="R104" s="67">
        <v>4783</v>
      </c>
      <c r="S104" s="68">
        <f t="shared" si="1"/>
        <v>4783</v>
      </c>
      <c r="T104" s="67" t="s">
        <v>28</v>
      </c>
      <c r="U104" s="67" t="s">
        <v>29</v>
      </c>
      <c r="V104" s="67" t="s">
        <v>30</v>
      </c>
      <c r="W104" s="67" t="s">
        <v>30</v>
      </c>
      <c r="X104" s="67" t="s">
        <v>30</v>
      </c>
      <c r="Y104" s="67" t="s">
        <v>134</v>
      </c>
      <c r="Z104" s="67">
        <v>2375</v>
      </c>
    </row>
    <row r="105" spans="1:26" s="69" customFormat="1" hidden="1" x14ac:dyDescent="0.3">
      <c r="A105" s="66">
        <v>713869</v>
      </c>
      <c r="B105" s="67" t="s">
        <v>33</v>
      </c>
      <c r="C105" s="67" t="s">
        <v>23</v>
      </c>
      <c r="D105" s="67" t="s">
        <v>24</v>
      </c>
      <c r="E105" s="67">
        <v>122277</v>
      </c>
      <c r="F105" s="67" t="s">
        <v>135</v>
      </c>
      <c r="G105" s="67" t="str">
        <f>VLOOKUP(F105,sacc!A:F,6,FALSE)</f>
        <v>Pitangus sulphuratus</v>
      </c>
      <c r="H105" s="67">
        <v>5.2067889999999997</v>
      </c>
      <c r="I105" s="67">
        <v>-74.736407</v>
      </c>
      <c r="J105" s="67">
        <v>5</v>
      </c>
      <c r="K105" s="67" t="s">
        <v>26</v>
      </c>
      <c r="L105" s="67" t="s">
        <v>36</v>
      </c>
      <c r="M105" s="67">
        <v>2380</v>
      </c>
      <c r="N105" s="67" t="s">
        <v>136</v>
      </c>
      <c r="O105" s="67">
        <v>1913</v>
      </c>
      <c r="P105" s="67">
        <v>2</v>
      </c>
      <c r="Q105" s="67">
        <v>8</v>
      </c>
      <c r="R105" s="67">
        <v>4788</v>
      </c>
      <c r="S105" s="68">
        <f t="shared" si="1"/>
        <v>4788</v>
      </c>
      <c r="T105" s="67" t="s">
        <v>28</v>
      </c>
      <c r="U105" s="67" t="s">
        <v>29</v>
      </c>
      <c r="V105" s="67" t="s">
        <v>30</v>
      </c>
      <c r="W105" s="67" t="s">
        <v>30</v>
      </c>
      <c r="X105" s="67" t="s">
        <v>30</v>
      </c>
      <c r="Y105" s="67" t="s">
        <v>136</v>
      </c>
      <c r="Z105" s="67">
        <v>2380</v>
      </c>
    </row>
    <row r="106" spans="1:26" s="69" customFormat="1" hidden="1" x14ac:dyDescent="0.3">
      <c r="A106" s="66">
        <v>715324</v>
      </c>
      <c r="B106" s="67" t="s">
        <v>33</v>
      </c>
      <c r="C106" s="67" t="s">
        <v>23</v>
      </c>
      <c r="D106" s="67" t="s">
        <v>24</v>
      </c>
      <c r="E106" s="67">
        <v>122303</v>
      </c>
      <c r="F106" s="67" t="s">
        <v>138</v>
      </c>
      <c r="G106" s="67" t="str">
        <f>VLOOKUP(F106,sacc!A:F,6,FALSE)</f>
        <v>Pyrocephalus rubinus</v>
      </c>
      <c r="H106" s="67">
        <v>5.2067889999999997</v>
      </c>
      <c r="I106" s="67">
        <v>-74.736407</v>
      </c>
      <c r="J106" s="67">
        <v>5</v>
      </c>
      <c r="K106" s="67" t="s">
        <v>26</v>
      </c>
      <c r="L106" s="67" t="s">
        <v>36</v>
      </c>
      <c r="M106" s="67">
        <v>2300</v>
      </c>
      <c r="N106" s="67" t="s">
        <v>139</v>
      </c>
      <c r="O106" s="67">
        <v>1913</v>
      </c>
      <c r="P106" s="67">
        <v>2</v>
      </c>
      <c r="Q106" s="67">
        <v>7</v>
      </c>
      <c r="R106" s="67">
        <v>4787</v>
      </c>
      <c r="S106" s="68">
        <f t="shared" si="1"/>
        <v>4787</v>
      </c>
      <c r="T106" s="67" t="s">
        <v>28</v>
      </c>
      <c r="U106" s="67" t="s">
        <v>29</v>
      </c>
      <c r="V106" s="67" t="s">
        <v>30</v>
      </c>
      <c r="W106" s="67" t="s">
        <v>30</v>
      </c>
      <c r="X106" s="67" t="s">
        <v>30</v>
      </c>
      <c r="Y106" s="67" t="s">
        <v>139</v>
      </c>
      <c r="Z106" s="67">
        <v>2300</v>
      </c>
    </row>
    <row r="107" spans="1:26" s="69" customFormat="1" hidden="1" x14ac:dyDescent="0.3">
      <c r="A107" s="66">
        <v>694760</v>
      </c>
      <c r="B107" s="67" t="s">
        <v>33</v>
      </c>
      <c r="C107" s="67" t="s">
        <v>23</v>
      </c>
      <c r="D107" s="67" t="s">
        <v>24</v>
      </c>
      <c r="E107" s="67">
        <v>122314</v>
      </c>
      <c r="F107" s="67" t="s">
        <v>140</v>
      </c>
      <c r="G107" s="67" t="str">
        <f>VLOOKUP(F107,sacc!A:F,6,FALSE)</f>
        <v>Empidonax traillii</v>
      </c>
      <c r="H107" s="67">
        <v>5.2067889999999997</v>
      </c>
      <c r="I107" s="67">
        <v>-74.736407</v>
      </c>
      <c r="J107" s="67">
        <v>5</v>
      </c>
      <c r="K107" s="67" t="s">
        <v>26</v>
      </c>
      <c r="L107" s="67" t="s">
        <v>75</v>
      </c>
      <c r="M107" s="67">
        <v>2288</v>
      </c>
      <c r="N107" s="67" t="s">
        <v>141</v>
      </c>
      <c r="O107" s="67">
        <v>1913</v>
      </c>
      <c r="P107" s="67">
        <v>2</v>
      </c>
      <c r="Q107" s="67">
        <v>7</v>
      </c>
      <c r="R107" s="67">
        <v>4787</v>
      </c>
      <c r="S107" s="68">
        <f t="shared" si="1"/>
        <v>4787</v>
      </c>
      <c r="T107" s="67" t="s">
        <v>28</v>
      </c>
      <c r="U107" s="67" t="s">
        <v>29</v>
      </c>
      <c r="V107" s="67" t="s">
        <v>30</v>
      </c>
      <c r="W107" s="67" t="s">
        <v>30</v>
      </c>
      <c r="X107" s="67" t="s">
        <v>30</v>
      </c>
      <c r="Y107" s="67" t="s">
        <v>141</v>
      </c>
      <c r="Z107" s="67">
        <v>2288</v>
      </c>
    </row>
    <row r="108" spans="1:26" s="69" customFormat="1" hidden="1" x14ac:dyDescent="0.3">
      <c r="A108" s="66">
        <v>694757</v>
      </c>
      <c r="B108" s="67" t="s">
        <v>33</v>
      </c>
      <c r="C108" s="67" t="s">
        <v>23</v>
      </c>
      <c r="D108" s="67" t="s">
        <v>24</v>
      </c>
      <c r="E108" s="67">
        <v>122315</v>
      </c>
      <c r="F108" s="67" t="s">
        <v>140</v>
      </c>
      <c r="G108" s="67" t="str">
        <f>VLOOKUP(F108,sacc!A:F,6,FALSE)</f>
        <v>Empidonax traillii</v>
      </c>
      <c r="H108" s="67">
        <v>5.2067889999999997</v>
      </c>
      <c r="I108" s="67">
        <v>-74.736407</v>
      </c>
      <c r="J108" s="67">
        <v>5</v>
      </c>
      <c r="K108" s="67" t="s">
        <v>26</v>
      </c>
      <c r="L108" s="67" t="s">
        <v>36</v>
      </c>
      <c r="M108" s="67">
        <v>2288</v>
      </c>
      <c r="N108" s="67" t="s">
        <v>141</v>
      </c>
      <c r="O108" s="67">
        <v>1913</v>
      </c>
      <c r="P108" s="67">
        <v>2</v>
      </c>
      <c r="Q108" s="67">
        <v>8</v>
      </c>
      <c r="R108" s="67">
        <v>4788</v>
      </c>
      <c r="S108" s="68">
        <f t="shared" si="1"/>
        <v>4788</v>
      </c>
      <c r="T108" s="67" t="s">
        <v>28</v>
      </c>
      <c r="U108" s="67" t="s">
        <v>29</v>
      </c>
      <c r="V108" s="67" t="s">
        <v>30</v>
      </c>
      <c r="W108" s="67" t="s">
        <v>30</v>
      </c>
      <c r="X108" s="67" t="s">
        <v>30</v>
      </c>
      <c r="Y108" s="67" t="s">
        <v>141</v>
      </c>
      <c r="Z108" s="67">
        <v>2288</v>
      </c>
    </row>
    <row r="109" spans="1:26" s="69" customFormat="1" hidden="1" x14ac:dyDescent="0.3">
      <c r="A109" s="66">
        <v>694758</v>
      </c>
      <c r="B109" s="67" t="s">
        <v>33</v>
      </c>
      <c r="C109" s="67" t="s">
        <v>23</v>
      </c>
      <c r="D109" s="67" t="s">
        <v>24</v>
      </c>
      <c r="E109" s="67">
        <v>122316</v>
      </c>
      <c r="F109" s="67" t="s">
        <v>140</v>
      </c>
      <c r="G109" s="67" t="str">
        <f>VLOOKUP(F109,sacc!A:F,6,FALSE)</f>
        <v>Empidonax traillii</v>
      </c>
      <c r="H109" s="67">
        <v>5.2067889999999997</v>
      </c>
      <c r="I109" s="67">
        <v>-74.736407</v>
      </c>
      <c r="J109" s="67">
        <v>5</v>
      </c>
      <c r="K109" s="67" t="s">
        <v>26</v>
      </c>
      <c r="L109" s="67" t="s">
        <v>36</v>
      </c>
      <c r="M109" s="67">
        <v>2288</v>
      </c>
      <c r="N109" s="67" t="s">
        <v>141</v>
      </c>
      <c r="O109" s="67">
        <v>1913</v>
      </c>
      <c r="P109" s="67">
        <v>2</v>
      </c>
      <c r="Q109" s="67">
        <v>6</v>
      </c>
      <c r="R109" s="67">
        <v>4786</v>
      </c>
      <c r="S109" s="68">
        <f t="shared" si="1"/>
        <v>4786</v>
      </c>
      <c r="T109" s="67" t="s">
        <v>28</v>
      </c>
      <c r="U109" s="67" t="s">
        <v>29</v>
      </c>
      <c r="V109" s="67" t="s">
        <v>30</v>
      </c>
      <c r="W109" s="67" t="s">
        <v>30</v>
      </c>
      <c r="X109" s="67" t="s">
        <v>30</v>
      </c>
      <c r="Y109" s="67" t="s">
        <v>141</v>
      </c>
      <c r="Z109" s="67">
        <v>2288</v>
      </c>
    </row>
    <row r="110" spans="1:26" s="69" customFormat="1" hidden="1" x14ac:dyDescent="0.3">
      <c r="A110" s="66">
        <v>694759</v>
      </c>
      <c r="B110" s="67" t="s">
        <v>33</v>
      </c>
      <c r="C110" s="67" t="s">
        <v>23</v>
      </c>
      <c r="D110" s="67" t="s">
        <v>24</v>
      </c>
      <c r="E110" s="67">
        <v>122317</v>
      </c>
      <c r="F110" s="67" t="s">
        <v>140</v>
      </c>
      <c r="G110" s="67" t="str">
        <f>VLOOKUP(F110,sacc!A:F,6,FALSE)</f>
        <v>Empidonax traillii</v>
      </c>
      <c r="H110" s="67">
        <v>5.2067889999999997</v>
      </c>
      <c r="I110" s="67">
        <v>-74.736407</v>
      </c>
      <c r="J110" s="67">
        <v>5</v>
      </c>
      <c r="K110" s="67" t="s">
        <v>26</v>
      </c>
      <c r="L110" s="67" t="s">
        <v>36</v>
      </c>
      <c r="M110" s="67">
        <v>2288</v>
      </c>
      <c r="N110" s="67" t="s">
        <v>141</v>
      </c>
      <c r="O110" s="67">
        <v>1913</v>
      </c>
      <c r="P110" s="67">
        <v>2</v>
      </c>
      <c r="Q110" s="67">
        <v>8</v>
      </c>
      <c r="R110" s="67">
        <v>4788</v>
      </c>
      <c r="S110" s="68">
        <f t="shared" si="1"/>
        <v>4788</v>
      </c>
      <c r="T110" s="67" t="s">
        <v>28</v>
      </c>
      <c r="U110" s="67" t="s">
        <v>29</v>
      </c>
      <c r="V110" s="67" t="s">
        <v>30</v>
      </c>
      <c r="W110" s="67" t="s">
        <v>30</v>
      </c>
      <c r="X110" s="67" t="s">
        <v>30</v>
      </c>
      <c r="Y110" s="67" t="s">
        <v>141</v>
      </c>
      <c r="Z110" s="67">
        <v>2288</v>
      </c>
    </row>
    <row r="111" spans="1:26" s="69" customFormat="1" hidden="1" x14ac:dyDescent="0.3">
      <c r="A111" s="66">
        <v>706487</v>
      </c>
      <c r="B111" s="67" t="s">
        <v>33</v>
      </c>
      <c r="C111" s="67" t="s">
        <v>23</v>
      </c>
      <c r="D111" s="67" t="s">
        <v>24</v>
      </c>
      <c r="E111" s="67">
        <v>122331</v>
      </c>
      <c r="F111" s="67" t="s">
        <v>142</v>
      </c>
      <c r="G111" s="67" t="str">
        <f>VLOOKUP(F111,sacc!A:F,6,FALSE)</f>
        <v>Myiarchus apicalis</v>
      </c>
      <c r="H111" s="67">
        <v>5.2067889999999997</v>
      </c>
      <c r="I111" s="67">
        <v>-74.736407</v>
      </c>
      <c r="J111" s="67">
        <v>5</v>
      </c>
      <c r="K111" s="67" t="s">
        <v>26</v>
      </c>
      <c r="L111" s="67" t="s">
        <v>36</v>
      </c>
      <c r="M111" s="67">
        <v>2415</v>
      </c>
      <c r="N111" s="67" t="s">
        <v>142</v>
      </c>
      <c r="O111" s="67">
        <v>1913</v>
      </c>
      <c r="P111" s="67">
        <v>2</v>
      </c>
      <c r="Q111" s="67">
        <v>8</v>
      </c>
      <c r="R111" s="67">
        <v>4788</v>
      </c>
      <c r="S111" s="68">
        <f t="shared" si="1"/>
        <v>4788</v>
      </c>
      <c r="T111" s="67" t="s">
        <v>28</v>
      </c>
      <c r="U111" s="67" t="s">
        <v>29</v>
      </c>
      <c r="V111" s="67" t="s">
        <v>30</v>
      </c>
      <c r="W111" s="67" t="s">
        <v>30</v>
      </c>
      <c r="X111" s="67" t="s">
        <v>30</v>
      </c>
      <c r="Y111" s="67" t="s">
        <v>142</v>
      </c>
      <c r="Z111" s="67">
        <v>2415</v>
      </c>
    </row>
    <row r="112" spans="1:26" s="69" customFormat="1" hidden="1" x14ac:dyDescent="0.3">
      <c r="A112" s="66">
        <v>706488</v>
      </c>
      <c r="B112" s="67" t="s">
        <v>33</v>
      </c>
      <c r="C112" s="67" t="s">
        <v>23</v>
      </c>
      <c r="D112" s="67" t="s">
        <v>24</v>
      </c>
      <c r="E112" s="67">
        <v>122332</v>
      </c>
      <c r="F112" s="67" t="s">
        <v>142</v>
      </c>
      <c r="G112" s="67" t="str">
        <f>VLOOKUP(F112,sacc!A:F,6,FALSE)</f>
        <v>Myiarchus apicalis</v>
      </c>
      <c r="H112" s="67">
        <v>5.2067889999999997</v>
      </c>
      <c r="I112" s="67">
        <v>-74.736407</v>
      </c>
      <c r="J112" s="67">
        <v>5</v>
      </c>
      <c r="K112" s="67" t="s">
        <v>26</v>
      </c>
      <c r="L112" s="67" t="s">
        <v>36</v>
      </c>
      <c r="M112" s="67">
        <v>2415</v>
      </c>
      <c r="N112" s="67" t="s">
        <v>142</v>
      </c>
      <c r="O112" s="67">
        <v>1913</v>
      </c>
      <c r="P112" s="67">
        <v>2</v>
      </c>
      <c r="Q112" s="67">
        <v>4</v>
      </c>
      <c r="R112" s="67">
        <v>4784</v>
      </c>
      <c r="S112" s="68">
        <f t="shared" si="1"/>
        <v>4784</v>
      </c>
      <c r="T112" s="67" t="s">
        <v>28</v>
      </c>
      <c r="U112" s="67" t="s">
        <v>29</v>
      </c>
      <c r="V112" s="67" t="s">
        <v>30</v>
      </c>
      <c r="W112" s="67" t="s">
        <v>30</v>
      </c>
      <c r="X112" s="67" t="s">
        <v>30</v>
      </c>
      <c r="Y112" s="67" t="s">
        <v>142</v>
      </c>
      <c r="Z112" s="67">
        <v>2415</v>
      </c>
    </row>
    <row r="113" spans="1:26" s="69" customFormat="1" hidden="1" x14ac:dyDescent="0.3">
      <c r="A113" s="66">
        <v>706489</v>
      </c>
      <c r="B113" s="67" t="s">
        <v>33</v>
      </c>
      <c r="C113" s="67" t="s">
        <v>23</v>
      </c>
      <c r="D113" s="67" t="s">
        <v>24</v>
      </c>
      <c r="E113" s="67">
        <v>122334</v>
      </c>
      <c r="F113" s="67" t="s">
        <v>142</v>
      </c>
      <c r="G113" s="67" t="str">
        <f>VLOOKUP(F113,sacc!A:F,6,FALSE)</f>
        <v>Myiarchus apicalis</v>
      </c>
      <c r="H113" s="67">
        <v>5.2067889999999997</v>
      </c>
      <c r="I113" s="67">
        <v>-74.736407</v>
      </c>
      <c r="J113" s="67">
        <v>5</v>
      </c>
      <c r="K113" s="67" t="s">
        <v>26</v>
      </c>
      <c r="L113" s="67" t="s">
        <v>36</v>
      </c>
      <c r="M113" s="67">
        <v>2415</v>
      </c>
      <c r="N113" s="67" t="s">
        <v>142</v>
      </c>
      <c r="O113" s="67">
        <v>1913</v>
      </c>
      <c r="P113" s="67">
        <v>2</v>
      </c>
      <c r="Q113" s="67">
        <v>4</v>
      </c>
      <c r="R113" s="67">
        <v>4784</v>
      </c>
      <c r="S113" s="68">
        <f t="shared" si="1"/>
        <v>4784</v>
      </c>
      <c r="T113" s="67" t="s">
        <v>28</v>
      </c>
      <c r="U113" s="67" t="s">
        <v>29</v>
      </c>
      <c r="V113" s="67" t="s">
        <v>30</v>
      </c>
      <c r="W113" s="67" t="s">
        <v>30</v>
      </c>
      <c r="X113" s="67" t="s">
        <v>30</v>
      </c>
      <c r="Y113" s="67" t="s">
        <v>142</v>
      </c>
      <c r="Z113" s="67">
        <v>2415</v>
      </c>
    </row>
    <row r="114" spans="1:26" s="69" customFormat="1" hidden="1" x14ac:dyDescent="0.3">
      <c r="A114" s="66">
        <v>706490</v>
      </c>
      <c r="B114" s="67" t="s">
        <v>33</v>
      </c>
      <c r="C114" s="67" t="s">
        <v>23</v>
      </c>
      <c r="D114" s="67" t="s">
        <v>24</v>
      </c>
      <c r="E114" s="67">
        <v>122335</v>
      </c>
      <c r="F114" s="67" t="s">
        <v>142</v>
      </c>
      <c r="G114" s="67" t="str">
        <f>VLOOKUP(F114,sacc!A:F,6,FALSE)</f>
        <v>Myiarchus apicalis</v>
      </c>
      <c r="H114" s="67">
        <v>5.2067889999999997</v>
      </c>
      <c r="I114" s="67">
        <v>-74.736407</v>
      </c>
      <c r="J114" s="67">
        <v>5</v>
      </c>
      <c r="K114" s="67" t="s">
        <v>26</v>
      </c>
      <c r="L114" s="67" t="s">
        <v>36</v>
      </c>
      <c r="M114" s="67">
        <v>2415</v>
      </c>
      <c r="N114" s="67" t="s">
        <v>142</v>
      </c>
      <c r="O114" s="67">
        <v>1913</v>
      </c>
      <c r="P114" s="67">
        <v>2</v>
      </c>
      <c r="Q114" s="67">
        <v>4</v>
      </c>
      <c r="R114" s="67">
        <v>4784</v>
      </c>
      <c r="S114" s="68">
        <f t="shared" si="1"/>
        <v>4784</v>
      </c>
      <c r="T114" s="67" t="s">
        <v>28</v>
      </c>
      <c r="U114" s="67" t="s">
        <v>29</v>
      </c>
      <c r="V114" s="67" t="s">
        <v>30</v>
      </c>
      <c r="W114" s="67" t="s">
        <v>30</v>
      </c>
      <c r="X114" s="67" t="s">
        <v>30</v>
      </c>
      <c r="Y114" s="67" t="s">
        <v>142</v>
      </c>
      <c r="Z114" s="67">
        <v>2415</v>
      </c>
    </row>
    <row r="115" spans="1:26" s="69" customFormat="1" hidden="1" x14ac:dyDescent="0.3">
      <c r="A115" s="66">
        <v>727691</v>
      </c>
      <c r="B115" s="67" t="s">
        <v>33</v>
      </c>
      <c r="C115" s="67" t="s">
        <v>23</v>
      </c>
      <c r="D115" s="67" t="s">
        <v>24</v>
      </c>
      <c r="E115" s="67">
        <v>122348</v>
      </c>
      <c r="F115" s="67" t="s">
        <v>143</v>
      </c>
      <c r="G115" s="67" t="str">
        <f>VLOOKUP(F115,sacc!A:F,6,FALSE)</f>
        <v>Tyrannus melancholicus</v>
      </c>
      <c r="H115" s="67">
        <v>5.2067889999999997</v>
      </c>
      <c r="I115" s="67">
        <v>-74.736407</v>
      </c>
      <c r="J115" s="67">
        <v>5</v>
      </c>
      <c r="K115" s="67" t="s">
        <v>26</v>
      </c>
      <c r="L115" s="67" t="s">
        <v>92</v>
      </c>
      <c r="M115" s="67">
        <v>2396</v>
      </c>
      <c r="N115" s="67" t="s">
        <v>144</v>
      </c>
      <c r="O115" s="67">
        <v>1913</v>
      </c>
      <c r="P115" s="67">
        <v>2</v>
      </c>
      <c r="Q115" s="67">
        <v>2</v>
      </c>
      <c r="R115" s="67">
        <v>4782</v>
      </c>
      <c r="S115" s="68">
        <f t="shared" si="1"/>
        <v>4782</v>
      </c>
      <c r="T115" s="67" t="s">
        <v>28</v>
      </c>
      <c r="U115" s="67" t="s">
        <v>29</v>
      </c>
      <c r="V115" s="67" t="s">
        <v>30</v>
      </c>
      <c r="W115" s="67" t="s">
        <v>30</v>
      </c>
      <c r="X115" s="67" t="s">
        <v>30</v>
      </c>
      <c r="Y115" s="67" t="s">
        <v>144</v>
      </c>
      <c r="Z115" s="67">
        <v>2396</v>
      </c>
    </row>
    <row r="116" spans="1:26" s="69" customFormat="1" hidden="1" x14ac:dyDescent="0.3">
      <c r="A116" s="66">
        <v>689963</v>
      </c>
      <c r="B116" s="67" t="s">
        <v>33</v>
      </c>
      <c r="C116" s="67" t="s">
        <v>23</v>
      </c>
      <c r="D116" s="67" t="s">
        <v>24</v>
      </c>
      <c r="E116" s="67">
        <v>122370</v>
      </c>
      <c r="F116" s="67" t="s">
        <v>145</v>
      </c>
      <c r="G116" s="67" t="str">
        <f>VLOOKUP(F116,sacc!A:F,6,FALSE)</f>
        <v>Corapipo leucorrhoa</v>
      </c>
      <c r="H116" s="67">
        <v>5.2067889999999997</v>
      </c>
      <c r="I116" s="67">
        <v>-74.736407</v>
      </c>
      <c r="J116" s="67">
        <v>5</v>
      </c>
      <c r="K116" s="67" t="s">
        <v>26</v>
      </c>
      <c r="L116" s="67" t="s">
        <v>92</v>
      </c>
      <c r="M116" s="67">
        <v>2508</v>
      </c>
      <c r="N116" s="67" t="s">
        <v>146</v>
      </c>
      <c r="O116" s="67">
        <v>1913</v>
      </c>
      <c r="P116" s="67">
        <v>2</v>
      </c>
      <c r="Q116" s="67">
        <v>6</v>
      </c>
      <c r="R116" s="67">
        <v>4786</v>
      </c>
      <c r="S116" s="68">
        <f t="shared" si="1"/>
        <v>4786</v>
      </c>
      <c r="T116" s="67" t="s">
        <v>28</v>
      </c>
      <c r="U116" s="67" t="s">
        <v>29</v>
      </c>
      <c r="V116" s="67" t="s">
        <v>30</v>
      </c>
      <c r="W116" s="67" t="s">
        <v>30</v>
      </c>
      <c r="X116" s="67" t="s">
        <v>30</v>
      </c>
      <c r="Y116" s="67" t="s">
        <v>146</v>
      </c>
      <c r="Z116" s="67">
        <v>2508</v>
      </c>
    </row>
    <row r="117" spans="1:26" s="69" customFormat="1" hidden="1" x14ac:dyDescent="0.3">
      <c r="A117" s="66">
        <v>703248</v>
      </c>
      <c r="B117" s="67" t="s">
        <v>33</v>
      </c>
      <c r="C117" s="67" t="s">
        <v>23</v>
      </c>
      <c r="D117" s="67" t="s">
        <v>24</v>
      </c>
      <c r="E117" s="67">
        <v>122371</v>
      </c>
      <c r="F117" s="67" t="s">
        <v>147</v>
      </c>
      <c r="G117" s="67" t="str">
        <f>VLOOKUP(F117,sacc!A:F,6,FALSE)</f>
        <v>Manacus manacus</v>
      </c>
      <c r="H117" s="67">
        <v>5.2067889999999997</v>
      </c>
      <c r="I117" s="67">
        <v>-74.736407</v>
      </c>
      <c r="J117" s="67">
        <v>5</v>
      </c>
      <c r="K117" s="67" t="s">
        <v>26</v>
      </c>
      <c r="L117" s="67" t="s">
        <v>36</v>
      </c>
      <c r="M117" s="67">
        <v>2524</v>
      </c>
      <c r="N117" s="67" t="s">
        <v>148</v>
      </c>
      <c r="O117" s="67">
        <v>1913</v>
      </c>
      <c r="P117" s="67">
        <v>2</v>
      </c>
      <c r="Q117" s="67">
        <v>4</v>
      </c>
      <c r="R117" s="67">
        <v>4784</v>
      </c>
      <c r="S117" s="68">
        <f t="shared" si="1"/>
        <v>4784</v>
      </c>
      <c r="T117" s="67" t="s">
        <v>28</v>
      </c>
      <c r="U117" s="67" t="s">
        <v>29</v>
      </c>
      <c r="V117" s="67" t="s">
        <v>30</v>
      </c>
      <c r="W117" s="67" t="s">
        <v>30</v>
      </c>
      <c r="X117" s="67" t="s">
        <v>30</v>
      </c>
      <c r="Y117" s="67" t="s">
        <v>148</v>
      </c>
      <c r="Z117" s="67">
        <v>2524</v>
      </c>
    </row>
    <row r="118" spans="1:26" s="69" customFormat="1" hidden="1" x14ac:dyDescent="0.3">
      <c r="A118" s="66">
        <v>703249</v>
      </c>
      <c r="B118" s="67" t="s">
        <v>33</v>
      </c>
      <c r="C118" s="67" t="s">
        <v>23</v>
      </c>
      <c r="D118" s="67" t="s">
        <v>24</v>
      </c>
      <c r="E118" s="67">
        <v>122372</v>
      </c>
      <c r="F118" s="67" t="s">
        <v>147</v>
      </c>
      <c r="G118" s="67" t="str">
        <f>VLOOKUP(F118,sacc!A:F,6,FALSE)</f>
        <v>Manacus manacus</v>
      </c>
      <c r="H118" s="67">
        <v>5.2067889999999997</v>
      </c>
      <c r="I118" s="67">
        <v>-74.736407</v>
      </c>
      <c r="J118" s="67">
        <v>5</v>
      </c>
      <c r="K118" s="67" t="s">
        <v>26</v>
      </c>
      <c r="L118" s="67" t="s">
        <v>36</v>
      </c>
      <c r="M118" s="67">
        <v>2524</v>
      </c>
      <c r="N118" s="67" t="s">
        <v>148</v>
      </c>
      <c r="O118" s="67">
        <v>1913</v>
      </c>
      <c r="P118" s="67">
        <v>2</v>
      </c>
      <c r="Q118" s="67">
        <v>3</v>
      </c>
      <c r="R118" s="67">
        <v>4783</v>
      </c>
      <c r="S118" s="68">
        <f t="shared" si="1"/>
        <v>4783</v>
      </c>
      <c r="T118" s="67" t="s">
        <v>28</v>
      </c>
      <c r="U118" s="67" t="s">
        <v>29</v>
      </c>
      <c r="V118" s="67" t="s">
        <v>30</v>
      </c>
      <c r="W118" s="67" t="s">
        <v>30</v>
      </c>
      <c r="X118" s="67" t="s">
        <v>30</v>
      </c>
      <c r="Y118" s="67" t="s">
        <v>148</v>
      </c>
      <c r="Z118" s="67">
        <v>2524</v>
      </c>
    </row>
    <row r="119" spans="1:26" s="69" customFormat="1" hidden="1" x14ac:dyDescent="0.3">
      <c r="A119" s="66">
        <v>714367</v>
      </c>
      <c r="B119" s="67" t="s">
        <v>33</v>
      </c>
      <c r="C119" s="67" t="s">
        <v>23</v>
      </c>
      <c r="D119" s="67" t="s">
        <v>24</v>
      </c>
      <c r="E119" s="67">
        <v>122427</v>
      </c>
      <c r="F119" s="67" t="s">
        <v>149</v>
      </c>
      <c r="G119" s="67" t="str">
        <f>VLOOKUP(F119,sacc!A:F,6,FALSE)</f>
        <v>Polioptila plumbea</v>
      </c>
      <c r="H119" s="67">
        <v>5.2067889999999997</v>
      </c>
      <c r="I119" s="67">
        <v>-74.736407</v>
      </c>
      <c r="J119" s="67">
        <v>5</v>
      </c>
      <c r="K119" s="67" t="s">
        <v>26</v>
      </c>
      <c r="L119" s="67" t="s">
        <v>41</v>
      </c>
      <c r="M119" s="67">
        <v>2693</v>
      </c>
      <c r="N119" s="67" t="s">
        <v>150</v>
      </c>
      <c r="O119" s="67">
        <v>1913</v>
      </c>
      <c r="P119" s="67">
        <v>2</v>
      </c>
      <c r="Q119" s="67">
        <v>8</v>
      </c>
      <c r="R119" s="67">
        <v>4788</v>
      </c>
      <c r="S119" s="68">
        <f t="shared" ref="S119:S182" si="2">DATE(O119,P119,Q119)</f>
        <v>4788</v>
      </c>
      <c r="T119" s="67" t="s">
        <v>28</v>
      </c>
      <c r="U119" s="67" t="s">
        <v>29</v>
      </c>
      <c r="V119" s="67" t="s">
        <v>30</v>
      </c>
      <c r="W119" s="67" t="s">
        <v>30</v>
      </c>
      <c r="X119" s="67" t="s">
        <v>30</v>
      </c>
      <c r="Y119" s="67" t="s">
        <v>150</v>
      </c>
      <c r="Z119" s="67">
        <v>2693</v>
      </c>
    </row>
    <row r="120" spans="1:26" s="69" customFormat="1" hidden="1" x14ac:dyDescent="0.3">
      <c r="A120" s="66">
        <v>714368</v>
      </c>
      <c r="B120" s="67" t="s">
        <v>33</v>
      </c>
      <c r="C120" s="67" t="s">
        <v>23</v>
      </c>
      <c r="D120" s="67" t="s">
        <v>24</v>
      </c>
      <c r="E120" s="67">
        <v>122428</v>
      </c>
      <c r="F120" s="67" t="s">
        <v>149</v>
      </c>
      <c r="G120" s="67" t="str">
        <f>VLOOKUP(F120,sacc!A:F,6,FALSE)</f>
        <v>Polioptila plumbea</v>
      </c>
      <c r="H120" s="67">
        <v>5.2067889999999997</v>
      </c>
      <c r="I120" s="67">
        <v>-74.736407</v>
      </c>
      <c r="J120" s="67">
        <v>5</v>
      </c>
      <c r="K120" s="67" t="s">
        <v>26</v>
      </c>
      <c r="L120" s="67" t="s">
        <v>36</v>
      </c>
      <c r="M120" s="67">
        <v>2693</v>
      </c>
      <c r="N120" s="67" t="s">
        <v>150</v>
      </c>
      <c r="O120" s="67">
        <v>1913</v>
      </c>
      <c r="P120" s="67">
        <v>2</v>
      </c>
      <c r="Q120" s="67">
        <v>3</v>
      </c>
      <c r="R120" s="67">
        <v>4783</v>
      </c>
      <c r="S120" s="68">
        <f t="shared" si="2"/>
        <v>4783</v>
      </c>
      <c r="T120" s="67" t="s">
        <v>28</v>
      </c>
      <c r="U120" s="67" t="s">
        <v>29</v>
      </c>
      <c r="V120" s="67" t="s">
        <v>30</v>
      </c>
      <c r="W120" s="67" t="s">
        <v>30</v>
      </c>
      <c r="X120" s="67" t="s">
        <v>30</v>
      </c>
      <c r="Y120" s="67" t="s">
        <v>150</v>
      </c>
      <c r="Z120" s="67">
        <v>2693</v>
      </c>
    </row>
    <row r="121" spans="1:26" s="69" customFormat="1" hidden="1" x14ac:dyDescent="0.3">
      <c r="A121" s="66">
        <v>724545</v>
      </c>
      <c r="B121" s="67" t="s">
        <v>33</v>
      </c>
      <c r="C121" s="67" t="s">
        <v>23</v>
      </c>
      <c r="D121" s="67" t="s">
        <v>24</v>
      </c>
      <c r="E121" s="67">
        <v>122462</v>
      </c>
      <c r="F121" s="67" t="s">
        <v>151</v>
      </c>
      <c r="G121" s="67" t="str">
        <f>VLOOKUP(F121,sacc!A:F,6,FALSE)</f>
        <v>Cantorchilus leucotis</v>
      </c>
      <c r="H121" s="67">
        <v>5.2067889999999997</v>
      </c>
      <c r="I121" s="67">
        <v>-74.736407</v>
      </c>
      <c r="J121" s="67">
        <v>5</v>
      </c>
      <c r="K121" s="67" t="s">
        <v>26</v>
      </c>
      <c r="L121" s="67" t="s">
        <v>36</v>
      </c>
      <c r="M121" s="67">
        <v>2675</v>
      </c>
      <c r="N121" s="67" t="s">
        <v>152</v>
      </c>
      <c r="O121" s="67">
        <v>1913</v>
      </c>
      <c r="P121" s="67">
        <v>2</v>
      </c>
      <c r="Q121" s="67">
        <v>6</v>
      </c>
      <c r="R121" s="67">
        <v>4786</v>
      </c>
      <c r="S121" s="68">
        <f t="shared" si="2"/>
        <v>4786</v>
      </c>
      <c r="T121" s="67" t="s">
        <v>28</v>
      </c>
      <c r="U121" s="67" t="s">
        <v>29</v>
      </c>
      <c r="V121" s="67" t="s">
        <v>30</v>
      </c>
      <c r="W121" s="67" t="s">
        <v>30</v>
      </c>
      <c r="X121" s="67" t="s">
        <v>30</v>
      </c>
      <c r="Y121" s="67" t="s">
        <v>152</v>
      </c>
      <c r="Z121" s="67">
        <v>2675</v>
      </c>
    </row>
    <row r="122" spans="1:26" s="69" customFormat="1" hidden="1" x14ac:dyDescent="0.3">
      <c r="A122" s="66">
        <v>724546</v>
      </c>
      <c r="B122" s="67" t="s">
        <v>33</v>
      </c>
      <c r="C122" s="67" t="s">
        <v>23</v>
      </c>
      <c r="D122" s="67" t="s">
        <v>24</v>
      </c>
      <c r="E122" s="67">
        <v>122463</v>
      </c>
      <c r="F122" s="67" t="s">
        <v>151</v>
      </c>
      <c r="G122" s="67" t="str">
        <f>VLOOKUP(F122,sacc!A:F,6,FALSE)</f>
        <v>Cantorchilus leucotis</v>
      </c>
      <c r="H122" s="67">
        <v>5.2067889999999997</v>
      </c>
      <c r="I122" s="67">
        <v>-74.736407</v>
      </c>
      <c r="J122" s="67">
        <v>5</v>
      </c>
      <c r="K122" s="67" t="s">
        <v>26</v>
      </c>
      <c r="L122" s="67" t="s">
        <v>36</v>
      </c>
      <c r="M122" s="67">
        <v>2675</v>
      </c>
      <c r="N122" s="67" t="s">
        <v>152</v>
      </c>
      <c r="O122" s="67">
        <v>1913</v>
      </c>
      <c r="P122" s="67">
        <v>2</v>
      </c>
      <c r="Q122" s="67">
        <v>6</v>
      </c>
      <c r="R122" s="67">
        <v>4786</v>
      </c>
      <c r="S122" s="68">
        <f t="shared" si="2"/>
        <v>4786</v>
      </c>
      <c r="T122" s="67" t="s">
        <v>28</v>
      </c>
      <c r="U122" s="67" t="s">
        <v>29</v>
      </c>
      <c r="V122" s="67" t="s">
        <v>30</v>
      </c>
      <c r="W122" s="67" t="s">
        <v>30</v>
      </c>
      <c r="X122" s="67" t="s">
        <v>30</v>
      </c>
      <c r="Y122" s="67" t="s">
        <v>152</v>
      </c>
      <c r="Z122" s="67">
        <v>2675</v>
      </c>
    </row>
    <row r="123" spans="1:26" s="69" customFormat="1" hidden="1" x14ac:dyDescent="0.3">
      <c r="A123" s="66">
        <v>726051</v>
      </c>
      <c r="B123" s="67" t="s">
        <v>33</v>
      </c>
      <c r="C123" s="67" t="s">
        <v>23</v>
      </c>
      <c r="D123" s="67" t="s">
        <v>24</v>
      </c>
      <c r="E123" s="67">
        <v>122493</v>
      </c>
      <c r="F123" s="67" t="s">
        <v>153</v>
      </c>
      <c r="G123" s="67" t="str">
        <f>VLOOKUP(F123,sacc!A:F,6,FALSE)</f>
        <v>Troglodytes aedon</v>
      </c>
      <c r="H123" s="67">
        <v>5.2067889999999997</v>
      </c>
      <c r="I123" s="67">
        <v>-74.736407</v>
      </c>
      <c r="J123" s="67">
        <v>5</v>
      </c>
      <c r="K123" s="67" t="s">
        <v>26</v>
      </c>
      <c r="L123" s="67" t="s">
        <v>36</v>
      </c>
      <c r="M123" s="67">
        <v>2646</v>
      </c>
      <c r="N123" s="67" t="s">
        <v>154</v>
      </c>
      <c r="O123" s="67">
        <v>1913</v>
      </c>
      <c r="P123" s="67">
        <v>2</v>
      </c>
      <c r="Q123" s="67">
        <v>8</v>
      </c>
      <c r="R123" s="67">
        <v>4788</v>
      </c>
      <c r="S123" s="68">
        <f t="shared" si="2"/>
        <v>4788</v>
      </c>
      <c r="T123" s="67" t="s">
        <v>28</v>
      </c>
      <c r="U123" s="67" t="s">
        <v>29</v>
      </c>
      <c r="V123" s="67" t="s">
        <v>30</v>
      </c>
      <c r="W123" s="67" t="s">
        <v>30</v>
      </c>
      <c r="X123" s="67" t="s">
        <v>30</v>
      </c>
      <c r="Y123" s="67" t="s">
        <v>154</v>
      </c>
      <c r="Z123" s="67">
        <v>2646</v>
      </c>
    </row>
    <row r="124" spans="1:26" s="69" customFormat="1" hidden="1" x14ac:dyDescent="0.3">
      <c r="A124" s="66">
        <v>726052</v>
      </c>
      <c r="B124" s="67" t="s">
        <v>33</v>
      </c>
      <c r="C124" s="67" t="s">
        <v>23</v>
      </c>
      <c r="D124" s="67" t="s">
        <v>24</v>
      </c>
      <c r="E124" s="67">
        <v>122494</v>
      </c>
      <c r="F124" s="67" t="s">
        <v>153</v>
      </c>
      <c r="G124" s="67" t="str">
        <f>VLOOKUP(F124,sacc!A:F,6,FALSE)</f>
        <v>Troglodytes aedon</v>
      </c>
      <c r="H124" s="67">
        <v>5.2067889999999997</v>
      </c>
      <c r="I124" s="67">
        <v>-74.736407</v>
      </c>
      <c r="J124" s="67">
        <v>5</v>
      </c>
      <c r="K124" s="67" t="s">
        <v>26</v>
      </c>
      <c r="L124" s="67" t="s">
        <v>36</v>
      </c>
      <c r="M124" s="67">
        <v>2646</v>
      </c>
      <c r="N124" s="67" t="s">
        <v>154</v>
      </c>
      <c r="O124" s="67">
        <v>1913</v>
      </c>
      <c r="P124" s="67">
        <v>2</v>
      </c>
      <c r="Q124" s="67">
        <v>8</v>
      </c>
      <c r="R124" s="67">
        <v>4788</v>
      </c>
      <c r="S124" s="68">
        <f t="shared" si="2"/>
        <v>4788</v>
      </c>
      <c r="T124" s="67" t="s">
        <v>28</v>
      </c>
      <c r="U124" s="67" t="s">
        <v>29</v>
      </c>
      <c r="V124" s="67" t="s">
        <v>30</v>
      </c>
      <c r="W124" s="67" t="s">
        <v>30</v>
      </c>
      <c r="X124" s="67" t="s">
        <v>30</v>
      </c>
      <c r="Y124" s="67" t="s">
        <v>154</v>
      </c>
      <c r="Z124" s="67">
        <v>2646</v>
      </c>
    </row>
    <row r="125" spans="1:26" s="69" customFormat="1" hidden="1" x14ac:dyDescent="0.3">
      <c r="A125" s="66">
        <v>705256</v>
      </c>
      <c r="B125" s="67" t="s">
        <v>33</v>
      </c>
      <c r="C125" s="67" t="s">
        <v>23</v>
      </c>
      <c r="D125" s="67" t="s">
        <v>24</v>
      </c>
      <c r="E125" s="67">
        <v>122540</v>
      </c>
      <c r="F125" s="67" t="s">
        <v>155</v>
      </c>
      <c r="G125" s="67" t="str">
        <f>VLOOKUP(F125,sacc!A:F,6,FALSE)</f>
        <v>Mimus gilvus</v>
      </c>
      <c r="H125" s="67">
        <v>5.2067889999999997</v>
      </c>
      <c r="I125" s="67">
        <v>-74.736407</v>
      </c>
      <c r="J125" s="67">
        <v>5</v>
      </c>
      <c r="K125" s="67" t="s">
        <v>26</v>
      </c>
      <c r="L125" s="67" t="s">
        <v>75</v>
      </c>
      <c r="M125" s="67">
        <v>2743</v>
      </c>
      <c r="N125" s="67" t="s">
        <v>156</v>
      </c>
      <c r="O125" s="67">
        <v>1913</v>
      </c>
      <c r="P125" s="67">
        <v>2</v>
      </c>
      <c r="Q125" s="67">
        <v>6</v>
      </c>
      <c r="R125" s="67">
        <v>4786</v>
      </c>
      <c r="S125" s="68">
        <f t="shared" si="2"/>
        <v>4786</v>
      </c>
      <c r="T125" s="67" t="s">
        <v>28</v>
      </c>
      <c r="U125" s="67" t="s">
        <v>29</v>
      </c>
      <c r="V125" s="67" t="s">
        <v>30</v>
      </c>
      <c r="W125" s="67" t="s">
        <v>30</v>
      </c>
      <c r="X125" s="67" t="s">
        <v>30</v>
      </c>
      <c r="Y125" s="67" t="s">
        <v>156</v>
      </c>
      <c r="Z125" s="67">
        <v>2743</v>
      </c>
    </row>
    <row r="126" spans="1:26" s="69" customFormat="1" hidden="1" x14ac:dyDescent="0.3">
      <c r="A126" s="66">
        <v>693413</v>
      </c>
      <c r="B126" s="67" t="s">
        <v>33</v>
      </c>
      <c r="C126" s="67" t="s">
        <v>23</v>
      </c>
      <c r="D126" s="67" t="s">
        <v>24</v>
      </c>
      <c r="E126" s="67">
        <v>122541</v>
      </c>
      <c r="F126" s="67" t="s">
        <v>157</v>
      </c>
      <c r="G126" s="67" t="str">
        <f>VLOOKUP(F126,sacc!A:F,6,FALSE)</f>
        <v>Donacobius atricapilla</v>
      </c>
      <c r="H126" s="67">
        <v>5.2067889999999997</v>
      </c>
      <c r="I126" s="67">
        <v>-74.736407</v>
      </c>
      <c r="J126" s="67">
        <v>5</v>
      </c>
      <c r="K126" s="67" t="s">
        <v>26</v>
      </c>
      <c r="L126" s="67" t="s">
        <v>36</v>
      </c>
      <c r="M126" s="67">
        <v>2699</v>
      </c>
      <c r="N126" s="67" t="s">
        <v>158</v>
      </c>
      <c r="O126" s="67">
        <v>1913</v>
      </c>
      <c r="P126" s="67">
        <v>2</v>
      </c>
      <c r="Q126" s="67">
        <v>7</v>
      </c>
      <c r="R126" s="67">
        <v>4787</v>
      </c>
      <c r="S126" s="68">
        <f t="shared" si="2"/>
        <v>4787</v>
      </c>
      <c r="T126" s="67" t="s">
        <v>28</v>
      </c>
      <c r="U126" s="67" t="s">
        <v>29</v>
      </c>
      <c r="V126" s="67" t="s">
        <v>30</v>
      </c>
      <c r="W126" s="67" t="s">
        <v>30</v>
      </c>
      <c r="X126" s="67" t="s">
        <v>30</v>
      </c>
      <c r="Y126" s="67" t="s">
        <v>158</v>
      </c>
      <c r="Z126" s="67">
        <v>2699</v>
      </c>
    </row>
    <row r="127" spans="1:26" s="69" customFormat="1" hidden="1" x14ac:dyDescent="0.3">
      <c r="A127" s="66">
        <v>713964</v>
      </c>
      <c r="B127" s="67" t="s">
        <v>33</v>
      </c>
      <c r="C127" s="67" t="s">
        <v>23</v>
      </c>
      <c r="D127" s="67" t="s">
        <v>24</v>
      </c>
      <c r="E127" s="67">
        <v>122555</v>
      </c>
      <c r="F127" s="67" t="s">
        <v>159</v>
      </c>
      <c r="G127" s="67" t="str">
        <f>VLOOKUP(F127,sacc!A:F,6,FALSE)</f>
        <v>Turdus ignobilis</v>
      </c>
      <c r="H127" s="67">
        <v>5.2067889999999997</v>
      </c>
      <c r="I127" s="67">
        <v>-74.736407</v>
      </c>
      <c r="J127" s="67">
        <v>5</v>
      </c>
      <c r="K127" s="67" t="s">
        <v>26</v>
      </c>
      <c r="L127" s="67" t="s">
        <v>36</v>
      </c>
      <c r="M127" s="67">
        <v>2731</v>
      </c>
      <c r="N127" s="67" t="s">
        <v>161</v>
      </c>
      <c r="O127" s="67">
        <v>1913</v>
      </c>
      <c r="P127" s="67">
        <v>2</v>
      </c>
      <c r="Q127" s="67">
        <v>6</v>
      </c>
      <c r="R127" s="67">
        <v>4786</v>
      </c>
      <c r="S127" s="68">
        <f t="shared" si="2"/>
        <v>4786</v>
      </c>
      <c r="T127" s="67" t="s">
        <v>28</v>
      </c>
      <c r="U127" s="67" t="s">
        <v>29</v>
      </c>
      <c r="V127" s="67" t="s">
        <v>30</v>
      </c>
      <c r="W127" s="67" t="s">
        <v>30</v>
      </c>
      <c r="X127" s="67" t="s">
        <v>30</v>
      </c>
      <c r="Y127" s="67" t="s">
        <v>161</v>
      </c>
      <c r="Z127" s="67">
        <v>2731</v>
      </c>
    </row>
    <row r="128" spans="1:26" s="69" customFormat="1" hidden="1" x14ac:dyDescent="0.3">
      <c r="A128" s="66">
        <v>713900</v>
      </c>
      <c r="B128" s="67" t="s">
        <v>33</v>
      </c>
      <c r="C128" s="67" t="s">
        <v>23</v>
      </c>
      <c r="D128" s="67" t="s">
        <v>24</v>
      </c>
      <c r="E128" s="67">
        <v>122570</v>
      </c>
      <c r="F128" s="67" t="s">
        <v>162</v>
      </c>
      <c r="G128" s="67" t="str">
        <f>VLOOKUP(F128,sacc!A:F,6,FALSE)</f>
        <v>Turdus leucomelas</v>
      </c>
      <c r="H128" s="67">
        <v>5.2067889999999997</v>
      </c>
      <c r="I128" s="67">
        <v>-74.736407</v>
      </c>
      <c r="J128" s="67">
        <v>5</v>
      </c>
      <c r="K128" s="67" t="s">
        <v>26</v>
      </c>
      <c r="L128" s="67" t="s">
        <v>36</v>
      </c>
      <c r="M128" s="66">
        <v>2719</v>
      </c>
      <c r="N128" s="67" t="s">
        <v>163</v>
      </c>
      <c r="O128" s="67">
        <v>1913</v>
      </c>
      <c r="P128" s="67">
        <v>2</v>
      </c>
      <c r="Q128" s="67">
        <v>2</v>
      </c>
      <c r="R128" s="67">
        <v>4782</v>
      </c>
      <c r="S128" s="68">
        <f t="shared" si="2"/>
        <v>4782</v>
      </c>
      <c r="T128" s="67" t="s">
        <v>28</v>
      </c>
      <c r="U128" s="67" t="s">
        <v>29</v>
      </c>
      <c r="V128" s="67" t="s">
        <v>30</v>
      </c>
      <c r="W128" s="67" t="s">
        <v>30</v>
      </c>
      <c r="X128" s="67" t="s">
        <v>30</v>
      </c>
      <c r="Y128" s="67" t="s">
        <v>163</v>
      </c>
      <c r="Z128" s="66">
        <v>2719</v>
      </c>
    </row>
    <row r="129" spans="1:26" s="69" customFormat="1" hidden="1" x14ac:dyDescent="0.3">
      <c r="A129" s="66">
        <v>713901</v>
      </c>
      <c r="B129" s="67" t="s">
        <v>33</v>
      </c>
      <c r="C129" s="67" t="s">
        <v>23</v>
      </c>
      <c r="D129" s="67" t="s">
        <v>24</v>
      </c>
      <c r="E129" s="67">
        <v>122571</v>
      </c>
      <c r="F129" s="67" t="s">
        <v>162</v>
      </c>
      <c r="G129" s="67" t="str">
        <f>VLOOKUP(F129,sacc!A:F,6,FALSE)</f>
        <v>Turdus leucomelas</v>
      </c>
      <c r="H129" s="67">
        <v>5.2067889999999997</v>
      </c>
      <c r="I129" s="67">
        <v>-74.736407</v>
      </c>
      <c r="J129" s="67">
        <v>5</v>
      </c>
      <c r="K129" s="67" t="s">
        <v>26</v>
      </c>
      <c r="L129" s="67" t="s">
        <v>36</v>
      </c>
      <c r="M129" s="66">
        <v>2719</v>
      </c>
      <c r="N129" s="67" t="s">
        <v>163</v>
      </c>
      <c r="O129" s="67">
        <v>1913</v>
      </c>
      <c r="P129" s="67">
        <v>2</v>
      </c>
      <c r="Q129" s="67">
        <v>8</v>
      </c>
      <c r="R129" s="67">
        <v>4788</v>
      </c>
      <c r="S129" s="68">
        <f t="shared" si="2"/>
        <v>4788</v>
      </c>
      <c r="T129" s="67" t="s">
        <v>28</v>
      </c>
      <c r="U129" s="67" t="s">
        <v>29</v>
      </c>
      <c r="V129" s="67" t="s">
        <v>30</v>
      </c>
      <c r="W129" s="67" t="s">
        <v>30</v>
      </c>
      <c r="X129" s="67" t="s">
        <v>30</v>
      </c>
      <c r="Y129" s="67" t="s">
        <v>163</v>
      </c>
      <c r="Z129" s="66">
        <v>2719</v>
      </c>
    </row>
    <row r="130" spans="1:26" s="69" customFormat="1" hidden="1" x14ac:dyDescent="0.3">
      <c r="A130" s="66">
        <v>713902</v>
      </c>
      <c r="B130" s="67" t="s">
        <v>33</v>
      </c>
      <c r="C130" s="67" t="s">
        <v>23</v>
      </c>
      <c r="D130" s="67" t="s">
        <v>24</v>
      </c>
      <c r="E130" s="67">
        <v>122572</v>
      </c>
      <c r="F130" s="67" t="s">
        <v>162</v>
      </c>
      <c r="G130" s="67" t="str">
        <f>VLOOKUP(F130,sacc!A:F,6,FALSE)</f>
        <v>Turdus leucomelas</v>
      </c>
      <c r="H130" s="67">
        <v>5.2067889999999997</v>
      </c>
      <c r="I130" s="67">
        <v>-74.736407</v>
      </c>
      <c r="J130" s="67">
        <v>5</v>
      </c>
      <c r="K130" s="67" t="s">
        <v>26</v>
      </c>
      <c r="L130" s="67" t="s">
        <v>36</v>
      </c>
      <c r="M130" s="66">
        <v>2719</v>
      </c>
      <c r="N130" s="67" t="s">
        <v>163</v>
      </c>
      <c r="O130" s="67">
        <v>1913</v>
      </c>
      <c r="P130" s="67">
        <v>2</v>
      </c>
      <c r="Q130" s="67">
        <v>2</v>
      </c>
      <c r="R130" s="67">
        <v>4782</v>
      </c>
      <c r="S130" s="68">
        <f t="shared" si="2"/>
        <v>4782</v>
      </c>
      <c r="T130" s="67" t="s">
        <v>28</v>
      </c>
      <c r="U130" s="67" t="s">
        <v>29</v>
      </c>
      <c r="V130" s="67" t="s">
        <v>30</v>
      </c>
      <c r="W130" s="67" t="s">
        <v>30</v>
      </c>
      <c r="X130" s="67" t="s">
        <v>30</v>
      </c>
      <c r="Y130" s="67" t="s">
        <v>163</v>
      </c>
      <c r="Z130" s="66">
        <v>2719</v>
      </c>
    </row>
    <row r="131" spans="1:26" s="69" customFormat="1" hidden="1" x14ac:dyDescent="0.3">
      <c r="A131" s="66">
        <v>705796</v>
      </c>
      <c r="B131" s="67" t="s">
        <v>33</v>
      </c>
      <c r="C131" s="67" t="s">
        <v>23</v>
      </c>
      <c r="D131" s="67" t="s">
        <v>24</v>
      </c>
      <c r="E131" s="67">
        <v>122590</v>
      </c>
      <c r="F131" s="67" t="s">
        <v>164</v>
      </c>
      <c r="G131" s="67" t="str">
        <f>VLOOKUP(F131,sacc!A:F,6,FALSE)</f>
        <v>Mniotilta varia</v>
      </c>
      <c r="H131" s="67">
        <v>5.2067889999999997</v>
      </c>
      <c r="I131" s="67">
        <v>-74.736407</v>
      </c>
      <c r="J131" s="67">
        <v>5</v>
      </c>
      <c r="K131" s="67" t="s">
        <v>26</v>
      </c>
      <c r="L131" s="67" t="s">
        <v>92</v>
      </c>
      <c r="M131" s="67">
        <v>3209</v>
      </c>
      <c r="N131" s="67" t="s">
        <v>164</v>
      </c>
      <c r="O131" s="67">
        <v>1913</v>
      </c>
      <c r="P131" s="67">
        <v>2</v>
      </c>
      <c r="Q131" s="67">
        <v>7</v>
      </c>
      <c r="R131" s="67">
        <v>4787</v>
      </c>
      <c r="S131" s="68">
        <f t="shared" si="2"/>
        <v>4787</v>
      </c>
      <c r="T131" s="67" t="s">
        <v>28</v>
      </c>
      <c r="U131" s="67" t="s">
        <v>29</v>
      </c>
      <c r="V131" s="67" t="s">
        <v>30</v>
      </c>
      <c r="W131" s="67" t="s">
        <v>30</v>
      </c>
      <c r="X131" s="67" t="s">
        <v>30</v>
      </c>
      <c r="Y131" s="67" t="s">
        <v>164</v>
      </c>
      <c r="Z131" s="67">
        <v>3209</v>
      </c>
    </row>
    <row r="132" spans="1:26" s="69" customFormat="1" hidden="1" x14ac:dyDescent="0.3">
      <c r="A132" s="66">
        <v>691682</v>
      </c>
      <c r="B132" s="67" t="s">
        <v>33</v>
      </c>
      <c r="C132" s="67" t="s">
        <v>23</v>
      </c>
      <c r="D132" s="67" t="s">
        <v>24</v>
      </c>
      <c r="E132" s="67">
        <v>122602</v>
      </c>
      <c r="F132" s="67" t="s">
        <v>165</v>
      </c>
      <c r="G132" s="67" t="str">
        <f>VLOOKUP(F132,sacc!A:F,6,FALSE)</f>
        <v>Setophaga petechia</v>
      </c>
      <c r="H132" s="67">
        <v>5.2067889999999997</v>
      </c>
      <c r="I132" s="67">
        <v>-74.736407</v>
      </c>
      <c r="J132" s="67">
        <v>5</v>
      </c>
      <c r="K132" s="67" t="s">
        <v>26</v>
      </c>
      <c r="L132" s="67"/>
      <c r="M132" s="67">
        <v>3227</v>
      </c>
      <c r="N132" s="67" t="s">
        <v>166</v>
      </c>
      <c r="O132" s="67">
        <v>1913</v>
      </c>
      <c r="P132" s="67">
        <v>2</v>
      </c>
      <c r="Q132" s="67">
        <v>6</v>
      </c>
      <c r="R132" s="67">
        <v>4786</v>
      </c>
      <c r="S132" s="68">
        <f t="shared" si="2"/>
        <v>4786</v>
      </c>
      <c r="T132" s="67" t="s">
        <v>28</v>
      </c>
      <c r="U132" s="67" t="s">
        <v>29</v>
      </c>
      <c r="V132" s="67" t="s">
        <v>30</v>
      </c>
      <c r="W132" s="67" t="s">
        <v>30</v>
      </c>
      <c r="X132" s="67" t="s">
        <v>30</v>
      </c>
      <c r="Y132" s="67" t="s">
        <v>166</v>
      </c>
      <c r="Z132" s="67">
        <v>3227</v>
      </c>
    </row>
    <row r="133" spans="1:26" s="69" customFormat="1" hidden="1" x14ac:dyDescent="0.3">
      <c r="A133" s="66">
        <v>691683</v>
      </c>
      <c r="B133" s="67" t="s">
        <v>33</v>
      </c>
      <c r="C133" s="67" t="s">
        <v>23</v>
      </c>
      <c r="D133" s="67" t="s">
        <v>24</v>
      </c>
      <c r="E133" s="67">
        <v>122603</v>
      </c>
      <c r="F133" s="67" t="s">
        <v>165</v>
      </c>
      <c r="G133" s="67" t="str">
        <f>VLOOKUP(F133,sacc!A:F,6,FALSE)</f>
        <v>Setophaga petechia</v>
      </c>
      <c r="H133" s="67">
        <v>5.2067889999999997</v>
      </c>
      <c r="I133" s="67">
        <v>-74.736407</v>
      </c>
      <c r="J133" s="67">
        <v>5</v>
      </c>
      <c r="K133" s="67" t="s">
        <v>26</v>
      </c>
      <c r="L133" s="67"/>
      <c r="M133" s="67">
        <v>3227</v>
      </c>
      <c r="N133" s="67" t="s">
        <v>166</v>
      </c>
      <c r="O133" s="67">
        <v>1913</v>
      </c>
      <c r="P133" s="67">
        <v>2</v>
      </c>
      <c r="Q133" s="67">
        <v>3</v>
      </c>
      <c r="R133" s="67">
        <v>4783</v>
      </c>
      <c r="S133" s="68">
        <f t="shared" si="2"/>
        <v>4783</v>
      </c>
      <c r="T133" s="67" t="s">
        <v>28</v>
      </c>
      <c r="U133" s="67" t="s">
        <v>29</v>
      </c>
      <c r="V133" s="67" t="s">
        <v>30</v>
      </c>
      <c r="W133" s="67" t="s">
        <v>30</v>
      </c>
      <c r="X133" s="67" t="s">
        <v>30</v>
      </c>
      <c r="Y133" s="67" t="s">
        <v>166</v>
      </c>
      <c r="Z133" s="67">
        <v>3227</v>
      </c>
    </row>
    <row r="134" spans="1:26" s="69" customFormat="1" hidden="1" x14ac:dyDescent="0.3">
      <c r="A134" s="66">
        <v>691783</v>
      </c>
      <c r="B134" s="67" t="s">
        <v>33</v>
      </c>
      <c r="C134" s="67" t="s">
        <v>23</v>
      </c>
      <c r="D134" s="67" t="s">
        <v>24</v>
      </c>
      <c r="E134" s="67">
        <v>122609</v>
      </c>
      <c r="F134" s="67" t="s">
        <v>167</v>
      </c>
      <c r="G134" s="67" t="str">
        <f>VLOOKUP(F134,sacc!A:F,6,FALSE)</f>
        <v>Setophaga fusca</v>
      </c>
      <c r="H134" s="67">
        <v>5.2067889999999997</v>
      </c>
      <c r="I134" s="67">
        <v>-74.736407</v>
      </c>
      <c r="J134" s="67">
        <v>5</v>
      </c>
      <c r="K134" s="67" t="s">
        <v>26</v>
      </c>
      <c r="L134" s="67" t="s">
        <v>43</v>
      </c>
      <c r="M134" s="67">
        <v>3226</v>
      </c>
      <c r="N134" s="67" t="s">
        <v>168</v>
      </c>
      <c r="O134" s="67">
        <v>1913</v>
      </c>
      <c r="P134" s="67">
        <v>2</v>
      </c>
      <c r="Q134" s="67">
        <v>25</v>
      </c>
      <c r="R134" s="67">
        <v>4805</v>
      </c>
      <c r="S134" s="68">
        <f t="shared" si="2"/>
        <v>4805</v>
      </c>
      <c r="T134" s="67" t="s">
        <v>28</v>
      </c>
      <c r="U134" s="67" t="s">
        <v>29</v>
      </c>
      <c r="V134" s="67" t="s">
        <v>30</v>
      </c>
      <c r="W134" s="67" t="s">
        <v>30</v>
      </c>
      <c r="X134" s="67" t="s">
        <v>30</v>
      </c>
      <c r="Y134" s="67" t="s">
        <v>168</v>
      </c>
      <c r="Z134" s="67">
        <v>3226</v>
      </c>
    </row>
    <row r="135" spans="1:26" s="69" customFormat="1" hidden="1" x14ac:dyDescent="0.3">
      <c r="A135" s="66">
        <v>691714</v>
      </c>
      <c r="B135" s="67" t="s">
        <v>33</v>
      </c>
      <c r="C135" s="67" t="s">
        <v>23</v>
      </c>
      <c r="D135" s="67" t="s">
        <v>24</v>
      </c>
      <c r="E135" s="67">
        <v>122612</v>
      </c>
      <c r="F135" s="67" t="s">
        <v>169</v>
      </c>
      <c r="G135" s="67" t="str">
        <f>VLOOKUP(F135,sacc!A:F,6,FALSE)</f>
        <v>Setophaga castanea</v>
      </c>
      <c r="H135" s="67">
        <v>5.2067889999999997</v>
      </c>
      <c r="I135" s="67">
        <v>-74.736407</v>
      </c>
      <c r="J135" s="67">
        <v>5</v>
      </c>
      <c r="K135" s="67" t="s">
        <v>26</v>
      </c>
      <c r="L135" s="67" t="s">
        <v>36</v>
      </c>
      <c r="M135" s="67">
        <v>3225</v>
      </c>
      <c r="N135" s="67" t="s">
        <v>170</v>
      </c>
      <c r="O135" s="67">
        <v>1913</v>
      </c>
      <c r="P135" s="67">
        <v>2</v>
      </c>
      <c r="Q135" s="67">
        <v>4</v>
      </c>
      <c r="R135" s="67">
        <v>4784</v>
      </c>
      <c r="S135" s="68">
        <f t="shared" si="2"/>
        <v>4784</v>
      </c>
      <c r="T135" s="67" t="s">
        <v>28</v>
      </c>
      <c r="U135" s="67" t="s">
        <v>29</v>
      </c>
      <c r="V135" s="67" t="s">
        <v>30</v>
      </c>
      <c r="W135" s="67" t="s">
        <v>30</v>
      </c>
      <c r="X135" s="67" t="s">
        <v>30</v>
      </c>
      <c r="Y135" s="67" t="s">
        <v>170</v>
      </c>
      <c r="Z135" s="67">
        <v>3225</v>
      </c>
    </row>
    <row r="136" spans="1:26" s="69" customFormat="1" hidden="1" x14ac:dyDescent="0.3">
      <c r="A136" s="66">
        <v>710358</v>
      </c>
      <c r="B136" s="67" t="s">
        <v>33</v>
      </c>
      <c r="C136" s="67" t="s">
        <v>23</v>
      </c>
      <c r="D136" s="67" t="s">
        <v>24</v>
      </c>
      <c r="E136" s="67">
        <v>122618</v>
      </c>
      <c r="F136" s="67" t="s">
        <v>171</v>
      </c>
      <c r="G136" s="67" t="str">
        <f>VLOOKUP(F136,sacc!A:F,6,FALSE)</f>
        <v>Geothlypis philadelphia</v>
      </c>
      <c r="H136" s="67">
        <v>5.2067889999999997</v>
      </c>
      <c r="I136" s="67">
        <v>-74.736407</v>
      </c>
      <c r="J136" s="67">
        <v>5</v>
      </c>
      <c r="K136" s="67" t="s">
        <v>26</v>
      </c>
      <c r="L136" s="67" t="s">
        <v>36</v>
      </c>
      <c r="M136" s="67">
        <v>3214</v>
      </c>
      <c r="N136" s="67" t="s">
        <v>172</v>
      </c>
      <c r="O136" s="67">
        <v>1913</v>
      </c>
      <c r="P136" s="67">
        <v>2</v>
      </c>
      <c r="Q136" s="67">
        <v>7</v>
      </c>
      <c r="R136" s="67">
        <v>4787</v>
      </c>
      <c r="S136" s="68">
        <f t="shared" si="2"/>
        <v>4787</v>
      </c>
      <c r="T136" s="67" t="s">
        <v>28</v>
      </c>
      <c r="U136" s="67" t="s">
        <v>29</v>
      </c>
      <c r="V136" s="67" t="s">
        <v>30</v>
      </c>
      <c r="W136" s="67" t="s">
        <v>30</v>
      </c>
      <c r="X136" s="67" t="s">
        <v>30</v>
      </c>
      <c r="Y136" s="67" t="s">
        <v>172</v>
      </c>
      <c r="Z136" s="67">
        <v>3214</v>
      </c>
    </row>
    <row r="137" spans="1:26" s="69" customFormat="1" hidden="1" x14ac:dyDescent="0.3">
      <c r="A137" s="66">
        <v>710359</v>
      </c>
      <c r="B137" s="67" t="s">
        <v>33</v>
      </c>
      <c r="C137" s="67" t="s">
        <v>23</v>
      </c>
      <c r="D137" s="67" t="s">
        <v>24</v>
      </c>
      <c r="E137" s="67">
        <v>122619</v>
      </c>
      <c r="F137" s="67" t="s">
        <v>171</v>
      </c>
      <c r="G137" s="67" t="str">
        <f>VLOOKUP(F137,sacc!A:F,6,FALSE)</f>
        <v>Geothlypis philadelphia</v>
      </c>
      <c r="H137" s="67">
        <v>5.2067889999999997</v>
      </c>
      <c r="I137" s="67">
        <v>-74.736407</v>
      </c>
      <c r="J137" s="67">
        <v>5</v>
      </c>
      <c r="K137" s="67" t="s">
        <v>26</v>
      </c>
      <c r="L137" s="67" t="s">
        <v>36</v>
      </c>
      <c r="M137" s="67">
        <v>3214</v>
      </c>
      <c r="N137" s="67" t="s">
        <v>172</v>
      </c>
      <c r="O137" s="67">
        <v>1913</v>
      </c>
      <c r="P137" s="67">
        <v>2</v>
      </c>
      <c r="Q137" s="67">
        <v>6</v>
      </c>
      <c r="R137" s="67">
        <v>4786</v>
      </c>
      <c r="S137" s="68">
        <f t="shared" si="2"/>
        <v>4786</v>
      </c>
      <c r="T137" s="67" t="s">
        <v>28</v>
      </c>
      <c r="U137" s="67" t="s">
        <v>29</v>
      </c>
      <c r="V137" s="67" t="s">
        <v>30</v>
      </c>
      <c r="W137" s="67" t="s">
        <v>30</v>
      </c>
      <c r="X137" s="67" t="s">
        <v>30</v>
      </c>
      <c r="Y137" s="67" t="s">
        <v>172</v>
      </c>
      <c r="Z137" s="67">
        <v>3214</v>
      </c>
    </row>
    <row r="138" spans="1:26" s="69" customFormat="1" hidden="1" x14ac:dyDescent="0.3">
      <c r="A138" s="66">
        <v>717994</v>
      </c>
      <c r="B138" s="67" t="s">
        <v>33</v>
      </c>
      <c r="C138" s="67" t="s">
        <v>23</v>
      </c>
      <c r="D138" s="67" t="s">
        <v>24</v>
      </c>
      <c r="E138" s="67">
        <v>122623</v>
      </c>
      <c r="F138" s="67" t="s">
        <v>173</v>
      </c>
      <c r="G138" s="67" t="str">
        <f>VLOOKUP(F138,sacc!A:F,6,FALSE)</f>
        <v>Parkesia noveboracensis</v>
      </c>
      <c r="H138" s="67">
        <v>5.2067889999999997</v>
      </c>
      <c r="I138" s="67">
        <v>-74.736407</v>
      </c>
      <c r="J138" s="67">
        <v>5</v>
      </c>
      <c r="K138" s="67" t="s">
        <v>26</v>
      </c>
      <c r="L138" s="67" t="s">
        <v>36</v>
      </c>
      <c r="M138" s="67">
        <v>3205</v>
      </c>
      <c r="N138" s="67" t="s">
        <v>174</v>
      </c>
      <c r="O138" s="67">
        <v>1913</v>
      </c>
      <c r="P138" s="67">
        <v>2</v>
      </c>
      <c r="Q138" s="67">
        <v>3</v>
      </c>
      <c r="R138" s="67">
        <v>4783</v>
      </c>
      <c r="S138" s="68">
        <f t="shared" si="2"/>
        <v>4783</v>
      </c>
      <c r="T138" s="67" t="s">
        <v>28</v>
      </c>
      <c r="U138" s="67" t="s">
        <v>29</v>
      </c>
      <c r="V138" s="67" t="s">
        <v>30</v>
      </c>
      <c r="W138" s="67" t="s">
        <v>30</v>
      </c>
      <c r="X138" s="67" t="s">
        <v>30</v>
      </c>
      <c r="Y138" s="67" t="s">
        <v>174</v>
      </c>
      <c r="Z138" s="67">
        <v>3205</v>
      </c>
    </row>
    <row r="139" spans="1:26" s="69" customFormat="1" hidden="1" x14ac:dyDescent="0.3">
      <c r="A139" s="66">
        <v>718134</v>
      </c>
      <c r="B139" s="67" t="s">
        <v>33</v>
      </c>
      <c r="C139" s="67" t="s">
        <v>23</v>
      </c>
      <c r="D139" s="67" t="s">
        <v>24</v>
      </c>
      <c r="E139" s="67">
        <v>122633</v>
      </c>
      <c r="F139" s="67" t="s">
        <v>175</v>
      </c>
      <c r="G139" s="67" t="str">
        <f>VLOOKUP(F139,sacc!A:F,6,FALSE)</f>
        <v>Setophaga ruticilla</v>
      </c>
      <c r="H139" s="67">
        <v>5.2067889999999997</v>
      </c>
      <c r="I139" s="67">
        <v>-74.736407</v>
      </c>
      <c r="J139" s="67">
        <v>5</v>
      </c>
      <c r="K139" s="67" t="s">
        <v>26</v>
      </c>
      <c r="L139" s="67" t="s">
        <v>43</v>
      </c>
      <c r="M139" s="67">
        <v>3219</v>
      </c>
      <c r="N139" s="67" t="s">
        <v>175</v>
      </c>
      <c r="O139" s="67">
        <v>1913</v>
      </c>
      <c r="P139" s="67">
        <v>2</v>
      </c>
      <c r="Q139" s="67">
        <v>8</v>
      </c>
      <c r="R139" s="67">
        <v>4788</v>
      </c>
      <c r="S139" s="68">
        <f t="shared" si="2"/>
        <v>4788</v>
      </c>
      <c r="T139" s="67" t="s">
        <v>28</v>
      </c>
      <c r="U139" s="67" t="s">
        <v>29</v>
      </c>
      <c r="V139" s="67" t="s">
        <v>30</v>
      </c>
      <c r="W139" s="67" t="s">
        <v>30</v>
      </c>
      <c r="X139" s="67" t="s">
        <v>30</v>
      </c>
      <c r="Y139" s="67" t="s">
        <v>175</v>
      </c>
      <c r="Z139" s="67">
        <v>3219</v>
      </c>
    </row>
    <row r="140" spans="1:26" s="69" customFormat="1" hidden="1" x14ac:dyDescent="0.3">
      <c r="A140" s="66">
        <v>718135</v>
      </c>
      <c r="B140" s="67" t="s">
        <v>33</v>
      </c>
      <c r="C140" s="67" t="s">
        <v>23</v>
      </c>
      <c r="D140" s="67" t="s">
        <v>24</v>
      </c>
      <c r="E140" s="67">
        <v>122634</v>
      </c>
      <c r="F140" s="67" t="s">
        <v>175</v>
      </c>
      <c r="G140" s="67" t="str">
        <f>VLOOKUP(F140,sacc!A:F,6,FALSE)</f>
        <v>Setophaga ruticilla</v>
      </c>
      <c r="H140" s="67">
        <v>5.2067889999999997</v>
      </c>
      <c r="I140" s="67">
        <v>-74.736407</v>
      </c>
      <c r="J140" s="67">
        <v>5</v>
      </c>
      <c r="K140" s="67" t="s">
        <v>26</v>
      </c>
      <c r="L140" s="67" t="s">
        <v>75</v>
      </c>
      <c r="M140" s="67">
        <v>3219</v>
      </c>
      <c r="N140" s="67" t="s">
        <v>175</v>
      </c>
      <c r="O140" s="67">
        <v>1913</v>
      </c>
      <c r="P140" s="67">
        <v>2</v>
      </c>
      <c r="Q140" s="67">
        <v>7</v>
      </c>
      <c r="R140" s="67">
        <v>4787</v>
      </c>
      <c r="S140" s="68">
        <f t="shared" si="2"/>
        <v>4787</v>
      </c>
      <c r="T140" s="67" t="s">
        <v>28</v>
      </c>
      <c r="U140" s="67" t="s">
        <v>29</v>
      </c>
      <c r="V140" s="67" t="s">
        <v>30</v>
      </c>
      <c r="W140" s="67" t="s">
        <v>30</v>
      </c>
      <c r="X140" s="67" t="s">
        <v>30</v>
      </c>
      <c r="Y140" s="67" t="s">
        <v>175</v>
      </c>
      <c r="Z140" s="67">
        <v>3219</v>
      </c>
    </row>
    <row r="141" spans="1:26" s="69" customFormat="1" hidden="1" x14ac:dyDescent="0.3">
      <c r="A141" s="66">
        <v>718525</v>
      </c>
      <c r="B141" s="67" t="s">
        <v>33</v>
      </c>
      <c r="C141" s="67" t="s">
        <v>23</v>
      </c>
      <c r="D141" s="67" t="s">
        <v>24</v>
      </c>
      <c r="E141" s="67">
        <v>122696</v>
      </c>
      <c r="F141" s="70" t="s">
        <v>10152</v>
      </c>
      <c r="G141" s="67" t="str">
        <f>VLOOKUP(F141,sacc!A:F,6,FALSE)</f>
        <v>Sporophila schistacea</v>
      </c>
      <c r="H141" s="67">
        <v>5.2067889999999997</v>
      </c>
      <c r="I141" s="67">
        <v>-74.736407</v>
      </c>
      <c r="J141" s="67">
        <v>5</v>
      </c>
      <c r="K141" s="67" t="s">
        <v>26</v>
      </c>
      <c r="L141" s="67" t="s">
        <v>36</v>
      </c>
      <c r="M141" s="66"/>
      <c r="N141" s="67" t="s">
        <v>176</v>
      </c>
      <c r="O141" s="67">
        <v>1913</v>
      </c>
      <c r="P141" s="67">
        <v>2</v>
      </c>
      <c r="Q141" s="67">
        <v>7</v>
      </c>
      <c r="R141" s="67">
        <v>4787</v>
      </c>
      <c r="S141" s="68">
        <f t="shared" si="2"/>
        <v>4787</v>
      </c>
      <c r="T141" s="67" t="s">
        <v>28</v>
      </c>
      <c r="U141" s="67" t="s">
        <v>29</v>
      </c>
      <c r="V141" s="67" t="s">
        <v>30</v>
      </c>
      <c r="W141" s="67" t="s">
        <v>30</v>
      </c>
      <c r="X141" s="67" t="s">
        <v>30</v>
      </c>
      <c r="Y141" s="67" t="s">
        <v>176</v>
      </c>
      <c r="Z141" s="66"/>
    </row>
    <row r="142" spans="1:26" s="69" customFormat="1" hidden="1" x14ac:dyDescent="0.3">
      <c r="A142" s="66">
        <v>718943</v>
      </c>
      <c r="B142" s="67" t="s">
        <v>33</v>
      </c>
      <c r="C142" s="67" t="s">
        <v>23</v>
      </c>
      <c r="D142" s="67" t="s">
        <v>24</v>
      </c>
      <c r="E142" s="67">
        <v>122706</v>
      </c>
      <c r="F142" s="67" t="s">
        <v>177</v>
      </c>
      <c r="G142" s="67" t="str">
        <f>VLOOKUP(F142,sacc!A:F,6,FALSE)</f>
        <v>Sporophila minuta</v>
      </c>
      <c r="H142" s="67">
        <v>5.2067889999999997</v>
      </c>
      <c r="I142" s="67">
        <v>-74.736407</v>
      </c>
      <c r="J142" s="67">
        <v>5</v>
      </c>
      <c r="K142" s="67" t="s">
        <v>26</v>
      </c>
      <c r="L142" s="67" t="s">
        <v>39</v>
      </c>
      <c r="M142" s="67">
        <v>3050</v>
      </c>
      <c r="N142" s="67" t="s">
        <v>178</v>
      </c>
      <c r="O142" s="67">
        <v>1913</v>
      </c>
      <c r="P142" s="67">
        <v>2</v>
      </c>
      <c r="Q142" s="67">
        <v>3</v>
      </c>
      <c r="R142" s="67">
        <v>4783</v>
      </c>
      <c r="S142" s="68">
        <f t="shared" si="2"/>
        <v>4783</v>
      </c>
      <c r="T142" s="67" t="s">
        <v>28</v>
      </c>
      <c r="U142" s="67" t="s">
        <v>29</v>
      </c>
      <c r="V142" s="67" t="s">
        <v>30</v>
      </c>
      <c r="W142" s="67" t="s">
        <v>30</v>
      </c>
      <c r="X142" s="67" t="s">
        <v>30</v>
      </c>
      <c r="Y142" s="67" t="s">
        <v>178</v>
      </c>
      <c r="Z142" s="67">
        <v>3050</v>
      </c>
    </row>
    <row r="143" spans="1:26" s="69" customFormat="1" hidden="1" x14ac:dyDescent="0.3">
      <c r="A143" s="66">
        <v>725045</v>
      </c>
      <c r="B143" s="67" t="s">
        <v>33</v>
      </c>
      <c r="C143" s="67" t="s">
        <v>23</v>
      </c>
      <c r="D143" s="67" t="s">
        <v>24</v>
      </c>
      <c r="E143" s="67">
        <v>122714</v>
      </c>
      <c r="F143" s="70" t="s">
        <v>10362</v>
      </c>
      <c r="G143" s="67" t="str">
        <f>VLOOKUP(F143,sacc!A:F,6,FALSE)</f>
        <v>Melanospiza bicolor</v>
      </c>
      <c r="H143" s="67">
        <v>5.2067889999999997</v>
      </c>
      <c r="I143" s="67">
        <v>-74.736407</v>
      </c>
      <c r="J143" s="67">
        <v>5</v>
      </c>
      <c r="K143" s="67" t="s">
        <v>26</v>
      </c>
      <c r="L143" s="67" t="s">
        <v>43</v>
      </c>
      <c r="M143" s="67">
        <v>3094</v>
      </c>
      <c r="N143" s="67" t="s">
        <v>179</v>
      </c>
      <c r="O143" s="67">
        <v>1913</v>
      </c>
      <c r="P143" s="67">
        <v>2</v>
      </c>
      <c r="Q143" s="67">
        <v>4</v>
      </c>
      <c r="R143" s="67">
        <v>4784</v>
      </c>
      <c r="S143" s="68">
        <f t="shared" si="2"/>
        <v>4784</v>
      </c>
      <c r="T143" s="67" t="s">
        <v>28</v>
      </c>
      <c r="U143" s="67" t="s">
        <v>29</v>
      </c>
      <c r="V143" s="67" t="s">
        <v>30</v>
      </c>
      <c r="W143" s="67" t="s">
        <v>30</v>
      </c>
      <c r="X143" s="67" t="s">
        <v>30</v>
      </c>
      <c r="Y143" s="67" t="s">
        <v>179</v>
      </c>
      <c r="Z143" s="67">
        <v>3094</v>
      </c>
    </row>
    <row r="144" spans="1:26" s="69" customFormat="1" hidden="1" x14ac:dyDescent="0.3">
      <c r="A144" s="66">
        <v>725044</v>
      </c>
      <c r="B144" s="67" t="s">
        <v>33</v>
      </c>
      <c r="C144" s="67" t="s">
        <v>23</v>
      </c>
      <c r="D144" s="67" t="s">
        <v>24</v>
      </c>
      <c r="E144" s="67">
        <v>122715</v>
      </c>
      <c r="F144" s="70" t="s">
        <v>10362</v>
      </c>
      <c r="G144" s="67" t="str">
        <f>VLOOKUP(F144,sacc!A:F,6,FALSE)</f>
        <v>Melanospiza bicolor</v>
      </c>
      <c r="H144" s="67">
        <v>5.2067889999999997</v>
      </c>
      <c r="I144" s="67">
        <v>-74.736407</v>
      </c>
      <c r="J144" s="67">
        <v>5</v>
      </c>
      <c r="K144" s="67" t="s">
        <v>26</v>
      </c>
      <c r="L144" s="67" t="s">
        <v>36</v>
      </c>
      <c r="M144" s="67">
        <v>3094</v>
      </c>
      <c r="N144" s="67" t="s">
        <v>179</v>
      </c>
      <c r="O144" s="67">
        <v>1913</v>
      </c>
      <c r="P144" s="67">
        <v>2</v>
      </c>
      <c r="Q144" s="67">
        <v>2</v>
      </c>
      <c r="R144" s="67">
        <v>4782</v>
      </c>
      <c r="S144" s="68">
        <f t="shared" si="2"/>
        <v>4782</v>
      </c>
      <c r="T144" s="67" t="s">
        <v>28</v>
      </c>
      <c r="U144" s="67" t="s">
        <v>29</v>
      </c>
      <c r="V144" s="67" t="s">
        <v>30</v>
      </c>
      <c r="W144" s="67" t="s">
        <v>30</v>
      </c>
      <c r="X144" s="67" t="s">
        <v>30</v>
      </c>
      <c r="Y144" s="67" t="s">
        <v>179</v>
      </c>
      <c r="Z144" s="67">
        <v>3094</v>
      </c>
    </row>
    <row r="145" spans="1:26" s="69" customFormat="1" hidden="1" x14ac:dyDescent="0.3">
      <c r="A145" s="66">
        <v>728808</v>
      </c>
      <c r="B145" s="67" t="s">
        <v>33</v>
      </c>
      <c r="C145" s="67" t="s">
        <v>23</v>
      </c>
      <c r="D145" s="67" t="s">
        <v>24</v>
      </c>
      <c r="E145" s="67">
        <v>122721</v>
      </c>
      <c r="F145" s="67" t="s">
        <v>180</v>
      </c>
      <c r="G145" s="67" t="str">
        <f>VLOOKUP(F145,sacc!A:F,6,FALSE)</f>
        <v>Volatinia jacarina</v>
      </c>
      <c r="H145" s="67">
        <v>5.2067889999999997</v>
      </c>
      <c r="I145" s="67">
        <v>-74.736407</v>
      </c>
      <c r="J145" s="67">
        <v>5</v>
      </c>
      <c r="K145" s="67" t="s">
        <v>26</v>
      </c>
      <c r="L145" s="67" t="s">
        <v>36</v>
      </c>
      <c r="M145" s="67">
        <v>3042</v>
      </c>
      <c r="N145" s="67" t="s">
        <v>181</v>
      </c>
      <c r="O145" s="67">
        <v>1913</v>
      </c>
      <c r="P145" s="67">
        <v>2</v>
      </c>
      <c r="Q145" s="67">
        <v>2</v>
      </c>
      <c r="R145" s="67">
        <v>4782</v>
      </c>
      <c r="S145" s="68">
        <f t="shared" si="2"/>
        <v>4782</v>
      </c>
      <c r="T145" s="67" t="s">
        <v>28</v>
      </c>
      <c r="U145" s="67" t="s">
        <v>29</v>
      </c>
      <c r="V145" s="67" t="s">
        <v>30</v>
      </c>
      <c r="W145" s="67" t="s">
        <v>30</v>
      </c>
      <c r="X145" s="67" t="s">
        <v>30</v>
      </c>
      <c r="Y145" s="67" t="s">
        <v>181</v>
      </c>
      <c r="Z145" s="67">
        <v>3042</v>
      </c>
    </row>
    <row r="146" spans="1:26" s="69" customFormat="1" hidden="1" x14ac:dyDescent="0.3">
      <c r="A146" s="66">
        <v>717227</v>
      </c>
      <c r="B146" s="67" t="s">
        <v>33</v>
      </c>
      <c r="C146" s="67" t="s">
        <v>23</v>
      </c>
      <c r="D146" s="67" t="s">
        <v>24</v>
      </c>
      <c r="E146" s="67">
        <v>122740</v>
      </c>
      <c r="F146" s="67" t="s">
        <v>182</v>
      </c>
      <c r="G146" s="67" t="str">
        <f>VLOOKUP(F146,sacc!A:F,6,FALSE)</f>
        <v>Saltator striatipectus</v>
      </c>
      <c r="H146" s="67">
        <v>5.2067889999999997</v>
      </c>
      <c r="I146" s="67">
        <v>-74.736407</v>
      </c>
      <c r="J146" s="67">
        <v>5</v>
      </c>
      <c r="K146" s="67" t="s">
        <v>26</v>
      </c>
      <c r="L146" s="67" t="s">
        <v>36</v>
      </c>
      <c r="M146" s="67">
        <v>3034</v>
      </c>
      <c r="N146" s="67" t="s">
        <v>183</v>
      </c>
      <c r="O146" s="67">
        <v>1913</v>
      </c>
      <c r="P146" s="67">
        <v>2</v>
      </c>
      <c r="Q146" s="67">
        <v>2</v>
      </c>
      <c r="R146" s="67">
        <v>4782</v>
      </c>
      <c r="S146" s="68">
        <f t="shared" si="2"/>
        <v>4782</v>
      </c>
      <c r="T146" s="67" t="s">
        <v>28</v>
      </c>
      <c r="U146" s="67" t="s">
        <v>29</v>
      </c>
      <c r="V146" s="67" t="s">
        <v>30</v>
      </c>
      <c r="W146" s="67" t="s">
        <v>30</v>
      </c>
      <c r="X146" s="67" t="s">
        <v>30</v>
      </c>
      <c r="Y146" s="67" t="s">
        <v>183</v>
      </c>
      <c r="Z146" s="67">
        <v>3034</v>
      </c>
    </row>
    <row r="147" spans="1:26" s="69" customFormat="1" hidden="1" x14ac:dyDescent="0.3">
      <c r="A147" s="66">
        <v>717228</v>
      </c>
      <c r="B147" s="67" t="s">
        <v>33</v>
      </c>
      <c r="C147" s="67" t="s">
        <v>23</v>
      </c>
      <c r="D147" s="67" t="s">
        <v>24</v>
      </c>
      <c r="E147" s="67">
        <v>122741</v>
      </c>
      <c r="F147" s="67" t="s">
        <v>182</v>
      </c>
      <c r="G147" s="67" t="str">
        <f>VLOOKUP(F147,sacc!A:F,6,FALSE)</f>
        <v>Saltator striatipectus</v>
      </c>
      <c r="H147" s="67">
        <v>5.2067889999999997</v>
      </c>
      <c r="I147" s="67">
        <v>-74.736407</v>
      </c>
      <c r="J147" s="67">
        <v>5</v>
      </c>
      <c r="K147" s="67" t="s">
        <v>26</v>
      </c>
      <c r="L147" s="67" t="s">
        <v>36</v>
      </c>
      <c r="M147" s="67">
        <v>3034</v>
      </c>
      <c r="N147" s="67" t="s">
        <v>183</v>
      </c>
      <c r="O147" s="67">
        <v>1913</v>
      </c>
      <c r="P147" s="67">
        <v>2</v>
      </c>
      <c r="Q147" s="67">
        <v>2</v>
      </c>
      <c r="R147" s="67">
        <v>4782</v>
      </c>
      <c r="S147" s="68">
        <f t="shared" si="2"/>
        <v>4782</v>
      </c>
      <c r="T147" s="67" t="s">
        <v>28</v>
      </c>
      <c r="U147" s="67" t="s">
        <v>29</v>
      </c>
      <c r="V147" s="67" t="s">
        <v>30</v>
      </c>
      <c r="W147" s="67" t="s">
        <v>30</v>
      </c>
      <c r="X147" s="67" t="s">
        <v>30</v>
      </c>
      <c r="Y147" s="67" t="s">
        <v>183</v>
      </c>
      <c r="Z147" s="67">
        <v>3034</v>
      </c>
    </row>
    <row r="148" spans="1:26" s="69" customFormat="1" hidden="1" x14ac:dyDescent="0.3">
      <c r="A148" s="66">
        <v>717207</v>
      </c>
      <c r="B148" s="67" t="s">
        <v>33</v>
      </c>
      <c r="C148" s="67" t="s">
        <v>23</v>
      </c>
      <c r="D148" s="67" t="s">
        <v>24</v>
      </c>
      <c r="E148" s="67">
        <v>122742</v>
      </c>
      <c r="F148" s="67" t="s">
        <v>182</v>
      </c>
      <c r="G148" s="67" t="str">
        <f>VLOOKUP(F148,sacc!A:F,6,FALSE)</f>
        <v>Saltator striatipectus</v>
      </c>
      <c r="H148" s="67">
        <v>5.2067889999999997</v>
      </c>
      <c r="I148" s="67">
        <v>-74.736407</v>
      </c>
      <c r="J148" s="67">
        <v>5</v>
      </c>
      <c r="K148" s="67" t="s">
        <v>26</v>
      </c>
      <c r="L148" s="67" t="s">
        <v>36</v>
      </c>
      <c r="M148" s="67">
        <v>3034</v>
      </c>
      <c r="N148" s="67" t="s">
        <v>184</v>
      </c>
      <c r="O148" s="67">
        <v>1913</v>
      </c>
      <c r="P148" s="67">
        <v>2</v>
      </c>
      <c r="Q148" s="67">
        <v>2</v>
      </c>
      <c r="R148" s="67">
        <v>4782</v>
      </c>
      <c r="S148" s="68">
        <f t="shared" si="2"/>
        <v>4782</v>
      </c>
      <c r="T148" s="67" t="s">
        <v>28</v>
      </c>
      <c r="U148" s="67" t="s">
        <v>29</v>
      </c>
      <c r="V148" s="67" t="s">
        <v>30</v>
      </c>
      <c r="W148" s="67" t="s">
        <v>30</v>
      </c>
      <c r="X148" s="67" t="s">
        <v>30</v>
      </c>
      <c r="Y148" s="67" t="s">
        <v>184</v>
      </c>
      <c r="Z148" s="67">
        <v>3034</v>
      </c>
    </row>
    <row r="149" spans="1:26" s="69" customFormat="1" hidden="1" x14ac:dyDescent="0.3">
      <c r="A149" s="66">
        <v>717209</v>
      </c>
      <c r="B149" s="67" t="s">
        <v>33</v>
      </c>
      <c r="C149" s="67" t="s">
        <v>23</v>
      </c>
      <c r="D149" s="67" t="s">
        <v>24</v>
      </c>
      <c r="E149" s="67">
        <v>122743</v>
      </c>
      <c r="F149" s="67" t="s">
        <v>182</v>
      </c>
      <c r="G149" s="67" t="str">
        <f>VLOOKUP(F149,sacc!A:F,6,FALSE)</f>
        <v>Saltator striatipectus</v>
      </c>
      <c r="H149" s="67">
        <v>5.2067889999999997</v>
      </c>
      <c r="I149" s="67">
        <v>-74.736407</v>
      </c>
      <c r="J149" s="67">
        <v>5</v>
      </c>
      <c r="K149" s="67" t="s">
        <v>26</v>
      </c>
      <c r="L149" s="67" t="s">
        <v>75</v>
      </c>
      <c r="M149" s="67">
        <v>3034</v>
      </c>
      <c r="N149" s="67" t="s">
        <v>184</v>
      </c>
      <c r="O149" s="67">
        <v>1913</v>
      </c>
      <c r="P149" s="67">
        <v>2</v>
      </c>
      <c r="Q149" s="67">
        <v>2</v>
      </c>
      <c r="R149" s="67">
        <v>4782</v>
      </c>
      <c r="S149" s="68">
        <f t="shared" si="2"/>
        <v>4782</v>
      </c>
      <c r="T149" s="67" t="s">
        <v>28</v>
      </c>
      <c r="U149" s="67" t="s">
        <v>29</v>
      </c>
      <c r="V149" s="67" t="s">
        <v>30</v>
      </c>
      <c r="W149" s="67" t="s">
        <v>30</v>
      </c>
      <c r="X149" s="67" t="s">
        <v>30</v>
      </c>
      <c r="Y149" s="67" t="s">
        <v>184</v>
      </c>
      <c r="Z149" s="67">
        <v>3034</v>
      </c>
    </row>
    <row r="150" spans="1:26" s="69" customFormat="1" hidden="1" x14ac:dyDescent="0.3">
      <c r="A150" s="66">
        <v>717208</v>
      </c>
      <c r="B150" s="67" t="s">
        <v>33</v>
      </c>
      <c r="C150" s="67" t="s">
        <v>23</v>
      </c>
      <c r="D150" s="67" t="s">
        <v>24</v>
      </c>
      <c r="E150" s="67">
        <v>122744</v>
      </c>
      <c r="F150" s="67" t="s">
        <v>182</v>
      </c>
      <c r="G150" s="67" t="str">
        <f>VLOOKUP(F150,sacc!A:F,6,FALSE)</f>
        <v>Saltator striatipectus</v>
      </c>
      <c r="H150" s="67">
        <v>5.2067889999999997</v>
      </c>
      <c r="I150" s="67">
        <v>-74.736407</v>
      </c>
      <c r="J150" s="67">
        <v>5</v>
      </c>
      <c r="K150" s="67" t="s">
        <v>26</v>
      </c>
      <c r="L150" s="67" t="s">
        <v>92</v>
      </c>
      <c r="M150" s="67">
        <v>3034</v>
      </c>
      <c r="N150" s="67" t="s">
        <v>184</v>
      </c>
      <c r="O150" s="67">
        <v>1913</v>
      </c>
      <c r="P150" s="67">
        <v>2</v>
      </c>
      <c r="Q150" s="67">
        <v>2</v>
      </c>
      <c r="R150" s="67">
        <v>4782</v>
      </c>
      <c r="S150" s="68">
        <f t="shared" si="2"/>
        <v>4782</v>
      </c>
      <c r="T150" s="67" t="s">
        <v>28</v>
      </c>
      <c r="U150" s="67" t="s">
        <v>29</v>
      </c>
      <c r="V150" s="67" t="s">
        <v>30</v>
      </c>
      <c r="W150" s="67" t="s">
        <v>30</v>
      </c>
      <c r="X150" s="67" t="s">
        <v>30</v>
      </c>
      <c r="Y150" s="67" t="s">
        <v>184</v>
      </c>
      <c r="Z150" s="67">
        <v>3034</v>
      </c>
    </row>
    <row r="151" spans="1:26" s="69" customFormat="1" hidden="1" x14ac:dyDescent="0.3">
      <c r="A151" s="66">
        <v>717211</v>
      </c>
      <c r="B151" s="67" t="s">
        <v>33</v>
      </c>
      <c r="C151" s="67" t="s">
        <v>23</v>
      </c>
      <c r="D151" s="67" t="s">
        <v>24</v>
      </c>
      <c r="E151" s="67">
        <v>122745</v>
      </c>
      <c r="F151" s="67" t="s">
        <v>182</v>
      </c>
      <c r="G151" s="67" t="str">
        <f>VLOOKUP(F151,sacc!A:F,6,FALSE)</f>
        <v>Saltator striatipectus</v>
      </c>
      <c r="H151" s="67">
        <v>5.2067889999999997</v>
      </c>
      <c r="I151" s="67">
        <v>-74.736407</v>
      </c>
      <c r="J151" s="67">
        <v>5</v>
      </c>
      <c r="K151" s="67" t="s">
        <v>26</v>
      </c>
      <c r="L151" s="67"/>
      <c r="M151" s="67">
        <v>3034</v>
      </c>
      <c r="N151" s="67" t="s">
        <v>184</v>
      </c>
      <c r="O151" s="67">
        <v>1913</v>
      </c>
      <c r="P151" s="67">
        <v>2</v>
      </c>
      <c r="Q151" s="67">
        <v>5</v>
      </c>
      <c r="R151" s="67">
        <v>4785</v>
      </c>
      <c r="S151" s="68">
        <f t="shared" si="2"/>
        <v>4785</v>
      </c>
      <c r="T151" s="67" t="s">
        <v>28</v>
      </c>
      <c r="U151" s="67" t="s">
        <v>29</v>
      </c>
      <c r="V151" s="67" t="s">
        <v>30</v>
      </c>
      <c r="W151" s="67" t="s">
        <v>30</v>
      </c>
      <c r="X151" s="67" t="s">
        <v>30</v>
      </c>
      <c r="Y151" s="67" t="s">
        <v>184</v>
      </c>
      <c r="Z151" s="67">
        <v>3034</v>
      </c>
    </row>
    <row r="152" spans="1:26" s="69" customFormat="1" hidden="1" x14ac:dyDescent="0.3">
      <c r="A152" s="66">
        <v>717210</v>
      </c>
      <c r="B152" s="67" t="s">
        <v>33</v>
      </c>
      <c r="C152" s="67" t="s">
        <v>23</v>
      </c>
      <c r="D152" s="67" t="s">
        <v>24</v>
      </c>
      <c r="E152" s="67">
        <v>122746</v>
      </c>
      <c r="F152" s="67" t="s">
        <v>182</v>
      </c>
      <c r="G152" s="67" t="str">
        <f>VLOOKUP(F152,sacc!A:F,6,FALSE)</f>
        <v>Saltator striatipectus</v>
      </c>
      <c r="H152" s="67">
        <v>5.2067889999999997</v>
      </c>
      <c r="I152" s="67">
        <v>-74.736407</v>
      </c>
      <c r="J152" s="67">
        <v>5</v>
      </c>
      <c r="K152" s="67" t="s">
        <v>26</v>
      </c>
      <c r="L152" s="67" t="s">
        <v>75</v>
      </c>
      <c r="M152" s="67">
        <v>3034</v>
      </c>
      <c r="N152" s="67" t="s">
        <v>184</v>
      </c>
      <c r="O152" s="67">
        <v>1913</v>
      </c>
      <c r="P152" s="67">
        <v>2</v>
      </c>
      <c r="Q152" s="67">
        <v>8</v>
      </c>
      <c r="R152" s="67">
        <v>4788</v>
      </c>
      <c r="S152" s="68">
        <f t="shared" si="2"/>
        <v>4788</v>
      </c>
      <c r="T152" s="67" t="s">
        <v>28</v>
      </c>
      <c r="U152" s="67" t="s">
        <v>29</v>
      </c>
      <c r="V152" s="67" t="s">
        <v>30</v>
      </c>
      <c r="W152" s="67" t="s">
        <v>30</v>
      </c>
      <c r="X152" s="67" t="s">
        <v>30</v>
      </c>
      <c r="Y152" s="67" t="s">
        <v>184</v>
      </c>
      <c r="Z152" s="67">
        <v>3034</v>
      </c>
    </row>
    <row r="153" spans="1:26" s="69" customFormat="1" hidden="1" x14ac:dyDescent="0.3">
      <c r="A153" s="66">
        <v>677970</v>
      </c>
      <c r="B153" s="67" t="s">
        <v>33</v>
      </c>
      <c r="C153" s="67" t="s">
        <v>23</v>
      </c>
      <c r="D153" s="67" t="s">
        <v>24</v>
      </c>
      <c r="E153" s="67">
        <v>122760</v>
      </c>
      <c r="F153" s="67" t="s">
        <v>185</v>
      </c>
      <c r="G153" s="67" t="str">
        <f>VLOOKUP(F153,sacc!A:F,6,FALSE)</f>
        <v>Spinus psaltria</v>
      </c>
      <c r="H153" s="67">
        <v>5.2067889999999997</v>
      </c>
      <c r="I153" s="67">
        <v>-74.736407</v>
      </c>
      <c r="J153" s="67">
        <v>5</v>
      </c>
      <c r="K153" s="67" t="s">
        <v>26</v>
      </c>
      <c r="L153" s="67"/>
      <c r="M153" s="67">
        <v>3348</v>
      </c>
      <c r="N153" s="67" t="s">
        <v>186</v>
      </c>
      <c r="O153" s="67">
        <v>1913</v>
      </c>
      <c r="P153" s="67">
        <v>2</v>
      </c>
      <c r="Q153" s="67">
        <v>5</v>
      </c>
      <c r="R153" s="67">
        <v>4785</v>
      </c>
      <c r="S153" s="68">
        <f t="shared" si="2"/>
        <v>4785</v>
      </c>
      <c r="T153" s="67" t="s">
        <v>28</v>
      </c>
      <c r="U153" s="67" t="s">
        <v>29</v>
      </c>
      <c r="V153" s="67" t="s">
        <v>30</v>
      </c>
      <c r="W153" s="67" t="s">
        <v>30</v>
      </c>
      <c r="X153" s="67" t="s">
        <v>30</v>
      </c>
      <c r="Y153" s="67" t="s">
        <v>186</v>
      </c>
      <c r="Z153" s="67">
        <v>3348</v>
      </c>
    </row>
    <row r="154" spans="1:26" s="69" customFormat="1" hidden="1" x14ac:dyDescent="0.3">
      <c r="A154" s="66">
        <v>677969</v>
      </c>
      <c r="B154" s="67" t="s">
        <v>33</v>
      </c>
      <c r="C154" s="67" t="s">
        <v>23</v>
      </c>
      <c r="D154" s="67" t="s">
        <v>24</v>
      </c>
      <c r="E154" s="67">
        <v>122761</v>
      </c>
      <c r="F154" s="67" t="s">
        <v>185</v>
      </c>
      <c r="G154" s="67" t="str">
        <f>VLOOKUP(F154,sacc!A:F,6,FALSE)</f>
        <v>Spinus psaltria</v>
      </c>
      <c r="H154" s="67">
        <v>5.2067889999999997</v>
      </c>
      <c r="I154" s="67">
        <v>-74.736407</v>
      </c>
      <c r="J154" s="67">
        <v>5</v>
      </c>
      <c r="K154" s="67" t="s">
        <v>26</v>
      </c>
      <c r="L154" s="67" t="s">
        <v>92</v>
      </c>
      <c r="M154" s="67">
        <v>3348</v>
      </c>
      <c r="N154" s="67" t="s">
        <v>186</v>
      </c>
      <c r="O154" s="67">
        <v>1913</v>
      </c>
      <c r="P154" s="67">
        <v>2</v>
      </c>
      <c r="Q154" s="67">
        <v>6</v>
      </c>
      <c r="R154" s="67">
        <v>4786</v>
      </c>
      <c r="S154" s="68">
        <f t="shared" si="2"/>
        <v>4786</v>
      </c>
      <c r="T154" s="67" t="s">
        <v>28</v>
      </c>
      <c r="U154" s="67" t="s">
        <v>29</v>
      </c>
      <c r="V154" s="67" t="s">
        <v>30</v>
      </c>
      <c r="W154" s="67" t="s">
        <v>30</v>
      </c>
      <c r="X154" s="67" t="s">
        <v>30</v>
      </c>
      <c r="Y154" s="67" t="s">
        <v>186</v>
      </c>
      <c r="Z154" s="67">
        <v>3348</v>
      </c>
    </row>
    <row r="155" spans="1:26" s="69" customFormat="1" hidden="1" x14ac:dyDescent="0.3">
      <c r="A155" s="66">
        <v>677682</v>
      </c>
      <c r="B155" s="67" t="s">
        <v>33</v>
      </c>
      <c r="C155" s="67" t="s">
        <v>23</v>
      </c>
      <c r="D155" s="67" t="s">
        <v>24</v>
      </c>
      <c r="E155" s="67">
        <v>122787</v>
      </c>
      <c r="F155" s="67" t="s">
        <v>187</v>
      </c>
      <c r="G155" s="67" t="str">
        <f>VLOOKUP(F155,sacc!A:F,6,FALSE)</f>
        <v>Arremonops conirostris</v>
      </c>
      <c r="H155" s="67">
        <v>5.2067889999999997</v>
      </c>
      <c r="I155" s="67">
        <v>-74.736407</v>
      </c>
      <c r="J155" s="67">
        <v>5</v>
      </c>
      <c r="K155" s="67" t="s">
        <v>26</v>
      </c>
      <c r="L155" s="67" t="s">
        <v>43</v>
      </c>
      <c r="M155" s="67">
        <v>3126</v>
      </c>
      <c r="N155" s="67" t="s">
        <v>188</v>
      </c>
      <c r="O155" s="67">
        <v>1913</v>
      </c>
      <c r="P155" s="67">
        <v>2</v>
      </c>
      <c r="Q155" s="67">
        <v>4</v>
      </c>
      <c r="R155" s="67">
        <v>4784</v>
      </c>
      <c r="S155" s="68">
        <f t="shared" si="2"/>
        <v>4784</v>
      </c>
      <c r="T155" s="67" t="s">
        <v>28</v>
      </c>
      <c r="U155" s="67" t="s">
        <v>29</v>
      </c>
      <c r="V155" s="67" t="s">
        <v>30</v>
      </c>
      <c r="W155" s="67" t="s">
        <v>30</v>
      </c>
      <c r="X155" s="67" t="s">
        <v>30</v>
      </c>
      <c r="Y155" s="67" t="s">
        <v>188</v>
      </c>
      <c r="Z155" s="67">
        <v>3126</v>
      </c>
    </row>
    <row r="156" spans="1:26" s="69" customFormat="1" hidden="1" x14ac:dyDescent="0.3">
      <c r="A156" s="66">
        <v>677680</v>
      </c>
      <c r="B156" s="67" t="s">
        <v>33</v>
      </c>
      <c r="C156" s="67" t="s">
        <v>23</v>
      </c>
      <c r="D156" s="67" t="s">
        <v>24</v>
      </c>
      <c r="E156" s="67">
        <v>122788</v>
      </c>
      <c r="F156" s="67" t="s">
        <v>187</v>
      </c>
      <c r="G156" s="67" t="str">
        <f>VLOOKUP(F156,sacc!A:F,6,FALSE)</f>
        <v>Arremonops conirostris</v>
      </c>
      <c r="H156" s="67">
        <v>5.2067889999999997</v>
      </c>
      <c r="I156" s="67">
        <v>-74.736407</v>
      </c>
      <c r="J156" s="67">
        <v>5</v>
      </c>
      <c r="K156" s="67" t="s">
        <v>26</v>
      </c>
      <c r="L156" s="67" t="s">
        <v>36</v>
      </c>
      <c r="M156" s="67">
        <v>3126</v>
      </c>
      <c r="N156" s="67" t="s">
        <v>188</v>
      </c>
      <c r="O156" s="67">
        <v>1913</v>
      </c>
      <c r="P156" s="67">
        <v>2</v>
      </c>
      <c r="Q156" s="67">
        <v>6</v>
      </c>
      <c r="R156" s="67">
        <v>4786</v>
      </c>
      <c r="S156" s="68">
        <f t="shared" si="2"/>
        <v>4786</v>
      </c>
      <c r="T156" s="67" t="s">
        <v>28</v>
      </c>
      <c r="U156" s="67" t="s">
        <v>29</v>
      </c>
      <c r="V156" s="67" t="s">
        <v>30</v>
      </c>
      <c r="W156" s="67" t="s">
        <v>30</v>
      </c>
      <c r="X156" s="67" t="s">
        <v>30</v>
      </c>
      <c r="Y156" s="67" t="s">
        <v>188</v>
      </c>
      <c r="Z156" s="67">
        <v>3126</v>
      </c>
    </row>
    <row r="157" spans="1:26" s="69" customFormat="1" hidden="1" x14ac:dyDescent="0.3">
      <c r="A157" s="66">
        <v>677681</v>
      </c>
      <c r="B157" s="67" t="s">
        <v>33</v>
      </c>
      <c r="C157" s="67" t="s">
        <v>23</v>
      </c>
      <c r="D157" s="67" t="s">
        <v>24</v>
      </c>
      <c r="E157" s="67">
        <v>122789</v>
      </c>
      <c r="F157" s="67" t="s">
        <v>187</v>
      </c>
      <c r="G157" s="67" t="str">
        <f>VLOOKUP(F157,sacc!A:F,6,FALSE)</f>
        <v>Arremonops conirostris</v>
      </c>
      <c r="H157" s="67">
        <v>5.2067889999999997</v>
      </c>
      <c r="I157" s="67">
        <v>-74.736407</v>
      </c>
      <c r="J157" s="67">
        <v>5</v>
      </c>
      <c r="K157" s="67" t="s">
        <v>26</v>
      </c>
      <c r="L157" s="67" t="s">
        <v>36</v>
      </c>
      <c r="M157" s="67">
        <v>3126</v>
      </c>
      <c r="N157" s="67" t="s">
        <v>188</v>
      </c>
      <c r="O157" s="67">
        <v>1913</v>
      </c>
      <c r="P157" s="67">
        <v>2</v>
      </c>
      <c r="Q157" s="67">
        <v>7</v>
      </c>
      <c r="R157" s="67">
        <v>4787</v>
      </c>
      <c r="S157" s="68">
        <f t="shared" si="2"/>
        <v>4787</v>
      </c>
      <c r="T157" s="67" t="s">
        <v>28</v>
      </c>
      <c r="U157" s="67" t="s">
        <v>29</v>
      </c>
      <c r="V157" s="67" t="s">
        <v>30</v>
      </c>
      <c r="W157" s="67" t="s">
        <v>30</v>
      </c>
      <c r="X157" s="67" t="s">
        <v>30</v>
      </c>
      <c r="Y157" s="67" t="s">
        <v>188</v>
      </c>
      <c r="Z157" s="67">
        <v>3126</v>
      </c>
    </row>
    <row r="158" spans="1:26" s="69" customFormat="1" hidden="1" x14ac:dyDescent="0.3">
      <c r="A158" s="66">
        <v>677683</v>
      </c>
      <c r="B158" s="67" t="s">
        <v>33</v>
      </c>
      <c r="C158" s="67" t="s">
        <v>23</v>
      </c>
      <c r="D158" s="67" t="s">
        <v>24</v>
      </c>
      <c r="E158" s="67">
        <v>122790</v>
      </c>
      <c r="F158" s="67" t="s">
        <v>187</v>
      </c>
      <c r="G158" s="67" t="str">
        <f>VLOOKUP(F158,sacc!A:F,6,FALSE)</f>
        <v>Arremonops conirostris</v>
      </c>
      <c r="H158" s="67">
        <v>5.2067889999999997</v>
      </c>
      <c r="I158" s="67">
        <v>-74.736407</v>
      </c>
      <c r="J158" s="67">
        <v>5</v>
      </c>
      <c r="K158" s="67" t="s">
        <v>26</v>
      </c>
      <c r="L158" s="67" t="s">
        <v>75</v>
      </c>
      <c r="M158" s="67">
        <v>3126</v>
      </c>
      <c r="N158" s="67" t="s">
        <v>188</v>
      </c>
      <c r="O158" s="67">
        <v>1913</v>
      </c>
      <c r="P158" s="67">
        <v>2</v>
      </c>
      <c r="Q158" s="67">
        <v>4</v>
      </c>
      <c r="R158" s="67">
        <v>4784</v>
      </c>
      <c r="S158" s="68">
        <f t="shared" si="2"/>
        <v>4784</v>
      </c>
      <c r="T158" s="67" t="s">
        <v>28</v>
      </c>
      <c r="U158" s="67" t="s">
        <v>29</v>
      </c>
      <c r="V158" s="67" t="s">
        <v>30</v>
      </c>
      <c r="W158" s="67" t="s">
        <v>30</v>
      </c>
      <c r="X158" s="67" t="s">
        <v>30</v>
      </c>
      <c r="Y158" s="67" t="s">
        <v>188</v>
      </c>
      <c r="Z158" s="67">
        <v>3126</v>
      </c>
    </row>
    <row r="159" spans="1:26" s="69" customFormat="1" hidden="1" x14ac:dyDescent="0.3">
      <c r="A159" s="66">
        <v>677684</v>
      </c>
      <c r="B159" s="67" t="s">
        <v>33</v>
      </c>
      <c r="C159" s="67" t="s">
        <v>23</v>
      </c>
      <c r="D159" s="67" t="s">
        <v>24</v>
      </c>
      <c r="E159" s="67">
        <v>122791</v>
      </c>
      <c r="F159" s="67" t="s">
        <v>187</v>
      </c>
      <c r="G159" s="67" t="str">
        <f>VLOOKUP(F159,sacc!A:F,6,FALSE)</f>
        <v>Arremonops conirostris</v>
      </c>
      <c r="H159" s="67">
        <v>5.2067889999999997</v>
      </c>
      <c r="I159" s="67">
        <v>-74.736407</v>
      </c>
      <c r="J159" s="67">
        <v>5</v>
      </c>
      <c r="K159" s="67" t="s">
        <v>26</v>
      </c>
      <c r="L159" s="67" t="s">
        <v>75</v>
      </c>
      <c r="M159" s="67">
        <v>3126</v>
      </c>
      <c r="N159" s="67" t="s">
        <v>188</v>
      </c>
      <c r="O159" s="67">
        <v>1913</v>
      </c>
      <c r="P159" s="67">
        <v>2</v>
      </c>
      <c r="Q159" s="67">
        <v>6</v>
      </c>
      <c r="R159" s="67">
        <v>4786</v>
      </c>
      <c r="S159" s="68">
        <f t="shared" si="2"/>
        <v>4786</v>
      </c>
      <c r="T159" s="67" t="s">
        <v>28</v>
      </c>
      <c r="U159" s="67" t="s">
        <v>29</v>
      </c>
      <c r="V159" s="67" t="s">
        <v>30</v>
      </c>
      <c r="W159" s="67" t="s">
        <v>30</v>
      </c>
      <c r="X159" s="67" t="s">
        <v>30</v>
      </c>
      <c r="Y159" s="67" t="s">
        <v>188</v>
      </c>
      <c r="Z159" s="67">
        <v>3126</v>
      </c>
    </row>
    <row r="160" spans="1:26" s="69" customFormat="1" hidden="1" x14ac:dyDescent="0.3">
      <c r="A160" s="66">
        <v>688064</v>
      </c>
      <c r="B160" s="67" t="s">
        <v>33</v>
      </c>
      <c r="C160" s="67" t="s">
        <v>23</v>
      </c>
      <c r="D160" s="67" t="s">
        <v>24</v>
      </c>
      <c r="E160" s="67">
        <v>122829</v>
      </c>
      <c r="F160" s="67" t="s">
        <v>189</v>
      </c>
      <c r="G160" s="67" t="str">
        <f>VLOOKUP(F160,sacc!A:F,6,FALSE)</f>
        <v>Coereba flaveola</v>
      </c>
      <c r="H160" s="67">
        <v>5.2067889999999997</v>
      </c>
      <c r="I160" s="67">
        <v>-74.736407</v>
      </c>
      <c r="J160" s="67">
        <v>5</v>
      </c>
      <c r="K160" s="67" t="s">
        <v>26</v>
      </c>
      <c r="L160" s="67" t="s">
        <v>92</v>
      </c>
      <c r="M160" s="66">
        <v>3090</v>
      </c>
      <c r="N160" s="67" t="s">
        <v>190</v>
      </c>
      <c r="O160" s="67">
        <v>1913</v>
      </c>
      <c r="P160" s="67">
        <v>2</v>
      </c>
      <c r="Q160" s="67">
        <v>5</v>
      </c>
      <c r="R160" s="67">
        <v>4785</v>
      </c>
      <c r="S160" s="68">
        <f t="shared" si="2"/>
        <v>4785</v>
      </c>
      <c r="T160" s="67" t="s">
        <v>28</v>
      </c>
      <c r="U160" s="67" t="s">
        <v>29</v>
      </c>
      <c r="V160" s="67" t="s">
        <v>30</v>
      </c>
      <c r="W160" s="67" t="s">
        <v>30</v>
      </c>
      <c r="X160" s="67" t="s">
        <v>30</v>
      </c>
      <c r="Y160" s="67" t="s">
        <v>190</v>
      </c>
      <c r="Z160" s="66">
        <v>3090</v>
      </c>
    </row>
    <row r="161" spans="1:26" s="69" customFormat="1" hidden="1" x14ac:dyDescent="0.3">
      <c r="A161" s="66">
        <v>688062</v>
      </c>
      <c r="B161" s="67" t="s">
        <v>33</v>
      </c>
      <c r="C161" s="67" t="s">
        <v>23</v>
      </c>
      <c r="D161" s="67" t="s">
        <v>24</v>
      </c>
      <c r="E161" s="67">
        <v>122830</v>
      </c>
      <c r="F161" s="67" t="s">
        <v>189</v>
      </c>
      <c r="G161" s="67" t="str">
        <f>VLOOKUP(F161,sacc!A:F,6,FALSE)</f>
        <v>Coereba flaveola</v>
      </c>
      <c r="H161" s="67">
        <v>5.2067889999999997</v>
      </c>
      <c r="I161" s="67">
        <v>-74.736407</v>
      </c>
      <c r="J161" s="67">
        <v>5</v>
      </c>
      <c r="K161" s="67" t="s">
        <v>26</v>
      </c>
      <c r="L161" s="67" t="s">
        <v>36</v>
      </c>
      <c r="M161" s="66">
        <v>3090</v>
      </c>
      <c r="N161" s="67" t="s">
        <v>190</v>
      </c>
      <c r="O161" s="67">
        <v>1913</v>
      </c>
      <c r="P161" s="67">
        <v>2</v>
      </c>
      <c r="Q161" s="67">
        <v>3</v>
      </c>
      <c r="R161" s="67">
        <v>4783</v>
      </c>
      <c r="S161" s="68">
        <f t="shared" si="2"/>
        <v>4783</v>
      </c>
      <c r="T161" s="67" t="s">
        <v>28</v>
      </c>
      <c r="U161" s="67" t="s">
        <v>29</v>
      </c>
      <c r="V161" s="67" t="s">
        <v>30</v>
      </c>
      <c r="W161" s="67" t="s">
        <v>30</v>
      </c>
      <c r="X161" s="67" t="s">
        <v>30</v>
      </c>
      <c r="Y161" s="67" t="s">
        <v>190</v>
      </c>
      <c r="Z161" s="66">
        <v>3090</v>
      </c>
    </row>
    <row r="162" spans="1:26" s="69" customFormat="1" hidden="1" x14ac:dyDescent="0.3">
      <c r="A162" s="66">
        <v>688065</v>
      </c>
      <c r="B162" s="67" t="s">
        <v>33</v>
      </c>
      <c r="C162" s="67" t="s">
        <v>23</v>
      </c>
      <c r="D162" s="67" t="s">
        <v>24</v>
      </c>
      <c r="E162" s="67">
        <v>122831</v>
      </c>
      <c r="F162" s="67" t="s">
        <v>189</v>
      </c>
      <c r="G162" s="67" t="str">
        <f>VLOOKUP(F162,sacc!A:F,6,FALSE)</f>
        <v>Coereba flaveola</v>
      </c>
      <c r="H162" s="67">
        <v>5.2067889999999997</v>
      </c>
      <c r="I162" s="67">
        <v>-74.736407</v>
      </c>
      <c r="J162" s="67">
        <v>5</v>
      </c>
      <c r="K162" s="67" t="s">
        <v>26</v>
      </c>
      <c r="L162" s="67"/>
      <c r="M162" s="66">
        <v>3090</v>
      </c>
      <c r="N162" s="67" t="s">
        <v>190</v>
      </c>
      <c r="O162" s="67">
        <v>1913</v>
      </c>
      <c r="P162" s="67">
        <v>2</v>
      </c>
      <c r="Q162" s="67">
        <v>7</v>
      </c>
      <c r="R162" s="67">
        <v>4787</v>
      </c>
      <c r="S162" s="68">
        <f t="shared" si="2"/>
        <v>4787</v>
      </c>
      <c r="T162" s="67" t="s">
        <v>28</v>
      </c>
      <c r="U162" s="67" t="s">
        <v>29</v>
      </c>
      <c r="V162" s="67" t="s">
        <v>30</v>
      </c>
      <c r="W162" s="67" t="s">
        <v>30</v>
      </c>
      <c r="X162" s="67" t="s">
        <v>30</v>
      </c>
      <c r="Y162" s="67" t="s">
        <v>190</v>
      </c>
      <c r="Z162" s="66">
        <v>3090</v>
      </c>
    </row>
    <row r="163" spans="1:26" s="69" customFormat="1" hidden="1" x14ac:dyDescent="0.3">
      <c r="A163" s="66">
        <v>688063</v>
      </c>
      <c r="B163" s="67" t="s">
        <v>33</v>
      </c>
      <c r="C163" s="67" t="s">
        <v>23</v>
      </c>
      <c r="D163" s="67" t="s">
        <v>24</v>
      </c>
      <c r="E163" s="67">
        <v>122837</v>
      </c>
      <c r="F163" s="67" t="s">
        <v>189</v>
      </c>
      <c r="G163" s="67" t="str">
        <f>VLOOKUP(F163,sacc!A:F,6,FALSE)</f>
        <v>Coereba flaveola</v>
      </c>
      <c r="H163" s="67">
        <v>5.2067889999999997</v>
      </c>
      <c r="I163" s="67">
        <v>-74.736407</v>
      </c>
      <c r="J163" s="67">
        <v>5</v>
      </c>
      <c r="K163" s="67" t="s">
        <v>26</v>
      </c>
      <c r="L163" s="67" t="s">
        <v>36</v>
      </c>
      <c r="M163" s="66">
        <v>3090</v>
      </c>
      <c r="N163" s="67" t="s">
        <v>190</v>
      </c>
      <c r="O163" s="67">
        <v>1913</v>
      </c>
      <c r="P163" s="67">
        <v>2</v>
      </c>
      <c r="Q163" s="67">
        <v>4</v>
      </c>
      <c r="R163" s="67">
        <v>4784</v>
      </c>
      <c r="S163" s="68">
        <f t="shared" si="2"/>
        <v>4784</v>
      </c>
      <c r="T163" s="67" t="s">
        <v>28</v>
      </c>
      <c r="U163" s="67" t="s">
        <v>29</v>
      </c>
      <c r="V163" s="67" t="s">
        <v>30</v>
      </c>
      <c r="W163" s="67" t="s">
        <v>30</v>
      </c>
      <c r="X163" s="67" t="s">
        <v>30</v>
      </c>
      <c r="Y163" s="67" t="s">
        <v>190</v>
      </c>
      <c r="Z163" s="66">
        <v>3090</v>
      </c>
    </row>
    <row r="164" spans="1:26" s="69" customFormat="1" hidden="1" x14ac:dyDescent="0.3">
      <c r="A164" s="66">
        <v>678032</v>
      </c>
      <c r="B164" s="67" t="s">
        <v>33</v>
      </c>
      <c r="C164" s="67" t="s">
        <v>23</v>
      </c>
      <c r="D164" s="67" t="s">
        <v>24</v>
      </c>
      <c r="E164" s="67">
        <v>122894</v>
      </c>
      <c r="F164" s="67" t="s">
        <v>191</v>
      </c>
      <c r="G164" s="67" t="str">
        <f>VLOOKUP(F164,sacc!A:F,6,FALSE)</f>
        <v>Conirostrum leucogenys</v>
      </c>
      <c r="H164" s="67">
        <v>5.2067889999999997</v>
      </c>
      <c r="I164" s="67">
        <v>-74.736407</v>
      </c>
      <c r="J164" s="67">
        <v>5</v>
      </c>
      <c r="K164" s="67" t="s">
        <v>26</v>
      </c>
      <c r="L164" s="67" t="s">
        <v>36</v>
      </c>
      <c r="M164" s="67">
        <v>2935</v>
      </c>
      <c r="N164" s="67" t="s">
        <v>192</v>
      </c>
      <c r="O164" s="67">
        <v>1913</v>
      </c>
      <c r="P164" s="67">
        <v>2</v>
      </c>
      <c r="Q164" s="67">
        <v>7</v>
      </c>
      <c r="R164" s="67">
        <v>4787</v>
      </c>
      <c r="S164" s="68">
        <f t="shared" si="2"/>
        <v>4787</v>
      </c>
      <c r="T164" s="67" t="s">
        <v>28</v>
      </c>
      <c r="U164" s="67" t="s">
        <v>29</v>
      </c>
      <c r="V164" s="67" t="s">
        <v>30</v>
      </c>
      <c r="W164" s="67" t="s">
        <v>30</v>
      </c>
      <c r="X164" s="67" t="s">
        <v>30</v>
      </c>
      <c r="Y164" s="67" t="s">
        <v>192</v>
      </c>
      <c r="Z164" s="67">
        <v>2935</v>
      </c>
    </row>
    <row r="165" spans="1:26" s="69" customFormat="1" hidden="1" x14ac:dyDescent="0.3">
      <c r="A165" s="66">
        <v>678033</v>
      </c>
      <c r="B165" s="67" t="s">
        <v>33</v>
      </c>
      <c r="C165" s="67" t="s">
        <v>23</v>
      </c>
      <c r="D165" s="67" t="s">
        <v>24</v>
      </c>
      <c r="E165" s="67">
        <v>122895</v>
      </c>
      <c r="F165" s="67" t="s">
        <v>191</v>
      </c>
      <c r="G165" s="67" t="str">
        <f>VLOOKUP(F165,sacc!A:F,6,FALSE)</f>
        <v>Conirostrum leucogenys</v>
      </c>
      <c r="H165" s="67">
        <v>5.2067889999999997</v>
      </c>
      <c r="I165" s="67">
        <v>-74.736407</v>
      </c>
      <c r="J165" s="67">
        <v>5</v>
      </c>
      <c r="K165" s="67" t="s">
        <v>26</v>
      </c>
      <c r="L165" s="67" t="s">
        <v>36</v>
      </c>
      <c r="M165" s="67">
        <v>2935</v>
      </c>
      <c r="N165" s="67" t="s">
        <v>192</v>
      </c>
      <c r="O165" s="67">
        <v>1913</v>
      </c>
      <c r="P165" s="67">
        <v>2</v>
      </c>
      <c r="Q165" s="67">
        <v>7</v>
      </c>
      <c r="R165" s="67">
        <v>4787</v>
      </c>
      <c r="S165" s="68">
        <f t="shared" si="2"/>
        <v>4787</v>
      </c>
      <c r="T165" s="67" t="s">
        <v>28</v>
      </c>
      <c r="U165" s="67" t="s">
        <v>29</v>
      </c>
      <c r="V165" s="67" t="s">
        <v>30</v>
      </c>
      <c r="W165" s="67" t="s">
        <v>30</v>
      </c>
      <c r="X165" s="67" t="s">
        <v>30</v>
      </c>
      <c r="Y165" s="67" t="s">
        <v>192</v>
      </c>
      <c r="Z165" s="67">
        <v>2935</v>
      </c>
    </row>
    <row r="166" spans="1:26" s="69" customFormat="1" hidden="1" x14ac:dyDescent="0.3">
      <c r="A166" s="66">
        <v>691245</v>
      </c>
      <c r="B166" s="67" t="s">
        <v>33</v>
      </c>
      <c r="C166" s="67" t="s">
        <v>23</v>
      </c>
      <c r="D166" s="67" t="s">
        <v>24</v>
      </c>
      <c r="E166" s="67">
        <v>122896</v>
      </c>
      <c r="F166" s="67" t="s">
        <v>193</v>
      </c>
      <c r="G166" s="67" t="str">
        <f>VLOOKUP(F166,sacc!A:F,6,FALSE)</f>
        <v>Dacnis lineata</v>
      </c>
      <c r="H166" s="67">
        <v>5.2067889999999997</v>
      </c>
      <c r="I166" s="67">
        <v>-74.736407</v>
      </c>
      <c r="J166" s="67">
        <v>5</v>
      </c>
      <c r="K166" s="67" t="s">
        <v>26</v>
      </c>
      <c r="L166" s="67"/>
      <c r="M166" s="66">
        <v>2914</v>
      </c>
      <c r="N166" s="67" t="s">
        <v>194</v>
      </c>
      <c r="O166" s="67">
        <v>1913</v>
      </c>
      <c r="P166" s="67">
        <v>2</v>
      </c>
      <c r="Q166" s="67">
        <v>7</v>
      </c>
      <c r="R166" s="67">
        <v>4787</v>
      </c>
      <c r="S166" s="68">
        <f t="shared" si="2"/>
        <v>4787</v>
      </c>
      <c r="T166" s="67" t="s">
        <v>28</v>
      </c>
      <c r="U166" s="67" t="s">
        <v>29</v>
      </c>
      <c r="V166" s="67" t="s">
        <v>30</v>
      </c>
      <c r="W166" s="67" t="s">
        <v>30</v>
      </c>
      <c r="X166" s="67" t="s">
        <v>30</v>
      </c>
      <c r="Y166" s="67" t="s">
        <v>194</v>
      </c>
      <c r="Z166" s="66">
        <v>2914</v>
      </c>
    </row>
    <row r="167" spans="1:26" s="69" customFormat="1" hidden="1" x14ac:dyDescent="0.3">
      <c r="A167" s="66">
        <v>685184</v>
      </c>
      <c r="B167" s="67" t="s">
        <v>33</v>
      </c>
      <c r="C167" s="67" t="s">
        <v>23</v>
      </c>
      <c r="D167" s="67" t="s">
        <v>24</v>
      </c>
      <c r="E167" s="67">
        <v>122901</v>
      </c>
      <c r="F167" s="67" t="s">
        <v>195</v>
      </c>
      <c r="G167" s="67" t="str">
        <f>VLOOKUP(F167,sacc!A:F,6,FALSE)</f>
        <v>Chlorophanes spiza</v>
      </c>
      <c r="H167" s="67">
        <v>5.2067889999999997</v>
      </c>
      <c r="I167" s="67">
        <v>-74.736407</v>
      </c>
      <c r="J167" s="67">
        <v>5</v>
      </c>
      <c r="K167" s="67" t="s">
        <v>26</v>
      </c>
      <c r="L167" s="67" t="s">
        <v>92</v>
      </c>
      <c r="M167" s="67">
        <v>2926</v>
      </c>
      <c r="N167" s="67" t="s">
        <v>196</v>
      </c>
      <c r="O167" s="67">
        <v>1913</v>
      </c>
      <c r="P167" s="67">
        <v>2</v>
      </c>
      <c r="Q167" s="67">
        <v>6</v>
      </c>
      <c r="R167" s="67">
        <v>4786</v>
      </c>
      <c r="S167" s="68">
        <f t="shared" si="2"/>
        <v>4786</v>
      </c>
      <c r="T167" s="67" t="s">
        <v>28</v>
      </c>
      <c r="U167" s="67" t="s">
        <v>29</v>
      </c>
      <c r="V167" s="67" t="s">
        <v>30</v>
      </c>
      <c r="W167" s="67" t="s">
        <v>30</v>
      </c>
      <c r="X167" s="67" t="s">
        <v>30</v>
      </c>
      <c r="Y167" s="67" t="s">
        <v>196</v>
      </c>
      <c r="Z167" s="67">
        <v>2926</v>
      </c>
    </row>
    <row r="168" spans="1:26" s="69" customFormat="1" hidden="1" x14ac:dyDescent="0.3">
      <c r="A168" s="66">
        <v>695614</v>
      </c>
      <c r="B168" s="67" t="s">
        <v>33</v>
      </c>
      <c r="C168" s="67" t="s">
        <v>23</v>
      </c>
      <c r="D168" s="67" t="s">
        <v>24</v>
      </c>
      <c r="E168" s="67">
        <v>122914</v>
      </c>
      <c r="F168" s="67" t="s">
        <v>197</v>
      </c>
      <c r="G168" s="67" t="str">
        <f>VLOOKUP(F168,sacc!A:F,6,FALSE)</f>
        <v>Euphonia concinna</v>
      </c>
      <c r="H168" s="67">
        <v>5.2067889999999997</v>
      </c>
      <c r="I168" s="67">
        <v>-74.736407</v>
      </c>
      <c r="J168" s="67">
        <v>5</v>
      </c>
      <c r="K168" s="67" t="s">
        <v>26</v>
      </c>
      <c r="L168" s="67" t="s">
        <v>92</v>
      </c>
      <c r="M168" s="67">
        <v>3352</v>
      </c>
      <c r="N168" s="67" t="s">
        <v>197</v>
      </c>
      <c r="O168" s="67">
        <v>1913</v>
      </c>
      <c r="P168" s="67">
        <v>2</v>
      </c>
      <c r="Q168" s="67">
        <v>3</v>
      </c>
      <c r="R168" s="67">
        <v>4783</v>
      </c>
      <c r="S168" s="68">
        <f t="shared" si="2"/>
        <v>4783</v>
      </c>
      <c r="T168" s="67" t="s">
        <v>28</v>
      </c>
      <c r="U168" s="67" t="s">
        <v>29</v>
      </c>
      <c r="V168" s="67" t="s">
        <v>30</v>
      </c>
      <c r="W168" s="67" t="s">
        <v>30</v>
      </c>
      <c r="X168" s="67" t="s">
        <v>30</v>
      </c>
      <c r="Y168" s="67" t="s">
        <v>197</v>
      </c>
      <c r="Z168" s="67">
        <v>3352</v>
      </c>
    </row>
    <row r="169" spans="1:26" s="69" customFormat="1" hidden="1" x14ac:dyDescent="0.3">
      <c r="A169" s="66">
        <v>695646</v>
      </c>
      <c r="B169" s="67" t="s">
        <v>33</v>
      </c>
      <c r="C169" s="67" t="s">
        <v>23</v>
      </c>
      <c r="D169" s="67" t="s">
        <v>24</v>
      </c>
      <c r="E169" s="67">
        <v>122915</v>
      </c>
      <c r="F169" s="67" t="s">
        <v>198</v>
      </c>
      <c r="G169" s="67" t="str">
        <f>VLOOKUP(F169,sacc!A:F,6,FALSE)</f>
        <v>Euphonia laniirostris</v>
      </c>
      <c r="H169" s="67">
        <v>5.2067889999999997</v>
      </c>
      <c r="I169" s="67">
        <v>-74.736407</v>
      </c>
      <c r="J169" s="67">
        <v>5</v>
      </c>
      <c r="K169" s="67" t="s">
        <v>26</v>
      </c>
      <c r="L169" s="67"/>
      <c r="M169" s="66">
        <v>3356</v>
      </c>
      <c r="N169" s="67" t="s">
        <v>199</v>
      </c>
      <c r="O169" s="67">
        <v>1913</v>
      </c>
      <c r="P169" s="67">
        <v>2</v>
      </c>
      <c r="Q169" s="67">
        <v>7</v>
      </c>
      <c r="R169" s="67">
        <v>4787</v>
      </c>
      <c r="S169" s="68">
        <f t="shared" si="2"/>
        <v>4787</v>
      </c>
      <c r="T169" s="67" t="s">
        <v>28</v>
      </c>
      <c r="U169" s="67" t="s">
        <v>29</v>
      </c>
      <c r="V169" s="67" t="s">
        <v>30</v>
      </c>
      <c r="W169" s="67" t="s">
        <v>30</v>
      </c>
      <c r="X169" s="67" t="s">
        <v>30</v>
      </c>
      <c r="Y169" s="67" t="s">
        <v>199</v>
      </c>
      <c r="Z169" s="66">
        <v>3356</v>
      </c>
    </row>
    <row r="170" spans="1:26" s="69" customFormat="1" hidden="1" x14ac:dyDescent="0.3">
      <c r="A170" s="66">
        <v>695643</v>
      </c>
      <c r="B170" s="67" t="s">
        <v>33</v>
      </c>
      <c r="C170" s="67" t="s">
        <v>23</v>
      </c>
      <c r="D170" s="67" t="s">
        <v>24</v>
      </c>
      <c r="E170" s="67">
        <v>122916</v>
      </c>
      <c r="F170" s="67" t="s">
        <v>198</v>
      </c>
      <c r="G170" s="67" t="str">
        <f>VLOOKUP(F170,sacc!A:F,6,FALSE)</f>
        <v>Euphonia laniirostris</v>
      </c>
      <c r="H170" s="67">
        <v>5.2067889999999997</v>
      </c>
      <c r="I170" s="67">
        <v>-74.736407</v>
      </c>
      <c r="J170" s="67">
        <v>5</v>
      </c>
      <c r="K170" s="67" t="s">
        <v>26</v>
      </c>
      <c r="L170" s="67" t="s">
        <v>36</v>
      </c>
      <c r="M170" s="66">
        <v>3356</v>
      </c>
      <c r="N170" s="67" t="s">
        <v>199</v>
      </c>
      <c r="O170" s="67">
        <v>1913</v>
      </c>
      <c r="P170" s="67">
        <v>2</v>
      </c>
      <c r="Q170" s="67">
        <v>2</v>
      </c>
      <c r="R170" s="67">
        <v>4782</v>
      </c>
      <c r="S170" s="68">
        <f t="shared" si="2"/>
        <v>4782</v>
      </c>
      <c r="T170" s="67" t="s">
        <v>28</v>
      </c>
      <c r="U170" s="67" t="s">
        <v>29</v>
      </c>
      <c r="V170" s="67" t="s">
        <v>30</v>
      </c>
      <c r="W170" s="67" t="s">
        <v>30</v>
      </c>
      <c r="X170" s="67" t="s">
        <v>30</v>
      </c>
      <c r="Y170" s="67" t="s">
        <v>199</v>
      </c>
      <c r="Z170" s="66">
        <v>3356</v>
      </c>
    </row>
    <row r="171" spans="1:26" s="69" customFormat="1" hidden="1" x14ac:dyDescent="0.3">
      <c r="A171" s="66">
        <v>695644</v>
      </c>
      <c r="B171" s="67" t="s">
        <v>33</v>
      </c>
      <c r="C171" s="67" t="s">
        <v>23</v>
      </c>
      <c r="D171" s="67" t="s">
        <v>24</v>
      </c>
      <c r="E171" s="67">
        <v>122917</v>
      </c>
      <c r="F171" s="67" t="s">
        <v>198</v>
      </c>
      <c r="G171" s="67" t="str">
        <f>VLOOKUP(F171,sacc!A:F,6,FALSE)</f>
        <v>Euphonia laniirostris</v>
      </c>
      <c r="H171" s="67">
        <v>5.2067889999999997</v>
      </c>
      <c r="I171" s="67">
        <v>-74.736407</v>
      </c>
      <c r="J171" s="67">
        <v>5</v>
      </c>
      <c r="K171" s="67" t="s">
        <v>26</v>
      </c>
      <c r="L171" s="67" t="s">
        <v>75</v>
      </c>
      <c r="M171" s="66">
        <v>3356</v>
      </c>
      <c r="N171" s="67" t="s">
        <v>199</v>
      </c>
      <c r="O171" s="67">
        <v>1913</v>
      </c>
      <c r="P171" s="67">
        <v>2</v>
      </c>
      <c r="Q171" s="67">
        <v>4</v>
      </c>
      <c r="R171" s="67">
        <v>4784</v>
      </c>
      <c r="S171" s="68">
        <f t="shared" si="2"/>
        <v>4784</v>
      </c>
      <c r="T171" s="67" t="s">
        <v>28</v>
      </c>
      <c r="U171" s="67" t="s">
        <v>29</v>
      </c>
      <c r="V171" s="67" t="s">
        <v>30</v>
      </c>
      <c r="W171" s="67" t="s">
        <v>30</v>
      </c>
      <c r="X171" s="67" t="s">
        <v>30</v>
      </c>
      <c r="Y171" s="67" t="s">
        <v>199</v>
      </c>
      <c r="Z171" s="66">
        <v>3356</v>
      </c>
    </row>
    <row r="172" spans="1:26" s="69" customFormat="1" hidden="1" x14ac:dyDescent="0.3">
      <c r="A172" s="66">
        <v>695645</v>
      </c>
      <c r="B172" s="67" t="s">
        <v>33</v>
      </c>
      <c r="C172" s="67" t="s">
        <v>23</v>
      </c>
      <c r="D172" s="67" t="s">
        <v>24</v>
      </c>
      <c r="E172" s="67">
        <v>122918</v>
      </c>
      <c r="F172" s="67" t="s">
        <v>198</v>
      </c>
      <c r="G172" s="67" t="str">
        <f>VLOOKUP(F172,sacc!A:F,6,FALSE)</f>
        <v>Euphonia laniirostris</v>
      </c>
      <c r="H172" s="67">
        <v>5.2067889999999997</v>
      </c>
      <c r="I172" s="67">
        <v>-74.736407</v>
      </c>
      <c r="J172" s="67">
        <v>5</v>
      </c>
      <c r="K172" s="67" t="s">
        <v>26</v>
      </c>
      <c r="L172" s="67" t="s">
        <v>75</v>
      </c>
      <c r="M172" s="66">
        <v>3356</v>
      </c>
      <c r="N172" s="67" t="s">
        <v>199</v>
      </c>
      <c r="O172" s="67">
        <v>1913</v>
      </c>
      <c r="P172" s="67">
        <v>2</v>
      </c>
      <c r="Q172" s="67">
        <v>4</v>
      </c>
      <c r="R172" s="67">
        <v>4784</v>
      </c>
      <c r="S172" s="68">
        <f t="shared" si="2"/>
        <v>4784</v>
      </c>
      <c r="T172" s="67" t="s">
        <v>28</v>
      </c>
      <c r="U172" s="67" t="s">
        <v>29</v>
      </c>
      <c r="V172" s="67" t="s">
        <v>30</v>
      </c>
      <c r="W172" s="67" t="s">
        <v>30</v>
      </c>
      <c r="X172" s="67" t="s">
        <v>30</v>
      </c>
      <c r="Y172" s="67" t="s">
        <v>199</v>
      </c>
      <c r="Z172" s="66">
        <v>3356</v>
      </c>
    </row>
    <row r="173" spans="1:26" s="69" customFormat="1" hidden="1" x14ac:dyDescent="0.3">
      <c r="A173" s="66">
        <v>722845</v>
      </c>
      <c r="B173" s="67" t="s">
        <v>33</v>
      </c>
      <c r="C173" s="67" t="s">
        <v>23</v>
      </c>
      <c r="D173" s="67" t="s">
        <v>24</v>
      </c>
      <c r="E173" s="67">
        <v>122948</v>
      </c>
      <c r="F173" s="70" t="s">
        <v>10589</v>
      </c>
      <c r="G173" s="67" t="str">
        <f>VLOOKUP(F173,sacc!A:F,6,FALSE)</f>
        <v>Stilpnia vitriolina</v>
      </c>
      <c r="H173" s="67">
        <v>5.2067889999999997</v>
      </c>
      <c r="I173" s="67">
        <v>-74.736407</v>
      </c>
      <c r="J173" s="67">
        <v>5</v>
      </c>
      <c r="K173" s="67" t="s">
        <v>26</v>
      </c>
      <c r="L173" s="67" t="s">
        <v>36</v>
      </c>
      <c r="M173" s="67">
        <v>2878</v>
      </c>
      <c r="N173" s="67" t="s">
        <v>200</v>
      </c>
      <c r="O173" s="67">
        <v>1913</v>
      </c>
      <c r="P173" s="67">
        <v>2</v>
      </c>
      <c r="Q173" s="67">
        <v>2</v>
      </c>
      <c r="R173" s="67">
        <v>4782</v>
      </c>
      <c r="S173" s="68">
        <f t="shared" si="2"/>
        <v>4782</v>
      </c>
      <c r="T173" s="67" t="s">
        <v>28</v>
      </c>
      <c r="U173" s="67" t="s">
        <v>29</v>
      </c>
      <c r="V173" s="67" t="s">
        <v>30</v>
      </c>
      <c r="W173" s="67" t="s">
        <v>30</v>
      </c>
      <c r="X173" s="67" t="s">
        <v>30</v>
      </c>
      <c r="Y173" s="67" t="s">
        <v>200</v>
      </c>
      <c r="Z173" s="67">
        <v>2878</v>
      </c>
    </row>
    <row r="174" spans="1:26" s="69" customFormat="1" hidden="1" x14ac:dyDescent="0.3">
      <c r="A174" s="66">
        <v>722847</v>
      </c>
      <c r="B174" s="67" t="s">
        <v>33</v>
      </c>
      <c r="C174" s="67" t="s">
        <v>23</v>
      </c>
      <c r="D174" s="67" t="s">
        <v>24</v>
      </c>
      <c r="E174" s="67">
        <v>122949</v>
      </c>
      <c r="F174" s="70" t="s">
        <v>10589</v>
      </c>
      <c r="G174" s="67" t="str">
        <f>VLOOKUP(F174,sacc!A:F,6,FALSE)</f>
        <v>Stilpnia vitriolina</v>
      </c>
      <c r="H174" s="67">
        <v>5.2067889999999997</v>
      </c>
      <c r="I174" s="67">
        <v>-74.736407</v>
      </c>
      <c r="J174" s="67">
        <v>5</v>
      </c>
      <c r="K174" s="67" t="s">
        <v>26</v>
      </c>
      <c r="L174" s="67" t="s">
        <v>92</v>
      </c>
      <c r="M174" s="67">
        <v>2878</v>
      </c>
      <c r="N174" s="67" t="s">
        <v>200</v>
      </c>
      <c r="O174" s="67">
        <v>1913</v>
      </c>
      <c r="P174" s="67">
        <v>2</v>
      </c>
      <c r="Q174" s="67">
        <v>2</v>
      </c>
      <c r="R174" s="67">
        <v>4782</v>
      </c>
      <c r="S174" s="68">
        <f t="shared" si="2"/>
        <v>4782</v>
      </c>
      <c r="T174" s="67" t="s">
        <v>28</v>
      </c>
      <c r="U174" s="67" t="s">
        <v>29</v>
      </c>
      <c r="V174" s="67" t="s">
        <v>30</v>
      </c>
      <c r="W174" s="67" t="s">
        <v>30</v>
      </c>
      <c r="X174" s="67" t="s">
        <v>30</v>
      </c>
      <c r="Y174" s="67" t="s">
        <v>200</v>
      </c>
      <c r="Z174" s="67">
        <v>2878</v>
      </c>
    </row>
    <row r="175" spans="1:26" s="69" customFormat="1" hidden="1" x14ac:dyDescent="0.3">
      <c r="A175" s="66">
        <v>722846</v>
      </c>
      <c r="B175" s="67" t="s">
        <v>33</v>
      </c>
      <c r="C175" s="67" t="s">
        <v>23</v>
      </c>
      <c r="D175" s="67" t="s">
        <v>24</v>
      </c>
      <c r="E175" s="67">
        <v>122950</v>
      </c>
      <c r="F175" s="70" t="s">
        <v>10589</v>
      </c>
      <c r="G175" s="67" t="str">
        <f>VLOOKUP(F175,sacc!A:F,6,FALSE)</f>
        <v>Stilpnia vitriolina</v>
      </c>
      <c r="H175" s="67">
        <v>5.2067889999999997</v>
      </c>
      <c r="I175" s="67">
        <v>-74.736407</v>
      </c>
      <c r="J175" s="67">
        <v>5</v>
      </c>
      <c r="K175" s="67" t="s">
        <v>26</v>
      </c>
      <c r="L175" s="67" t="s">
        <v>36</v>
      </c>
      <c r="M175" s="67">
        <v>2878</v>
      </c>
      <c r="N175" s="67" t="s">
        <v>200</v>
      </c>
      <c r="O175" s="67">
        <v>1913</v>
      </c>
      <c r="P175" s="67">
        <v>2</v>
      </c>
      <c r="Q175" s="67">
        <v>2</v>
      </c>
      <c r="R175" s="67">
        <v>4782</v>
      </c>
      <c r="S175" s="68">
        <f t="shared" si="2"/>
        <v>4782</v>
      </c>
      <c r="T175" s="67" t="s">
        <v>28</v>
      </c>
      <c r="U175" s="67" t="s">
        <v>29</v>
      </c>
      <c r="V175" s="67" t="s">
        <v>30</v>
      </c>
      <c r="W175" s="67" t="s">
        <v>30</v>
      </c>
      <c r="X175" s="67" t="s">
        <v>30</v>
      </c>
      <c r="Y175" s="67" t="s">
        <v>200</v>
      </c>
      <c r="Z175" s="67">
        <v>2878</v>
      </c>
    </row>
    <row r="176" spans="1:26" s="69" customFormat="1" hidden="1" x14ac:dyDescent="0.3">
      <c r="A176" s="66">
        <v>722848</v>
      </c>
      <c r="B176" s="67" t="s">
        <v>33</v>
      </c>
      <c r="C176" s="67" t="s">
        <v>23</v>
      </c>
      <c r="D176" s="67" t="s">
        <v>24</v>
      </c>
      <c r="E176" s="67">
        <v>122951</v>
      </c>
      <c r="F176" s="70" t="s">
        <v>10589</v>
      </c>
      <c r="G176" s="67" t="str">
        <f>VLOOKUP(F176,sacc!A:F,6,FALSE)</f>
        <v>Stilpnia vitriolina</v>
      </c>
      <c r="H176" s="67">
        <v>5.2067889999999997</v>
      </c>
      <c r="I176" s="67">
        <v>-74.736407</v>
      </c>
      <c r="J176" s="67">
        <v>5</v>
      </c>
      <c r="K176" s="67" t="s">
        <v>26</v>
      </c>
      <c r="L176" s="67"/>
      <c r="M176" s="67">
        <v>2878</v>
      </c>
      <c r="N176" s="67" t="s">
        <v>200</v>
      </c>
      <c r="O176" s="67">
        <v>1913</v>
      </c>
      <c r="P176" s="67">
        <v>2</v>
      </c>
      <c r="Q176" s="67">
        <v>2</v>
      </c>
      <c r="R176" s="67">
        <v>4782</v>
      </c>
      <c r="S176" s="68">
        <f t="shared" si="2"/>
        <v>4782</v>
      </c>
      <c r="T176" s="67" t="s">
        <v>28</v>
      </c>
      <c r="U176" s="67" t="s">
        <v>29</v>
      </c>
      <c r="V176" s="67" t="s">
        <v>30</v>
      </c>
      <c r="W176" s="67" t="s">
        <v>30</v>
      </c>
      <c r="X176" s="67" t="s">
        <v>30</v>
      </c>
      <c r="Y176" s="67" t="s">
        <v>200</v>
      </c>
      <c r="Z176" s="67">
        <v>2878</v>
      </c>
    </row>
    <row r="177" spans="1:26" s="69" customFormat="1" hidden="1" x14ac:dyDescent="0.3">
      <c r="A177" s="66">
        <v>723686</v>
      </c>
      <c r="B177" s="67" t="s">
        <v>33</v>
      </c>
      <c r="C177" s="67" t="s">
        <v>23</v>
      </c>
      <c r="D177" s="67" t="s">
        <v>24</v>
      </c>
      <c r="E177" s="67">
        <v>123027</v>
      </c>
      <c r="F177" s="67" t="s">
        <v>201</v>
      </c>
      <c r="G177" s="67" t="str">
        <f>VLOOKUP(F177,sacc!A:F,6,FALSE)</f>
        <v>Thraupis episcopus</v>
      </c>
      <c r="H177" s="67">
        <v>5.2067889999999997</v>
      </c>
      <c r="I177" s="67">
        <v>-74.736407</v>
      </c>
      <c r="J177" s="67">
        <v>5</v>
      </c>
      <c r="K177" s="67" t="s">
        <v>26</v>
      </c>
      <c r="L177" s="67" t="s">
        <v>36</v>
      </c>
      <c r="M177" s="66">
        <v>2860</v>
      </c>
      <c r="N177" s="67" t="s">
        <v>202</v>
      </c>
      <c r="O177" s="67">
        <v>1913</v>
      </c>
      <c r="P177" s="67">
        <v>2</v>
      </c>
      <c r="Q177" s="67">
        <v>6</v>
      </c>
      <c r="R177" s="67">
        <v>4786</v>
      </c>
      <c r="S177" s="68">
        <f t="shared" si="2"/>
        <v>4786</v>
      </c>
      <c r="T177" s="67" t="s">
        <v>28</v>
      </c>
      <c r="U177" s="67" t="s">
        <v>29</v>
      </c>
      <c r="V177" s="67" t="s">
        <v>30</v>
      </c>
      <c r="W177" s="67" t="s">
        <v>30</v>
      </c>
      <c r="X177" s="67" t="s">
        <v>30</v>
      </c>
      <c r="Y177" s="67" t="s">
        <v>202</v>
      </c>
      <c r="Z177" s="66">
        <v>2860</v>
      </c>
    </row>
    <row r="178" spans="1:26" s="69" customFormat="1" hidden="1" x14ac:dyDescent="0.3">
      <c r="A178" s="66">
        <v>723687</v>
      </c>
      <c r="B178" s="67" t="s">
        <v>33</v>
      </c>
      <c r="C178" s="67" t="s">
        <v>23</v>
      </c>
      <c r="D178" s="67" t="s">
        <v>24</v>
      </c>
      <c r="E178" s="67">
        <v>123028</v>
      </c>
      <c r="F178" s="67" t="s">
        <v>201</v>
      </c>
      <c r="G178" s="67" t="str">
        <f>VLOOKUP(F178,sacc!A:F,6,FALSE)</f>
        <v>Thraupis episcopus</v>
      </c>
      <c r="H178" s="67">
        <v>5.2067889999999997</v>
      </c>
      <c r="I178" s="67">
        <v>-74.736407</v>
      </c>
      <c r="J178" s="67">
        <v>5</v>
      </c>
      <c r="K178" s="67" t="s">
        <v>26</v>
      </c>
      <c r="L178" s="67" t="s">
        <v>43</v>
      </c>
      <c r="M178" s="66">
        <v>2860</v>
      </c>
      <c r="N178" s="67" t="s">
        <v>202</v>
      </c>
      <c r="O178" s="67">
        <v>1913</v>
      </c>
      <c r="P178" s="67">
        <v>2</v>
      </c>
      <c r="Q178" s="67">
        <v>4</v>
      </c>
      <c r="R178" s="67">
        <v>4784</v>
      </c>
      <c r="S178" s="68">
        <f t="shared" si="2"/>
        <v>4784</v>
      </c>
      <c r="T178" s="67" t="s">
        <v>28</v>
      </c>
      <c r="U178" s="67" t="s">
        <v>29</v>
      </c>
      <c r="V178" s="67" t="s">
        <v>30</v>
      </c>
      <c r="W178" s="67" t="s">
        <v>30</v>
      </c>
      <c r="X178" s="67" t="s">
        <v>30</v>
      </c>
      <c r="Y178" s="67" t="s">
        <v>202</v>
      </c>
      <c r="Z178" s="66">
        <v>2860</v>
      </c>
    </row>
    <row r="179" spans="1:26" s="69" customFormat="1" hidden="1" x14ac:dyDescent="0.3">
      <c r="A179" s="66">
        <v>723688</v>
      </c>
      <c r="B179" s="67" t="s">
        <v>33</v>
      </c>
      <c r="C179" s="67" t="s">
        <v>23</v>
      </c>
      <c r="D179" s="67" t="s">
        <v>24</v>
      </c>
      <c r="E179" s="67">
        <v>123029</v>
      </c>
      <c r="F179" s="67" t="s">
        <v>201</v>
      </c>
      <c r="G179" s="67" t="str">
        <f>VLOOKUP(F179,sacc!A:F,6,FALSE)</f>
        <v>Thraupis episcopus</v>
      </c>
      <c r="H179" s="67">
        <v>5.2067889999999997</v>
      </c>
      <c r="I179" s="67">
        <v>-74.736407</v>
      </c>
      <c r="J179" s="67">
        <v>5</v>
      </c>
      <c r="K179" s="67" t="s">
        <v>26</v>
      </c>
      <c r="L179" s="67"/>
      <c r="M179" s="66">
        <v>2860</v>
      </c>
      <c r="N179" s="67" t="s">
        <v>202</v>
      </c>
      <c r="O179" s="67">
        <v>1913</v>
      </c>
      <c r="P179" s="67">
        <v>2</v>
      </c>
      <c r="Q179" s="67">
        <v>3</v>
      </c>
      <c r="R179" s="67">
        <v>4783</v>
      </c>
      <c r="S179" s="68">
        <f t="shared" si="2"/>
        <v>4783</v>
      </c>
      <c r="T179" s="67" t="s">
        <v>28</v>
      </c>
      <c r="U179" s="67" t="s">
        <v>29</v>
      </c>
      <c r="V179" s="67" t="s">
        <v>30</v>
      </c>
      <c r="W179" s="67" t="s">
        <v>30</v>
      </c>
      <c r="X179" s="67" t="s">
        <v>30</v>
      </c>
      <c r="Y179" s="67" t="s">
        <v>202</v>
      </c>
      <c r="Z179" s="66">
        <v>2860</v>
      </c>
    </row>
    <row r="180" spans="1:26" s="69" customFormat="1" hidden="1" x14ac:dyDescent="0.3">
      <c r="A180" s="66">
        <v>716226</v>
      </c>
      <c r="B180" s="67" t="s">
        <v>33</v>
      </c>
      <c r="C180" s="67" t="s">
        <v>23</v>
      </c>
      <c r="D180" s="67" t="s">
        <v>24</v>
      </c>
      <c r="E180" s="67">
        <v>123048</v>
      </c>
      <c r="F180" s="67" t="s">
        <v>203</v>
      </c>
      <c r="G180" s="67" t="str">
        <f>VLOOKUP(F180,sacc!A:F,6,FALSE)</f>
        <v>Ramphocelus dimidiatus</v>
      </c>
      <c r="H180" s="67">
        <v>5.2067889999999997</v>
      </c>
      <c r="I180" s="67">
        <v>-74.736407</v>
      </c>
      <c r="J180" s="67">
        <v>5</v>
      </c>
      <c r="K180" s="67" t="s">
        <v>26</v>
      </c>
      <c r="L180" s="67" t="s">
        <v>36</v>
      </c>
      <c r="M180" s="67">
        <v>2823</v>
      </c>
      <c r="N180" s="67" t="s">
        <v>204</v>
      </c>
      <c r="O180" s="67">
        <v>1913</v>
      </c>
      <c r="P180" s="67">
        <v>2</v>
      </c>
      <c r="Q180" s="67">
        <v>6</v>
      </c>
      <c r="R180" s="67">
        <v>4786</v>
      </c>
      <c r="S180" s="68">
        <f t="shared" si="2"/>
        <v>4786</v>
      </c>
      <c r="T180" s="67" t="s">
        <v>28</v>
      </c>
      <c r="U180" s="67" t="s">
        <v>29</v>
      </c>
      <c r="V180" s="67" t="s">
        <v>30</v>
      </c>
      <c r="W180" s="67" t="s">
        <v>30</v>
      </c>
      <c r="X180" s="67" t="s">
        <v>30</v>
      </c>
      <c r="Y180" s="67" t="s">
        <v>204</v>
      </c>
      <c r="Z180" s="67">
        <v>2823</v>
      </c>
    </row>
    <row r="181" spans="1:26" s="69" customFormat="1" hidden="1" x14ac:dyDescent="0.3">
      <c r="A181" s="66">
        <v>713634</v>
      </c>
      <c r="B181" s="67" t="s">
        <v>33</v>
      </c>
      <c r="C181" s="67" t="s">
        <v>23</v>
      </c>
      <c r="D181" s="67" t="s">
        <v>24</v>
      </c>
      <c r="E181" s="67">
        <v>123064</v>
      </c>
      <c r="F181" s="67" t="s">
        <v>205</v>
      </c>
      <c r="G181" s="67" t="str">
        <f>VLOOKUP(F181,sacc!A:F,6,FALSE)</f>
        <v>Piranga rubra</v>
      </c>
      <c r="H181" s="67">
        <v>5.2067889999999997</v>
      </c>
      <c r="I181" s="67">
        <v>-74.736407</v>
      </c>
      <c r="J181" s="67">
        <v>5</v>
      </c>
      <c r="K181" s="67" t="s">
        <v>26</v>
      </c>
      <c r="L181" s="67" t="s">
        <v>75</v>
      </c>
      <c r="M181" s="67">
        <v>3174</v>
      </c>
      <c r="N181" s="67" t="s">
        <v>205</v>
      </c>
      <c r="O181" s="67">
        <v>1913</v>
      </c>
      <c r="P181" s="67">
        <v>2</v>
      </c>
      <c r="Q181" s="67">
        <v>4</v>
      </c>
      <c r="R181" s="67">
        <v>4784</v>
      </c>
      <c r="S181" s="68">
        <f t="shared" si="2"/>
        <v>4784</v>
      </c>
      <c r="T181" s="67" t="s">
        <v>28</v>
      </c>
      <c r="U181" s="67" t="s">
        <v>29</v>
      </c>
      <c r="V181" s="67" t="s">
        <v>30</v>
      </c>
      <c r="W181" s="67" t="s">
        <v>30</v>
      </c>
      <c r="X181" s="67" t="s">
        <v>30</v>
      </c>
      <c r="Y181" s="67" t="s">
        <v>205</v>
      </c>
      <c r="Z181" s="67">
        <v>3174</v>
      </c>
    </row>
    <row r="182" spans="1:26" s="69" customFormat="1" hidden="1" x14ac:dyDescent="0.3">
      <c r="A182" s="66">
        <v>713632</v>
      </c>
      <c r="B182" s="67" t="s">
        <v>33</v>
      </c>
      <c r="C182" s="67" t="s">
        <v>23</v>
      </c>
      <c r="D182" s="67" t="s">
        <v>24</v>
      </c>
      <c r="E182" s="67">
        <v>123065</v>
      </c>
      <c r="F182" s="67" t="s">
        <v>205</v>
      </c>
      <c r="G182" s="67" t="str">
        <f>VLOOKUP(F182,sacc!A:F,6,FALSE)</f>
        <v>Piranga rubra</v>
      </c>
      <c r="H182" s="67">
        <v>5.2067889999999997</v>
      </c>
      <c r="I182" s="67">
        <v>-74.736407</v>
      </c>
      <c r="J182" s="67">
        <v>5</v>
      </c>
      <c r="K182" s="67" t="s">
        <v>26</v>
      </c>
      <c r="L182" s="67" t="s">
        <v>36</v>
      </c>
      <c r="M182" s="67">
        <v>3174</v>
      </c>
      <c r="N182" s="67" t="s">
        <v>205</v>
      </c>
      <c r="O182" s="67">
        <v>1913</v>
      </c>
      <c r="P182" s="67">
        <v>2</v>
      </c>
      <c r="Q182" s="67">
        <v>8</v>
      </c>
      <c r="R182" s="67">
        <v>4788</v>
      </c>
      <c r="S182" s="68">
        <f t="shared" si="2"/>
        <v>4788</v>
      </c>
      <c r="T182" s="67" t="s">
        <v>28</v>
      </c>
      <c r="U182" s="67" t="s">
        <v>29</v>
      </c>
      <c r="V182" s="67" t="s">
        <v>30</v>
      </c>
      <c r="W182" s="67" t="s">
        <v>30</v>
      </c>
      <c r="X182" s="67" t="s">
        <v>30</v>
      </c>
      <c r="Y182" s="67" t="s">
        <v>205</v>
      </c>
      <c r="Z182" s="67">
        <v>3174</v>
      </c>
    </row>
    <row r="183" spans="1:26" s="69" customFormat="1" hidden="1" x14ac:dyDescent="0.3">
      <c r="A183" s="66">
        <v>713633</v>
      </c>
      <c r="B183" s="67" t="s">
        <v>33</v>
      </c>
      <c r="C183" s="67" t="s">
        <v>23</v>
      </c>
      <c r="D183" s="67" t="s">
        <v>24</v>
      </c>
      <c r="E183" s="67">
        <v>123066</v>
      </c>
      <c r="F183" s="67" t="s">
        <v>205</v>
      </c>
      <c r="G183" s="67" t="str">
        <f>VLOOKUP(F183,sacc!A:F,6,FALSE)</f>
        <v>Piranga rubra</v>
      </c>
      <c r="H183" s="67">
        <v>5.2067889999999997</v>
      </c>
      <c r="I183" s="67">
        <v>-74.736407</v>
      </c>
      <c r="J183" s="67">
        <v>5</v>
      </c>
      <c r="K183" s="67" t="s">
        <v>26</v>
      </c>
      <c r="L183" s="67" t="s">
        <v>36</v>
      </c>
      <c r="M183" s="67">
        <v>3174</v>
      </c>
      <c r="N183" s="67" t="s">
        <v>205</v>
      </c>
      <c r="O183" s="67">
        <v>1913</v>
      </c>
      <c r="P183" s="67">
        <v>2</v>
      </c>
      <c r="Q183" s="67">
        <v>8</v>
      </c>
      <c r="R183" s="67">
        <v>4788</v>
      </c>
      <c r="S183" s="68">
        <f t="shared" ref="S183:S242" si="3">DATE(O183,P183,Q183)</f>
        <v>4788</v>
      </c>
      <c r="T183" s="67" t="s">
        <v>28</v>
      </c>
      <c r="U183" s="67" t="s">
        <v>29</v>
      </c>
      <c r="V183" s="67" t="s">
        <v>30</v>
      </c>
      <c r="W183" s="67" t="s">
        <v>30</v>
      </c>
      <c r="X183" s="67" t="s">
        <v>30</v>
      </c>
      <c r="Y183" s="67" t="s">
        <v>205</v>
      </c>
      <c r="Z183" s="67">
        <v>3174</v>
      </c>
    </row>
    <row r="184" spans="1:26" s="69" customFormat="1" hidden="1" x14ac:dyDescent="0.3">
      <c r="A184" s="66">
        <v>701152</v>
      </c>
      <c r="B184" s="67" t="s">
        <v>33</v>
      </c>
      <c r="C184" s="67" t="s">
        <v>23</v>
      </c>
      <c r="D184" s="67" t="s">
        <v>24</v>
      </c>
      <c r="E184" s="67">
        <v>123150</v>
      </c>
      <c r="F184" s="67" t="s">
        <v>208</v>
      </c>
      <c r="G184" s="67" t="str">
        <f>VLOOKUP(F184,sacc!A:F,6,FALSE)</f>
        <v>Icterus auricapillus</v>
      </c>
      <c r="H184" s="67">
        <v>5.2067889999999997</v>
      </c>
      <c r="I184" s="67">
        <v>-74.736407</v>
      </c>
      <c r="J184" s="67">
        <v>5</v>
      </c>
      <c r="K184" s="67" t="s">
        <v>26</v>
      </c>
      <c r="L184" s="67" t="s">
        <v>75</v>
      </c>
      <c r="M184" s="67">
        <v>3297</v>
      </c>
      <c r="N184" s="67" t="s">
        <v>208</v>
      </c>
      <c r="O184" s="67">
        <v>1913</v>
      </c>
      <c r="P184" s="67">
        <v>2</v>
      </c>
      <c r="Q184" s="67">
        <v>2</v>
      </c>
      <c r="R184" s="67">
        <v>4782</v>
      </c>
      <c r="S184" s="68">
        <f t="shared" si="3"/>
        <v>4782</v>
      </c>
      <c r="T184" s="67" t="s">
        <v>28</v>
      </c>
      <c r="U184" s="67" t="s">
        <v>29</v>
      </c>
      <c r="V184" s="67" t="s">
        <v>30</v>
      </c>
      <c r="W184" s="67" t="s">
        <v>30</v>
      </c>
      <c r="X184" s="67" t="s">
        <v>30</v>
      </c>
      <c r="Y184" s="67" t="s">
        <v>208</v>
      </c>
      <c r="Z184" s="67">
        <v>3297</v>
      </c>
    </row>
    <row r="185" spans="1:26" s="69" customFormat="1" hidden="1" x14ac:dyDescent="0.3">
      <c r="A185" s="66">
        <v>701353</v>
      </c>
      <c r="B185" s="67" t="s">
        <v>33</v>
      </c>
      <c r="C185" s="67" t="s">
        <v>23</v>
      </c>
      <c r="D185" s="67" t="s">
        <v>24</v>
      </c>
      <c r="E185" s="67">
        <v>123162</v>
      </c>
      <c r="F185" s="67" t="s">
        <v>209</v>
      </c>
      <c r="G185" s="67" t="str">
        <f>VLOOKUP(F185,sacc!A:F,6,FALSE)</f>
        <v>Icterus chrysater</v>
      </c>
      <c r="H185" s="67">
        <v>5.2067889999999997</v>
      </c>
      <c r="I185" s="67">
        <v>-74.736407</v>
      </c>
      <c r="J185" s="67">
        <v>5</v>
      </c>
      <c r="K185" s="67" t="s">
        <v>26</v>
      </c>
      <c r="L185" s="67" t="s">
        <v>43</v>
      </c>
      <c r="M185" s="66">
        <v>3298</v>
      </c>
      <c r="N185" s="67" t="s">
        <v>210</v>
      </c>
      <c r="O185" s="67">
        <v>1913</v>
      </c>
      <c r="P185" s="67">
        <v>2</v>
      </c>
      <c r="Q185" s="67">
        <v>4</v>
      </c>
      <c r="R185" s="67">
        <v>4784</v>
      </c>
      <c r="S185" s="68">
        <f t="shared" si="3"/>
        <v>4784</v>
      </c>
      <c r="T185" s="67" t="s">
        <v>28</v>
      </c>
      <c r="U185" s="67" t="s">
        <v>29</v>
      </c>
      <c r="V185" s="67" t="s">
        <v>30</v>
      </c>
      <c r="W185" s="67" t="s">
        <v>30</v>
      </c>
      <c r="X185" s="67" t="s">
        <v>30</v>
      </c>
      <c r="Y185" s="67" t="s">
        <v>210</v>
      </c>
      <c r="Z185" s="66">
        <v>3298</v>
      </c>
    </row>
    <row r="186" spans="1:26" s="69" customFormat="1" hidden="1" x14ac:dyDescent="0.3">
      <c r="A186" s="66">
        <v>701354</v>
      </c>
      <c r="B186" s="67" t="s">
        <v>33</v>
      </c>
      <c r="C186" s="67" t="s">
        <v>23</v>
      </c>
      <c r="D186" s="67" t="s">
        <v>24</v>
      </c>
      <c r="E186" s="67">
        <v>123163</v>
      </c>
      <c r="F186" s="67" t="s">
        <v>209</v>
      </c>
      <c r="G186" s="67" t="str">
        <f>VLOOKUP(F186,sacc!A:F,6,FALSE)</f>
        <v>Icterus chrysater</v>
      </c>
      <c r="H186" s="67">
        <v>5.2067889999999997</v>
      </c>
      <c r="I186" s="67">
        <v>-74.736407</v>
      </c>
      <c r="J186" s="67">
        <v>5</v>
      </c>
      <c r="K186" s="67" t="s">
        <v>26</v>
      </c>
      <c r="L186" s="67" t="s">
        <v>43</v>
      </c>
      <c r="M186" s="66">
        <v>3298</v>
      </c>
      <c r="N186" s="67" t="s">
        <v>210</v>
      </c>
      <c r="O186" s="67">
        <v>1913</v>
      </c>
      <c r="P186" s="67">
        <v>2</v>
      </c>
      <c r="Q186" s="67">
        <v>3</v>
      </c>
      <c r="R186" s="67">
        <v>4783</v>
      </c>
      <c r="S186" s="68">
        <f t="shared" si="3"/>
        <v>4783</v>
      </c>
      <c r="T186" s="67" t="s">
        <v>28</v>
      </c>
      <c r="U186" s="67" t="s">
        <v>29</v>
      </c>
      <c r="V186" s="67" t="s">
        <v>30</v>
      </c>
      <c r="W186" s="67" t="s">
        <v>30</v>
      </c>
      <c r="X186" s="67" t="s">
        <v>30</v>
      </c>
      <c r="Y186" s="67" t="s">
        <v>210</v>
      </c>
      <c r="Z186" s="66">
        <v>3298</v>
      </c>
    </row>
    <row r="187" spans="1:26" s="69" customFormat="1" hidden="1" x14ac:dyDescent="0.3">
      <c r="A187" s="66">
        <v>688698</v>
      </c>
      <c r="B187" s="67" t="s">
        <v>33</v>
      </c>
      <c r="C187" s="67" t="s">
        <v>211</v>
      </c>
      <c r="D187" s="67" t="s">
        <v>212</v>
      </c>
      <c r="E187" s="67">
        <v>1435</v>
      </c>
      <c r="F187" s="67" t="s">
        <v>25</v>
      </c>
      <c r="G187" s="67" t="str">
        <f>VLOOKUP(F187,sacc!A:F,6,FALSE)</f>
        <v>Colinus cristatus</v>
      </c>
      <c r="H187" s="67">
        <v>5.2034000000000002</v>
      </c>
      <c r="I187" s="67">
        <v>-74.735100000000003</v>
      </c>
      <c r="J187" s="67">
        <v>7</v>
      </c>
      <c r="K187" s="67"/>
      <c r="L187" s="67"/>
      <c r="M187" s="67">
        <v>145</v>
      </c>
      <c r="N187" s="67" t="s">
        <v>27</v>
      </c>
      <c r="O187" s="67">
        <v>1911</v>
      </c>
      <c r="P187" s="67">
        <v>5</v>
      </c>
      <c r="Q187" s="67">
        <v>27</v>
      </c>
      <c r="R187" s="67">
        <v>4165</v>
      </c>
      <c r="S187" s="68">
        <f t="shared" si="3"/>
        <v>4165</v>
      </c>
      <c r="T187" s="67" t="s">
        <v>28</v>
      </c>
      <c r="U187" s="67" t="s">
        <v>29</v>
      </c>
      <c r="V187" s="67" t="s">
        <v>30</v>
      </c>
      <c r="W187" s="67" t="s">
        <v>214</v>
      </c>
      <c r="X187" s="67" t="s">
        <v>215</v>
      </c>
      <c r="Y187" s="67" t="s">
        <v>27</v>
      </c>
      <c r="Z187" s="67">
        <v>145</v>
      </c>
    </row>
    <row r="188" spans="1:26" s="69" customFormat="1" hidden="1" x14ac:dyDescent="0.3">
      <c r="A188" s="66">
        <v>688699</v>
      </c>
      <c r="B188" s="67" t="s">
        <v>33</v>
      </c>
      <c r="C188" s="67" t="s">
        <v>211</v>
      </c>
      <c r="D188" s="67" t="s">
        <v>212</v>
      </c>
      <c r="E188" s="67">
        <v>1436</v>
      </c>
      <c r="F188" s="67" t="s">
        <v>25</v>
      </c>
      <c r="G188" s="67" t="str">
        <f>VLOOKUP(F188,sacc!A:F,6,FALSE)</f>
        <v>Colinus cristatus</v>
      </c>
      <c r="H188" s="67">
        <v>5.2034000000000002</v>
      </c>
      <c r="I188" s="67">
        <v>-74.735100000000003</v>
      </c>
      <c r="J188" s="67">
        <v>7</v>
      </c>
      <c r="K188" s="67"/>
      <c r="L188" s="67"/>
      <c r="M188" s="67">
        <v>145</v>
      </c>
      <c r="N188" s="67" t="s">
        <v>27</v>
      </c>
      <c r="O188" s="67">
        <v>1911</v>
      </c>
      <c r="P188" s="67">
        <v>5</v>
      </c>
      <c r="Q188" s="67">
        <v>28</v>
      </c>
      <c r="R188" s="67">
        <v>4166</v>
      </c>
      <c r="S188" s="68">
        <f t="shared" si="3"/>
        <v>4166</v>
      </c>
      <c r="T188" s="67" t="s">
        <v>28</v>
      </c>
      <c r="U188" s="67" t="s">
        <v>29</v>
      </c>
      <c r="V188" s="67" t="s">
        <v>30</v>
      </c>
      <c r="W188" s="67" t="s">
        <v>214</v>
      </c>
      <c r="X188" s="67" t="s">
        <v>215</v>
      </c>
      <c r="Y188" s="67" t="s">
        <v>27</v>
      </c>
      <c r="Z188" s="67">
        <v>145</v>
      </c>
    </row>
    <row r="189" spans="1:26" s="69" customFormat="1" hidden="1" x14ac:dyDescent="0.3">
      <c r="A189" s="66">
        <v>688700</v>
      </c>
      <c r="B189" s="67" t="s">
        <v>33</v>
      </c>
      <c r="C189" s="67" t="s">
        <v>211</v>
      </c>
      <c r="D189" s="67" t="s">
        <v>212</v>
      </c>
      <c r="E189" s="67">
        <v>1437</v>
      </c>
      <c r="F189" s="67" t="s">
        <v>25</v>
      </c>
      <c r="G189" s="67" t="str">
        <f>VLOOKUP(F189,sacc!A:F,6,FALSE)</f>
        <v>Colinus cristatus</v>
      </c>
      <c r="H189" s="67">
        <v>5.2034000000000002</v>
      </c>
      <c r="I189" s="67">
        <v>-74.735100000000003</v>
      </c>
      <c r="J189" s="67">
        <v>7</v>
      </c>
      <c r="K189" s="67"/>
      <c r="L189" s="67"/>
      <c r="M189" s="67">
        <v>145</v>
      </c>
      <c r="N189" s="67" t="s">
        <v>27</v>
      </c>
      <c r="O189" s="67">
        <v>1911</v>
      </c>
      <c r="P189" s="67">
        <v>5</v>
      </c>
      <c r="Q189" s="67">
        <v>28</v>
      </c>
      <c r="R189" s="67">
        <v>4166</v>
      </c>
      <c r="S189" s="68">
        <f t="shared" si="3"/>
        <v>4166</v>
      </c>
      <c r="T189" s="67" t="s">
        <v>28</v>
      </c>
      <c r="U189" s="67" t="s">
        <v>29</v>
      </c>
      <c r="V189" s="67" t="s">
        <v>30</v>
      </c>
      <c r="W189" s="67" t="s">
        <v>214</v>
      </c>
      <c r="X189" s="67" t="s">
        <v>215</v>
      </c>
      <c r="Y189" s="67" t="s">
        <v>27</v>
      </c>
      <c r="Z189" s="67">
        <v>145</v>
      </c>
    </row>
    <row r="190" spans="1:26" s="69" customFormat="1" hidden="1" x14ac:dyDescent="0.3">
      <c r="A190" s="66">
        <v>688692</v>
      </c>
      <c r="B190" s="67" t="s">
        <v>33</v>
      </c>
      <c r="C190" s="67" t="s">
        <v>211</v>
      </c>
      <c r="D190" s="67" t="s">
        <v>212</v>
      </c>
      <c r="E190" s="67">
        <v>1438</v>
      </c>
      <c r="F190" s="67" t="s">
        <v>25</v>
      </c>
      <c r="G190" s="67" t="str">
        <f>VLOOKUP(F190,sacc!A:F,6,FALSE)</f>
        <v>Colinus cristatus</v>
      </c>
      <c r="H190" s="67">
        <v>5.1647350000000003</v>
      </c>
      <c r="I190" s="67">
        <v>-74.796822000000006</v>
      </c>
      <c r="J190" s="67">
        <v>4</v>
      </c>
      <c r="K190" s="67" t="s">
        <v>216</v>
      </c>
      <c r="L190" s="67"/>
      <c r="M190" s="67">
        <v>145</v>
      </c>
      <c r="N190" s="67" t="s">
        <v>27</v>
      </c>
      <c r="O190" s="67">
        <v>1913</v>
      </c>
      <c r="P190" s="67">
        <v>2</v>
      </c>
      <c r="Q190" s="67">
        <v>9</v>
      </c>
      <c r="R190" s="67">
        <v>4789</v>
      </c>
      <c r="S190" s="68">
        <f t="shared" si="3"/>
        <v>4789</v>
      </c>
      <c r="T190" s="67" t="s">
        <v>28</v>
      </c>
      <c r="U190" s="67" t="s">
        <v>29</v>
      </c>
      <c r="V190" s="67" t="s">
        <v>30</v>
      </c>
      <c r="W190" s="67" t="s">
        <v>217</v>
      </c>
      <c r="X190" s="67" t="s">
        <v>218</v>
      </c>
      <c r="Y190" s="67" t="s">
        <v>27</v>
      </c>
      <c r="Z190" s="67">
        <v>145</v>
      </c>
    </row>
    <row r="191" spans="1:26" s="69" customFormat="1" hidden="1" x14ac:dyDescent="0.3">
      <c r="A191" s="66">
        <v>689050</v>
      </c>
      <c r="B191" s="67" t="s">
        <v>33</v>
      </c>
      <c r="C191" s="67" t="s">
        <v>211</v>
      </c>
      <c r="D191" s="67" t="s">
        <v>212</v>
      </c>
      <c r="E191" s="67">
        <v>3097</v>
      </c>
      <c r="F191" s="67" t="s">
        <v>37</v>
      </c>
      <c r="G191" s="67" t="str">
        <f>VLOOKUP(F191,sacc!A:F,6,FALSE)</f>
        <v>Columbina passerina</v>
      </c>
      <c r="H191" s="67">
        <v>5.2034000000000002</v>
      </c>
      <c r="I191" s="67">
        <v>-74.735100000000003</v>
      </c>
      <c r="J191" s="67">
        <v>7</v>
      </c>
      <c r="K191" s="67"/>
      <c r="L191" s="67"/>
      <c r="M191" s="67">
        <v>620</v>
      </c>
      <c r="N191" s="67" t="s">
        <v>38</v>
      </c>
      <c r="O191" s="67">
        <v>1911</v>
      </c>
      <c r="P191" s="67">
        <v>5</v>
      </c>
      <c r="Q191" s="67">
        <v>27</v>
      </c>
      <c r="R191" s="67">
        <v>4165</v>
      </c>
      <c r="S191" s="68">
        <f t="shared" si="3"/>
        <v>4165</v>
      </c>
      <c r="T191" s="67" t="s">
        <v>28</v>
      </c>
      <c r="U191" s="67" t="s">
        <v>29</v>
      </c>
      <c r="V191" s="67" t="s">
        <v>30</v>
      </c>
      <c r="W191" s="67" t="s">
        <v>214</v>
      </c>
      <c r="X191" s="67" t="s">
        <v>219</v>
      </c>
      <c r="Y191" s="67" t="s">
        <v>38</v>
      </c>
      <c r="Z191" s="67">
        <v>620</v>
      </c>
    </row>
    <row r="192" spans="1:26" s="69" customFormat="1" hidden="1" x14ac:dyDescent="0.3">
      <c r="A192" s="66">
        <v>689051</v>
      </c>
      <c r="B192" s="67" t="s">
        <v>33</v>
      </c>
      <c r="C192" s="67" t="s">
        <v>211</v>
      </c>
      <c r="D192" s="67" t="s">
        <v>212</v>
      </c>
      <c r="E192" s="67">
        <v>3098</v>
      </c>
      <c r="F192" s="67" t="s">
        <v>37</v>
      </c>
      <c r="G192" s="67" t="str">
        <f>VLOOKUP(F192,sacc!A:F,6,FALSE)</f>
        <v>Columbina passerina</v>
      </c>
      <c r="H192" s="67">
        <v>5.2034000000000002</v>
      </c>
      <c r="I192" s="67">
        <v>-74.735100000000003</v>
      </c>
      <c r="J192" s="67">
        <v>7</v>
      </c>
      <c r="K192" s="67"/>
      <c r="L192" s="67"/>
      <c r="M192" s="67">
        <v>620</v>
      </c>
      <c r="N192" s="67" t="s">
        <v>38</v>
      </c>
      <c r="O192" s="67">
        <v>1913</v>
      </c>
      <c r="P192" s="67">
        <v>2</v>
      </c>
      <c r="Q192" s="67">
        <v>2</v>
      </c>
      <c r="R192" s="67">
        <v>4782</v>
      </c>
      <c r="S192" s="68">
        <f t="shared" si="3"/>
        <v>4782</v>
      </c>
      <c r="T192" s="67" t="s">
        <v>28</v>
      </c>
      <c r="U192" s="67" t="s">
        <v>29</v>
      </c>
      <c r="V192" s="67" t="s">
        <v>30</v>
      </c>
      <c r="W192" s="67" t="s">
        <v>214</v>
      </c>
      <c r="X192" s="67" t="s">
        <v>219</v>
      </c>
      <c r="Y192" s="67" t="s">
        <v>38</v>
      </c>
      <c r="Z192" s="67">
        <v>620</v>
      </c>
    </row>
    <row r="193" spans="1:26" s="69" customFormat="1" hidden="1" x14ac:dyDescent="0.3">
      <c r="A193" s="66">
        <v>677415</v>
      </c>
      <c r="B193" s="67" t="s">
        <v>33</v>
      </c>
      <c r="C193" s="67" t="s">
        <v>211</v>
      </c>
      <c r="D193" s="67" t="s">
        <v>212</v>
      </c>
      <c r="E193" s="67">
        <v>3177</v>
      </c>
      <c r="F193" s="67" t="s">
        <v>220</v>
      </c>
      <c r="G193" s="67" t="str">
        <f>VLOOKUP(F193,sacc!A:F,6,FALSE)</f>
        <v>Psittacara wagleri</v>
      </c>
      <c r="H193" s="67">
        <v>5.2034000000000002</v>
      </c>
      <c r="I193" s="67">
        <v>-74.735100000000003</v>
      </c>
      <c r="J193" s="67">
        <v>7</v>
      </c>
      <c r="K193" s="67"/>
      <c r="L193" s="67"/>
      <c r="M193" s="67">
        <v>1399</v>
      </c>
      <c r="N193" s="67" t="s">
        <v>221</v>
      </c>
      <c r="O193" s="67">
        <v>1911</v>
      </c>
      <c r="P193" s="67">
        <v>5</v>
      </c>
      <c r="Q193" s="67">
        <v>28</v>
      </c>
      <c r="R193" s="67">
        <v>4166</v>
      </c>
      <c r="S193" s="68">
        <f t="shared" si="3"/>
        <v>4166</v>
      </c>
      <c r="T193" s="67" t="s">
        <v>28</v>
      </c>
      <c r="U193" s="67" t="s">
        <v>29</v>
      </c>
      <c r="V193" s="67" t="s">
        <v>30</v>
      </c>
      <c r="W193" s="67" t="s">
        <v>214</v>
      </c>
      <c r="X193" s="67" t="s">
        <v>215</v>
      </c>
      <c r="Y193" s="67" t="s">
        <v>221</v>
      </c>
      <c r="Z193" s="67">
        <v>1399</v>
      </c>
    </row>
    <row r="194" spans="1:26" s="69" customFormat="1" hidden="1" x14ac:dyDescent="0.3">
      <c r="A194" s="66">
        <v>681446</v>
      </c>
      <c r="B194" s="67" t="s">
        <v>33</v>
      </c>
      <c r="C194" s="67" t="s">
        <v>211</v>
      </c>
      <c r="D194" s="67" t="s">
        <v>212</v>
      </c>
      <c r="E194" s="67">
        <v>3206</v>
      </c>
      <c r="F194" s="67" t="s">
        <v>57</v>
      </c>
      <c r="G194" s="67" t="str">
        <f>VLOOKUP(F194,sacc!A:F,6,FALSE)</f>
        <v>Brotogeris jugularis</v>
      </c>
      <c r="H194" s="67">
        <v>5.2034000000000002</v>
      </c>
      <c r="I194" s="67">
        <v>-74.735100000000003</v>
      </c>
      <c r="J194" s="67">
        <v>7</v>
      </c>
      <c r="K194" s="67"/>
      <c r="L194" s="67"/>
      <c r="M194" s="67">
        <v>1296</v>
      </c>
      <c r="N194" s="67" t="s">
        <v>58</v>
      </c>
      <c r="O194" s="67">
        <v>1911</v>
      </c>
      <c r="P194" s="67">
        <v>5</v>
      </c>
      <c r="Q194" s="67">
        <v>28</v>
      </c>
      <c r="R194" s="67">
        <v>4166</v>
      </c>
      <c r="S194" s="68">
        <f t="shared" si="3"/>
        <v>4166</v>
      </c>
      <c r="T194" s="67" t="s">
        <v>28</v>
      </c>
      <c r="U194" s="67" t="s">
        <v>29</v>
      </c>
      <c r="V194" s="67" t="s">
        <v>30</v>
      </c>
      <c r="W194" s="67" t="s">
        <v>214</v>
      </c>
      <c r="X194" s="67" t="s">
        <v>222</v>
      </c>
      <c r="Y194" s="67" t="s">
        <v>58</v>
      </c>
      <c r="Z194" s="67">
        <v>1296</v>
      </c>
    </row>
    <row r="195" spans="1:26" s="69" customFormat="1" hidden="1" x14ac:dyDescent="0.3">
      <c r="A195" s="66">
        <v>719559</v>
      </c>
      <c r="B195" s="67" t="s">
        <v>33</v>
      </c>
      <c r="C195" s="67" t="s">
        <v>211</v>
      </c>
      <c r="D195" s="67" t="s">
        <v>212</v>
      </c>
      <c r="E195" s="67">
        <v>3676</v>
      </c>
      <c r="F195" s="67" t="s">
        <v>223</v>
      </c>
      <c r="G195" s="67" t="str">
        <f>VLOOKUP(F195,sacc!A:F,6,FALSE)</f>
        <v>Streptoprocne zonaris</v>
      </c>
      <c r="H195" s="67">
        <v>5.2067889999999997</v>
      </c>
      <c r="I195" s="67">
        <v>-74.736407</v>
      </c>
      <c r="J195" s="67">
        <v>5</v>
      </c>
      <c r="K195" s="67" t="s">
        <v>26</v>
      </c>
      <c r="L195" s="67"/>
      <c r="M195" s="67">
        <v>754</v>
      </c>
      <c r="N195" s="67" t="s">
        <v>224</v>
      </c>
      <c r="O195" s="67">
        <v>1913</v>
      </c>
      <c r="P195" s="67">
        <v>2</v>
      </c>
      <c r="Q195" s="67">
        <v>2</v>
      </c>
      <c r="R195" s="67">
        <v>4782</v>
      </c>
      <c r="S195" s="68">
        <f t="shared" si="3"/>
        <v>4782</v>
      </c>
      <c r="T195" s="67" t="s">
        <v>28</v>
      </c>
      <c r="U195" s="67" t="s">
        <v>29</v>
      </c>
      <c r="V195" s="67" t="s">
        <v>30</v>
      </c>
      <c r="W195" s="67" t="s">
        <v>30</v>
      </c>
      <c r="X195" s="67" t="s">
        <v>225</v>
      </c>
      <c r="Y195" s="67" t="s">
        <v>224</v>
      </c>
      <c r="Z195" s="67">
        <v>754</v>
      </c>
    </row>
    <row r="196" spans="1:26" s="69" customFormat="1" hidden="1" x14ac:dyDescent="0.3">
      <c r="A196" s="66">
        <v>675722</v>
      </c>
      <c r="B196" s="67" t="s">
        <v>33</v>
      </c>
      <c r="C196" s="67" t="s">
        <v>211</v>
      </c>
      <c r="D196" s="67" t="s">
        <v>212</v>
      </c>
      <c r="E196" s="67">
        <v>4564</v>
      </c>
      <c r="F196" s="67" t="s">
        <v>226</v>
      </c>
      <c r="G196" s="67" t="str">
        <f>VLOOKUP(F196,sacc!A:F,6,FALSE)</f>
        <v>Amazilia tzacatl</v>
      </c>
      <c r="H196" s="67">
        <v>5.2067889999999997</v>
      </c>
      <c r="I196" s="67">
        <v>-74.736407</v>
      </c>
      <c r="J196" s="67">
        <v>5</v>
      </c>
      <c r="K196" s="67" t="s">
        <v>227</v>
      </c>
      <c r="L196" s="67"/>
      <c r="M196" s="67">
        <v>1000</v>
      </c>
      <c r="N196" s="67" t="s">
        <v>228</v>
      </c>
      <c r="O196" s="67">
        <v>1913</v>
      </c>
      <c r="P196" s="67">
        <v>2</v>
      </c>
      <c r="Q196" s="67">
        <v>6</v>
      </c>
      <c r="R196" s="67">
        <v>4786</v>
      </c>
      <c r="S196" s="68">
        <f t="shared" si="3"/>
        <v>4786</v>
      </c>
      <c r="T196" s="67" t="s">
        <v>28</v>
      </c>
      <c r="U196" s="67" t="s">
        <v>29</v>
      </c>
      <c r="V196" s="67" t="s">
        <v>30</v>
      </c>
      <c r="W196" s="67" t="s">
        <v>229</v>
      </c>
      <c r="X196" s="67" t="s">
        <v>230</v>
      </c>
      <c r="Y196" s="67" t="s">
        <v>228</v>
      </c>
      <c r="Z196" s="67">
        <v>1000</v>
      </c>
    </row>
    <row r="197" spans="1:26" s="69" customFormat="1" hidden="1" x14ac:dyDescent="0.3">
      <c r="A197" s="66">
        <v>684815</v>
      </c>
      <c r="B197" s="67" t="s">
        <v>33</v>
      </c>
      <c r="C197" s="67" t="s">
        <v>211</v>
      </c>
      <c r="D197" s="67" t="s">
        <v>212</v>
      </c>
      <c r="E197" s="67">
        <v>5470</v>
      </c>
      <c r="F197" s="67" t="s">
        <v>231</v>
      </c>
      <c r="G197" s="67" t="str">
        <f>VLOOKUP(F197,sacc!A:F,6,FALSE)</f>
        <v>Chalybura buffonii</v>
      </c>
      <c r="H197" s="67">
        <v>5.2067889999999997</v>
      </c>
      <c r="I197" s="67">
        <v>-74.736407</v>
      </c>
      <c r="J197" s="67">
        <v>5</v>
      </c>
      <c r="K197" s="67" t="s">
        <v>227</v>
      </c>
      <c r="L197" s="67"/>
      <c r="M197" s="67">
        <v>985</v>
      </c>
      <c r="N197" s="67" t="s">
        <v>232</v>
      </c>
      <c r="O197" s="67">
        <v>1913</v>
      </c>
      <c r="P197" s="67">
        <v>2</v>
      </c>
      <c r="Q197" s="67">
        <v>6</v>
      </c>
      <c r="R197" s="67">
        <v>4786</v>
      </c>
      <c r="S197" s="68">
        <f t="shared" si="3"/>
        <v>4786</v>
      </c>
      <c r="T197" s="67" t="s">
        <v>28</v>
      </c>
      <c r="U197" s="67" t="s">
        <v>29</v>
      </c>
      <c r="V197" s="67" t="s">
        <v>30</v>
      </c>
      <c r="W197" s="67" t="s">
        <v>229</v>
      </c>
      <c r="X197" s="67" t="s">
        <v>230</v>
      </c>
      <c r="Y197" s="67" t="s">
        <v>232</v>
      </c>
      <c r="Z197" s="67">
        <v>985</v>
      </c>
    </row>
    <row r="198" spans="1:26" s="69" customFormat="1" hidden="1" x14ac:dyDescent="0.3">
      <c r="A198" s="66">
        <v>679830</v>
      </c>
      <c r="B198" s="67" t="s">
        <v>33</v>
      </c>
      <c r="C198" s="67" t="s">
        <v>211</v>
      </c>
      <c r="D198" s="67" t="s">
        <v>212</v>
      </c>
      <c r="E198" s="67">
        <v>5710</v>
      </c>
      <c r="F198" s="67" t="s">
        <v>233</v>
      </c>
      <c r="G198" s="67" t="str">
        <f>VLOOKUP(F198,sacc!A:F,6,FALSE)</f>
        <v>Baryphthengus martii</v>
      </c>
      <c r="H198" s="67">
        <v>5.2067889999999997</v>
      </c>
      <c r="I198" s="67">
        <v>-74.736407</v>
      </c>
      <c r="J198" s="67">
        <v>5</v>
      </c>
      <c r="K198" s="67" t="s">
        <v>26</v>
      </c>
      <c r="L198" s="67"/>
      <c r="M198" s="67">
        <v>1055</v>
      </c>
      <c r="N198" s="67" t="s">
        <v>234</v>
      </c>
      <c r="O198" s="67">
        <v>1913</v>
      </c>
      <c r="P198" s="67">
        <v>2</v>
      </c>
      <c r="Q198" s="67">
        <v>2</v>
      </c>
      <c r="R198" s="67">
        <v>4782</v>
      </c>
      <c r="S198" s="68">
        <f t="shared" si="3"/>
        <v>4782</v>
      </c>
      <c r="T198" s="67" t="s">
        <v>28</v>
      </c>
      <c r="U198" s="67" t="s">
        <v>29</v>
      </c>
      <c r="V198" s="67" t="s">
        <v>30</v>
      </c>
      <c r="W198" s="67" t="s">
        <v>30</v>
      </c>
      <c r="X198" s="67" t="s">
        <v>30</v>
      </c>
      <c r="Y198" s="67" t="s">
        <v>234</v>
      </c>
      <c r="Z198" s="67">
        <v>1055</v>
      </c>
    </row>
    <row r="199" spans="1:26" s="69" customFormat="1" hidden="1" x14ac:dyDescent="0.3">
      <c r="A199" s="66">
        <v>679831</v>
      </c>
      <c r="B199" s="67" t="s">
        <v>33</v>
      </c>
      <c r="C199" s="67" t="s">
        <v>211</v>
      </c>
      <c r="D199" s="67" t="s">
        <v>212</v>
      </c>
      <c r="E199" s="67">
        <v>5711</v>
      </c>
      <c r="F199" s="67" t="s">
        <v>233</v>
      </c>
      <c r="G199" s="67" t="str">
        <f>VLOOKUP(F199,sacc!A:F,6,FALSE)</f>
        <v>Baryphthengus martii</v>
      </c>
      <c r="H199" s="67">
        <v>5.2067889999999997</v>
      </c>
      <c r="I199" s="67">
        <v>-74.736407</v>
      </c>
      <c r="J199" s="67">
        <v>5</v>
      </c>
      <c r="K199" s="67" t="s">
        <v>26</v>
      </c>
      <c r="L199" s="67"/>
      <c r="M199" s="67">
        <v>1055</v>
      </c>
      <c r="N199" s="67" t="s">
        <v>234</v>
      </c>
      <c r="O199" s="67">
        <v>1913</v>
      </c>
      <c r="P199" s="67">
        <v>2</v>
      </c>
      <c r="Q199" s="67">
        <v>2</v>
      </c>
      <c r="R199" s="67">
        <v>4782</v>
      </c>
      <c r="S199" s="68">
        <f t="shared" si="3"/>
        <v>4782</v>
      </c>
      <c r="T199" s="67" t="s">
        <v>28</v>
      </c>
      <c r="U199" s="67" t="s">
        <v>29</v>
      </c>
      <c r="V199" s="67" t="s">
        <v>30</v>
      </c>
      <c r="W199" s="67" t="s">
        <v>30</v>
      </c>
      <c r="X199" s="67" t="s">
        <v>30</v>
      </c>
      <c r="Y199" s="67" t="s">
        <v>234</v>
      </c>
      <c r="Z199" s="67">
        <v>1055</v>
      </c>
    </row>
    <row r="200" spans="1:26" s="69" customFormat="1" hidden="1" x14ac:dyDescent="0.3">
      <c r="A200" s="66">
        <v>704434</v>
      </c>
      <c r="B200" s="67" t="s">
        <v>33</v>
      </c>
      <c r="C200" s="67" t="s">
        <v>211</v>
      </c>
      <c r="D200" s="67" t="s">
        <v>212</v>
      </c>
      <c r="E200" s="67">
        <v>6229</v>
      </c>
      <c r="F200" s="67" t="s">
        <v>79</v>
      </c>
      <c r="G200" s="67" t="str">
        <f>VLOOKUP(F200,sacc!A:F,6,FALSE)</f>
        <v>Melanerpes rubricapillus</v>
      </c>
      <c r="H200" s="67">
        <v>5.2034000000000002</v>
      </c>
      <c r="I200" s="67">
        <v>-74.735100000000003</v>
      </c>
      <c r="J200" s="67">
        <v>7</v>
      </c>
      <c r="K200" s="67"/>
      <c r="L200" s="67"/>
      <c r="M200" s="66">
        <v>1196</v>
      </c>
      <c r="N200" s="67" t="s">
        <v>235</v>
      </c>
      <c r="O200" s="67">
        <v>1911</v>
      </c>
      <c r="P200" s="67">
        <v>5</v>
      </c>
      <c r="Q200" s="67">
        <v>28</v>
      </c>
      <c r="R200" s="67">
        <v>4166</v>
      </c>
      <c r="S200" s="68">
        <f t="shared" si="3"/>
        <v>4166</v>
      </c>
      <c r="T200" s="67" t="s">
        <v>28</v>
      </c>
      <c r="U200" s="67" t="s">
        <v>29</v>
      </c>
      <c r="V200" s="67" t="s">
        <v>30</v>
      </c>
      <c r="W200" s="67" t="s">
        <v>214</v>
      </c>
      <c r="X200" s="67" t="s">
        <v>215</v>
      </c>
      <c r="Y200" s="67" t="s">
        <v>235</v>
      </c>
      <c r="Z200" s="66">
        <v>1196</v>
      </c>
    </row>
    <row r="201" spans="1:26" s="69" customFormat="1" hidden="1" x14ac:dyDescent="0.3">
      <c r="A201" s="66">
        <v>712799</v>
      </c>
      <c r="B201" s="67" t="s">
        <v>33</v>
      </c>
      <c r="C201" s="67" t="s">
        <v>211</v>
      </c>
      <c r="D201" s="67" t="s">
        <v>212</v>
      </c>
      <c r="E201" s="67">
        <v>6655</v>
      </c>
      <c r="F201" s="67" t="s">
        <v>83</v>
      </c>
      <c r="G201" s="67" t="str">
        <f>VLOOKUP(F201,sacc!A:F,6,FALSE)</f>
        <v>Picumnus olivaceus</v>
      </c>
      <c r="H201" s="67">
        <v>5.2034000000000002</v>
      </c>
      <c r="I201" s="67">
        <v>-74.735100000000003</v>
      </c>
      <c r="J201" s="67">
        <v>7</v>
      </c>
      <c r="K201" s="67"/>
      <c r="L201" s="67"/>
      <c r="M201" s="67">
        <v>1186</v>
      </c>
      <c r="N201" s="67" t="s">
        <v>236</v>
      </c>
      <c r="O201" s="67">
        <v>1911</v>
      </c>
      <c r="P201" s="67">
        <v>5</v>
      </c>
      <c r="Q201" s="67">
        <v>28</v>
      </c>
      <c r="R201" s="67">
        <v>4166</v>
      </c>
      <c r="S201" s="68">
        <f t="shared" si="3"/>
        <v>4166</v>
      </c>
      <c r="T201" s="67" t="s">
        <v>28</v>
      </c>
      <c r="U201" s="67" t="s">
        <v>29</v>
      </c>
      <c r="V201" s="67" t="s">
        <v>30</v>
      </c>
      <c r="W201" s="67" t="s">
        <v>214</v>
      </c>
      <c r="X201" s="67" t="s">
        <v>215</v>
      </c>
      <c r="Y201" s="67" t="s">
        <v>236</v>
      </c>
      <c r="Z201" s="67">
        <v>1186</v>
      </c>
    </row>
    <row r="202" spans="1:26" s="69" customFormat="1" hidden="1" x14ac:dyDescent="0.3">
      <c r="A202" s="66">
        <v>729243</v>
      </c>
      <c r="B202" s="67" t="s">
        <v>33</v>
      </c>
      <c r="C202" s="67" t="s">
        <v>211</v>
      </c>
      <c r="D202" s="67" t="s">
        <v>212</v>
      </c>
      <c r="E202" s="67">
        <v>6842</v>
      </c>
      <c r="F202" s="67" t="s">
        <v>6211</v>
      </c>
      <c r="G202" s="67" t="str">
        <f>VLOOKUP(F202,sacc!A:F,6,FALSE)</f>
        <v>Xiphorhynchus susurrans</v>
      </c>
      <c r="H202" s="67">
        <v>5.2034000000000002</v>
      </c>
      <c r="I202" s="67">
        <v>-74.735100000000003</v>
      </c>
      <c r="J202" s="67">
        <v>7</v>
      </c>
      <c r="K202" s="67"/>
      <c r="L202" s="67"/>
      <c r="M202" s="66">
        <v>1816</v>
      </c>
      <c r="N202" s="67" t="s">
        <v>238</v>
      </c>
      <c r="O202" s="67">
        <v>1913</v>
      </c>
      <c r="P202" s="67">
        <v>2</v>
      </c>
      <c r="Q202" s="67">
        <v>2</v>
      </c>
      <c r="R202" s="67">
        <v>4782</v>
      </c>
      <c r="S202" s="68">
        <f t="shared" si="3"/>
        <v>4782</v>
      </c>
      <c r="T202" s="67" t="s">
        <v>28</v>
      </c>
      <c r="U202" s="67" t="s">
        <v>29</v>
      </c>
      <c r="V202" s="67" t="s">
        <v>30</v>
      </c>
      <c r="W202" s="67" t="s">
        <v>214</v>
      </c>
      <c r="X202" s="67" t="s">
        <v>215</v>
      </c>
      <c r="Y202" s="67" t="s">
        <v>238</v>
      </c>
      <c r="Z202" s="66">
        <v>1816</v>
      </c>
    </row>
    <row r="203" spans="1:26" s="69" customFormat="1" hidden="1" x14ac:dyDescent="0.3">
      <c r="A203" s="66">
        <v>653109</v>
      </c>
      <c r="B203" s="67" t="s">
        <v>22</v>
      </c>
      <c r="C203" s="67" t="s">
        <v>211</v>
      </c>
      <c r="D203" s="67" t="s">
        <v>212</v>
      </c>
      <c r="E203" s="67">
        <v>7006</v>
      </c>
      <c r="F203" s="67" t="s">
        <v>88</v>
      </c>
      <c r="G203" s="67" t="str">
        <f>VLOOKUP(F203,sacc!A:F,6,FALSE)</f>
        <v>Thamnophilus doliatus</v>
      </c>
      <c r="H203" s="67">
        <v>5.2067889999999997</v>
      </c>
      <c r="I203" s="67">
        <v>-74.736407</v>
      </c>
      <c r="J203" s="67">
        <v>5</v>
      </c>
      <c r="K203" s="67" t="s">
        <v>26</v>
      </c>
      <c r="L203" s="67" t="s">
        <v>213</v>
      </c>
      <c r="M203" s="67">
        <v>1422</v>
      </c>
      <c r="N203" s="67" t="s">
        <v>89</v>
      </c>
      <c r="O203" s="67">
        <v>1911</v>
      </c>
      <c r="P203" s="67">
        <v>5</v>
      </c>
      <c r="Q203" s="67">
        <v>27</v>
      </c>
      <c r="R203" s="67"/>
      <c r="S203" s="68">
        <f t="shared" si="3"/>
        <v>4165</v>
      </c>
      <c r="T203" s="67" t="s">
        <v>28</v>
      </c>
      <c r="U203" s="67" t="s">
        <v>29</v>
      </c>
      <c r="V203" s="67" t="s">
        <v>30</v>
      </c>
      <c r="W203" s="67" t="s">
        <v>30</v>
      </c>
      <c r="X203" s="67" t="s">
        <v>31</v>
      </c>
      <c r="Y203" s="67" t="s">
        <v>89</v>
      </c>
      <c r="Z203" s="67">
        <v>1422</v>
      </c>
    </row>
    <row r="204" spans="1:26" s="69" customFormat="1" hidden="1" x14ac:dyDescent="0.3">
      <c r="A204" s="66">
        <v>653576</v>
      </c>
      <c r="B204" s="67" t="s">
        <v>22</v>
      </c>
      <c r="C204" s="67" t="s">
        <v>211</v>
      </c>
      <c r="D204" s="67" t="s">
        <v>212</v>
      </c>
      <c r="E204" s="67">
        <v>7044</v>
      </c>
      <c r="F204" s="67" t="s">
        <v>5060</v>
      </c>
      <c r="G204" s="67" t="str">
        <f>VLOOKUP(F204,sacc!A:F,6,FALSE)</f>
        <v>Thamnophilus atrinucha</v>
      </c>
      <c r="H204" s="67">
        <v>5.2067889999999997</v>
      </c>
      <c r="I204" s="67">
        <v>-74.736407</v>
      </c>
      <c r="J204" s="67">
        <v>5</v>
      </c>
      <c r="K204" s="67" t="s">
        <v>26</v>
      </c>
      <c r="L204" s="67" t="s">
        <v>213</v>
      </c>
      <c r="M204" s="66">
        <v>1437</v>
      </c>
      <c r="N204" s="67" t="s">
        <v>91</v>
      </c>
      <c r="O204" s="67">
        <v>1911</v>
      </c>
      <c r="P204" s="67">
        <v>5</v>
      </c>
      <c r="Q204" s="67">
        <v>28</v>
      </c>
      <c r="R204" s="67"/>
      <c r="S204" s="68">
        <f t="shared" si="3"/>
        <v>4166</v>
      </c>
      <c r="T204" s="67" t="s">
        <v>28</v>
      </c>
      <c r="U204" s="67" t="s">
        <v>29</v>
      </c>
      <c r="V204" s="67" t="s">
        <v>30</v>
      </c>
      <c r="W204" s="67" t="s">
        <v>30</v>
      </c>
      <c r="X204" s="67" t="s">
        <v>31</v>
      </c>
      <c r="Y204" s="67" t="s">
        <v>91</v>
      </c>
      <c r="Z204" s="66">
        <v>1437</v>
      </c>
    </row>
    <row r="205" spans="1:26" s="69" customFormat="1" hidden="1" x14ac:dyDescent="0.3">
      <c r="A205" s="66">
        <v>708502</v>
      </c>
      <c r="B205" s="67" t="s">
        <v>33</v>
      </c>
      <c r="C205" s="67" t="s">
        <v>211</v>
      </c>
      <c r="D205" s="67" t="s">
        <v>212</v>
      </c>
      <c r="E205" s="67">
        <v>7146</v>
      </c>
      <c r="F205" s="67" t="s">
        <v>98</v>
      </c>
      <c r="G205" s="67" t="str">
        <f>VLOOKUP(F205,sacc!A:F,6,FALSE)</f>
        <v>Hafferia immaculata</v>
      </c>
      <c r="H205" s="67">
        <v>5.2067889999999997</v>
      </c>
      <c r="I205" s="67">
        <v>-74.736407</v>
      </c>
      <c r="J205" s="67">
        <v>5</v>
      </c>
      <c r="K205" s="67" t="s">
        <v>26</v>
      </c>
      <c r="L205" s="67"/>
      <c r="M205" s="66">
        <v>1607</v>
      </c>
      <c r="N205" s="67" t="s">
        <v>99</v>
      </c>
      <c r="O205" s="67">
        <v>1913</v>
      </c>
      <c r="P205" s="67">
        <v>2</v>
      </c>
      <c r="Q205" s="67">
        <v>5</v>
      </c>
      <c r="R205" s="67">
        <v>4785</v>
      </c>
      <c r="S205" s="68">
        <f t="shared" si="3"/>
        <v>4785</v>
      </c>
      <c r="T205" s="67" t="s">
        <v>28</v>
      </c>
      <c r="U205" s="67" t="s">
        <v>29</v>
      </c>
      <c r="V205" s="67" t="s">
        <v>30</v>
      </c>
      <c r="W205" s="67" t="s">
        <v>30</v>
      </c>
      <c r="X205" s="67" t="s">
        <v>239</v>
      </c>
      <c r="Y205" s="67" t="s">
        <v>99</v>
      </c>
      <c r="Z205" s="66">
        <v>1607</v>
      </c>
    </row>
    <row r="206" spans="1:26" s="69" customFormat="1" hidden="1" x14ac:dyDescent="0.3">
      <c r="A206" s="66">
        <v>708503</v>
      </c>
      <c r="B206" s="67" t="s">
        <v>33</v>
      </c>
      <c r="C206" s="67" t="s">
        <v>211</v>
      </c>
      <c r="D206" s="67" t="s">
        <v>212</v>
      </c>
      <c r="E206" s="67">
        <v>7147</v>
      </c>
      <c r="F206" s="67" t="s">
        <v>98</v>
      </c>
      <c r="G206" s="67" t="str">
        <f>VLOOKUP(F206,sacc!A:F,6,FALSE)</f>
        <v>Hafferia immaculata</v>
      </c>
      <c r="H206" s="67">
        <v>5.2067889999999997</v>
      </c>
      <c r="I206" s="67">
        <v>-74.736407</v>
      </c>
      <c r="J206" s="67">
        <v>5</v>
      </c>
      <c r="K206" s="67" t="s">
        <v>26</v>
      </c>
      <c r="L206" s="67"/>
      <c r="M206" s="66">
        <v>1607</v>
      </c>
      <c r="N206" s="67" t="s">
        <v>99</v>
      </c>
      <c r="O206" s="67">
        <v>1913</v>
      </c>
      <c r="P206" s="67">
        <v>2</v>
      </c>
      <c r="Q206" s="67">
        <v>5</v>
      </c>
      <c r="R206" s="67">
        <v>4785</v>
      </c>
      <c r="S206" s="68">
        <f t="shared" si="3"/>
        <v>4785</v>
      </c>
      <c r="T206" s="67" t="s">
        <v>28</v>
      </c>
      <c r="U206" s="67" t="s">
        <v>29</v>
      </c>
      <c r="V206" s="67" t="s">
        <v>30</v>
      </c>
      <c r="W206" s="67" t="s">
        <v>30</v>
      </c>
      <c r="X206" s="67" t="s">
        <v>239</v>
      </c>
      <c r="Y206" s="67" t="s">
        <v>99</v>
      </c>
      <c r="Z206" s="66">
        <v>1607</v>
      </c>
    </row>
    <row r="207" spans="1:26" s="69" customFormat="1" hidden="1" x14ac:dyDescent="0.3">
      <c r="A207" s="66">
        <v>689964</v>
      </c>
      <c r="B207" s="67" t="s">
        <v>33</v>
      </c>
      <c r="C207" s="67" t="s">
        <v>211</v>
      </c>
      <c r="D207" s="67" t="s">
        <v>212</v>
      </c>
      <c r="E207" s="67">
        <v>7454</v>
      </c>
      <c r="F207" s="67" t="s">
        <v>145</v>
      </c>
      <c r="G207" s="67" t="str">
        <f>VLOOKUP(F207,sacc!A:F,6,FALSE)</f>
        <v>Corapipo leucorrhoa</v>
      </c>
      <c r="H207" s="67">
        <v>5.2067889999999997</v>
      </c>
      <c r="I207" s="67">
        <v>-74.736407</v>
      </c>
      <c r="J207" s="67">
        <v>5</v>
      </c>
      <c r="K207" s="67" t="s">
        <v>227</v>
      </c>
      <c r="L207" s="67"/>
      <c r="M207" s="67">
        <v>2508</v>
      </c>
      <c r="N207" s="67" t="s">
        <v>146</v>
      </c>
      <c r="O207" s="67">
        <v>1913</v>
      </c>
      <c r="P207" s="67">
        <v>2</v>
      </c>
      <c r="Q207" s="67">
        <v>6</v>
      </c>
      <c r="R207" s="67">
        <v>4786</v>
      </c>
      <c r="S207" s="68">
        <f t="shared" si="3"/>
        <v>4786</v>
      </c>
      <c r="T207" s="67" t="s">
        <v>28</v>
      </c>
      <c r="U207" s="67" t="s">
        <v>29</v>
      </c>
      <c r="V207" s="67" t="s">
        <v>30</v>
      </c>
      <c r="W207" s="67" t="s">
        <v>240</v>
      </c>
      <c r="X207" s="67" t="s">
        <v>241</v>
      </c>
      <c r="Y207" s="67" t="s">
        <v>146</v>
      </c>
      <c r="Z207" s="67">
        <v>2508</v>
      </c>
    </row>
    <row r="208" spans="1:26" s="69" customFormat="1" hidden="1" x14ac:dyDescent="0.3">
      <c r="A208" s="66">
        <v>690576</v>
      </c>
      <c r="B208" s="67" t="s">
        <v>33</v>
      </c>
      <c r="C208" s="67" t="s">
        <v>211</v>
      </c>
      <c r="D208" s="67" t="s">
        <v>212</v>
      </c>
      <c r="E208" s="67">
        <v>10511</v>
      </c>
      <c r="F208" s="67" t="s">
        <v>242</v>
      </c>
      <c r="G208" s="67" t="str">
        <f>VLOOKUP(F208,sacc!A:F,6,FALSE)</f>
        <v>Cyanocorax affinis</v>
      </c>
      <c r="H208" s="67">
        <v>5.2034000000000002</v>
      </c>
      <c r="I208" s="67">
        <v>-74.735100000000003</v>
      </c>
      <c r="J208" s="67">
        <v>7</v>
      </c>
      <c r="K208" s="67"/>
      <c r="L208" s="67"/>
      <c r="M208" s="67">
        <v>2606</v>
      </c>
      <c r="N208" s="67" t="s">
        <v>243</v>
      </c>
      <c r="O208" s="67">
        <v>1911</v>
      </c>
      <c r="P208" s="67">
        <v>5</v>
      </c>
      <c r="Q208" s="67">
        <v>28</v>
      </c>
      <c r="R208" s="67">
        <v>4166</v>
      </c>
      <c r="S208" s="68">
        <f t="shared" si="3"/>
        <v>4166</v>
      </c>
      <c r="T208" s="67" t="s">
        <v>28</v>
      </c>
      <c r="U208" s="67" t="s">
        <v>29</v>
      </c>
      <c r="V208" s="67" t="s">
        <v>30</v>
      </c>
      <c r="W208" s="67" t="s">
        <v>214</v>
      </c>
      <c r="X208" s="67" t="s">
        <v>244</v>
      </c>
      <c r="Y208" s="67" t="s">
        <v>243</v>
      </c>
      <c r="Z208" s="67">
        <v>2606</v>
      </c>
    </row>
    <row r="209" spans="1:26" s="69" customFormat="1" hidden="1" x14ac:dyDescent="0.3">
      <c r="A209" s="66">
        <v>690577</v>
      </c>
      <c r="B209" s="67" t="s">
        <v>33</v>
      </c>
      <c r="C209" s="67" t="s">
        <v>211</v>
      </c>
      <c r="D209" s="67" t="s">
        <v>212</v>
      </c>
      <c r="E209" s="67">
        <v>10512</v>
      </c>
      <c r="F209" s="67" t="s">
        <v>242</v>
      </c>
      <c r="G209" s="67" t="str">
        <f>VLOOKUP(F209,sacc!A:F,6,FALSE)</f>
        <v>Cyanocorax affinis</v>
      </c>
      <c r="H209" s="67">
        <v>5.2034000000000002</v>
      </c>
      <c r="I209" s="67">
        <v>-74.735100000000003</v>
      </c>
      <c r="J209" s="67">
        <v>7</v>
      </c>
      <c r="K209" s="67"/>
      <c r="L209" s="67"/>
      <c r="M209" s="67">
        <v>2606</v>
      </c>
      <c r="N209" s="67" t="s">
        <v>243</v>
      </c>
      <c r="O209" s="67">
        <v>1911</v>
      </c>
      <c r="P209" s="67">
        <v>5</v>
      </c>
      <c r="Q209" s="67">
        <v>28</v>
      </c>
      <c r="R209" s="67">
        <v>4166</v>
      </c>
      <c r="S209" s="68">
        <f t="shared" si="3"/>
        <v>4166</v>
      </c>
      <c r="T209" s="67" t="s">
        <v>28</v>
      </c>
      <c r="U209" s="67" t="s">
        <v>29</v>
      </c>
      <c r="V209" s="67" t="s">
        <v>30</v>
      </c>
      <c r="W209" s="67" t="s">
        <v>214</v>
      </c>
      <c r="X209" s="67" t="s">
        <v>244</v>
      </c>
      <c r="Y209" s="67" t="s">
        <v>243</v>
      </c>
      <c r="Z209" s="67">
        <v>2606</v>
      </c>
    </row>
    <row r="210" spans="1:26" s="69" customFormat="1" hidden="1" x14ac:dyDescent="0.3">
      <c r="A210" s="66">
        <v>724628</v>
      </c>
      <c r="B210" s="67" t="s">
        <v>33</v>
      </c>
      <c r="C210" s="67" t="s">
        <v>211</v>
      </c>
      <c r="D210" s="67" t="s">
        <v>212</v>
      </c>
      <c r="E210" s="67">
        <v>13062</v>
      </c>
      <c r="F210" s="67" t="s">
        <v>245</v>
      </c>
      <c r="G210" s="67" t="str">
        <f>VLOOKUP(F210,sacc!A:F,6,FALSE)</f>
        <v>Pheugopedius fasciatoventris</v>
      </c>
      <c r="H210" s="67">
        <v>5.2034000000000002</v>
      </c>
      <c r="I210" s="67">
        <v>-74.735100000000003</v>
      </c>
      <c r="J210" s="67">
        <v>7</v>
      </c>
      <c r="K210" s="67"/>
      <c r="L210" s="67"/>
      <c r="M210" s="67">
        <v>2661</v>
      </c>
      <c r="N210" s="67" t="s">
        <v>247</v>
      </c>
      <c r="O210" s="67">
        <v>1911</v>
      </c>
      <c r="P210" s="67">
        <v>5</v>
      </c>
      <c r="Q210" s="67">
        <v>27</v>
      </c>
      <c r="R210" s="67">
        <v>4165</v>
      </c>
      <c r="S210" s="68">
        <f t="shared" si="3"/>
        <v>4165</v>
      </c>
      <c r="T210" s="67" t="s">
        <v>28</v>
      </c>
      <c r="U210" s="67" t="s">
        <v>29</v>
      </c>
      <c r="V210" s="67" t="s">
        <v>30</v>
      </c>
      <c r="W210" s="67" t="s">
        <v>214</v>
      </c>
      <c r="X210" s="67" t="s">
        <v>222</v>
      </c>
      <c r="Y210" s="67" t="s">
        <v>247</v>
      </c>
      <c r="Z210" s="67">
        <v>2661</v>
      </c>
    </row>
    <row r="211" spans="1:26" s="69" customFormat="1" hidden="1" x14ac:dyDescent="0.3">
      <c r="A211" s="66">
        <v>724615</v>
      </c>
      <c r="B211" s="67" t="s">
        <v>33</v>
      </c>
      <c r="C211" s="67" t="s">
        <v>211</v>
      </c>
      <c r="D211" s="67" t="s">
        <v>212</v>
      </c>
      <c r="E211" s="67">
        <v>13065</v>
      </c>
      <c r="F211" s="67" t="s">
        <v>245</v>
      </c>
      <c r="G211" s="67" t="str">
        <f>VLOOKUP(F211,sacc!A:F,6,FALSE)</f>
        <v>Pheugopedius fasciatoventris</v>
      </c>
      <c r="H211" s="67">
        <v>5.2034000000000002</v>
      </c>
      <c r="I211" s="67">
        <v>-74.735100000000003</v>
      </c>
      <c r="J211" s="67">
        <v>7</v>
      </c>
      <c r="K211" s="67"/>
      <c r="L211" s="67"/>
      <c r="M211" s="67">
        <v>2661</v>
      </c>
      <c r="N211" s="67" t="s">
        <v>246</v>
      </c>
      <c r="O211" s="67">
        <v>1911</v>
      </c>
      <c r="P211" s="67">
        <v>5</v>
      </c>
      <c r="Q211" s="67">
        <v>27</v>
      </c>
      <c r="R211" s="67">
        <v>4165</v>
      </c>
      <c r="S211" s="68">
        <f t="shared" si="3"/>
        <v>4165</v>
      </c>
      <c r="T211" s="67" t="s">
        <v>28</v>
      </c>
      <c r="U211" s="67" t="s">
        <v>29</v>
      </c>
      <c r="V211" s="67" t="s">
        <v>30</v>
      </c>
      <c r="W211" s="67" t="s">
        <v>214</v>
      </c>
      <c r="X211" s="67" t="s">
        <v>222</v>
      </c>
      <c r="Y211" s="67" t="s">
        <v>246</v>
      </c>
      <c r="Z211" s="67">
        <v>2661</v>
      </c>
    </row>
    <row r="212" spans="1:26" s="69" customFormat="1" hidden="1" x14ac:dyDescent="0.3">
      <c r="A212" s="66">
        <v>603766</v>
      </c>
      <c r="B212" s="67" t="s">
        <v>22</v>
      </c>
      <c r="C212" s="67" t="s">
        <v>211</v>
      </c>
      <c r="D212" s="67" t="s">
        <v>212</v>
      </c>
      <c r="E212" s="67">
        <v>14805</v>
      </c>
      <c r="F212" s="67" t="s">
        <v>248</v>
      </c>
      <c r="G212" s="67" t="str">
        <f>VLOOKUP(F212,sacc!A:F,6,FALSE)</f>
        <v>Cyclarhis gujanensis</v>
      </c>
      <c r="H212" s="67">
        <v>5.2067889999999997</v>
      </c>
      <c r="I212" s="67">
        <v>-74.736407</v>
      </c>
      <c r="J212" s="67">
        <v>5</v>
      </c>
      <c r="K212" s="67" t="s">
        <v>26</v>
      </c>
      <c r="L212" s="67" t="s">
        <v>213</v>
      </c>
      <c r="M212" s="67">
        <v>2571</v>
      </c>
      <c r="N212" s="67" t="s">
        <v>249</v>
      </c>
      <c r="O212" s="67">
        <v>1911</v>
      </c>
      <c r="P212" s="67">
        <v>5</v>
      </c>
      <c r="Q212" s="67">
        <v>28</v>
      </c>
      <c r="R212" s="67"/>
      <c r="S212" s="68">
        <f t="shared" si="3"/>
        <v>4166</v>
      </c>
      <c r="T212" s="67" t="s">
        <v>28</v>
      </c>
      <c r="U212" s="67" t="s">
        <v>29</v>
      </c>
      <c r="V212" s="67" t="s">
        <v>30</v>
      </c>
      <c r="W212" s="67" t="s">
        <v>30</v>
      </c>
      <c r="X212" s="67" t="s">
        <v>31</v>
      </c>
      <c r="Y212" s="67" t="s">
        <v>249</v>
      </c>
      <c r="Z212" s="67">
        <v>2571</v>
      </c>
    </row>
    <row r="213" spans="1:26" s="69" customFormat="1" hidden="1" x14ac:dyDescent="0.3">
      <c r="A213" s="66">
        <v>690933</v>
      </c>
      <c r="B213" s="67" t="s">
        <v>33</v>
      </c>
      <c r="C213" s="67" t="s">
        <v>211</v>
      </c>
      <c r="D213" s="67" t="s">
        <v>212</v>
      </c>
      <c r="E213" s="67">
        <v>14806</v>
      </c>
      <c r="F213" s="67" t="s">
        <v>248</v>
      </c>
      <c r="G213" s="67" t="str">
        <f>VLOOKUP(F213,sacc!A:F,6,FALSE)</f>
        <v>Cyclarhis gujanensis</v>
      </c>
      <c r="H213" s="67">
        <v>5.2034000000000002</v>
      </c>
      <c r="I213" s="67">
        <v>-74.735100000000003</v>
      </c>
      <c r="J213" s="67">
        <v>7</v>
      </c>
      <c r="K213" s="67"/>
      <c r="L213" s="67"/>
      <c r="M213" s="67">
        <v>2571</v>
      </c>
      <c r="N213" s="67" t="s">
        <v>248</v>
      </c>
      <c r="O213" s="67">
        <v>1911</v>
      </c>
      <c r="P213" s="67">
        <v>5</v>
      </c>
      <c r="Q213" s="67">
        <v>28</v>
      </c>
      <c r="R213" s="67">
        <v>4166</v>
      </c>
      <c r="S213" s="68">
        <f t="shared" si="3"/>
        <v>4166</v>
      </c>
      <c r="T213" s="67" t="s">
        <v>28</v>
      </c>
      <c r="U213" s="67" t="s">
        <v>29</v>
      </c>
      <c r="V213" s="67" t="s">
        <v>30</v>
      </c>
      <c r="W213" s="67" t="s">
        <v>214</v>
      </c>
      <c r="X213" s="67" t="s">
        <v>215</v>
      </c>
      <c r="Y213" s="67" t="s">
        <v>248</v>
      </c>
      <c r="Z213" s="67">
        <v>2571</v>
      </c>
    </row>
    <row r="214" spans="1:26" s="69" customFormat="1" hidden="1" x14ac:dyDescent="0.3">
      <c r="A214" s="66">
        <v>685141</v>
      </c>
      <c r="B214" s="67" t="s">
        <v>33</v>
      </c>
      <c r="C214" s="67" t="s">
        <v>211</v>
      </c>
      <c r="D214" s="67" t="s">
        <v>212</v>
      </c>
      <c r="E214" s="67">
        <v>15916</v>
      </c>
      <c r="F214" s="67" t="s">
        <v>195</v>
      </c>
      <c r="G214" s="67" t="str">
        <f>VLOOKUP(F214,sacc!A:F,6,FALSE)</f>
        <v>Chlorophanes spiza</v>
      </c>
      <c r="H214" s="67">
        <v>5.2067889999999997</v>
      </c>
      <c r="I214" s="67">
        <v>-74.736407</v>
      </c>
      <c r="J214" s="67">
        <v>5</v>
      </c>
      <c r="K214" s="67" t="s">
        <v>26</v>
      </c>
      <c r="L214" s="67"/>
      <c r="M214" s="67">
        <v>2926</v>
      </c>
      <c r="N214" s="67" t="s">
        <v>195</v>
      </c>
      <c r="O214" s="67">
        <v>1913</v>
      </c>
      <c r="P214" s="67">
        <v>2</v>
      </c>
      <c r="Q214" s="67">
        <v>5</v>
      </c>
      <c r="R214" s="67">
        <v>4785</v>
      </c>
      <c r="S214" s="68">
        <f t="shared" si="3"/>
        <v>4785</v>
      </c>
      <c r="T214" s="67" t="s">
        <v>28</v>
      </c>
      <c r="U214" s="67" t="s">
        <v>29</v>
      </c>
      <c r="V214" s="67" t="s">
        <v>30</v>
      </c>
      <c r="W214" s="67" t="s">
        <v>30</v>
      </c>
      <c r="X214" s="67" t="s">
        <v>30</v>
      </c>
      <c r="Y214" s="67" t="s">
        <v>195</v>
      </c>
      <c r="Z214" s="67">
        <v>2926</v>
      </c>
    </row>
    <row r="215" spans="1:26" s="69" customFormat="1" hidden="1" x14ac:dyDescent="0.3">
      <c r="A215" s="66">
        <v>701151</v>
      </c>
      <c r="B215" s="67" t="s">
        <v>33</v>
      </c>
      <c r="C215" s="67" t="s">
        <v>211</v>
      </c>
      <c r="D215" s="67" t="s">
        <v>212</v>
      </c>
      <c r="E215" s="67">
        <v>17634</v>
      </c>
      <c r="F215" s="67" t="s">
        <v>208</v>
      </c>
      <c r="G215" s="67" t="str">
        <f>VLOOKUP(F215,sacc!A:F,6,FALSE)</f>
        <v>Icterus auricapillus</v>
      </c>
      <c r="H215" s="67">
        <v>5.2067889999999997</v>
      </c>
      <c r="I215" s="67">
        <v>-74.736407</v>
      </c>
      <c r="J215" s="67">
        <v>5</v>
      </c>
      <c r="K215" s="67" t="s">
        <v>26</v>
      </c>
      <c r="L215" s="67"/>
      <c r="M215" s="67">
        <v>3297</v>
      </c>
      <c r="N215" s="67" t="s">
        <v>208</v>
      </c>
      <c r="O215" s="67">
        <v>1913</v>
      </c>
      <c r="P215" s="67">
        <v>2</v>
      </c>
      <c r="Q215" s="67">
        <v>5</v>
      </c>
      <c r="R215" s="67">
        <v>4785</v>
      </c>
      <c r="S215" s="68">
        <f t="shared" si="3"/>
        <v>4785</v>
      </c>
      <c r="T215" s="67" t="s">
        <v>28</v>
      </c>
      <c r="U215" s="67" t="s">
        <v>29</v>
      </c>
      <c r="V215" s="67" t="s">
        <v>30</v>
      </c>
      <c r="W215" s="67" t="s">
        <v>30</v>
      </c>
      <c r="X215" s="67" t="s">
        <v>30</v>
      </c>
      <c r="Y215" s="67" t="s">
        <v>208</v>
      </c>
      <c r="Z215" s="67">
        <v>3297</v>
      </c>
    </row>
    <row r="216" spans="1:26" s="69" customFormat="1" hidden="1" x14ac:dyDescent="0.3">
      <c r="A216" s="66">
        <v>701181</v>
      </c>
      <c r="B216" s="67" t="s">
        <v>33</v>
      </c>
      <c r="C216" s="67" t="s">
        <v>211</v>
      </c>
      <c r="D216" s="67" t="s">
        <v>212</v>
      </c>
      <c r="E216" s="67">
        <v>17686</v>
      </c>
      <c r="F216" s="67" t="s">
        <v>209</v>
      </c>
      <c r="G216" s="67" t="str">
        <f>VLOOKUP(F216,sacc!A:F,6,FALSE)</f>
        <v>Icterus chrysater</v>
      </c>
      <c r="H216" s="67">
        <v>5.2067889999999997</v>
      </c>
      <c r="I216" s="67">
        <v>-74.736407</v>
      </c>
      <c r="J216" s="67">
        <v>5</v>
      </c>
      <c r="K216" s="67" t="s">
        <v>26</v>
      </c>
      <c r="L216" s="67"/>
      <c r="M216" s="67">
        <v>3298</v>
      </c>
      <c r="N216" s="67" t="s">
        <v>209</v>
      </c>
      <c r="O216" s="67">
        <v>1911</v>
      </c>
      <c r="P216" s="67">
        <v>5</v>
      </c>
      <c r="Q216" s="67">
        <v>28</v>
      </c>
      <c r="R216" s="67">
        <v>4166</v>
      </c>
      <c r="S216" s="68">
        <f t="shared" si="3"/>
        <v>4166</v>
      </c>
      <c r="T216" s="67" t="s">
        <v>28</v>
      </c>
      <c r="U216" s="67" t="s">
        <v>29</v>
      </c>
      <c r="V216" s="67" t="s">
        <v>30</v>
      </c>
      <c r="W216" s="67" t="s">
        <v>30</v>
      </c>
      <c r="X216" s="67" t="s">
        <v>30</v>
      </c>
      <c r="Y216" s="67" t="s">
        <v>209</v>
      </c>
      <c r="Z216" s="67">
        <v>3298</v>
      </c>
    </row>
    <row r="217" spans="1:26" s="69" customFormat="1" hidden="1" x14ac:dyDescent="0.3">
      <c r="A217" s="66">
        <v>725046</v>
      </c>
      <c r="B217" s="67" t="s">
        <v>33</v>
      </c>
      <c r="C217" s="67" t="s">
        <v>211</v>
      </c>
      <c r="D217" s="67" t="s">
        <v>212</v>
      </c>
      <c r="E217" s="67">
        <v>18369</v>
      </c>
      <c r="F217" s="70" t="s">
        <v>10362</v>
      </c>
      <c r="G217" s="67" t="str">
        <f>VLOOKUP(F217,sacc!A:F,6,FALSE)</f>
        <v>Melanospiza bicolor</v>
      </c>
      <c r="H217" s="67">
        <v>5.2034000000000002</v>
      </c>
      <c r="I217" s="67">
        <v>-74.735100000000003</v>
      </c>
      <c r="J217" s="67">
        <v>7</v>
      </c>
      <c r="K217" s="67"/>
      <c r="L217" s="67"/>
      <c r="M217" s="67">
        <v>3094</v>
      </c>
      <c r="N217" s="67" t="s">
        <v>179</v>
      </c>
      <c r="O217" s="67">
        <v>1911</v>
      </c>
      <c r="P217" s="67">
        <v>5</v>
      </c>
      <c r="Q217" s="67">
        <v>27</v>
      </c>
      <c r="R217" s="67">
        <v>4165</v>
      </c>
      <c r="S217" s="68">
        <f t="shared" si="3"/>
        <v>4165</v>
      </c>
      <c r="T217" s="67" t="s">
        <v>28</v>
      </c>
      <c r="U217" s="67" t="s">
        <v>29</v>
      </c>
      <c r="V217" s="67" t="s">
        <v>30</v>
      </c>
      <c r="W217" s="67" t="s">
        <v>214</v>
      </c>
      <c r="X217" s="67" t="s">
        <v>219</v>
      </c>
      <c r="Y217" s="67" t="s">
        <v>179</v>
      </c>
      <c r="Z217" s="67">
        <v>3094</v>
      </c>
    </row>
    <row r="218" spans="1:26" s="69" customFormat="1" hidden="1" x14ac:dyDescent="0.3">
      <c r="A218" s="66">
        <v>677441</v>
      </c>
      <c r="B218" s="67" t="s">
        <v>33</v>
      </c>
      <c r="C218" s="67" t="s">
        <v>211</v>
      </c>
      <c r="D218" s="67" t="s">
        <v>212</v>
      </c>
      <c r="E218" s="67">
        <v>19094</v>
      </c>
      <c r="F218" s="67" t="s">
        <v>250</v>
      </c>
      <c r="G218" s="67" t="str">
        <f>VLOOKUP(F218,sacc!A:F,6,FALSE)</f>
        <v>Arremon aurantiirostris</v>
      </c>
      <c r="H218" s="67">
        <v>5.2067889999999997</v>
      </c>
      <c r="I218" s="67">
        <v>-74.736407</v>
      </c>
      <c r="J218" s="67">
        <v>5</v>
      </c>
      <c r="K218" s="67" t="s">
        <v>26</v>
      </c>
      <c r="L218" s="67"/>
      <c r="M218" s="67">
        <v>3135</v>
      </c>
      <c r="N218" s="67" t="s">
        <v>250</v>
      </c>
      <c r="O218" s="67">
        <v>1911</v>
      </c>
      <c r="P218" s="67">
        <v>5</v>
      </c>
      <c r="Q218" s="67">
        <v>27</v>
      </c>
      <c r="R218" s="67">
        <v>4165</v>
      </c>
      <c r="S218" s="68">
        <f t="shared" si="3"/>
        <v>4165</v>
      </c>
      <c r="T218" s="67" t="s">
        <v>28</v>
      </c>
      <c r="U218" s="67" t="s">
        <v>29</v>
      </c>
      <c r="V218" s="67" t="s">
        <v>30</v>
      </c>
      <c r="W218" s="67" t="s">
        <v>30</v>
      </c>
      <c r="X218" s="67" t="s">
        <v>30</v>
      </c>
      <c r="Y218" s="67" t="s">
        <v>250</v>
      </c>
      <c r="Z218" s="67">
        <v>3135</v>
      </c>
    </row>
    <row r="219" spans="1:26" s="69" customFormat="1" hidden="1" x14ac:dyDescent="0.3">
      <c r="A219" s="66">
        <v>677687</v>
      </c>
      <c r="B219" s="67" t="s">
        <v>33</v>
      </c>
      <c r="C219" s="67" t="s">
        <v>211</v>
      </c>
      <c r="D219" s="67" t="s">
        <v>212</v>
      </c>
      <c r="E219" s="67">
        <v>19133</v>
      </c>
      <c r="F219" s="67" t="s">
        <v>187</v>
      </c>
      <c r="G219" s="67" t="str">
        <f>VLOOKUP(F219,sacc!A:F,6,FALSE)</f>
        <v>Arremonops conirostris</v>
      </c>
      <c r="H219" s="67">
        <v>5.2034000000000002</v>
      </c>
      <c r="I219" s="67">
        <v>-74.735100000000003</v>
      </c>
      <c r="J219" s="67">
        <v>7</v>
      </c>
      <c r="K219" s="67"/>
      <c r="L219" s="67"/>
      <c r="M219" s="67">
        <v>3126</v>
      </c>
      <c r="N219" s="67" t="s">
        <v>188</v>
      </c>
      <c r="O219" s="67">
        <v>1911</v>
      </c>
      <c r="P219" s="67">
        <v>5</v>
      </c>
      <c r="Q219" s="67">
        <v>27</v>
      </c>
      <c r="R219" s="67">
        <v>4165</v>
      </c>
      <c r="S219" s="68">
        <f t="shared" si="3"/>
        <v>4165</v>
      </c>
      <c r="T219" s="67" t="s">
        <v>28</v>
      </c>
      <c r="U219" s="67" t="s">
        <v>29</v>
      </c>
      <c r="V219" s="67" t="s">
        <v>30</v>
      </c>
      <c r="W219" s="67" t="s">
        <v>214</v>
      </c>
      <c r="X219" s="67" t="s">
        <v>215</v>
      </c>
      <c r="Y219" s="67" t="s">
        <v>188</v>
      </c>
      <c r="Z219" s="67">
        <v>3126</v>
      </c>
    </row>
    <row r="220" spans="1:26" s="69" customFormat="1" hidden="1" x14ac:dyDescent="0.3">
      <c r="A220" s="66">
        <v>713721</v>
      </c>
      <c r="B220" s="67" t="s">
        <v>33</v>
      </c>
      <c r="C220" s="67" t="s">
        <v>211</v>
      </c>
      <c r="D220" s="67" t="s">
        <v>212</v>
      </c>
      <c r="E220" s="67">
        <v>20721</v>
      </c>
      <c r="F220" s="67" t="s">
        <v>205</v>
      </c>
      <c r="G220" s="67" t="str">
        <f>VLOOKUP(F220,sacc!A:F,6,FALSE)</f>
        <v>Piranga rubra</v>
      </c>
      <c r="H220" s="67">
        <v>5.2067889999999997</v>
      </c>
      <c r="I220" s="67">
        <v>-74.736407</v>
      </c>
      <c r="J220" s="67">
        <v>5</v>
      </c>
      <c r="K220" s="67" t="s">
        <v>26</v>
      </c>
      <c r="L220" s="67"/>
      <c r="M220" s="67">
        <v>3174</v>
      </c>
      <c r="N220" s="67" t="s">
        <v>206</v>
      </c>
      <c r="O220" s="67">
        <v>1913</v>
      </c>
      <c r="P220" s="67">
        <v>2</v>
      </c>
      <c r="Q220" s="67">
        <v>6</v>
      </c>
      <c r="R220" s="67">
        <v>4786</v>
      </c>
      <c r="S220" s="68">
        <f t="shared" si="3"/>
        <v>4786</v>
      </c>
      <c r="T220" s="67" t="s">
        <v>28</v>
      </c>
      <c r="U220" s="67" t="s">
        <v>29</v>
      </c>
      <c r="V220" s="67" t="s">
        <v>30</v>
      </c>
      <c r="W220" s="67" t="s">
        <v>30</v>
      </c>
      <c r="X220" s="67" t="s">
        <v>30</v>
      </c>
      <c r="Y220" s="67" t="s">
        <v>206</v>
      </c>
      <c r="Z220" s="67">
        <v>3174</v>
      </c>
    </row>
    <row r="221" spans="1:26" s="69" customFormat="1" hidden="1" x14ac:dyDescent="0.3">
      <c r="A221" s="66">
        <v>695532</v>
      </c>
      <c r="B221" s="67" t="s">
        <v>33</v>
      </c>
      <c r="C221" s="67" t="s">
        <v>211</v>
      </c>
      <c r="D221" s="67" t="s">
        <v>212</v>
      </c>
      <c r="E221" s="67">
        <v>20935</v>
      </c>
      <c r="F221" s="67" t="s">
        <v>251</v>
      </c>
      <c r="G221" s="67" t="str">
        <f>VLOOKUP(F221,sacc!A:F,6,FALSE)</f>
        <v>Eucometis penicillata</v>
      </c>
      <c r="H221" s="67">
        <v>5.2034000000000002</v>
      </c>
      <c r="I221" s="67">
        <v>-74.735100000000003</v>
      </c>
      <c r="J221" s="67">
        <v>7</v>
      </c>
      <c r="K221" s="67"/>
      <c r="L221" s="67"/>
      <c r="M221" s="67">
        <v>2811</v>
      </c>
      <c r="N221" s="67" t="s">
        <v>251</v>
      </c>
      <c r="O221" s="67">
        <v>1911</v>
      </c>
      <c r="P221" s="67">
        <v>5</v>
      </c>
      <c r="Q221" s="67">
        <v>28</v>
      </c>
      <c r="R221" s="67">
        <v>4166</v>
      </c>
      <c r="S221" s="68">
        <f t="shared" si="3"/>
        <v>4166</v>
      </c>
      <c r="T221" s="67" t="s">
        <v>28</v>
      </c>
      <c r="U221" s="67" t="s">
        <v>29</v>
      </c>
      <c r="V221" s="67" t="s">
        <v>30</v>
      </c>
      <c r="W221" s="67" t="s">
        <v>214</v>
      </c>
      <c r="X221" s="67" t="s">
        <v>219</v>
      </c>
      <c r="Y221" s="67" t="s">
        <v>251</v>
      </c>
      <c r="Z221" s="67">
        <v>2811</v>
      </c>
    </row>
    <row r="222" spans="1:26" s="69" customFormat="1" hidden="1" x14ac:dyDescent="0.3">
      <c r="A222" s="66">
        <v>695530</v>
      </c>
      <c r="B222" s="67" t="s">
        <v>33</v>
      </c>
      <c r="C222" s="67" t="s">
        <v>211</v>
      </c>
      <c r="D222" s="67" t="s">
        <v>212</v>
      </c>
      <c r="E222" s="67">
        <v>23008</v>
      </c>
      <c r="F222" s="67" t="s">
        <v>251</v>
      </c>
      <c r="G222" s="67" t="str">
        <f>VLOOKUP(F222,sacc!A:F,6,FALSE)</f>
        <v>Eucometis penicillata</v>
      </c>
      <c r="H222" s="67">
        <v>5.2067889999999997</v>
      </c>
      <c r="I222" s="67">
        <v>-74.736407</v>
      </c>
      <c r="J222" s="67">
        <v>5</v>
      </c>
      <c r="K222" s="67" t="s">
        <v>26</v>
      </c>
      <c r="L222" s="67"/>
      <c r="M222" s="67">
        <v>2811</v>
      </c>
      <c r="N222" s="67" t="s">
        <v>251</v>
      </c>
      <c r="O222" s="67">
        <v>1913</v>
      </c>
      <c r="P222" s="67">
        <v>2</v>
      </c>
      <c r="Q222" s="67">
        <v>5</v>
      </c>
      <c r="R222" s="67">
        <v>4785</v>
      </c>
      <c r="S222" s="68">
        <f t="shared" si="3"/>
        <v>4785</v>
      </c>
      <c r="T222" s="67" t="s">
        <v>28</v>
      </c>
      <c r="U222" s="67" t="s">
        <v>29</v>
      </c>
      <c r="V222" s="67" t="s">
        <v>30</v>
      </c>
      <c r="W222" s="67" t="s">
        <v>30</v>
      </c>
      <c r="X222" s="67" t="s">
        <v>30</v>
      </c>
      <c r="Y222" s="67" t="s">
        <v>251</v>
      </c>
      <c r="Z222" s="67">
        <v>2811</v>
      </c>
    </row>
    <row r="223" spans="1:26" s="69" customFormat="1" hidden="1" x14ac:dyDescent="0.3">
      <c r="A223" s="66">
        <v>697001</v>
      </c>
      <c r="B223" s="67" t="s">
        <v>33</v>
      </c>
      <c r="C223" s="67" t="s">
        <v>253</v>
      </c>
      <c r="D223" s="67" t="s">
        <v>254</v>
      </c>
      <c r="E223" s="67">
        <v>50929</v>
      </c>
      <c r="F223" s="67" t="s">
        <v>54</v>
      </c>
      <c r="G223" s="67" t="str">
        <f>VLOOKUP(F223,sacc!A:F,6,FALSE)</f>
        <v>Forpus conspicillatus</v>
      </c>
      <c r="H223" s="67">
        <v>5.2067889999999997</v>
      </c>
      <c r="I223" s="67">
        <v>-74.736407</v>
      </c>
      <c r="J223" s="67">
        <v>5</v>
      </c>
      <c r="K223" s="67" t="s">
        <v>26</v>
      </c>
      <c r="L223" s="67"/>
      <c r="M223" s="67">
        <v>1337</v>
      </c>
      <c r="N223" s="67" t="s">
        <v>55</v>
      </c>
      <c r="O223" s="67">
        <v>1913</v>
      </c>
      <c r="P223" s="67">
        <v>2</v>
      </c>
      <c r="Q223" s="67">
        <v>6</v>
      </c>
      <c r="R223" s="67">
        <v>4786</v>
      </c>
      <c r="S223" s="68">
        <f t="shared" si="3"/>
        <v>4786</v>
      </c>
      <c r="T223" s="67" t="s">
        <v>28</v>
      </c>
      <c r="U223" s="67" t="s">
        <v>29</v>
      </c>
      <c r="V223" s="67" t="s">
        <v>30</v>
      </c>
      <c r="W223" s="67" t="s">
        <v>30</v>
      </c>
      <c r="X223" s="67" t="s">
        <v>30</v>
      </c>
      <c r="Y223" s="67" t="s">
        <v>55</v>
      </c>
      <c r="Z223" s="67">
        <v>1337</v>
      </c>
    </row>
    <row r="224" spans="1:26" s="69" customFormat="1" hidden="1" x14ac:dyDescent="0.3">
      <c r="A224" s="66">
        <v>706062</v>
      </c>
      <c r="B224" s="67" t="s">
        <v>33</v>
      </c>
      <c r="C224" s="67" t="s">
        <v>253</v>
      </c>
      <c r="D224" s="67" t="s">
        <v>254</v>
      </c>
      <c r="E224" s="67">
        <v>50931</v>
      </c>
      <c r="F224" s="67" t="s">
        <v>10740</v>
      </c>
      <c r="G224" s="67" t="str">
        <f>VLOOKUP(F224,sacc!A:F,6,FALSE)</f>
        <v>Momotus aequatorialis</v>
      </c>
      <c r="H224" s="67">
        <v>5.2034000000000002</v>
      </c>
      <c r="I224" s="67">
        <v>-74.735100000000003</v>
      </c>
      <c r="J224" s="67">
        <v>7</v>
      </c>
      <c r="K224" s="67"/>
      <c r="L224" s="67"/>
      <c r="M224" s="67">
        <v>1059</v>
      </c>
      <c r="N224" s="67" t="s">
        <v>256</v>
      </c>
      <c r="O224" s="67">
        <v>1913</v>
      </c>
      <c r="P224" s="67">
        <v>2</v>
      </c>
      <c r="Q224" s="67">
        <v>2</v>
      </c>
      <c r="R224" s="67">
        <v>4782</v>
      </c>
      <c r="S224" s="68">
        <f t="shared" si="3"/>
        <v>4782</v>
      </c>
      <c r="T224" s="67" t="s">
        <v>28</v>
      </c>
      <c r="U224" s="67" t="s">
        <v>29</v>
      </c>
      <c r="V224" s="67" t="s">
        <v>30</v>
      </c>
      <c r="W224" s="67" t="s">
        <v>214</v>
      </c>
      <c r="X224" s="67" t="s">
        <v>257</v>
      </c>
      <c r="Y224" s="67" t="s">
        <v>256</v>
      </c>
      <c r="Z224" s="67">
        <v>1059</v>
      </c>
    </row>
    <row r="225" spans="1:26" s="69" customFormat="1" hidden="1" x14ac:dyDescent="0.3">
      <c r="A225" s="66">
        <v>688593</v>
      </c>
      <c r="B225" s="67" t="s">
        <v>33</v>
      </c>
      <c r="C225" s="67" t="s">
        <v>253</v>
      </c>
      <c r="D225" s="67" t="s">
        <v>254</v>
      </c>
      <c r="E225" s="67">
        <v>50946</v>
      </c>
      <c r="F225" s="67" t="s">
        <v>25</v>
      </c>
      <c r="G225" s="67" t="str">
        <f>VLOOKUP(F225,sacc!A:F,6,FALSE)</f>
        <v>Colinus cristatus</v>
      </c>
      <c r="H225" s="67">
        <v>5.2034000000000002</v>
      </c>
      <c r="I225" s="67">
        <v>-74.735100000000003</v>
      </c>
      <c r="J225" s="67">
        <v>7</v>
      </c>
      <c r="K225" s="67"/>
      <c r="L225" s="67"/>
      <c r="M225" s="67">
        <v>145</v>
      </c>
      <c r="N225" s="67" t="s">
        <v>25</v>
      </c>
      <c r="O225" s="67">
        <v>1913</v>
      </c>
      <c r="P225" s="67">
        <v>2</v>
      </c>
      <c r="Q225" s="67">
        <v>2</v>
      </c>
      <c r="R225" s="67">
        <v>4782</v>
      </c>
      <c r="S225" s="68">
        <f t="shared" si="3"/>
        <v>4782</v>
      </c>
      <c r="T225" s="67" t="s">
        <v>28</v>
      </c>
      <c r="U225" s="67" t="s">
        <v>29</v>
      </c>
      <c r="V225" s="67" t="s">
        <v>30</v>
      </c>
      <c r="W225" s="67" t="s">
        <v>214</v>
      </c>
      <c r="X225" s="67" t="s">
        <v>257</v>
      </c>
      <c r="Y225" s="67" t="s">
        <v>25</v>
      </c>
      <c r="Z225" s="67">
        <v>145</v>
      </c>
    </row>
    <row r="226" spans="1:26" s="69" customFormat="1" hidden="1" x14ac:dyDescent="0.3">
      <c r="A226" s="66">
        <v>677671</v>
      </c>
      <c r="B226" s="67" t="s">
        <v>33</v>
      </c>
      <c r="C226" s="67" t="s">
        <v>253</v>
      </c>
      <c r="D226" s="67" t="s">
        <v>254</v>
      </c>
      <c r="E226" s="67">
        <v>53790</v>
      </c>
      <c r="F226" s="67" t="s">
        <v>187</v>
      </c>
      <c r="G226" s="67" t="str">
        <f>VLOOKUP(F226,sacc!A:F,6,FALSE)</f>
        <v>Arremonops conirostris</v>
      </c>
      <c r="H226" s="67">
        <v>5.2034000000000002</v>
      </c>
      <c r="I226" s="67">
        <v>-74.735100000000003</v>
      </c>
      <c r="J226" s="67">
        <v>7</v>
      </c>
      <c r="K226" s="67"/>
      <c r="L226" s="67"/>
      <c r="M226" s="67">
        <v>3126</v>
      </c>
      <c r="N226" s="67" t="s">
        <v>188</v>
      </c>
      <c r="O226" s="67">
        <v>1912</v>
      </c>
      <c r="P226" s="67">
        <v>2</v>
      </c>
      <c r="Q226" s="67">
        <v>4</v>
      </c>
      <c r="R226" s="67">
        <v>4418</v>
      </c>
      <c r="S226" s="68">
        <f t="shared" si="3"/>
        <v>4418</v>
      </c>
      <c r="T226" s="67" t="s">
        <v>28</v>
      </c>
      <c r="U226" s="67" t="s">
        <v>29</v>
      </c>
      <c r="V226" s="67" t="s">
        <v>30</v>
      </c>
      <c r="W226" s="67" t="s">
        <v>214</v>
      </c>
      <c r="X226" s="67" t="s">
        <v>257</v>
      </c>
      <c r="Y226" s="67" t="s">
        <v>188</v>
      </c>
      <c r="Z226" s="67">
        <v>3126</v>
      </c>
    </row>
    <row r="227" spans="1:26" s="69" customFormat="1" hidden="1" x14ac:dyDescent="0.3">
      <c r="A227" s="66">
        <v>600274</v>
      </c>
      <c r="B227" s="67" t="s">
        <v>22</v>
      </c>
      <c r="C227" s="67" t="s">
        <v>258</v>
      </c>
      <c r="D227" s="67" t="s">
        <v>259</v>
      </c>
      <c r="E227" s="67">
        <v>5017</v>
      </c>
      <c r="F227" s="67" t="s">
        <v>25</v>
      </c>
      <c r="G227" s="67" t="str">
        <f>VLOOKUP(F227,sacc!A:F,6,FALSE)</f>
        <v>Colinus cristatus</v>
      </c>
      <c r="H227" s="67">
        <v>5.2067889999999997</v>
      </c>
      <c r="I227" s="67">
        <v>-74.736407</v>
      </c>
      <c r="J227" s="67">
        <v>5</v>
      </c>
      <c r="K227" s="67" t="s">
        <v>26</v>
      </c>
      <c r="L227" s="67" t="s">
        <v>255</v>
      </c>
      <c r="M227" s="67">
        <v>145</v>
      </c>
      <c r="N227" s="67" t="s">
        <v>27</v>
      </c>
      <c r="O227" s="67">
        <v>1913</v>
      </c>
      <c r="P227" s="67">
        <v>2</v>
      </c>
      <c r="Q227" s="67">
        <v>2</v>
      </c>
      <c r="R227" s="67">
        <v>4782</v>
      </c>
      <c r="S227" s="68">
        <f t="shared" si="3"/>
        <v>4782</v>
      </c>
      <c r="T227" s="67" t="s">
        <v>28</v>
      </c>
      <c r="U227" s="67" t="s">
        <v>29</v>
      </c>
      <c r="V227" s="67" t="s">
        <v>30</v>
      </c>
      <c r="W227" s="67" t="s">
        <v>30</v>
      </c>
      <c r="X227" s="67" t="s">
        <v>31</v>
      </c>
      <c r="Y227" s="67" t="s">
        <v>27</v>
      </c>
      <c r="Z227" s="67">
        <v>145</v>
      </c>
    </row>
    <row r="228" spans="1:26" s="69" customFormat="1" hidden="1" x14ac:dyDescent="0.3">
      <c r="A228" s="66">
        <v>725544</v>
      </c>
      <c r="B228" s="67" t="s">
        <v>33</v>
      </c>
      <c r="C228" s="67" t="s">
        <v>261</v>
      </c>
      <c r="D228" s="67" t="s">
        <v>260</v>
      </c>
      <c r="E228" s="67">
        <v>81774</v>
      </c>
      <c r="F228" s="67" t="s">
        <v>117</v>
      </c>
      <c r="G228" s="67" t="str">
        <f>VLOOKUP(F228,sacc!A:F,6,FALSE)</f>
        <v>Poecilotriccus sylvia</v>
      </c>
      <c r="H228" s="67">
        <v>5.2034000000000002</v>
      </c>
      <c r="I228" s="67">
        <v>-74.735100000000003</v>
      </c>
      <c r="J228" s="67">
        <v>7</v>
      </c>
      <c r="K228" s="67"/>
      <c r="L228" s="67" t="s">
        <v>262</v>
      </c>
      <c r="M228" s="67">
        <v>2238</v>
      </c>
      <c r="N228" s="67" t="s">
        <v>263</v>
      </c>
      <c r="O228" s="67">
        <v>1913</v>
      </c>
      <c r="P228" s="67">
        <v>2</v>
      </c>
      <c r="Q228" s="67">
        <v>2</v>
      </c>
      <c r="R228" s="67"/>
      <c r="S228" s="68">
        <f t="shared" si="3"/>
        <v>4782</v>
      </c>
      <c r="T228" s="67" t="s">
        <v>28</v>
      </c>
      <c r="U228" s="67" t="s">
        <v>29</v>
      </c>
      <c r="V228" s="67" t="s">
        <v>30</v>
      </c>
      <c r="W228" s="67" t="s">
        <v>214</v>
      </c>
      <c r="X228" s="67" t="s">
        <v>219</v>
      </c>
      <c r="Y228" s="67" t="s">
        <v>263</v>
      </c>
      <c r="Z228" s="67">
        <v>2238</v>
      </c>
    </row>
    <row r="229" spans="1:26" s="69" customFormat="1" hidden="1" x14ac:dyDescent="0.3">
      <c r="A229" s="66">
        <v>721352</v>
      </c>
      <c r="B229" s="67" t="s">
        <v>33</v>
      </c>
      <c r="C229" s="67" t="s">
        <v>261</v>
      </c>
      <c r="D229" s="67" t="s">
        <v>260</v>
      </c>
      <c r="E229" s="67">
        <v>280001</v>
      </c>
      <c r="F229" s="70" t="s">
        <v>10598</v>
      </c>
      <c r="G229" s="67" t="str">
        <f>VLOOKUP(F229,sacc!A:F,6,FALSE)</f>
        <v>Stilpnia cyanicollis</v>
      </c>
      <c r="H229" s="67">
        <v>5.2067889999999997</v>
      </c>
      <c r="I229" s="67">
        <v>-74.736407</v>
      </c>
      <c r="J229" s="67">
        <v>5</v>
      </c>
      <c r="K229" s="67" t="s">
        <v>227</v>
      </c>
      <c r="L229" s="67" t="s">
        <v>265</v>
      </c>
      <c r="M229" s="67">
        <v>2881</v>
      </c>
      <c r="N229" s="67" t="s">
        <v>266</v>
      </c>
      <c r="O229" s="67">
        <v>1913</v>
      </c>
      <c r="P229" s="67">
        <v>2</v>
      </c>
      <c r="Q229" s="67">
        <v>6</v>
      </c>
      <c r="R229" s="67"/>
      <c r="S229" s="68">
        <f t="shared" si="3"/>
        <v>4786</v>
      </c>
      <c r="T229" s="67" t="s">
        <v>28</v>
      </c>
      <c r="U229" s="67" t="s">
        <v>29</v>
      </c>
      <c r="V229" s="67" t="s">
        <v>30</v>
      </c>
      <c r="W229" s="67" t="s">
        <v>267</v>
      </c>
      <c r="X229" s="67" t="s">
        <v>268</v>
      </c>
      <c r="Y229" s="67" t="s">
        <v>266</v>
      </c>
      <c r="Z229" s="67">
        <v>2881</v>
      </c>
    </row>
    <row r="230" spans="1:26" s="69" customFormat="1" hidden="1" x14ac:dyDescent="0.3">
      <c r="A230" s="66">
        <v>721599</v>
      </c>
      <c r="B230" s="67" t="s">
        <v>33</v>
      </c>
      <c r="C230" s="67" t="s">
        <v>261</v>
      </c>
      <c r="D230" s="67" t="s">
        <v>260</v>
      </c>
      <c r="E230" s="67">
        <v>280002</v>
      </c>
      <c r="F230" s="67" t="s">
        <v>269</v>
      </c>
      <c r="G230" s="67" t="str">
        <f>VLOOKUP(F230,sacc!A:F,6,FALSE)</f>
        <v>Tangara gyrola</v>
      </c>
      <c r="H230" s="67">
        <v>5.2067889999999997</v>
      </c>
      <c r="I230" s="67">
        <v>-74.736407</v>
      </c>
      <c r="J230" s="67">
        <v>5</v>
      </c>
      <c r="K230" s="67" t="s">
        <v>227</v>
      </c>
      <c r="L230" s="67" t="s">
        <v>270</v>
      </c>
      <c r="M230" s="67">
        <v>2902</v>
      </c>
      <c r="N230" s="67" t="s">
        <v>271</v>
      </c>
      <c r="O230" s="67">
        <v>1913</v>
      </c>
      <c r="P230" s="67">
        <v>2</v>
      </c>
      <c r="Q230" s="67">
        <v>7</v>
      </c>
      <c r="R230" s="67"/>
      <c r="S230" s="68">
        <f t="shared" si="3"/>
        <v>4787</v>
      </c>
      <c r="T230" s="67" t="s">
        <v>28</v>
      </c>
      <c r="U230" s="67" t="s">
        <v>29</v>
      </c>
      <c r="V230" s="67" t="s">
        <v>30</v>
      </c>
      <c r="W230" s="67" t="s">
        <v>267</v>
      </c>
      <c r="X230" s="67" t="s">
        <v>268</v>
      </c>
      <c r="Y230" s="67" t="s">
        <v>271</v>
      </c>
      <c r="Z230" s="67">
        <v>2902</v>
      </c>
    </row>
    <row r="231" spans="1:26" s="69" customFormat="1" hidden="1" x14ac:dyDescent="0.3">
      <c r="A231" s="66">
        <v>688696</v>
      </c>
      <c r="B231" s="67" t="s">
        <v>33</v>
      </c>
      <c r="C231" s="67" t="s">
        <v>272</v>
      </c>
      <c r="D231" s="67" t="s">
        <v>273</v>
      </c>
      <c r="E231" s="67">
        <v>255807</v>
      </c>
      <c r="F231" s="67" t="s">
        <v>25</v>
      </c>
      <c r="G231" s="67" t="str">
        <f>VLOOKUP(F231,sacc!A:F,6,FALSE)</f>
        <v>Colinus cristatus</v>
      </c>
      <c r="H231" s="67">
        <v>5.2034000000000002</v>
      </c>
      <c r="I231" s="67">
        <v>-74.735100000000003</v>
      </c>
      <c r="J231" s="67">
        <v>7</v>
      </c>
      <c r="K231" s="67"/>
      <c r="L231" s="67" t="s">
        <v>274</v>
      </c>
      <c r="M231" s="67">
        <v>145</v>
      </c>
      <c r="N231" s="67" t="s">
        <v>27</v>
      </c>
      <c r="O231" s="67">
        <v>1913</v>
      </c>
      <c r="P231" s="67">
        <v>2</v>
      </c>
      <c r="Q231" s="67">
        <v>6</v>
      </c>
      <c r="R231" s="67">
        <v>4786</v>
      </c>
      <c r="S231" s="68">
        <f t="shared" si="3"/>
        <v>4786</v>
      </c>
      <c r="T231" s="67" t="s">
        <v>28</v>
      </c>
      <c r="U231" s="67" t="s">
        <v>29</v>
      </c>
      <c r="V231" s="67" t="s">
        <v>30</v>
      </c>
      <c r="W231" s="67" t="s">
        <v>214</v>
      </c>
      <c r="X231" s="67" t="s">
        <v>219</v>
      </c>
      <c r="Y231" s="67" t="s">
        <v>27</v>
      </c>
      <c r="Z231" s="67">
        <v>145</v>
      </c>
    </row>
    <row r="232" spans="1:26" s="69" customFormat="1" hidden="1" x14ac:dyDescent="0.3">
      <c r="A232" s="66">
        <v>688697</v>
      </c>
      <c r="B232" s="67" t="s">
        <v>33</v>
      </c>
      <c r="C232" s="67" t="s">
        <v>272</v>
      </c>
      <c r="D232" s="67" t="s">
        <v>273</v>
      </c>
      <c r="E232" s="67">
        <v>255808</v>
      </c>
      <c r="F232" s="67" t="s">
        <v>25</v>
      </c>
      <c r="G232" s="67" t="str">
        <f>VLOOKUP(F232,sacc!A:F,6,FALSE)</f>
        <v>Colinus cristatus</v>
      </c>
      <c r="H232" s="67">
        <v>5.2034000000000002</v>
      </c>
      <c r="I232" s="67">
        <v>-74.735100000000003</v>
      </c>
      <c r="J232" s="67">
        <v>7</v>
      </c>
      <c r="K232" s="67"/>
      <c r="L232" s="67" t="s">
        <v>274</v>
      </c>
      <c r="M232" s="67">
        <v>145</v>
      </c>
      <c r="N232" s="67" t="s">
        <v>27</v>
      </c>
      <c r="O232" s="67">
        <v>1913</v>
      </c>
      <c r="P232" s="67">
        <v>2</v>
      </c>
      <c r="Q232" s="67">
        <v>2</v>
      </c>
      <c r="R232" s="67">
        <v>4782</v>
      </c>
      <c r="S232" s="68">
        <f t="shared" si="3"/>
        <v>4782</v>
      </c>
      <c r="T232" s="67" t="s">
        <v>28</v>
      </c>
      <c r="U232" s="67" t="s">
        <v>29</v>
      </c>
      <c r="V232" s="67" t="s">
        <v>30</v>
      </c>
      <c r="W232" s="67" t="s">
        <v>214</v>
      </c>
      <c r="X232" s="67" t="s">
        <v>219</v>
      </c>
      <c r="Y232" s="67" t="s">
        <v>27</v>
      </c>
      <c r="Z232" s="67">
        <v>145</v>
      </c>
    </row>
    <row r="233" spans="1:26" s="69" customFormat="1" hidden="1" x14ac:dyDescent="0.3">
      <c r="A233" s="66">
        <v>688753</v>
      </c>
      <c r="B233" s="67" t="s">
        <v>33</v>
      </c>
      <c r="C233" s="67" t="s">
        <v>272</v>
      </c>
      <c r="D233" s="67" t="s">
        <v>273</v>
      </c>
      <c r="E233" s="67">
        <v>255981</v>
      </c>
      <c r="F233" s="67" t="s">
        <v>112</v>
      </c>
      <c r="G233" s="67" t="str">
        <f>VLOOKUP(F233,sacc!A:F,6,FALSE)</f>
        <v>Colonia colonus</v>
      </c>
      <c r="H233" s="67">
        <v>5.2034000000000002</v>
      </c>
      <c r="I233" s="67">
        <v>-74.735100000000003</v>
      </c>
      <c r="J233" s="67">
        <v>7</v>
      </c>
      <c r="K233" s="67"/>
      <c r="L233" s="67" t="s">
        <v>275</v>
      </c>
      <c r="M233" s="67">
        <v>2371</v>
      </c>
      <c r="N233" s="67" t="s">
        <v>113</v>
      </c>
      <c r="O233" s="67">
        <v>1913</v>
      </c>
      <c r="P233" s="67">
        <v>2</v>
      </c>
      <c r="Q233" s="67">
        <v>5</v>
      </c>
      <c r="R233" s="67">
        <v>4785</v>
      </c>
      <c r="S233" s="68">
        <f t="shared" si="3"/>
        <v>4785</v>
      </c>
      <c r="T233" s="67" t="s">
        <v>28</v>
      </c>
      <c r="U233" s="67" t="s">
        <v>29</v>
      </c>
      <c r="V233" s="67" t="s">
        <v>30</v>
      </c>
      <c r="W233" s="67" t="s">
        <v>214</v>
      </c>
      <c r="X233" s="67" t="s">
        <v>219</v>
      </c>
      <c r="Y233" s="67" t="s">
        <v>113</v>
      </c>
      <c r="Z233" s="67">
        <v>2371</v>
      </c>
    </row>
    <row r="234" spans="1:26" s="69" customFormat="1" hidden="1" x14ac:dyDescent="0.3">
      <c r="A234" s="66">
        <v>684364</v>
      </c>
      <c r="B234" s="67" t="s">
        <v>33</v>
      </c>
      <c r="C234" s="67" t="s">
        <v>272</v>
      </c>
      <c r="D234" s="67" t="s">
        <v>273</v>
      </c>
      <c r="E234" s="67">
        <v>256139</v>
      </c>
      <c r="F234" s="67" t="s">
        <v>97</v>
      </c>
      <c r="G234" s="67" t="str">
        <f>VLOOKUP(F234,sacc!A:F,6,FALSE)</f>
        <v>Cercomacra nigricans</v>
      </c>
      <c r="H234" s="67">
        <v>5.2034000000000002</v>
      </c>
      <c r="I234" s="67">
        <v>-74.735100000000003</v>
      </c>
      <c r="J234" s="67">
        <v>7</v>
      </c>
      <c r="K234" s="67"/>
      <c r="L234" s="67" t="s">
        <v>275</v>
      </c>
      <c r="M234" s="67">
        <v>1565</v>
      </c>
      <c r="N234" s="67" t="s">
        <v>97</v>
      </c>
      <c r="O234" s="67">
        <v>1913</v>
      </c>
      <c r="P234" s="67">
        <v>2</v>
      </c>
      <c r="Q234" s="67">
        <v>8</v>
      </c>
      <c r="R234" s="67">
        <v>4788</v>
      </c>
      <c r="S234" s="68">
        <f t="shared" si="3"/>
        <v>4788</v>
      </c>
      <c r="T234" s="67" t="s">
        <v>28</v>
      </c>
      <c r="U234" s="67" t="s">
        <v>29</v>
      </c>
      <c r="V234" s="67" t="s">
        <v>30</v>
      </c>
      <c r="W234" s="67" t="s">
        <v>214</v>
      </c>
      <c r="X234" s="67" t="s">
        <v>276</v>
      </c>
      <c r="Y234" s="67" t="s">
        <v>97</v>
      </c>
      <c r="Z234" s="67">
        <v>1565</v>
      </c>
    </row>
    <row r="235" spans="1:26" s="69" customFormat="1" hidden="1" x14ac:dyDescent="0.3">
      <c r="A235" s="66">
        <v>688701</v>
      </c>
      <c r="B235" s="67" t="s">
        <v>33</v>
      </c>
      <c r="C235" s="67" t="s">
        <v>277</v>
      </c>
      <c r="D235" s="67" t="s">
        <v>313</v>
      </c>
      <c r="E235" s="67">
        <v>26021</v>
      </c>
      <c r="F235" s="67" t="s">
        <v>25</v>
      </c>
      <c r="G235" s="67" t="str">
        <f>VLOOKUP(F235,sacc!A:F,6,FALSE)</f>
        <v>Colinus cristatus</v>
      </c>
      <c r="H235" s="67">
        <v>5.2034000000000002</v>
      </c>
      <c r="I235" s="67">
        <v>-74.735100000000003</v>
      </c>
      <c r="J235" s="67">
        <v>7</v>
      </c>
      <c r="K235" s="67"/>
      <c r="L235" s="67" t="s">
        <v>278</v>
      </c>
      <c r="M235" s="67">
        <v>145</v>
      </c>
      <c r="N235" s="67" t="s">
        <v>27</v>
      </c>
      <c r="O235" s="67">
        <v>1913</v>
      </c>
      <c r="P235" s="67">
        <v>2</v>
      </c>
      <c r="Q235" s="67">
        <v>6</v>
      </c>
      <c r="R235" s="67">
        <v>4786</v>
      </c>
      <c r="S235" s="68">
        <f t="shared" si="3"/>
        <v>4786</v>
      </c>
      <c r="T235" s="67" t="s">
        <v>28</v>
      </c>
      <c r="U235" s="67" t="s">
        <v>29</v>
      </c>
      <c r="V235" s="67" t="s">
        <v>30</v>
      </c>
      <c r="W235" s="67" t="s">
        <v>214</v>
      </c>
      <c r="X235" s="67" t="s">
        <v>279</v>
      </c>
      <c r="Y235" s="67" t="s">
        <v>27</v>
      </c>
      <c r="Z235" s="67">
        <v>145</v>
      </c>
    </row>
    <row r="236" spans="1:26" s="69" customFormat="1" hidden="1" x14ac:dyDescent="0.3">
      <c r="A236" s="66">
        <v>723412</v>
      </c>
      <c r="B236" s="67" t="s">
        <v>33</v>
      </c>
      <c r="C236" s="67" t="s">
        <v>23</v>
      </c>
      <c r="D236" s="67" t="s">
        <v>24</v>
      </c>
      <c r="E236" s="67">
        <v>121573</v>
      </c>
      <c r="F236" s="67" t="s">
        <v>280</v>
      </c>
      <c r="G236" s="67" t="str">
        <f>VLOOKUP(F236,sacc!A:F,6,FALSE)</f>
        <v>Thalurania colombica</v>
      </c>
      <c r="H236" s="67">
        <v>5.2067889999999997</v>
      </c>
      <c r="I236" s="67">
        <v>-74.736407</v>
      </c>
      <c r="J236" s="67">
        <v>5</v>
      </c>
      <c r="K236" s="67" t="s">
        <v>26</v>
      </c>
      <c r="L236" s="67"/>
      <c r="M236" s="67">
        <v>987</v>
      </c>
      <c r="N236" s="67" t="s">
        <v>282</v>
      </c>
      <c r="O236" s="67">
        <v>1913</v>
      </c>
      <c r="P236" s="67">
        <v>2</v>
      </c>
      <c r="Q236" s="67">
        <v>6</v>
      </c>
      <c r="R236" s="67">
        <v>4786</v>
      </c>
      <c r="S236" s="68">
        <f t="shared" si="3"/>
        <v>4786</v>
      </c>
      <c r="T236" s="67" t="s">
        <v>28</v>
      </c>
      <c r="U236" s="67" t="s">
        <v>29</v>
      </c>
      <c r="V236" s="67" t="s">
        <v>30</v>
      </c>
      <c r="W236" s="67" t="s">
        <v>281</v>
      </c>
      <c r="X236" s="67" t="s">
        <v>281</v>
      </c>
      <c r="Y236" s="67" t="s">
        <v>282</v>
      </c>
      <c r="Z236" s="67">
        <v>987</v>
      </c>
    </row>
    <row r="237" spans="1:26" s="69" customFormat="1" hidden="1" x14ac:dyDescent="0.3">
      <c r="A237" s="66">
        <v>684756</v>
      </c>
      <c r="B237" s="67" t="s">
        <v>33</v>
      </c>
      <c r="C237" s="67" t="s">
        <v>23</v>
      </c>
      <c r="D237" s="67" t="s">
        <v>24</v>
      </c>
      <c r="E237" s="67">
        <v>121582</v>
      </c>
      <c r="F237" s="67" t="s">
        <v>231</v>
      </c>
      <c r="G237" s="67" t="str">
        <f>VLOOKUP(F237,sacc!A:F,6,FALSE)</f>
        <v>Chalybura buffonii</v>
      </c>
      <c r="H237" s="67">
        <v>5.2067889999999997</v>
      </c>
      <c r="I237" s="67">
        <v>-74.736407</v>
      </c>
      <c r="J237" s="67">
        <v>5</v>
      </c>
      <c r="K237" s="67" t="s">
        <v>26</v>
      </c>
      <c r="L237" s="67" t="s">
        <v>92</v>
      </c>
      <c r="M237" s="67">
        <v>985</v>
      </c>
      <c r="N237" s="67" t="s">
        <v>283</v>
      </c>
      <c r="O237" s="67">
        <v>1913</v>
      </c>
      <c r="P237" s="67">
        <v>2</v>
      </c>
      <c r="Q237" s="67">
        <v>5</v>
      </c>
      <c r="R237" s="67">
        <v>4785</v>
      </c>
      <c r="S237" s="68">
        <f t="shared" si="3"/>
        <v>4785</v>
      </c>
      <c r="T237" s="67" t="s">
        <v>28</v>
      </c>
      <c r="U237" s="67" t="s">
        <v>29</v>
      </c>
      <c r="V237" s="67" t="s">
        <v>30</v>
      </c>
      <c r="W237" s="67" t="s">
        <v>281</v>
      </c>
      <c r="X237" s="67" t="s">
        <v>281</v>
      </c>
      <c r="Y237" s="67" t="s">
        <v>283</v>
      </c>
      <c r="Z237" s="67">
        <v>985</v>
      </c>
    </row>
    <row r="238" spans="1:26" s="69" customFormat="1" hidden="1" x14ac:dyDescent="0.3">
      <c r="A238" s="66">
        <v>677114</v>
      </c>
      <c r="B238" s="67" t="s">
        <v>33</v>
      </c>
      <c r="C238" s="67" t="s">
        <v>23</v>
      </c>
      <c r="D238" s="67" t="s">
        <v>24</v>
      </c>
      <c r="E238" s="67">
        <v>121658</v>
      </c>
      <c r="F238" s="67" t="s">
        <v>284</v>
      </c>
      <c r="G238" s="67" t="str">
        <f>VLOOKUP(F238,sacc!A:F,6,FALSE)</f>
        <v>Heliomaster longirostris</v>
      </c>
      <c r="H238" s="67">
        <v>5.2067889999999997</v>
      </c>
      <c r="I238" s="67">
        <v>-74.736407</v>
      </c>
      <c r="J238" s="67">
        <v>5</v>
      </c>
      <c r="K238" s="67" t="s">
        <v>26</v>
      </c>
      <c r="L238" s="67" t="s">
        <v>39</v>
      </c>
      <c r="M238" s="67">
        <v>946</v>
      </c>
      <c r="N238" s="67" t="s">
        <v>285</v>
      </c>
      <c r="O238" s="67">
        <v>1913</v>
      </c>
      <c r="P238" s="67">
        <v>2</v>
      </c>
      <c r="Q238" s="67">
        <v>7</v>
      </c>
      <c r="R238" s="67">
        <v>4787</v>
      </c>
      <c r="S238" s="68">
        <f t="shared" si="3"/>
        <v>4787</v>
      </c>
      <c r="T238" s="67" t="s">
        <v>28</v>
      </c>
      <c r="U238" s="67" t="s">
        <v>29</v>
      </c>
      <c r="V238" s="67" t="s">
        <v>30</v>
      </c>
      <c r="W238" s="67" t="s">
        <v>281</v>
      </c>
      <c r="X238" s="67" t="s">
        <v>281</v>
      </c>
      <c r="Y238" s="67" t="s">
        <v>285</v>
      </c>
      <c r="Z238" s="67">
        <v>946</v>
      </c>
    </row>
    <row r="239" spans="1:26" s="69" customFormat="1" hidden="1" x14ac:dyDescent="0.3">
      <c r="A239" s="66">
        <v>708593</v>
      </c>
      <c r="B239" s="67" t="s">
        <v>33</v>
      </c>
      <c r="C239" s="67" t="s">
        <v>23</v>
      </c>
      <c r="D239" s="67" t="s">
        <v>24</v>
      </c>
      <c r="E239" s="67">
        <v>121943</v>
      </c>
      <c r="F239" s="67" t="s">
        <v>100</v>
      </c>
      <c r="G239" s="67" t="str">
        <f>VLOOKUP(F239,sacc!A:F,6,FALSE)</f>
        <v>Myrmeciza longipes</v>
      </c>
      <c r="H239" s="67">
        <v>5.2067889999999997</v>
      </c>
      <c r="I239" s="67">
        <v>-74.736407</v>
      </c>
      <c r="J239" s="67">
        <v>5</v>
      </c>
      <c r="K239" s="67" t="s">
        <v>26</v>
      </c>
      <c r="L239" s="67" t="s">
        <v>92</v>
      </c>
      <c r="M239" s="67">
        <v>1591</v>
      </c>
      <c r="N239" s="67" t="s">
        <v>286</v>
      </c>
      <c r="O239" s="67">
        <v>1913</v>
      </c>
      <c r="P239" s="67">
        <v>2</v>
      </c>
      <c r="Q239" s="67">
        <v>5</v>
      </c>
      <c r="R239" s="67">
        <v>4785</v>
      </c>
      <c r="S239" s="68">
        <f t="shared" si="3"/>
        <v>4785</v>
      </c>
      <c r="T239" s="67" t="s">
        <v>28</v>
      </c>
      <c r="U239" s="67" t="s">
        <v>29</v>
      </c>
      <c r="V239" s="67" t="s">
        <v>30</v>
      </c>
      <c r="W239" s="67" t="s">
        <v>281</v>
      </c>
      <c r="X239" s="67" t="s">
        <v>281</v>
      </c>
      <c r="Y239" s="67" t="s">
        <v>286</v>
      </c>
      <c r="Z239" s="67">
        <v>1591</v>
      </c>
    </row>
    <row r="240" spans="1:26" s="69" customFormat="1" hidden="1" x14ac:dyDescent="0.3">
      <c r="A240" s="66">
        <v>694199</v>
      </c>
      <c r="B240" s="67" t="s">
        <v>33</v>
      </c>
      <c r="C240" s="67" t="s">
        <v>23</v>
      </c>
      <c r="D240" s="67" t="s">
        <v>24</v>
      </c>
      <c r="E240" s="67">
        <v>122251</v>
      </c>
      <c r="F240" s="67" t="s">
        <v>131</v>
      </c>
      <c r="G240" s="67" t="str">
        <f>VLOOKUP(F240,sacc!A:F,6,FALSE)</f>
        <v>Elaenia flavogaster</v>
      </c>
      <c r="H240" s="67">
        <v>5.2067889999999997</v>
      </c>
      <c r="I240" s="67">
        <v>-74.736407</v>
      </c>
      <c r="J240" s="67">
        <v>5</v>
      </c>
      <c r="K240" s="67" t="s">
        <v>26</v>
      </c>
      <c r="L240" s="67" t="s">
        <v>92</v>
      </c>
      <c r="M240" s="67">
        <v>2083</v>
      </c>
      <c r="N240" s="67" t="s">
        <v>132</v>
      </c>
      <c r="O240" s="67">
        <v>1913</v>
      </c>
      <c r="P240" s="67">
        <v>2</v>
      </c>
      <c r="Q240" s="67">
        <v>5</v>
      </c>
      <c r="R240" s="67">
        <v>4785</v>
      </c>
      <c r="S240" s="68">
        <f t="shared" si="3"/>
        <v>4785</v>
      </c>
      <c r="T240" s="67" t="s">
        <v>28</v>
      </c>
      <c r="U240" s="67" t="s">
        <v>29</v>
      </c>
      <c r="V240" s="67" t="s">
        <v>30</v>
      </c>
      <c r="W240" s="67" t="s">
        <v>281</v>
      </c>
      <c r="X240" s="67" t="s">
        <v>281</v>
      </c>
      <c r="Y240" s="67" t="s">
        <v>132</v>
      </c>
      <c r="Z240" s="67">
        <v>2083</v>
      </c>
    </row>
    <row r="241" spans="1:26" s="69" customFormat="1" hidden="1" x14ac:dyDescent="0.3">
      <c r="A241" s="66">
        <v>707514</v>
      </c>
      <c r="B241" s="67" t="s">
        <v>33</v>
      </c>
      <c r="C241" s="67" t="s">
        <v>23</v>
      </c>
      <c r="D241" s="67" t="s">
        <v>24</v>
      </c>
      <c r="E241" s="67">
        <v>122330</v>
      </c>
      <c r="F241" s="67" t="s">
        <v>287</v>
      </c>
      <c r="G241" s="67" t="str">
        <f>VLOOKUP(F241,sacc!A:F,6,FALSE)</f>
        <v>Contopus cinereus</v>
      </c>
      <c r="H241" s="67">
        <v>5.2067889999999997</v>
      </c>
      <c r="I241" s="67">
        <v>-74.736407</v>
      </c>
      <c r="J241" s="67">
        <v>5</v>
      </c>
      <c r="K241" s="67" t="s">
        <v>26</v>
      </c>
      <c r="L241" s="67" t="s">
        <v>41</v>
      </c>
      <c r="M241" s="66">
        <v>2294</v>
      </c>
      <c r="N241" s="67" t="s">
        <v>288</v>
      </c>
      <c r="O241" s="67">
        <v>1913</v>
      </c>
      <c r="P241" s="67">
        <v>2</v>
      </c>
      <c r="Q241" s="67">
        <v>6</v>
      </c>
      <c r="R241" s="67">
        <v>4786</v>
      </c>
      <c r="S241" s="68">
        <f t="shared" si="3"/>
        <v>4786</v>
      </c>
      <c r="T241" s="67" t="s">
        <v>28</v>
      </c>
      <c r="U241" s="67" t="s">
        <v>29</v>
      </c>
      <c r="V241" s="67" t="s">
        <v>30</v>
      </c>
      <c r="W241" s="67" t="s">
        <v>281</v>
      </c>
      <c r="X241" s="67" t="s">
        <v>289</v>
      </c>
      <c r="Y241" s="67" t="s">
        <v>288</v>
      </c>
      <c r="Z241" s="66">
        <v>2294</v>
      </c>
    </row>
    <row r="242" spans="1:26" s="69" customFormat="1" hidden="1" x14ac:dyDescent="0.3">
      <c r="A242" s="66">
        <v>706484</v>
      </c>
      <c r="B242" s="67" t="s">
        <v>33</v>
      </c>
      <c r="C242" s="67" t="s">
        <v>23</v>
      </c>
      <c r="D242" s="67" t="s">
        <v>24</v>
      </c>
      <c r="E242" s="67">
        <v>122333</v>
      </c>
      <c r="F242" s="67" t="s">
        <v>142</v>
      </c>
      <c r="G242" s="67" t="str">
        <f>VLOOKUP(F242,sacc!A:F,6,FALSE)</f>
        <v>Myiarchus apicalis</v>
      </c>
      <c r="H242" s="67">
        <v>5.2067889999999997</v>
      </c>
      <c r="I242" s="67">
        <v>-74.736407</v>
      </c>
      <c r="J242" s="67">
        <v>5</v>
      </c>
      <c r="K242" s="67" t="s">
        <v>26</v>
      </c>
      <c r="L242" s="67" t="s">
        <v>92</v>
      </c>
      <c r="M242" s="67">
        <v>2415</v>
      </c>
      <c r="N242" s="67" t="s">
        <v>142</v>
      </c>
      <c r="O242" s="67">
        <v>1913</v>
      </c>
      <c r="P242" s="67">
        <v>2</v>
      </c>
      <c r="Q242" s="67">
        <v>7</v>
      </c>
      <c r="R242" s="67">
        <v>4787</v>
      </c>
      <c r="S242" s="68">
        <f t="shared" si="3"/>
        <v>4787</v>
      </c>
      <c r="T242" s="67" t="s">
        <v>28</v>
      </c>
      <c r="U242" s="67" t="s">
        <v>29</v>
      </c>
      <c r="V242" s="67" t="s">
        <v>30</v>
      </c>
      <c r="W242" s="67" t="s">
        <v>281</v>
      </c>
      <c r="X242" s="67" t="s">
        <v>289</v>
      </c>
      <c r="Y242" s="67" t="s">
        <v>142</v>
      </c>
      <c r="Z242" s="67">
        <v>2415</v>
      </c>
    </row>
    <row r="243" spans="1:26" s="69" customFormat="1" hidden="1" x14ac:dyDescent="0.3">
      <c r="A243" s="66">
        <v>698587</v>
      </c>
      <c r="B243" s="67" t="s">
        <v>33</v>
      </c>
      <c r="C243" s="67" t="s">
        <v>23</v>
      </c>
      <c r="D243" s="67" t="s">
        <v>24</v>
      </c>
      <c r="E243" s="67">
        <v>122441</v>
      </c>
      <c r="F243" s="67" t="s">
        <v>291</v>
      </c>
      <c r="G243" s="67" t="str">
        <f>VLOOKUP(F243,sacc!A:F,6,FALSE)</f>
        <v>Campylorhynchus zonatus</v>
      </c>
      <c r="H243" s="67">
        <v>5.2067889999999997</v>
      </c>
      <c r="I243" s="67">
        <v>-74.736407</v>
      </c>
      <c r="J243" s="67">
        <v>5</v>
      </c>
      <c r="K243" s="67" t="s">
        <v>26</v>
      </c>
      <c r="L243" s="67"/>
      <c r="M243" s="66">
        <v>2655</v>
      </c>
      <c r="N243" s="67" t="s">
        <v>292</v>
      </c>
      <c r="O243" s="67">
        <v>1913</v>
      </c>
      <c r="P243" s="67">
        <v>2</v>
      </c>
      <c r="Q243" s="67">
        <v>5</v>
      </c>
      <c r="R243" s="67">
        <v>4785</v>
      </c>
      <c r="S243" s="68">
        <f t="shared" ref="S243:S271" si="4">DATE(O243,P243,Q243)</f>
        <v>4785</v>
      </c>
      <c r="T243" s="67" t="s">
        <v>28</v>
      </c>
      <c r="U243" s="67" t="s">
        <v>29</v>
      </c>
      <c r="V243" s="67" t="s">
        <v>30</v>
      </c>
      <c r="W243" s="67" t="s">
        <v>281</v>
      </c>
      <c r="X243" s="67" t="s">
        <v>281</v>
      </c>
      <c r="Y243" s="67" t="s">
        <v>292</v>
      </c>
      <c r="Z243" s="66">
        <v>2655</v>
      </c>
    </row>
    <row r="244" spans="1:26" s="69" customFormat="1" hidden="1" x14ac:dyDescent="0.3">
      <c r="A244" s="66">
        <v>698588</v>
      </c>
      <c r="B244" s="67" t="s">
        <v>33</v>
      </c>
      <c r="C244" s="67" t="s">
        <v>23</v>
      </c>
      <c r="D244" s="67" t="s">
        <v>24</v>
      </c>
      <c r="E244" s="67">
        <v>122442</v>
      </c>
      <c r="F244" s="67" t="s">
        <v>291</v>
      </c>
      <c r="G244" s="67" t="str">
        <f>VLOOKUP(F244,sacc!A:F,6,FALSE)</f>
        <v>Campylorhynchus zonatus</v>
      </c>
      <c r="H244" s="67">
        <v>5.2067889999999997</v>
      </c>
      <c r="I244" s="67">
        <v>-74.736407</v>
      </c>
      <c r="J244" s="67">
        <v>5</v>
      </c>
      <c r="K244" s="67" t="s">
        <v>26</v>
      </c>
      <c r="L244" s="67"/>
      <c r="M244" s="66">
        <v>2655</v>
      </c>
      <c r="N244" s="67" t="s">
        <v>292</v>
      </c>
      <c r="O244" s="67">
        <v>1913</v>
      </c>
      <c r="P244" s="67">
        <v>2</v>
      </c>
      <c r="Q244" s="67">
        <v>6</v>
      </c>
      <c r="R244" s="67">
        <v>4786</v>
      </c>
      <c r="S244" s="68">
        <f t="shared" si="4"/>
        <v>4786</v>
      </c>
      <c r="T244" s="67" t="s">
        <v>28</v>
      </c>
      <c r="U244" s="67" t="s">
        <v>29</v>
      </c>
      <c r="V244" s="67" t="s">
        <v>30</v>
      </c>
      <c r="W244" s="67" t="s">
        <v>281</v>
      </c>
      <c r="X244" s="67" t="s">
        <v>281</v>
      </c>
      <c r="Y244" s="67" t="s">
        <v>292</v>
      </c>
      <c r="Z244" s="66">
        <v>2655</v>
      </c>
    </row>
    <row r="245" spans="1:26" s="69" customFormat="1" hidden="1" x14ac:dyDescent="0.3">
      <c r="A245" s="66">
        <v>700681</v>
      </c>
      <c r="B245" s="67" t="s">
        <v>33</v>
      </c>
      <c r="C245" s="67" t="s">
        <v>23</v>
      </c>
      <c r="D245" s="67" t="s">
        <v>24</v>
      </c>
      <c r="E245" s="67">
        <v>122520</v>
      </c>
      <c r="F245" s="67" t="s">
        <v>293</v>
      </c>
      <c r="G245" s="67" t="str">
        <f>VLOOKUP(F245,sacc!A:F,6,FALSE)</f>
        <v>Henicorhina leucosticta</v>
      </c>
      <c r="H245" s="67">
        <v>5.2067889999999997</v>
      </c>
      <c r="I245" s="67">
        <v>-74.736407</v>
      </c>
      <c r="J245" s="67">
        <v>5</v>
      </c>
      <c r="K245" s="67" t="s">
        <v>26</v>
      </c>
      <c r="L245" s="67" t="s">
        <v>294</v>
      </c>
      <c r="M245" s="67">
        <v>2683</v>
      </c>
      <c r="N245" s="67" t="s">
        <v>295</v>
      </c>
      <c r="O245" s="67">
        <v>1913</v>
      </c>
      <c r="P245" s="67">
        <v>2</v>
      </c>
      <c r="Q245" s="67">
        <v>6</v>
      </c>
      <c r="R245" s="67">
        <v>4786</v>
      </c>
      <c r="S245" s="68">
        <f t="shared" si="4"/>
        <v>4786</v>
      </c>
      <c r="T245" s="67" t="s">
        <v>28</v>
      </c>
      <c r="U245" s="67" t="s">
        <v>29</v>
      </c>
      <c r="V245" s="67" t="s">
        <v>30</v>
      </c>
      <c r="W245" s="67" t="s">
        <v>281</v>
      </c>
      <c r="X245" s="67" t="s">
        <v>281</v>
      </c>
      <c r="Y245" s="67" t="s">
        <v>295</v>
      </c>
      <c r="Z245" s="67">
        <v>2683</v>
      </c>
    </row>
    <row r="246" spans="1:26" s="69" customFormat="1" hidden="1" x14ac:dyDescent="0.3">
      <c r="A246" s="66">
        <v>713962</v>
      </c>
      <c r="B246" s="67" t="s">
        <v>33</v>
      </c>
      <c r="C246" s="67" t="s">
        <v>23</v>
      </c>
      <c r="D246" s="67" t="s">
        <v>24</v>
      </c>
      <c r="E246" s="67">
        <v>122556</v>
      </c>
      <c r="F246" s="67" t="s">
        <v>159</v>
      </c>
      <c r="G246" s="67" t="str">
        <f>VLOOKUP(F246,sacc!A:F,6,FALSE)</f>
        <v>Turdus ignobilis</v>
      </c>
      <c r="H246" s="67">
        <v>5.2067889999999997</v>
      </c>
      <c r="I246" s="67">
        <v>-74.736407</v>
      </c>
      <c r="J246" s="67">
        <v>5</v>
      </c>
      <c r="K246" s="67" t="s">
        <v>26</v>
      </c>
      <c r="L246" s="67"/>
      <c r="M246" s="67">
        <v>2731</v>
      </c>
      <c r="N246" s="67" t="s">
        <v>161</v>
      </c>
      <c r="O246" s="67">
        <v>1913</v>
      </c>
      <c r="P246" s="67">
        <v>2</v>
      </c>
      <c r="Q246" s="67">
        <v>5</v>
      </c>
      <c r="R246" s="67">
        <v>4785</v>
      </c>
      <c r="S246" s="68">
        <f t="shared" si="4"/>
        <v>4785</v>
      </c>
      <c r="T246" s="67" t="s">
        <v>28</v>
      </c>
      <c r="U246" s="67" t="s">
        <v>29</v>
      </c>
      <c r="V246" s="67" t="s">
        <v>30</v>
      </c>
      <c r="W246" s="67" t="s">
        <v>281</v>
      </c>
      <c r="X246" s="67" t="s">
        <v>281</v>
      </c>
      <c r="Y246" s="67" t="s">
        <v>161</v>
      </c>
      <c r="Z246" s="67">
        <v>2731</v>
      </c>
    </row>
    <row r="247" spans="1:26" s="69" customFormat="1" hidden="1" x14ac:dyDescent="0.3">
      <c r="A247" s="66">
        <v>713963</v>
      </c>
      <c r="B247" s="67" t="s">
        <v>33</v>
      </c>
      <c r="C247" s="67" t="s">
        <v>23</v>
      </c>
      <c r="D247" s="67" t="s">
        <v>24</v>
      </c>
      <c r="E247" s="67">
        <v>122557</v>
      </c>
      <c r="F247" s="67" t="s">
        <v>159</v>
      </c>
      <c r="G247" s="67" t="str">
        <f>VLOOKUP(F247,sacc!A:F,6,FALSE)</f>
        <v>Turdus ignobilis</v>
      </c>
      <c r="H247" s="67">
        <v>5.2067889999999997</v>
      </c>
      <c r="I247" s="67">
        <v>-74.736407</v>
      </c>
      <c r="J247" s="67">
        <v>5</v>
      </c>
      <c r="K247" s="67" t="s">
        <v>26</v>
      </c>
      <c r="L247" s="67"/>
      <c r="M247" s="67">
        <v>2731</v>
      </c>
      <c r="N247" s="67" t="s">
        <v>161</v>
      </c>
      <c r="O247" s="67">
        <v>1913</v>
      </c>
      <c r="P247" s="67">
        <v>2</v>
      </c>
      <c r="Q247" s="67">
        <v>7</v>
      </c>
      <c r="R247" s="67">
        <v>4787</v>
      </c>
      <c r="S247" s="68">
        <f t="shared" si="4"/>
        <v>4787</v>
      </c>
      <c r="T247" s="67" t="s">
        <v>28</v>
      </c>
      <c r="U247" s="67" t="s">
        <v>29</v>
      </c>
      <c r="V247" s="67" t="s">
        <v>30</v>
      </c>
      <c r="W247" s="67" t="s">
        <v>281</v>
      </c>
      <c r="X247" s="67" t="s">
        <v>281</v>
      </c>
      <c r="Y247" s="67" t="s">
        <v>161</v>
      </c>
      <c r="Z247" s="67">
        <v>2731</v>
      </c>
    </row>
    <row r="248" spans="1:26" s="69" customFormat="1" hidden="1" x14ac:dyDescent="0.3">
      <c r="A248" s="66">
        <v>725243</v>
      </c>
      <c r="B248" s="67" t="s">
        <v>33</v>
      </c>
      <c r="C248" s="67" t="s">
        <v>23</v>
      </c>
      <c r="D248" s="67" t="s">
        <v>24</v>
      </c>
      <c r="E248" s="67">
        <v>122713</v>
      </c>
      <c r="F248" s="67" t="s">
        <v>296</v>
      </c>
      <c r="G248" s="67" t="str">
        <f>VLOOKUP(F248,sacc!A:F,6,FALSE)</f>
        <v>Tiaris olivaceus</v>
      </c>
      <c r="H248" s="67">
        <v>5.2067889999999997</v>
      </c>
      <c r="I248" s="67">
        <v>-74.736407</v>
      </c>
      <c r="J248" s="67">
        <v>5</v>
      </c>
      <c r="K248" s="67" t="s">
        <v>26</v>
      </c>
      <c r="L248" s="67"/>
      <c r="M248" s="67">
        <v>3091</v>
      </c>
      <c r="N248" s="67" t="s">
        <v>297</v>
      </c>
      <c r="O248" s="67">
        <v>1913</v>
      </c>
      <c r="P248" s="67">
        <v>2</v>
      </c>
      <c r="Q248" s="67">
        <v>5</v>
      </c>
      <c r="R248" s="67">
        <v>4785</v>
      </c>
      <c r="S248" s="68">
        <f t="shared" si="4"/>
        <v>4785</v>
      </c>
      <c r="T248" s="67" t="s">
        <v>28</v>
      </c>
      <c r="U248" s="67" t="s">
        <v>29</v>
      </c>
      <c r="V248" s="67" t="s">
        <v>30</v>
      </c>
      <c r="W248" s="67" t="s">
        <v>281</v>
      </c>
      <c r="X248" s="67" t="s">
        <v>281</v>
      </c>
      <c r="Y248" s="67" t="s">
        <v>297</v>
      </c>
      <c r="Z248" s="67">
        <v>3091</v>
      </c>
    </row>
    <row r="249" spans="1:26" s="69" customFormat="1" hidden="1" x14ac:dyDescent="0.3">
      <c r="A249" s="66">
        <v>695642</v>
      </c>
      <c r="B249" s="67" t="s">
        <v>33</v>
      </c>
      <c r="C249" s="67" t="s">
        <v>23</v>
      </c>
      <c r="D249" s="67" t="s">
        <v>24</v>
      </c>
      <c r="E249" s="67">
        <v>122919</v>
      </c>
      <c r="F249" s="67" t="s">
        <v>198</v>
      </c>
      <c r="G249" s="67" t="str">
        <f>VLOOKUP(F249,sacc!A:F,6,FALSE)</f>
        <v>Euphonia laniirostris</v>
      </c>
      <c r="H249" s="67">
        <v>5.2067889999999997</v>
      </c>
      <c r="I249" s="67">
        <v>-74.736407</v>
      </c>
      <c r="J249" s="67">
        <v>5</v>
      </c>
      <c r="K249" s="67" t="s">
        <v>26</v>
      </c>
      <c r="L249" s="67"/>
      <c r="M249" s="66">
        <v>3356</v>
      </c>
      <c r="N249" s="67" t="s">
        <v>199</v>
      </c>
      <c r="O249" s="67">
        <v>1913</v>
      </c>
      <c r="P249" s="67">
        <v>2</v>
      </c>
      <c r="Q249" s="67">
        <v>2</v>
      </c>
      <c r="R249" s="67">
        <v>4782</v>
      </c>
      <c r="S249" s="68">
        <f t="shared" si="4"/>
        <v>4782</v>
      </c>
      <c r="T249" s="67" t="s">
        <v>28</v>
      </c>
      <c r="U249" s="67" t="s">
        <v>29</v>
      </c>
      <c r="V249" s="67" t="s">
        <v>30</v>
      </c>
      <c r="W249" s="67" t="s">
        <v>281</v>
      </c>
      <c r="X249" s="67" t="s">
        <v>281</v>
      </c>
      <c r="Y249" s="67" t="s">
        <v>199</v>
      </c>
      <c r="Z249" s="66">
        <v>3356</v>
      </c>
    </row>
    <row r="250" spans="1:26" s="69" customFormat="1" hidden="1" x14ac:dyDescent="0.3">
      <c r="A250" s="66">
        <v>721673</v>
      </c>
      <c r="B250" s="67" t="s">
        <v>33</v>
      </c>
      <c r="C250" s="67" t="s">
        <v>23</v>
      </c>
      <c r="D250" s="67" t="s">
        <v>24</v>
      </c>
      <c r="E250" s="67">
        <v>122961</v>
      </c>
      <c r="F250" s="67" t="s">
        <v>269</v>
      </c>
      <c r="G250" s="67" t="str">
        <f>VLOOKUP(F250,sacc!A:F,6,FALSE)</f>
        <v>Tangara gyrola</v>
      </c>
      <c r="H250" s="67">
        <v>5.2067889999999997</v>
      </c>
      <c r="I250" s="67">
        <v>-74.736407</v>
      </c>
      <c r="J250" s="67">
        <v>5</v>
      </c>
      <c r="K250" s="67" t="s">
        <v>26</v>
      </c>
      <c r="L250" s="67" t="s">
        <v>92</v>
      </c>
      <c r="M250" s="67">
        <v>2902</v>
      </c>
      <c r="N250" s="67" t="s">
        <v>298</v>
      </c>
      <c r="O250" s="67">
        <v>1913</v>
      </c>
      <c r="P250" s="67">
        <v>2</v>
      </c>
      <c r="Q250" s="67">
        <v>6</v>
      </c>
      <c r="R250" s="67">
        <v>4786</v>
      </c>
      <c r="S250" s="68">
        <f t="shared" si="4"/>
        <v>4786</v>
      </c>
      <c r="T250" s="67" t="s">
        <v>28</v>
      </c>
      <c r="U250" s="67" t="s">
        <v>29</v>
      </c>
      <c r="V250" s="67" t="s">
        <v>30</v>
      </c>
      <c r="W250" s="67" t="s">
        <v>281</v>
      </c>
      <c r="X250" s="67" t="s">
        <v>281</v>
      </c>
      <c r="Y250" s="67" t="s">
        <v>298</v>
      </c>
      <c r="Z250" s="67">
        <v>2902</v>
      </c>
    </row>
    <row r="251" spans="1:26" s="69" customFormat="1" hidden="1" x14ac:dyDescent="0.3">
      <c r="A251" s="66">
        <v>721178</v>
      </c>
      <c r="B251" s="67" t="s">
        <v>33</v>
      </c>
      <c r="C251" s="67" t="s">
        <v>23</v>
      </c>
      <c r="D251" s="67" t="s">
        <v>24</v>
      </c>
      <c r="E251" s="67">
        <v>122971</v>
      </c>
      <c r="F251" s="70" t="s">
        <v>10598</v>
      </c>
      <c r="G251" s="67" t="str">
        <f>VLOOKUP(F251,sacc!A:F,6,FALSE)</f>
        <v>Stilpnia cyanicollis</v>
      </c>
      <c r="H251" s="67">
        <v>5.2067889999999997</v>
      </c>
      <c r="I251" s="67">
        <v>-74.736407</v>
      </c>
      <c r="J251" s="67">
        <v>5</v>
      </c>
      <c r="K251" s="67" t="s">
        <v>26</v>
      </c>
      <c r="L251" s="67"/>
      <c r="M251" s="67">
        <v>2881</v>
      </c>
      <c r="N251" s="67" t="s">
        <v>299</v>
      </c>
      <c r="O251" s="67">
        <v>1913</v>
      </c>
      <c r="P251" s="67">
        <v>2</v>
      </c>
      <c r="Q251" s="67">
        <v>7</v>
      </c>
      <c r="R251" s="67">
        <v>4787</v>
      </c>
      <c r="S251" s="68">
        <f t="shared" si="4"/>
        <v>4787</v>
      </c>
      <c r="T251" s="67" t="s">
        <v>28</v>
      </c>
      <c r="U251" s="67" t="s">
        <v>29</v>
      </c>
      <c r="V251" s="67" t="s">
        <v>30</v>
      </c>
      <c r="W251" s="67" t="s">
        <v>281</v>
      </c>
      <c r="X251" s="67" t="s">
        <v>281</v>
      </c>
      <c r="Y251" s="67" t="s">
        <v>299</v>
      </c>
      <c r="Z251" s="67">
        <v>2881</v>
      </c>
    </row>
    <row r="252" spans="1:26" s="69" customFormat="1" hidden="1" x14ac:dyDescent="0.3">
      <c r="A252" s="66">
        <v>695523</v>
      </c>
      <c r="B252" s="67" t="s">
        <v>33</v>
      </c>
      <c r="C252" s="67" t="s">
        <v>23</v>
      </c>
      <c r="D252" s="67" t="s">
        <v>24</v>
      </c>
      <c r="E252" s="67">
        <v>123074</v>
      </c>
      <c r="F252" s="67" t="s">
        <v>300</v>
      </c>
      <c r="G252" s="67" t="str">
        <f>VLOOKUP(F252,sacc!A:F,6,FALSE)</f>
        <v>Habia cristata</v>
      </c>
      <c r="H252" s="67">
        <v>5.2067889999999997</v>
      </c>
      <c r="I252" s="67">
        <v>-74.736407</v>
      </c>
      <c r="J252" s="67">
        <v>5</v>
      </c>
      <c r="K252" s="67" t="s">
        <v>26</v>
      </c>
      <c r="L252" s="67" t="s">
        <v>41</v>
      </c>
      <c r="M252" s="67">
        <v>3182</v>
      </c>
      <c r="N252" s="67" t="s">
        <v>301</v>
      </c>
      <c r="O252" s="67">
        <v>1913</v>
      </c>
      <c r="P252" s="67">
        <v>2</v>
      </c>
      <c r="Q252" s="67">
        <v>6</v>
      </c>
      <c r="R252" s="67">
        <v>4786</v>
      </c>
      <c r="S252" s="68">
        <f t="shared" si="4"/>
        <v>4786</v>
      </c>
      <c r="T252" s="67" t="s">
        <v>28</v>
      </c>
      <c r="U252" s="67" t="s">
        <v>29</v>
      </c>
      <c r="V252" s="67" t="s">
        <v>30</v>
      </c>
      <c r="W252" s="67" t="s">
        <v>281</v>
      </c>
      <c r="X252" s="67" t="s">
        <v>281</v>
      </c>
      <c r="Y252" s="67" t="s">
        <v>301</v>
      </c>
      <c r="Z252" s="67">
        <v>3182</v>
      </c>
    </row>
    <row r="253" spans="1:26" s="69" customFormat="1" hidden="1" x14ac:dyDescent="0.3">
      <c r="A253" s="66">
        <v>695522</v>
      </c>
      <c r="B253" s="67" t="s">
        <v>33</v>
      </c>
      <c r="C253" s="67" t="s">
        <v>23</v>
      </c>
      <c r="D253" s="67" t="s">
        <v>24</v>
      </c>
      <c r="E253" s="67">
        <v>123075</v>
      </c>
      <c r="F253" s="67" t="s">
        <v>300</v>
      </c>
      <c r="G253" s="67" t="str">
        <f>VLOOKUP(F253,sacc!A:F,6,FALSE)</f>
        <v>Habia cristata</v>
      </c>
      <c r="H253" s="67">
        <v>5.2067889999999997</v>
      </c>
      <c r="I253" s="67">
        <v>-74.736407</v>
      </c>
      <c r="J253" s="67">
        <v>5</v>
      </c>
      <c r="K253" s="67" t="s">
        <v>26</v>
      </c>
      <c r="L253" s="67" t="s">
        <v>41</v>
      </c>
      <c r="M253" s="67">
        <v>3182</v>
      </c>
      <c r="N253" s="67" t="s">
        <v>302</v>
      </c>
      <c r="O253" s="67">
        <v>1913</v>
      </c>
      <c r="P253" s="67">
        <v>2</v>
      </c>
      <c r="Q253" s="67">
        <v>6</v>
      </c>
      <c r="R253" s="67">
        <v>4786</v>
      </c>
      <c r="S253" s="68">
        <f t="shared" si="4"/>
        <v>4786</v>
      </c>
      <c r="T253" s="67" t="s">
        <v>28</v>
      </c>
      <c r="U253" s="67" t="s">
        <v>29</v>
      </c>
      <c r="V253" s="67" t="s">
        <v>30</v>
      </c>
      <c r="W253" s="67" t="s">
        <v>281</v>
      </c>
      <c r="X253" s="67" t="s">
        <v>281</v>
      </c>
      <c r="Y253" s="67" t="s">
        <v>302</v>
      </c>
      <c r="Z253" s="67">
        <v>3182</v>
      </c>
    </row>
    <row r="254" spans="1:26" s="69" customFormat="1" hidden="1" x14ac:dyDescent="0.3">
      <c r="A254" s="66">
        <v>702059</v>
      </c>
      <c r="B254" s="67" t="s">
        <v>33</v>
      </c>
      <c r="C254" s="67" t="s">
        <v>211</v>
      </c>
      <c r="D254" s="67" t="s">
        <v>212</v>
      </c>
      <c r="E254" s="67">
        <v>6872</v>
      </c>
      <c r="F254" s="67" t="s">
        <v>6249</v>
      </c>
      <c r="G254" s="67" t="str">
        <f>VLOOKUP(F254,sacc!A:F,6,FALSE)</f>
        <v>Lepidocolaptes souleyetii</v>
      </c>
      <c r="H254" s="67">
        <v>5.2067889999999997</v>
      </c>
      <c r="I254" s="67">
        <v>-74.736407</v>
      </c>
      <c r="J254" s="67">
        <v>5</v>
      </c>
      <c r="K254" s="67" t="s">
        <v>26</v>
      </c>
      <c r="L254" s="67"/>
      <c r="M254" s="66">
        <v>1834</v>
      </c>
      <c r="N254" s="67" t="s">
        <v>109</v>
      </c>
      <c r="O254" s="67">
        <v>1913</v>
      </c>
      <c r="P254" s="67">
        <v>2</v>
      </c>
      <c r="Q254" s="67">
        <v>7</v>
      </c>
      <c r="R254" s="67">
        <v>4787</v>
      </c>
      <c r="S254" s="68">
        <f t="shared" si="4"/>
        <v>4787</v>
      </c>
      <c r="T254" s="67" t="s">
        <v>28</v>
      </c>
      <c r="U254" s="67" t="s">
        <v>29</v>
      </c>
      <c r="V254" s="67" t="s">
        <v>30</v>
      </c>
      <c r="W254" s="67" t="s">
        <v>281</v>
      </c>
      <c r="X254" s="67" t="s">
        <v>303</v>
      </c>
      <c r="Y254" s="67" t="s">
        <v>109</v>
      </c>
      <c r="Z254" s="66">
        <v>1834</v>
      </c>
    </row>
    <row r="255" spans="1:26" s="69" customFormat="1" hidden="1" x14ac:dyDescent="0.3">
      <c r="A255" s="66">
        <v>708499</v>
      </c>
      <c r="B255" s="67" t="s">
        <v>33</v>
      </c>
      <c r="C255" s="67" t="s">
        <v>211</v>
      </c>
      <c r="D255" s="67" t="s">
        <v>212</v>
      </c>
      <c r="E255" s="67">
        <v>7148</v>
      </c>
      <c r="F255" s="67" t="s">
        <v>98</v>
      </c>
      <c r="G255" s="67" t="str">
        <f>VLOOKUP(F255,sacc!A:F,6,FALSE)</f>
        <v>Hafferia immaculata</v>
      </c>
      <c r="H255" s="67">
        <v>5.2067889999999997</v>
      </c>
      <c r="I255" s="67">
        <v>-74.736407</v>
      </c>
      <c r="J255" s="67">
        <v>5</v>
      </c>
      <c r="K255" s="67" t="s">
        <v>26</v>
      </c>
      <c r="L255" s="67"/>
      <c r="M255" s="66">
        <v>1607</v>
      </c>
      <c r="N255" s="67" t="s">
        <v>99</v>
      </c>
      <c r="O255" s="67">
        <v>1913</v>
      </c>
      <c r="P255" s="67">
        <v>2</v>
      </c>
      <c r="Q255" s="67">
        <v>6</v>
      </c>
      <c r="R255" s="67">
        <v>4786</v>
      </c>
      <c r="S255" s="68">
        <f t="shared" si="4"/>
        <v>4786</v>
      </c>
      <c r="T255" s="67" t="s">
        <v>28</v>
      </c>
      <c r="U255" s="67" t="s">
        <v>29</v>
      </c>
      <c r="V255" s="67" t="s">
        <v>30</v>
      </c>
      <c r="W255" s="67" t="s">
        <v>281</v>
      </c>
      <c r="X255" s="67" t="s">
        <v>304</v>
      </c>
      <c r="Y255" s="67" t="s">
        <v>99</v>
      </c>
      <c r="Z255" s="66">
        <v>1607</v>
      </c>
    </row>
    <row r="256" spans="1:26" s="69" customFormat="1" x14ac:dyDescent="0.3">
      <c r="A256" s="66">
        <v>717468</v>
      </c>
      <c r="B256" s="67" t="s">
        <v>33</v>
      </c>
      <c r="C256" s="67" t="s">
        <v>211</v>
      </c>
      <c r="D256" s="67" t="s">
        <v>212</v>
      </c>
      <c r="E256" s="67">
        <v>7487</v>
      </c>
      <c r="F256" s="67" t="s">
        <v>10741</v>
      </c>
      <c r="G256" s="67" t="str">
        <f>VLOOKUP(F256,sacc!A:F,6,FALSE)</f>
        <v>Schiffornis stenorhyncha</v>
      </c>
      <c r="H256" s="67">
        <v>5.2067889999999997</v>
      </c>
      <c r="I256" s="67">
        <v>-74.736407</v>
      </c>
      <c r="J256" s="67">
        <v>5</v>
      </c>
      <c r="K256" s="67" t="s">
        <v>26</v>
      </c>
      <c r="L256" s="67"/>
      <c r="M256" s="66">
        <v>2545</v>
      </c>
      <c r="N256" s="67" t="s">
        <v>305</v>
      </c>
      <c r="O256" s="67">
        <v>1913</v>
      </c>
      <c r="P256" s="67">
        <v>2</v>
      </c>
      <c r="Q256" s="67">
        <v>6</v>
      </c>
      <c r="R256" s="67">
        <v>4786</v>
      </c>
      <c r="S256" s="68">
        <f t="shared" si="4"/>
        <v>4786</v>
      </c>
      <c r="T256" s="67" t="s">
        <v>28</v>
      </c>
      <c r="U256" s="67" t="s">
        <v>29</v>
      </c>
      <c r="V256" s="67" t="s">
        <v>30</v>
      </c>
      <c r="W256" s="67" t="s">
        <v>281</v>
      </c>
      <c r="X256" s="67" t="s">
        <v>304</v>
      </c>
      <c r="Y256" s="67" t="s">
        <v>305</v>
      </c>
      <c r="Z256" s="66">
        <v>2545</v>
      </c>
    </row>
    <row r="257" spans="1:27" s="69" customFormat="1" hidden="1" x14ac:dyDescent="0.3">
      <c r="A257" s="66">
        <v>684057</v>
      </c>
      <c r="B257" s="67" t="s">
        <v>33</v>
      </c>
      <c r="C257" s="67" t="s">
        <v>211</v>
      </c>
      <c r="D257" s="67" t="s">
        <v>212</v>
      </c>
      <c r="E257" s="67">
        <v>14233</v>
      </c>
      <c r="F257" s="67" t="s">
        <v>306</v>
      </c>
      <c r="G257" s="67" t="str">
        <f>VLOOKUP(F257,sacc!A:F,6,FALSE)</f>
        <v>Catharus minimus</v>
      </c>
      <c r="H257" s="67">
        <v>5.2067889999999997</v>
      </c>
      <c r="I257" s="67">
        <v>-74.736407</v>
      </c>
      <c r="J257" s="67">
        <v>5</v>
      </c>
      <c r="K257" s="67" t="s">
        <v>26</v>
      </c>
      <c r="L257" s="67"/>
      <c r="M257" s="67">
        <v>2709</v>
      </c>
      <c r="N257" s="67" t="s">
        <v>306</v>
      </c>
      <c r="O257" s="67">
        <v>1913</v>
      </c>
      <c r="P257" s="67">
        <v>2</v>
      </c>
      <c r="Q257" s="67">
        <v>6</v>
      </c>
      <c r="R257" s="67">
        <v>4786</v>
      </c>
      <c r="S257" s="68">
        <f t="shared" si="4"/>
        <v>4786</v>
      </c>
      <c r="T257" s="67" t="s">
        <v>28</v>
      </c>
      <c r="U257" s="67" t="s">
        <v>29</v>
      </c>
      <c r="V257" s="67" t="s">
        <v>30</v>
      </c>
      <c r="W257" s="67" t="s">
        <v>281</v>
      </c>
      <c r="X257" s="67" t="s">
        <v>307</v>
      </c>
      <c r="Y257" s="67" t="s">
        <v>306</v>
      </c>
      <c r="Z257" s="67">
        <v>2709</v>
      </c>
    </row>
    <row r="258" spans="1:27" s="69" customFormat="1" hidden="1" x14ac:dyDescent="0.3">
      <c r="A258" s="66">
        <v>721204</v>
      </c>
      <c r="B258" s="67" t="s">
        <v>33</v>
      </c>
      <c r="C258" s="67" t="s">
        <v>211</v>
      </c>
      <c r="D258" s="67" t="s">
        <v>212</v>
      </c>
      <c r="E258" s="67">
        <v>22860</v>
      </c>
      <c r="F258" s="70" t="s">
        <v>10598</v>
      </c>
      <c r="G258" s="67" t="str">
        <f>VLOOKUP(F258,sacc!A:F,6,FALSE)</f>
        <v>Stilpnia cyanicollis</v>
      </c>
      <c r="H258" s="67">
        <v>5.2067889999999997</v>
      </c>
      <c r="I258" s="67">
        <v>-74.736407</v>
      </c>
      <c r="J258" s="67">
        <v>5</v>
      </c>
      <c r="K258" s="67" t="s">
        <v>26</v>
      </c>
      <c r="L258" s="67"/>
      <c r="M258" s="67">
        <v>2881</v>
      </c>
      <c r="N258" s="67" t="s">
        <v>264</v>
      </c>
      <c r="O258" s="67">
        <v>1911</v>
      </c>
      <c r="P258" s="67">
        <v>2</v>
      </c>
      <c r="Q258" s="67">
        <v>7</v>
      </c>
      <c r="R258" s="67">
        <v>4056</v>
      </c>
      <c r="S258" s="68">
        <f t="shared" si="4"/>
        <v>4056</v>
      </c>
      <c r="T258" s="67" t="s">
        <v>28</v>
      </c>
      <c r="U258" s="67" t="s">
        <v>29</v>
      </c>
      <c r="V258" s="67" t="s">
        <v>30</v>
      </c>
      <c r="W258" s="67" t="s">
        <v>281</v>
      </c>
      <c r="X258" s="67" t="s">
        <v>281</v>
      </c>
      <c r="Y258" s="67" t="s">
        <v>264</v>
      </c>
      <c r="Z258" s="67">
        <v>2881</v>
      </c>
    </row>
    <row r="259" spans="1:27" s="69" customFormat="1" hidden="1" x14ac:dyDescent="0.3">
      <c r="A259" s="66">
        <v>727023</v>
      </c>
      <c r="B259" s="67" t="s">
        <v>33</v>
      </c>
      <c r="C259" s="67" t="s">
        <v>261</v>
      </c>
      <c r="D259" s="67" t="s">
        <v>260</v>
      </c>
      <c r="E259" s="67">
        <v>124842</v>
      </c>
      <c r="F259" s="67" t="s">
        <v>159</v>
      </c>
      <c r="G259" s="67" t="str">
        <f>VLOOKUP(F259,sacc!A:F,6,FALSE)</f>
        <v>Turdus ignobilis</v>
      </c>
      <c r="H259" s="67">
        <v>5.2067889999999997</v>
      </c>
      <c r="I259" s="67">
        <v>-74.736407</v>
      </c>
      <c r="J259" s="67">
        <v>5</v>
      </c>
      <c r="K259" s="67" t="s">
        <v>26</v>
      </c>
      <c r="L259" s="67" t="s">
        <v>308</v>
      </c>
      <c r="M259" s="67">
        <v>2731</v>
      </c>
      <c r="N259" s="67" t="s">
        <v>160</v>
      </c>
      <c r="O259" s="67">
        <v>1913</v>
      </c>
      <c r="P259" s="67">
        <v>2</v>
      </c>
      <c r="Q259" s="67">
        <v>7</v>
      </c>
      <c r="R259" s="67"/>
      <c r="S259" s="68">
        <f t="shared" si="4"/>
        <v>4787</v>
      </c>
      <c r="T259" s="67" t="s">
        <v>28</v>
      </c>
      <c r="U259" s="67" t="s">
        <v>29</v>
      </c>
      <c r="V259" s="67" t="s">
        <v>30</v>
      </c>
      <c r="W259" s="67" t="s">
        <v>281</v>
      </c>
      <c r="X259" s="67" t="s">
        <v>309</v>
      </c>
      <c r="Y259" s="67" t="s">
        <v>160</v>
      </c>
      <c r="Z259" s="67">
        <v>2731</v>
      </c>
    </row>
    <row r="260" spans="1:27" s="69" customFormat="1" hidden="1" x14ac:dyDescent="0.3">
      <c r="A260" s="66">
        <v>708605</v>
      </c>
      <c r="B260" s="67" t="s">
        <v>33</v>
      </c>
      <c r="C260" s="67" t="s">
        <v>272</v>
      </c>
      <c r="D260" s="67" t="s">
        <v>273</v>
      </c>
      <c r="E260" s="67">
        <v>256126</v>
      </c>
      <c r="F260" s="67" t="s">
        <v>100</v>
      </c>
      <c r="G260" s="67" t="str">
        <f>VLOOKUP(F260,sacc!A:F,6,FALSE)</f>
        <v>Myrmeciza longipes</v>
      </c>
      <c r="H260" s="67">
        <v>5.2067889999999997</v>
      </c>
      <c r="I260" s="67">
        <v>-74.736407</v>
      </c>
      <c r="J260" s="67">
        <v>5</v>
      </c>
      <c r="K260" s="67" t="s">
        <v>26</v>
      </c>
      <c r="L260" s="67" t="s">
        <v>311</v>
      </c>
      <c r="M260" s="67">
        <v>1591</v>
      </c>
      <c r="N260" s="67" t="s">
        <v>310</v>
      </c>
      <c r="O260" s="67">
        <v>1913</v>
      </c>
      <c r="P260" s="67">
        <v>2</v>
      </c>
      <c r="Q260" s="67">
        <v>5</v>
      </c>
      <c r="R260" s="67">
        <v>4785</v>
      </c>
      <c r="S260" s="68">
        <f t="shared" si="4"/>
        <v>4785</v>
      </c>
      <c r="T260" s="67" t="s">
        <v>28</v>
      </c>
      <c r="U260" s="67" t="s">
        <v>29</v>
      </c>
      <c r="V260" s="67" t="s">
        <v>30</v>
      </c>
      <c r="W260" s="67" t="s">
        <v>281</v>
      </c>
      <c r="X260" s="67" t="s">
        <v>312</v>
      </c>
      <c r="Y260" s="67" t="s">
        <v>310</v>
      </c>
      <c r="Z260" s="67">
        <v>1591</v>
      </c>
    </row>
    <row r="261" spans="1:27" s="69" customFormat="1" hidden="1" x14ac:dyDescent="0.3">
      <c r="A261" s="66">
        <v>637015</v>
      </c>
      <c r="B261" s="67" t="s">
        <v>22</v>
      </c>
      <c r="C261" s="67" t="s">
        <v>23</v>
      </c>
      <c r="D261" s="67" t="s">
        <v>24</v>
      </c>
      <c r="E261" s="67">
        <v>121312</v>
      </c>
      <c r="F261" s="67" t="s">
        <v>315</v>
      </c>
      <c r="G261" s="67" t="str">
        <f>VLOOKUP(F261,sacc!A:F,6,FALSE)</f>
        <v>Pionus tumultuosus</v>
      </c>
      <c r="H261" s="67">
        <v>5.0694444000000001</v>
      </c>
      <c r="I261" s="67">
        <v>-74.598055599999995</v>
      </c>
      <c r="J261" s="67">
        <v>5</v>
      </c>
      <c r="K261" s="67" t="s">
        <v>316</v>
      </c>
      <c r="L261" s="67" t="s">
        <v>317</v>
      </c>
      <c r="M261" s="67">
        <v>1315</v>
      </c>
      <c r="N261" s="67" t="s">
        <v>315</v>
      </c>
      <c r="O261" s="67">
        <v>1913</v>
      </c>
      <c r="P261" s="67">
        <v>1</v>
      </c>
      <c r="Q261" s="67">
        <v>18</v>
      </c>
      <c r="R261" s="67">
        <v>4767</v>
      </c>
      <c r="S261" s="68">
        <f t="shared" si="4"/>
        <v>4767</v>
      </c>
      <c r="T261" s="67" t="s">
        <v>28</v>
      </c>
      <c r="U261" s="67" t="s">
        <v>318</v>
      </c>
      <c r="V261" s="67" t="s">
        <v>319</v>
      </c>
      <c r="W261" s="67" t="s">
        <v>319</v>
      </c>
      <c r="X261" s="67" t="s">
        <v>320</v>
      </c>
      <c r="Y261" s="67" t="s">
        <v>315</v>
      </c>
      <c r="Z261" s="67">
        <v>1315</v>
      </c>
      <c r="AA261" s="67"/>
    </row>
    <row r="262" spans="1:27" s="69" customFormat="1" hidden="1" x14ac:dyDescent="0.3">
      <c r="A262" s="66">
        <v>713028</v>
      </c>
      <c r="B262" s="67" t="s">
        <v>33</v>
      </c>
      <c r="C262" s="67" t="s">
        <v>23</v>
      </c>
      <c r="D262" s="67" t="s">
        <v>24</v>
      </c>
      <c r="E262" s="67">
        <v>121312</v>
      </c>
      <c r="F262" s="67" t="s">
        <v>315</v>
      </c>
      <c r="G262" s="67" t="str">
        <f>VLOOKUP(F262,sacc!A:F,6,FALSE)</f>
        <v>Pionus tumultuosus</v>
      </c>
      <c r="H262" s="67">
        <v>5.0666665999999996</v>
      </c>
      <c r="I262" s="67">
        <v>-74.599999999999994</v>
      </c>
      <c r="J262" s="67" t="s">
        <v>321</v>
      </c>
      <c r="K262" s="67"/>
      <c r="L262" s="67"/>
      <c r="M262" s="67">
        <v>1315</v>
      </c>
      <c r="N262" s="67" t="s">
        <v>322</v>
      </c>
      <c r="O262" s="67">
        <v>1913</v>
      </c>
      <c r="P262" s="67">
        <v>1</v>
      </c>
      <c r="Q262" s="67">
        <v>18</v>
      </c>
      <c r="R262" s="67">
        <v>4767</v>
      </c>
      <c r="S262" s="68">
        <f t="shared" si="4"/>
        <v>4767</v>
      </c>
      <c r="T262" s="67" t="s">
        <v>28</v>
      </c>
      <c r="U262" s="67" t="s">
        <v>318</v>
      </c>
      <c r="V262" s="67" t="s">
        <v>319</v>
      </c>
      <c r="W262" s="67" t="s">
        <v>319</v>
      </c>
      <c r="X262" s="67" t="s">
        <v>319</v>
      </c>
      <c r="Y262" s="67" t="s">
        <v>322</v>
      </c>
      <c r="Z262" s="67">
        <v>1315</v>
      </c>
      <c r="AA262" s="67"/>
    </row>
    <row r="263" spans="1:27" s="69" customFormat="1" hidden="1" x14ac:dyDescent="0.3">
      <c r="A263" s="66">
        <v>660363</v>
      </c>
      <c r="B263" s="67" t="s">
        <v>22</v>
      </c>
      <c r="C263" s="67" t="s">
        <v>23</v>
      </c>
      <c r="D263" s="67" t="s">
        <v>24</v>
      </c>
      <c r="E263" s="67">
        <v>132220</v>
      </c>
      <c r="F263" s="70" t="s">
        <v>4348</v>
      </c>
      <c r="G263" s="67" t="str">
        <f>VLOOKUP(F263,sacc!A:F,6,FALSE)</f>
        <v>Dryobates kirkii</v>
      </c>
      <c r="H263" s="67">
        <v>5.0694444000000001</v>
      </c>
      <c r="I263" s="67">
        <v>-74.598055599999995</v>
      </c>
      <c r="J263" s="67">
        <v>5</v>
      </c>
      <c r="K263" s="67" t="s">
        <v>316</v>
      </c>
      <c r="L263" s="67" t="s">
        <v>32</v>
      </c>
      <c r="M263" s="67">
        <v>1199</v>
      </c>
      <c r="N263" s="67" t="s">
        <v>323</v>
      </c>
      <c r="O263" s="67">
        <v>1914</v>
      </c>
      <c r="P263" s="67">
        <v>9</v>
      </c>
      <c r="Q263" s="67">
        <v>1</v>
      </c>
      <c r="R263" s="67">
        <v>5358</v>
      </c>
      <c r="S263" s="68">
        <f t="shared" si="4"/>
        <v>5358</v>
      </c>
      <c r="T263" s="67" t="s">
        <v>28</v>
      </c>
      <c r="U263" s="67" t="s">
        <v>318</v>
      </c>
      <c r="V263" s="67" t="s">
        <v>319</v>
      </c>
      <c r="W263" s="67" t="s">
        <v>319</v>
      </c>
      <c r="X263" s="67" t="s">
        <v>320</v>
      </c>
      <c r="Y263" s="67" t="s">
        <v>323</v>
      </c>
      <c r="Z263" s="67">
        <v>1199</v>
      </c>
      <c r="AA263" s="67"/>
    </row>
    <row r="264" spans="1:27" s="69" customFormat="1" hidden="1" x14ac:dyDescent="0.3">
      <c r="A264" s="66">
        <v>626014</v>
      </c>
      <c r="B264" s="67" t="s">
        <v>22</v>
      </c>
      <c r="C264" s="67" t="s">
        <v>23</v>
      </c>
      <c r="D264" s="67" t="s">
        <v>24</v>
      </c>
      <c r="E264" s="67">
        <v>132265</v>
      </c>
      <c r="F264" s="67" t="s">
        <v>164</v>
      </c>
      <c r="G264" s="67" t="str">
        <f>VLOOKUP(F264,sacc!A:F,6,FALSE)</f>
        <v>Mniotilta varia</v>
      </c>
      <c r="H264" s="67">
        <v>5.0694444000000001</v>
      </c>
      <c r="I264" s="67">
        <v>-74.598055599999995</v>
      </c>
      <c r="J264" s="67">
        <v>5</v>
      </c>
      <c r="K264" s="67" t="s">
        <v>316</v>
      </c>
      <c r="L264" s="67" t="s">
        <v>324</v>
      </c>
      <c r="M264" s="67">
        <v>3209</v>
      </c>
      <c r="N264" s="67" t="s">
        <v>164</v>
      </c>
      <c r="O264" s="67">
        <v>1914</v>
      </c>
      <c r="P264" s="67">
        <v>9</v>
      </c>
      <c r="Q264" s="67">
        <v>1</v>
      </c>
      <c r="R264" s="67">
        <v>5358</v>
      </c>
      <c r="S264" s="68">
        <f t="shared" si="4"/>
        <v>5358</v>
      </c>
      <c r="T264" s="67" t="s">
        <v>28</v>
      </c>
      <c r="U264" s="67" t="s">
        <v>318</v>
      </c>
      <c r="V264" s="67" t="s">
        <v>319</v>
      </c>
      <c r="W264" s="67" t="s">
        <v>319</v>
      </c>
      <c r="X264" s="67" t="s">
        <v>320</v>
      </c>
      <c r="Y264" s="67" t="s">
        <v>164</v>
      </c>
      <c r="Z264" s="67">
        <v>3209</v>
      </c>
      <c r="AA264" s="67"/>
    </row>
    <row r="265" spans="1:27" s="69" customFormat="1" hidden="1" x14ac:dyDescent="0.3">
      <c r="A265" s="66">
        <v>604819</v>
      </c>
      <c r="B265" s="67" t="s">
        <v>22</v>
      </c>
      <c r="C265" s="67" t="s">
        <v>23</v>
      </c>
      <c r="D265" s="67" t="s">
        <v>24</v>
      </c>
      <c r="E265" s="67">
        <v>132267</v>
      </c>
      <c r="F265" s="67" t="s">
        <v>165</v>
      </c>
      <c r="G265" s="67" t="str">
        <f>VLOOKUP(F265,sacc!A:F,6,FALSE)</f>
        <v>Setophaga petechia</v>
      </c>
      <c r="H265" s="67">
        <v>5.0694444000000001</v>
      </c>
      <c r="I265" s="67">
        <v>-74.598055599999995</v>
      </c>
      <c r="J265" s="67">
        <v>5</v>
      </c>
      <c r="K265" s="67" t="s">
        <v>316</v>
      </c>
      <c r="L265" s="67" t="s">
        <v>32</v>
      </c>
      <c r="M265" s="67">
        <v>3227</v>
      </c>
      <c r="N265" s="67" t="s">
        <v>166</v>
      </c>
      <c r="O265" s="67">
        <v>1914</v>
      </c>
      <c r="P265" s="67">
        <v>9</v>
      </c>
      <c r="Q265" s="67">
        <v>1</v>
      </c>
      <c r="R265" s="67">
        <v>5358</v>
      </c>
      <c r="S265" s="68">
        <f t="shared" si="4"/>
        <v>5358</v>
      </c>
      <c r="T265" s="67" t="s">
        <v>28</v>
      </c>
      <c r="U265" s="67" t="s">
        <v>318</v>
      </c>
      <c r="V265" s="67" t="s">
        <v>319</v>
      </c>
      <c r="W265" s="67" t="s">
        <v>319</v>
      </c>
      <c r="X265" s="67" t="s">
        <v>320</v>
      </c>
      <c r="Y265" s="67" t="s">
        <v>166</v>
      </c>
      <c r="Z265" s="67">
        <v>3227</v>
      </c>
      <c r="AA265" s="67"/>
    </row>
    <row r="266" spans="1:27" s="69" customFormat="1" hidden="1" x14ac:dyDescent="0.3">
      <c r="A266" s="66">
        <v>645042</v>
      </c>
      <c r="B266" s="67" t="s">
        <v>22</v>
      </c>
      <c r="C266" s="67" t="s">
        <v>23</v>
      </c>
      <c r="D266" s="67" t="s">
        <v>24</v>
      </c>
      <c r="E266" s="67">
        <v>132270</v>
      </c>
      <c r="F266" s="67" t="s">
        <v>175</v>
      </c>
      <c r="G266" s="67" t="str">
        <f>VLOOKUP(F266,sacc!A:F,6,FALSE)</f>
        <v>Setophaga ruticilla</v>
      </c>
      <c r="H266" s="67">
        <v>5.0694444000000001</v>
      </c>
      <c r="I266" s="67">
        <v>-74.598055599999995</v>
      </c>
      <c r="J266" s="67">
        <v>5</v>
      </c>
      <c r="K266" s="67" t="s">
        <v>316</v>
      </c>
      <c r="L266" s="67" t="s">
        <v>32</v>
      </c>
      <c r="M266" s="67">
        <v>3219</v>
      </c>
      <c r="N266" s="67" t="s">
        <v>175</v>
      </c>
      <c r="O266" s="67">
        <v>1914</v>
      </c>
      <c r="P266" s="67">
        <v>9</v>
      </c>
      <c r="Q266" s="67">
        <v>1</v>
      </c>
      <c r="R266" s="67">
        <v>5358</v>
      </c>
      <c r="S266" s="68">
        <f t="shared" si="4"/>
        <v>5358</v>
      </c>
      <c r="T266" s="67" t="s">
        <v>28</v>
      </c>
      <c r="U266" s="67" t="s">
        <v>318</v>
      </c>
      <c r="V266" s="67" t="s">
        <v>319</v>
      </c>
      <c r="W266" s="67" t="s">
        <v>319</v>
      </c>
      <c r="X266" s="67" t="s">
        <v>320</v>
      </c>
      <c r="Y266" s="67" t="s">
        <v>175</v>
      </c>
      <c r="Z266" s="67">
        <v>3219</v>
      </c>
      <c r="AA266" s="67"/>
    </row>
    <row r="267" spans="1:27" s="69" customFormat="1" hidden="1" x14ac:dyDescent="0.3">
      <c r="A267" s="66">
        <v>618782</v>
      </c>
      <c r="B267" s="67" t="s">
        <v>22</v>
      </c>
      <c r="C267" s="67" t="s">
        <v>23</v>
      </c>
      <c r="D267" s="67" t="s">
        <v>24</v>
      </c>
      <c r="E267" s="67">
        <v>132318</v>
      </c>
      <c r="F267" s="67" t="s">
        <v>325</v>
      </c>
      <c r="G267" s="67" t="str">
        <f>VLOOKUP(F267,sacc!A:F,6,FALSE)</f>
        <v>Icterus mesomelas</v>
      </c>
      <c r="H267" s="67">
        <v>5.0694444000000001</v>
      </c>
      <c r="I267" s="67">
        <v>-74.598055599999995</v>
      </c>
      <c r="J267" s="67">
        <v>5</v>
      </c>
      <c r="K267" s="67" t="s">
        <v>316</v>
      </c>
      <c r="L267" s="67" t="s">
        <v>32</v>
      </c>
      <c r="M267" s="67">
        <v>3293</v>
      </c>
      <c r="N267" s="67" t="s">
        <v>326</v>
      </c>
      <c r="O267" s="67">
        <v>1914</v>
      </c>
      <c r="P267" s="67">
        <v>9</v>
      </c>
      <c r="Q267" s="67">
        <v>1</v>
      </c>
      <c r="R267" s="67">
        <v>5358</v>
      </c>
      <c r="S267" s="68">
        <f t="shared" si="4"/>
        <v>5358</v>
      </c>
      <c r="T267" s="67" t="s">
        <v>28</v>
      </c>
      <c r="U267" s="67" t="s">
        <v>318</v>
      </c>
      <c r="V267" s="67" t="s">
        <v>319</v>
      </c>
      <c r="W267" s="67" t="s">
        <v>319</v>
      </c>
      <c r="X267" s="67" t="s">
        <v>320</v>
      </c>
      <c r="Y267" s="67" t="s">
        <v>326</v>
      </c>
      <c r="Z267" s="67">
        <v>3293</v>
      </c>
      <c r="AA267" s="67"/>
    </row>
    <row r="268" spans="1:27" s="69" customFormat="1" hidden="1" x14ac:dyDescent="0.3">
      <c r="A268" s="66">
        <v>579476</v>
      </c>
      <c r="B268" s="67" t="s">
        <v>22</v>
      </c>
      <c r="C268" s="67" t="s">
        <v>23</v>
      </c>
      <c r="D268" s="67" t="s">
        <v>24</v>
      </c>
      <c r="E268" s="67">
        <v>132322</v>
      </c>
      <c r="F268" s="67" t="s">
        <v>327</v>
      </c>
      <c r="G268" s="67" t="str">
        <f>VLOOKUP(F268,sacc!A:F,6,FALSE)</f>
        <v>Adelomyia melanogenys</v>
      </c>
      <c r="H268" s="67">
        <v>5.0694444000000001</v>
      </c>
      <c r="I268" s="67">
        <v>-74.598055599999995</v>
      </c>
      <c r="J268" s="67">
        <v>5</v>
      </c>
      <c r="K268" s="67" t="s">
        <v>316</v>
      </c>
      <c r="L268" s="67" t="s">
        <v>32</v>
      </c>
      <c r="M268" s="67">
        <v>855</v>
      </c>
      <c r="N268" s="67" t="s">
        <v>328</v>
      </c>
      <c r="O268" s="67">
        <v>1915</v>
      </c>
      <c r="P268" s="67">
        <v>1</v>
      </c>
      <c r="Q268" s="67">
        <v>1</v>
      </c>
      <c r="R268" s="67">
        <v>5480</v>
      </c>
      <c r="S268" s="68">
        <f t="shared" si="4"/>
        <v>5480</v>
      </c>
      <c r="T268" s="67" t="s">
        <v>28</v>
      </c>
      <c r="U268" s="67" t="s">
        <v>318</v>
      </c>
      <c r="V268" s="67" t="s">
        <v>319</v>
      </c>
      <c r="W268" s="67" t="s">
        <v>319</v>
      </c>
      <c r="X268" s="67" t="s">
        <v>320</v>
      </c>
      <c r="Y268" s="67" t="s">
        <v>328</v>
      </c>
      <c r="Z268" s="67">
        <v>855</v>
      </c>
      <c r="AA268" s="67"/>
    </row>
    <row r="269" spans="1:27" s="69" customFormat="1" hidden="1" x14ac:dyDescent="0.3">
      <c r="A269" s="66">
        <v>632577</v>
      </c>
      <c r="B269" s="67" t="s">
        <v>22</v>
      </c>
      <c r="C269" s="67" t="s">
        <v>211</v>
      </c>
      <c r="D269" s="67" t="s">
        <v>212</v>
      </c>
      <c r="E269" s="67">
        <v>18633</v>
      </c>
      <c r="F269" s="67" t="s">
        <v>329</v>
      </c>
      <c r="G269" s="67" t="str">
        <f>VLOOKUP(F269,sacc!A:F,6,FALSE)</f>
        <v>Sporophila crassirostris</v>
      </c>
      <c r="H269" s="67">
        <v>5.0694444000000001</v>
      </c>
      <c r="I269" s="67">
        <v>-74.598055599999995</v>
      </c>
      <c r="J269" s="67">
        <v>5</v>
      </c>
      <c r="K269" s="67" t="s">
        <v>316</v>
      </c>
      <c r="L269" s="67" t="s">
        <v>213</v>
      </c>
      <c r="M269" s="67">
        <v>3063</v>
      </c>
      <c r="N269" s="67" t="s">
        <v>330</v>
      </c>
      <c r="O269" s="67">
        <v>1913</v>
      </c>
      <c r="P269" s="67">
        <v>2</v>
      </c>
      <c r="Q269" s="67">
        <v>11</v>
      </c>
      <c r="R269" s="67"/>
      <c r="S269" s="68">
        <f t="shared" si="4"/>
        <v>4791</v>
      </c>
      <c r="T269" s="67" t="s">
        <v>28</v>
      </c>
      <c r="U269" s="67" t="s">
        <v>318</v>
      </c>
      <c r="V269" s="67" t="s">
        <v>319</v>
      </c>
      <c r="W269" s="67" t="s">
        <v>319</v>
      </c>
      <c r="X269" s="67" t="s">
        <v>320</v>
      </c>
      <c r="Y269" s="67" t="s">
        <v>330</v>
      </c>
      <c r="Z269" s="67">
        <v>3063</v>
      </c>
      <c r="AA269" s="67"/>
    </row>
    <row r="270" spans="1:27" s="69" customFormat="1" hidden="1" x14ac:dyDescent="0.3">
      <c r="A270" s="66">
        <v>710607</v>
      </c>
      <c r="B270" s="67" t="s">
        <v>33</v>
      </c>
      <c r="C270" s="67" t="s">
        <v>211</v>
      </c>
      <c r="D270" s="67" t="s">
        <v>212</v>
      </c>
      <c r="E270" s="67">
        <v>18633</v>
      </c>
      <c r="F270" s="67" t="s">
        <v>331</v>
      </c>
      <c r="G270" s="67" t="str">
        <f>VLOOKUP(F270,sacc!A:F,6,FALSE)</f>
        <v>Sporophila funerea</v>
      </c>
      <c r="H270" s="67"/>
      <c r="I270" s="67"/>
      <c r="J270" s="67" t="s">
        <v>321</v>
      </c>
      <c r="K270" s="67"/>
      <c r="L270" s="67"/>
      <c r="M270" s="66">
        <v>3060</v>
      </c>
      <c r="N270" s="67" t="s">
        <v>332</v>
      </c>
      <c r="O270" s="67">
        <v>1913</v>
      </c>
      <c r="P270" s="67">
        <v>2</v>
      </c>
      <c r="Q270" s="67">
        <v>11</v>
      </c>
      <c r="R270" s="67">
        <v>4791</v>
      </c>
      <c r="S270" s="68">
        <f t="shared" si="4"/>
        <v>4791</v>
      </c>
      <c r="T270" s="67" t="s">
        <v>28</v>
      </c>
      <c r="U270" s="67" t="s">
        <v>318</v>
      </c>
      <c r="V270" s="67" t="s">
        <v>319</v>
      </c>
      <c r="W270" s="67" t="s">
        <v>319</v>
      </c>
      <c r="X270" s="67" t="s">
        <v>319</v>
      </c>
      <c r="Y270" s="67" t="s">
        <v>332</v>
      </c>
      <c r="Z270" s="66">
        <v>3060</v>
      </c>
      <c r="AA270" s="67"/>
    </row>
    <row r="271" spans="1:27" s="69" customFormat="1" hidden="1" x14ac:dyDescent="0.3">
      <c r="A271" s="66">
        <v>579477</v>
      </c>
      <c r="B271" s="67" t="s">
        <v>22</v>
      </c>
      <c r="C271" s="67" t="s">
        <v>333</v>
      </c>
      <c r="D271" s="67" t="s">
        <v>334</v>
      </c>
      <c r="E271" s="67">
        <v>2226</v>
      </c>
      <c r="F271" s="67" t="s">
        <v>327</v>
      </c>
      <c r="G271" s="67" t="str">
        <f>VLOOKUP(F271,sacc!A:F,6,FALSE)</f>
        <v>Adelomyia melanogenys</v>
      </c>
      <c r="H271" s="67">
        <v>5.0694444000000001</v>
      </c>
      <c r="I271" s="67">
        <v>-74.598055599999995</v>
      </c>
      <c r="J271" s="67">
        <v>5</v>
      </c>
      <c r="K271" s="67" t="s">
        <v>316</v>
      </c>
      <c r="L271" s="67" t="s">
        <v>32</v>
      </c>
      <c r="M271" s="67">
        <v>855</v>
      </c>
      <c r="N271" s="67" t="s">
        <v>328</v>
      </c>
      <c r="O271" s="67">
        <v>1915</v>
      </c>
      <c r="P271" s="67">
        <v>2</v>
      </c>
      <c r="Q271" s="67">
        <v>1</v>
      </c>
      <c r="R271" s="67">
        <v>5511</v>
      </c>
      <c r="S271" s="68">
        <f t="shared" si="4"/>
        <v>5511</v>
      </c>
      <c r="T271" s="67" t="s">
        <v>28</v>
      </c>
      <c r="U271" s="67" t="s">
        <v>318</v>
      </c>
      <c r="V271" s="67" t="s">
        <v>319</v>
      </c>
      <c r="W271" s="67" t="s">
        <v>319</v>
      </c>
      <c r="X271" s="67" t="s">
        <v>320</v>
      </c>
      <c r="Y271" s="67" t="s">
        <v>328</v>
      </c>
      <c r="Z271" s="67">
        <v>855</v>
      </c>
      <c r="AA271" s="67"/>
    </row>
  </sheetData>
  <autoFilter ref="B1:Z271" xr:uid="{970C2F96-59C3-4D2E-B0CC-C10162A45955}">
    <filterColumn colId="5">
      <filters>
        <filter val="Schiffornis stenorhyncha"/>
      </filters>
    </filterColumn>
  </autoFilter>
  <sortState xmlns:xlrd2="http://schemas.microsoft.com/office/spreadsheetml/2017/richdata2" ref="B187:Z446">
    <sortCondition ref="E2:E44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18B78-E39C-454D-82D8-E4490AA2C421}">
  <dimension ref="A5:B121"/>
  <sheetViews>
    <sheetView workbookViewId="0">
      <selection activeCell="A6" sqref="A6:B119"/>
    </sheetView>
  </sheetViews>
  <sheetFormatPr baseColWidth="10" defaultRowHeight="14.4" x14ac:dyDescent="0.3"/>
  <cols>
    <col min="1" max="1" width="28.33203125" bestFit="1" customWidth="1"/>
    <col min="2" max="2" width="5.21875" bestFit="1" customWidth="1"/>
  </cols>
  <sheetData>
    <row r="5" spans="1:2" x14ac:dyDescent="0.3">
      <c r="A5" s="1" t="s">
        <v>10742</v>
      </c>
    </row>
    <row r="6" spans="1:2" x14ac:dyDescent="0.3">
      <c r="A6" s="1" t="s">
        <v>335</v>
      </c>
      <c r="B6" t="s">
        <v>10736</v>
      </c>
    </row>
    <row r="7" spans="1:2" x14ac:dyDescent="0.3">
      <c r="A7" t="s">
        <v>44</v>
      </c>
      <c r="B7">
        <v>2</v>
      </c>
    </row>
    <row r="8" spans="1:2" x14ac:dyDescent="0.3">
      <c r="A8" t="s">
        <v>327</v>
      </c>
      <c r="B8">
        <v>2</v>
      </c>
    </row>
    <row r="9" spans="1:2" x14ac:dyDescent="0.3">
      <c r="A9" t="s">
        <v>226</v>
      </c>
      <c r="B9">
        <v>1</v>
      </c>
    </row>
    <row r="10" spans="1:2" x14ac:dyDescent="0.3">
      <c r="A10" t="s">
        <v>59</v>
      </c>
      <c r="B10">
        <v>2</v>
      </c>
    </row>
    <row r="11" spans="1:2" x14ac:dyDescent="0.3">
      <c r="A11" t="s">
        <v>69</v>
      </c>
      <c r="B11">
        <v>1</v>
      </c>
    </row>
    <row r="12" spans="1:2" x14ac:dyDescent="0.3">
      <c r="A12" t="s">
        <v>250</v>
      </c>
      <c r="B12">
        <v>1</v>
      </c>
    </row>
    <row r="13" spans="1:2" x14ac:dyDescent="0.3">
      <c r="A13" t="s">
        <v>187</v>
      </c>
      <c r="B13">
        <v>7</v>
      </c>
    </row>
    <row r="14" spans="1:2" x14ac:dyDescent="0.3">
      <c r="A14" t="s">
        <v>121</v>
      </c>
      <c r="B14">
        <v>2</v>
      </c>
    </row>
    <row r="15" spans="1:2" x14ac:dyDescent="0.3">
      <c r="A15" t="s">
        <v>102</v>
      </c>
      <c r="B15">
        <v>1</v>
      </c>
    </row>
    <row r="16" spans="1:2" x14ac:dyDescent="0.3">
      <c r="A16" t="s">
        <v>233</v>
      </c>
      <c r="B16">
        <v>2</v>
      </c>
    </row>
    <row r="17" spans="1:2" x14ac:dyDescent="0.3">
      <c r="A17" t="s">
        <v>57</v>
      </c>
      <c r="B17">
        <v>3</v>
      </c>
    </row>
    <row r="18" spans="1:2" x14ac:dyDescent="0.3">
      <c r="A18" t="s">
        <v>47</v>
      </c>
      <c r="B18">
        <v>1</v>
      </c>
    </row>
    <row r="19" spans="1:2" x14ac:dyDescent="0.3">
      <c r="A19" t="s">
        <v>291</v>
      </c>
      <c r="B19">
        <v>2</v>
      </c>
    </row>
    <row r="20" spans="1:2" x14ac:dyDescent="0.3">
      <c r="A20" t="s">
        <v>151</v>
      </c>
      <c r="B20">
        <v>2</v>
      </c>
    </row>
    <row r="21" spans="1:2" x14ac:dyDescent="0.3">
      <c r="A21" t="s">
        <v>306</v>
      </c>
      <c r="B21">
        <v>1</v>
      </c>
    </row>
    <row r="22" spans="1:2" x14ac:dyDescent="0.3">
      <c r="A22" t="s">
        <v>97</v>
      </c>
      <c r="B22">
        <v>5</v>
      </c>
    </row>
    <row r="23" spans="1:2" x14ac:dyDescent="0.3">
      <c r="A23" t="s">
        <v>231</v>
      </c>
      <c r="B23">
        <v>2</v>
      </c>
    </row>
    <row r="24" spans="1:2" x14ac:dyDescent="0.3">
      <c r="A24" t="s">
        <v>2286</v>
      </c>
      <c r="B24">
        <v>1</v>
      </c>
    </row>
    <row r="25" spans="1:2" x14ac:dyDescent="0.3">
      <c r="A25" t="s">
        <v>195</v>
      </c>
      <c r="B25">
        <v>2</v>
      </c>
    </row>
    <row r="26" spans="1:2" x14ac:dyDescent="0.3">
      <c r="A26" t="s">
        <v>2226</v>
      </c>
      <c r="B26">
        <v>1</v>
      </c>
    </row>
    <row r="27" spans="1:2" x14ac:dyDescent="0.3">
      <c r="A27" t="s">
        <v>189</v>
      </c>
      <c r="B27">
        <v>4</v>
      </c>
    </row>
    <row r="28" spans="1:2" x14ac:dyDescent="0.3">
      <c r="A28" t="s">
        <v>25</v>
      </c>
      <c r="B28">
        <v>18</v>
      </c>
    </row>
    <row r="29" spans="1:2" x14ac:dyDescent="0.3">
      <c r="A29" t="s">
        <v>112</v>
      </c>
      <c r="B29">
        <v>3</v>
      </c>
    </row>
    <row r="30" spans="1:2" x14ac:dyDescent="0.3">
      <c r="A30" t="s">
        <v>37</v>
      </c>
      <c r="B30">
        <v>2</v>
      </c>
    </row>
    <row r="31" spans="1:2" x14ac:dyDescent="0.3">
      <c r="A31" t="s">
        <v>191</v>
      </c>
      <c r="B31">
        <v>2</v>
      </c>
    </row>
    <row r="32" spans="1:2" x14ac:dyDescent="0.3">
      <c r="A32" t="s">
        <v>287</v>
      </c>
      <c r="B32">
        <v>1</v>
      </c>
    </row>
    <row r="33" spans="1:2" x14ac:dyDescent="0.3">
      <c r="A33" t="s">
        <v>145</v>
      </c>
      <c r="B33">
        <v>2</v>
      </c>
    </row>
    <row r="34" spans="1:2" x14ac:dyDescent="0.3">
      <c r="A34" t="s">
        <v>71</v>
      </c>
      <c r="B34">
        <v>1</v>
      </c>
    </row>
    <row r="35" spans="1:2" x14ac:dyDescent="0.3">
      <c r="A35" t="s">
        <v>242</v>
      </c>
      <c r="B35">
        <v>2</v>
      </c>
    </row>
    <row r="36" spans="1:2" x14ac:dyDescent="0.3">
      <c r="A36" t="s">
        <v>248</v>
      </c>
      <c r="B36">
        <v>2</v>
      </c>
    </row>
    <row r="37" spans="1:2" x14ac:dyDescent="0.3">
      <c r="A37" t="s">
        <v>193</v>
      </c>
      <c r="B37">
        <v>1</v>
      </c>
    </row>
    <row r="38" spans="1:2" x14ac:dyDescent="0.3">
      <c r="A38" t="s">
        <v>104</v>
      </c>
      <c r="B38">
        <v>1</v>
      </c>
    </row>
    <row r="39" spans="1:2" x14ac:dyDescent="0.3">
      <c r="A39" t="s">
        <v>107</v>
      </c>
      <c r="B39">
        <v>2</v>
      </c>
    </row>
    <row r="40" spans="1:2" x14ac:dyDescent="0.3">
      <c r="A40" t="s">
        <v>157</v>
      </c>
      <c r="B40">
        <v>1</v>
      </c>
    </row>
    <row r="41" spans="1:2" x14ac:dyDescent="0.3">
      <c r="A41" t="s">
        <v>4348</v>
      </c>
      <c r="B41">
        <v>3</v>
      </c>
    </row>
    <row r="42" spans="1:2" x14ac:dyDescent="0.3">
      <c r="A42" t="s">
        <v>94</v>
      </c>
      <c r="B42">
        <v>2</v>
      </c>
    </row>
    <row r="43" spans="1:2" x14ac:dyDescent="0.3">
      <c r="A43" t="s">
        <v>131</v>
      </c>
      <c r="B43">
        <v>3</v>
      </c>
    </row>
    <row r="44" spans="1:2" x14ac:dyDescent="0.3">
      <c r="A44" t="s">
        <v>140</v>
      </c>
      <c r="B44">
        <v>4</v>
      </c>
    </row>
    <row r="45" spans="1:2" x14ac:dyDescent="0.3">
      <c r="A45" t="s">
        <v>251</v>
      </c>
      <c r="B45">
        <v>2</v>
      </c>
    </row>
    <row r="46" spans="1:2" x14ac:dyDescent="0.3">
      <c r="A46" t="s">
        <v>197</v>
      </c>
      <c r="B46">
        <v>1</v>
      </c>
    </row>
    <row r="47" spans="1:2" x14ac:dyDescent="0.3">
      <c r="A47" t="s">
        <v>198</v>
      </c>
      <c r="B47">
        <v>5</v>
      </c>
    </row>
    <row r="48" spans="1:2" x14ac:dyDescent="0.3">
      <c r="A48" t="s">
        <v>51</v>
      </c>
      <c r="B48">
        <v>4</v>
      </c>
    </row>
    <row r="49" spans="1:2" x14ac:dyDescent="0.3">
      <c r="A49" t="s">
        <v>111</v>
      </c>
      <c r="B49">
        <v>1</v>
      </c>
    </row>
    <row r="50" spans="1:2" x14ac:dyDescent="0.3">
      <c r="A50" t="s">
        <v>95</v>
      </c>
      <c r="B50">
        <v>5</v>
      </c>
    </row>
    <row r="51" spans="1:2" x14ac:dyDescent="0.3">
      <c r="A51" t="s">
        <v>54</v>
      </c>
      <c r="B51">
        <v>4</v>
      </c>
    </row>
    <row r="52" spans="1:2" x14ac:dyDescent="0.3">
      <c r="A52" t="s">
        <v>72</v>
      </c>
      <c r="B52">
        <v>5</v>
      </c>
    </row>
    <row r="53" spans="1:2" x14ac:dyDescent="0.3">
      <c r="A53" t="s">
        <v>171</v>
      </c>
      <c r="B53">
        <v>2</v>
      </c>
    </row>
    <row r="54" spans="1:2" x14ac:dyDescent="0.3">
      <c r="A54" t="s">
        <v>300</v>
      </c>
      <c r="B54">
        <v>2</v>
      </c>
    </row>
    <row r="55" spans="1:2" x14ac:dyDescent="0.3">
      <c r="A55" t="s">
        <v>98</v>
      </c>
      <c r="B55">
        <v>5</v>
      </c>
    </row>
    <row r="56" spans="1:2" x14ac:dyDescent="0.3">
      <c r="A56" t="s">
        <v>284</v>
      </c>
      <c r="B56">
        <v>1</v>
      </c>
    </row>
    <row r="57" spans="1:2" x14ac:dyDescent="0.3">
      <c r="A57" t="s">
        <v>119</v>
      </c>
      <c r="B57">
        <v>2</v>
      </c>
    </row>
    <row r="58" spans="1:2" x14ac:dyDescent="0.3">
      <c r="A58" t="s">
        <v>293</v>
      </c>
      <c r="B58">
        <v>1</v>
      </c>
    </row>
    <row r="59" spans="1:2" x14ac:dyDescent="0.3">
      <c r="A59" t="s">
        <v>208</v>
      </c>
      <c r="B59">
        <v>2</v>
      </c>
    </row>
    <row r="60" spans="1:2" x14ac:dyDescent="0.3">
      <c r="A60" t="s">
        <v>209</v>
      </c>
      <c r="B60">
        <v>3</v>
      </c>
    </row>
    <row r="61" spans="1:2" x14ac:dyDescent="0.3">
      <c r="A61" t="s">
        <v>325</v>
      </c>
      <c r="B61">
        <v>1</v>
      </c>
    </row>
    <row r="62" spans="1:2" x14ac:dyDescent="0.3">
      <c r="A62" t="s">
        <v>6249</v>
      </c>
      <c r="B62">
        <v>3</v>
      </c>
    </row>
    <row r="63" spans="1:2" x14ac:dyDescent="0.3">
      <c r="A63" t="s">
        <v>147</v>
      </c>
      <c r="B63">
        <v>2</v>
      </c>
    </row>
    <row r="64" spans="1:2" x14ac:dyDescent="0.3">
      <c r="A64" t="s">
        <v>62</v>
      </c>
      <c r="B64">
        <v>1</v>
      </c>
    </row>
    <row r="65" spans="1:2" x14ac:dyDescent="0.3">
      <c r="A65" t="s">
        <v>79</v>
      </c>
      <c r="B65">
        <v>6</v>
      </c>
    </row>
    <row r="66" spans="1:2" x14ac:dyDescent="0.3">
      <c r="A66" t="s">
        <v>10362</v>
      </c>
      <c r="B66">
        <v>3</v>
      </c>
    </row>
    <row r="67" spans="1:2" x14ac:dyDescent="0.3">
      <c r="A67" t="s">
        <v>49</v>
      </c>
      <c r="B67">
        <v>1</v>
      </c>
    </row>
    <row r="68" spans="1:2" x14ac:dyDescent="0.3">
      <c r="A68" t="s">
        <v>155</v>
      </c>
      <c r="B68">
        <v>1</v>
      </c>
    </row>
    <row r="69" spans="1:2" x14ac:dyDescent="0.3">
      <c r="A69" t="s">
        <v>123</v>
      </c>
      <c r="B69">
        <v>1</v>
      </c>
    </row>
    <row r="70" spans="1:2" x14ac:dyDescent="0.3">
      <c r="A70" t="s">
        <v>164</v>
      </c>
      <c r="B70">
        <v>2</v>
      </c>
    </row>
    <row r="71" spans="1:2" x14ac:dyDescent="0.3">
      <c r="A71" t="s">
        <v>10740</v>
      </c>
      <c r="B71">
        <v>1</v>
      </c>
    </row>
    <row r="72" spans="1:2" x14ac:dyDescent="0.3">
      <c r="A72" t="s">
        <v>65</v>
      </c>
      <c r="B72">
        <v>4</v>
      </c>
    </row>
    <row r="73" spans="1:2" x14ac:dyDescent="0.3">
      <c r="A73" t="s">
        <v>142</v>
      </c>
      <c r="B73">
        <v>5</v>
      </c>
    </row>
    <row r="74" spans="1:2" x14ac:dyDescent="0.3">
      <c r="A74" t="s">
        <v>125</v>
      </c>
      <c r="B74">
        <v>3</v>
      </c>
    </row>
    <row r="75" spans="1:2" x14ac:dyDescent="0.3">
      <c r="A75" t="s">
        <v>133</v>
      </c>
      <c r="B75">
        <v>2</v>
      </c>
    </row>
    <row r="76" spans="1:2" x14ac:dyDescent="0.3">
      <c r="A76" t="s">
        <v>100</v>
      </c>
      <c r="B76">
        <v>4</v>
      </c>
    </row>
    <row r="77" spans="1:2" x14ac:dyDescent="0.3">
      <c r="A77" t="s">
        <v>77</v>
      </c>
      <c r="B77">
        <v>2</v>
      </c>
    </row>
    <row r="78" spans="1:2" x14ac:dyDescent="0.3">
      <c r="A78" t="s">
        <v>74</v>
      </c>
      <c r="B78">
        <v>1</v>
      </c>
    </row>
    <row r="79" spans="1:2" x14ac:dyDescent="0.3">
      <c r="A79" t="s">
        <v>173</v>
      </c>
      <c r="B79">
        <v>1</v>
      </c>
    </row>
    <row r="80" spans="1:2" x14ac:dyDescent="0.3">
      <c r="A80" t="s">
        <v>127</v>
      </c>
      <c r="B80">
        <v>3</v>
      </c>
    </row>
    <row r="81" spans="1:2" x14ac:dyDescent="0.3">
      <c r="A81" t="s">
        <v>245</v>
      </c>
      <c r="B81">
        <v>2</v>
      </c>
    </row>
    <row r="82" spans="1:2" x14ac:dyDescent="0.3">
      <c r="A82" t="s">
        <v>83</v>
      </c>
      <c r="B82">
        <v>3</v>
      </c>
    </row>
    <row r="83" spans="1:2" x14ac:dyDescent="0.3">
      <c r="A83" t="s">
        <v>315</v>
      </c>
      <c r="B83">
        <v>2</v>
      </c>
    </row>
    <row r="84" spans="1:2" x14ac:dyDescent="0.3">
      <c r="A84" t="s">
        <v>205</v>
      </c>
      <c r="B84">
        <v>4</v>
      </c>
    </row>
    <row r="85" spans="1:2" x14ac:dyDescent="0.3">
      <c r="A85" t="s">
        <v>135</v>
      </c>
      <c r="B85">
        <v>1</v>
      </c>
    </row>
    <row r="86" spans="1:2" x14ac:dyDescent="0.3">
      <c r="A86" t="s">
        <v>117</v>
      </c>
      <c r="B86">
        <v>3</v>
      </c>
    </row>
    <row r="87" spans="1:2" x14ac:dyDescent="0.3">
      <c r="A87" t="s">
        <v>149</v>
      </c>
      <c r="B87">
        <v>2</v>
      </c>
    </row>
    <row r="88" spans="1:2" x14ac:dyDescent="0.3">
      <c r="A88" t="s">
        <v>220</v>
      </c>
      <c r="B88">
        <v>1</v>
      </c>
    </row>
    <row r="89" spans="1:2" x14ac:dyDescent="0.3">
      <c r="A89" t="s">
        <v>138</v>
      </c>
      <c r="B89">
        <v>1</v>
      </c>
    </row>
    <row r="90" spans="1:2" x14ac:dyDescent="0.3">
      <c r="A90" t="s">
        <v>203</v>
      </c>
      <c r="B90">
        <v>1</v>
      </c>
    </row>
    <row r="91" spans="1:2" x14ac:dyDescent="0.3">
      <c r="A91" t="s">
        <v>182</v>
      </c>
      <c r="B91">
        <v>7</v>
      </c>
    </row>
    <row r="92" spans="1:2" x14ac:dyDescent="0.3">
      <c r="A92" t="s">
        <v>10741</v>
      </c>
      <c r="B92">
        <v>1</v>
      </c>
    </row>
    <row r="93" spans="1:2" x14ac:dyDescent="0.3">
      <c r="A93" t="s">
        <v>169</v>
      </c>
      <c r="B93">
        <v>1</v>
      </c>
    </row>
    <row r="94" spans="1:2" x14ac:dyDescent="0.3">
      <c r="A94" t="s">
        <v>167</v>
      </c>
      <c r="B94">
        <v>1</v>
      </c>
    </row>
    <row r="95" spans="1:2" x14ac:dyDescent="0.3">
      <c r="A95" t="s">
        <v>165</v>
      </c>
      <c r="B95">
        <v>3</v>
      </c>
    </row>
    <row r="96" spans="1:2" x14ac:dyDescent="0.3">
      <c r="A96" t="s">
        <v>175</v>
      </c>
      <c r="B96">
        <v>3</v>
      </c>
    </row>
    <row r="97" spans="1:2" x14ac:dyDescent="0.3">
      <c r="A97" t="s">
        <v>185</v>
      </c>
      <c r="B97">
        <v>2</v>
      </c>
    </row>
    <row r="98" spans="1:2" x14ac:dyDescent="0.3">
      <c r="A98" t="s">
        <v>329</v>
      </c>
      <c r="B98">
        <v>1</v>
      </c>
    </row>
    <row r="99" spans="1:2" x14ac:dyDescent="0.3">
      <c r="A99" t="s">
        <v>331</v>
      </c>
      <c r="B99">
        <v>1</v>
      </c>
    </row>
    <row r="100" spans="1:2" x14ac:dyDescent="0.3">
      <c r="A100" t="s">
        <v>177</v>
      </c>
      <c r="B100">
        <v>1</v>
      </c>
    </row>
    <row r="101" spans="1:2" x14ac:dyDescent="0.3">
      <c r="A101" t="s">
        <v>10152</v>
      </c>
      <c r="B101">
        <v>1</v>
      </c>
    </row>
    <row r="102" spans="1:2" x14ac:dyDescent="0.3">
      <c r="A102" t="s">
        <v>10598</v>
      </c>
      <c r="B102">
        <v>3</v>
      </c>
    </row>
    <row r="103" spans="1:2" x14ac:dyDescent="0.3">
      <c r="A103" t="s">
        <v>10589</v>
      </c>
      <c r="B103">
        <v>4</v>
      </c>
    </row>
    <row r="104" spans="1:2" x14ac:dyDescent="0.3">
      <c r="A104" t="s">
        <v>223</v>
      </c>
      <c r="B104">
        <v>1</v>
      </c>
    </row>
    <row r="105" spans="1:2" x14ac:dyDescent="0.3">
      <c r="A105" t="s">
        <v>269</v>
      </c>
      <c r="B105">
        <v>2</v>
      </c>
    </row>
    <row r="106" spans="1:2" x14ac:dyDescent="0.3">
      <c r="A106" t="s">
        <v>86</v>
      </c>
      <c r="B106">
        <v>2</v>
      </c>
    </row>
    <row r="107" spans="1:2" x14ac:dyDescent="0.3">
      <c r="A107" t="s">
        <v>280</v>
      </c>
      <c r="B107">
        <v>1</v>
      </c>
    </row>
    <row r="108" spans="1:2" x14ac:dyDescent="0.3">
      <c r="A108" t="s">
        <v>5060</v>
      </c>
      <c r="B108">
        <v>3</v>
      </c>
    </row>
    <row r="109" spans="1:2" x14ac:dyDescent="0.3">
      <c r="A109" t="s">
        <v>88</v>
      </c>
      <c r="B109">
        <v>5</v>
      </c>
    </row>
    <row r="110" spans="1:2" x14ac:dyDescent="0.3">
      <c r="A110" t="s">
        <v>201</v>
      </c>
      <c r="B110">
        <v>3</v>
      </c>
    </row>
    <row r="111" spans="1:2" x14ac:dyDescent="0.3">
      <c r="A111" t="s">
        <v>296</v>
      </c>
      <c r="B111">
        <v>1</v>
      </c>
    </row>
    <row r="112" spans="1:2" x14ac:dyDescent="0.3">
      <c r="A112" t="s">
        <v>115</v>
      </c>
      <c r="B112">
        <v>2</v>
      </c>
    </row>
    <row r="113" spans="1:2" x14ac:dyDescent="0.3">
      <c r="A113" t="s">
        <v>153</v>
      </c>
      <c r="B113">
        <v>2</v>
      </c>
    </row>
    <row r="114" spans="1:2" x14ac:dyDescent="0.3">
      <c r="A114" t="s">
        <v>159</v>
      </c>
      <c r="B114">
        <v>4</v>
      </c>
    </row>
    <row r="115" spans="1:2" x14ac:dyDescent="0.3">
      <c r="A115" t="s">
        <v>162</v>
      </c>
      <c r="B115">
        <v>3</v>
      </c>
    </row>
    <row r="116" spans="1:2" x14ac:dyDescent="0.3">
      <c r="A116" t="s">
        <v>143</v>
      </c>
      <c r="B116">
        <v>1</v>
      </c>
    </row>
    <row r="117" spans="1:2" x14ac:dyDescent="0.3">
      <c r="A117" t="s">
        <v>180</v>
      </c>
      <c r="B117">
        <v>1</v>
      </c>
    </row>
    <row r="118" spans="1:2" x14ac:dyDescent="0.3">
      <c r="A118" t="s">
        <v>6211</v>
      </c>
      <c r="B118">
        <v>2</v>
      </c>
    </row>
    <row r="119" spans="1:2" x14ac:dyDescent="0.3">
      <c r="A119" t="s">
        <v>129</v>
      </c>
      <c r="B119">
        <v>1</v>
      </c>
    </row>
    <row r="120" spans="1:2" x14ac:dyDescent="0.3">
      <c r="A120" t="s">
        <v>10737</v>
      </c>
    </row>
    <row r="121" spans="1:2" x14ac:dyDescent="0.3">
      <c r="A121" t="s">
        <v>10738</v>
      </c>
      <c r="B121">
        <v>270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C800-ABA6-4D36-B1F3-7F22B6ADFBAA}">
  <dimension ref="A1:AH265"/>
  <sheetViews>
    <sheetView workbookViewId="0">
      <selection activeCell="F15" sqref="F15"/>
    </sheetView>
  </sheetViews>
  <sheetFormatPr baseColWidth="10" defaultColWidth="8.77734375" defaultRowHeight="14.4" x14ac:dyDescent="0.3"/>
  <cols>
    <col min="5" max="8" width="8.77734375" customWidth="1"/>
    <col min="9" max="9" width="17.33203125" style="65" customWidth="1"/>
    <col min="10" max="26" width="8.77734375" customWidth="1"/>
    <col min="27" max="27" width="33.109375" bestFit="1" customWidth="1"/>
  </cols>
  <sheetData>
    <row r="1" spans="1:34" x14ac:dyDescent="0.3">
      <c r="A1" s="6" t="s">
        <v>0</v>
      </c>
      <c r="B1" s="5" t="s">
        <v>10728</v>
      </c>
      <c r="C1" s="6" t="s">
        <v>10729</v>
      </c>
      <c r="D1" s="6" t="s">
        <v>10730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335</v>
      </c>
      <c r="K1" s="5" t="s">
        <v>6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  <c r="Q1" s="5" t="s">
        <v>12</v>
      </c>
      <c r="R1" s="5" t="s">
        <v>13</v>
      </c>
      <c r="S1" s="5" t="s">
        <v>14</v>
      </c>
      <c r="T1" s="5" t="s">
        <v>15</v>
      </c>
      <c r="U1" s="5" t="s">
        <v>16</v>
      </c>
      <c r="V1" s="5" t="s">
        <v>314</v>
      </c>
      <c r="W1" s="5" t="s">
        <v>17</v>
      </c>
      <c r="X1" s="5" t="s">
        <v>18</v>
      </c>
      <c r="Y1" s="5" t="s">
        <v>19</v>
      </c>
      <c r="Z1" s="5" t="s">
        <v>20</v>
      </c>
      <c r="AA1" s="5" t="s">
        <v>21</v>
      </c>
      <c r="AB1" s="5" t="s">
        <v>12</v>
      </c>
      <c r="AC1" s="5" t="s">
        <v>11</v>
      </c>
      <c r="AD1" s="5" t="s">
        <v>10731</v>
      </c>
      <c r="AE1" s="5" t="s">
        <v>10732</v>
      </c>
      <c r="AF1" s="5" t="s">
        <v>10733</v>
      </c>
      <c r="AG1" s="5" t="s">
        <v>370</v>
      </c>
      <c r="AH1" s="5" t="s">
        <v>10734</v>
      </c>
    </row>
    <row r="2" spans="1:34" x14ac:dyDescent="0.3">
      <c r="A2" s="3">
        <v>721204</v>
      </c>
      <c r="B2" s="2">
        <v>22860</v>
      </c>
      <c r="C2" s="3">
        <f>VLOOKUP(B2,VISIT_ID!C:F,4,FALSE)</f>
        <v>1</v>
      </c>
      <c r="D2" s="3">
        <v>1</v>
      </c>
      <c r="E2" s="2" t="s">
        <v>33</v>
      </c>
      <c r="F2" s="2" t="s">
        <v>211</v>
      </c>
      <c r="G2" s="2" t="s">
        <v>212</v>
      </c>
      <c r="H2" s="2">
        <v>22860</v>
      </c>
      <c r="I2" s="64" t="s">
        <v>10598</v>
      </c>
      <c r="J2" s="2" t="s">
        <v>10598</v>
      </c>
      <c r="K2" s="2">
        <v>5.2067889999999997</v>
      </c>
      <c r="L2" s="2">
        <v>-74.736407</v>
      </c>
      <c r="M2" s="2">
        <v>5</v>
      </c>
      <c r="N2" s="2" t="s">
        <v>26</v>
      </c>
      <c r="O2" s="2"/>
      <c r="P2" s="2">
        <v>2881</v>
      </c>
      <c r="Q2" s="2" t="s">
        <v>264</v>
      </c>
      <c r="R2" s="2">
        <v>1913</v>
      </c>
      <c r="S2" s="2">
        <v>2</v>
      </c>
      <c r="T2" s="2">
        <v>7</v>
      </c>
      <c r="U2" s="2">
        <v>4056</v>
      </c>
      <c r="V2" s="4">
        <v>4056</v>
      </c>
      <c r="W2" s="2" t="s">
        <v>28</v>
      </c>
      <c r="X2" s="2" t="s">
        <v>29</v>
      </c>
      <c r="Y2" s="2" t="s">
        <v>30</v>
      </c>
      <c r="Z2" s="2" t="s">
        <v>281</v>
      </c>
      <c r="AA2" s="2" t="s">
        <v>281</v>
      </c>
      <c r="AB2" s="2" t="s">
        <v>264</v>
      </c>
      <c r="AC2" s="2">
        <v>2881</v>
      </c>
      <c r="AD2" s="2">
        <v>-74.736407</v>
      </c>
      <c r="AE2" s="2">
        <v>5.2067889999999997</v>
      </c>
      <c r="AF2">
        <f>VLOOKUP(B2,[1]Alt_Honda_Historico!$B:$E,4,FALSE)</f>
        <v>207</v>
      </c>
      <c r="AG2">
        <f>VLOOKUP(B2,[1]Alt_Honda_Historico!$B:$C,2,FALSE)</f>
        <v>529211.17746349797</v>
      </c>
      <c r="AH2">
        <f>VLOOKUP(B2,[1]Alt_Honda_Historico!$B:$D,3,FALSE)</f>
        <v>575528.60894764203</v>
      </c>
    </row>
    <row r="3" spans="1:34" x14ac:dyDescent="0.3">
      <c r="A3" s="3">
        <v>653109</v>
      </c>
      <c r="B3" s="2">
        <v>7006</v>
      </c>
      <c r="C3" s="3">
        <f>VLOOKUP(B3,VISIT_ID!C:F,4,FALSE)</f>
        <v>1</v>
      </c>
      <c r="D3" s="3">
        <v>3</v>
      </c>
      <c r="E3" s="2" t="s">
        <v>22</v>
      </c>
      <c r="F3" s="2" t="s">
        <v>211</v>
      </c>
      <c r="G3" s="2" t="s">
        <v>212</v>
      </c>
      <c r="H3" s="2">
        <v>7006</v>
      </c>
      <c r="I3" s="2" t="s">
        <v>88</v>
      </c>
      <c r="J3" s="2" t="s">
        <v>88</v>
      </c>
      <c r="K3" s="2">
        <v>5.2067889999999997</v>
      </c>
      <c r="L3" s="2">
        <v>-74.736407</v>
      </c>
      <c r="M3" s="2">
        <v>5</v>
      </c>
      <c r="N3" s="2" t="s">
        <v>26</v>
      </c>
      <c r="O3" s="2" t="s">
        <v>213</v>
      </c>
      <c r="P3" s="2">
        <v>1422</v>
      </c>
      <c r="Q3" s="2" t="s">
        <v>89</v>
      </c>
      <c r="R3" s="2">
        <v>1911</v>
      </c>
      <c r="S3" s="2">
        <v>5</v>
      </c>
      <c r="T3" s="2">
        <v>27</v>
      </c>
      <c r="U3" s="2"/>
      <c r="V3" s="4">
        <v>4165</v>
      </c>
      <c r="W3" s="2" t="s">
        <v>28</v>
      </c>
      <c r="X3" s="2" t="s">
        <v>29</v>
      </c>
      <c r="Y3" s="2" t="s">
        <v>30</v>
      </c>
      <c r="Z3" s="2" t="s">
        <v>30</v>
      </c>
      <c r="AA3" s="2" t="s">
        <v>31</v>
      </c>
      <c r="AB3" s="2" t="s">
        <v>89</v>
      </c>
      <c r="AC3" s="2">
        <v>1422</v>
      </c>
      <c r="AD3" s="2">
        <v>-74.735100000000003</v>
      </c>
      <c r="AE3" s="2">
        <v>5.2034000000000002</v>
      </c>
      <c r="AF3">
        <f>VLOOKUP(B3,[1]Alt_Honda_Historico!$B:$E,4,FALSE)</f>
        <v>207</v>
      </c>
      <c r="AG3">
        <f>VLOOKUP(B3,[1]Alt_Honda_Historico!$B:$C,2,FALSE)</f>
        <v>529356.17636866297</v>
      </c>
      <c r="AH3">
        <f>VLOOKUP(B3,[1]Alt_Honda_Historico!$B:$D,3,FALSE)</f>
        <v>575154.04831928795</v>
      </c>
    </row>
    <row r="4" spans="1:34" x14ac:dyDescent="0.3">
      <c r="A4" s="3">
        <v>677441</v>
      </c>
      <c r="B4" s="2">
        <v>19094</v>
      </c>
      <c r="C4" s="3">
        <f>VLOOKUP(B4,VISIT_ID!C:F,4,FALSE)</f>
        <v>1</v>
      </c>
      <c r="D4" s="3">
        <v>3</v>
      </c>
      <c r="E4" s="2" t="s">
        <v>33</v>
      </c>
      <c r="F4" s="2" t="s">
        <v>211</v>
      </c>
      <c r="G4" s="2" t="s">
        <v>212</v>
      </c>
      <c r="H4" s="2">
        <v>19094</v>
      </c>
      <c r="I4" s="2" t="s">
        <v>250</v>
      </c>
      <c r="J4" s="2" t="s">
        <v>250</v>
      </c>
      <c r="K4" s="2">
        <v>5.2067889999999997</v>
      </c>
      <c r="L4" s="2">
        <v>-74.736407</v>
      </c>
      <c r="M4" s="2">
        <v>5</v>
      </c>
      <c r="N4" s="2" t="s">
        <v>26</v>
      </c>
      <c r="O4" s="2"/>
      <c r="P4" s="2">
        <v>3135</v>
      </c>
      <c r="Q4" s="2" t="s">
        <v>250</v>
      </c>
      <c r="R4" s="2">
        <v>1911</v>
      </c>
      <c r="S4" s="2">
        <v>5</v>
      </c>
      <c r="T4" s="2">
        <v>27</v>
      </c>
      <c r="U4" s="2">
        <v>4165</v>
      </c>
      <c r="V4" s="4">
        <v>4165</v>
      </c>
      <c r="W4" s="2" t="s">
        <v>28</v>
      </c>
      <c r="X4" s="2" t="s">
        <v>29</v>
      </c>
      <c r="Y4" s="2" t="s">
        <v>30</v>
      </c>
      <c r="Z4" s="2" t="s">
        <v>30</v>
      </c>
      <c r="AA4" s="2" t="s">
        <v>30</v>
      </c>
      <c r="AB4" s="2" t="s">
        <v>250</v>
      </c>
      <c r="AC4" s="2">
        <v>3135</v>
      </c>
      <c r="AD4" s="2">
        <v>-74.735100000000003</v>
      </c>
      <c r="AE4" s="2">
        <v>5.2034000000000002</v>
      </c>
      <c r="AF4">
        <f>VLOOKUP(B4,[1]Alt_Honda_Historico!$B:$E,4,FALSE)</f>
        <v>207</v>
      </c>
      <c r="AG4">
        <f>VLOOKUP(B4,[1]Alt_Honda_Historico!$B:$C,2,FALSE)</f>
        <v>529356.17636866297</v>
      </c>
      <c r="AH4">
        <f>VLOOKUP(B4,[1]Alt_Honda_Historico!$B:$D,3,FALSE)</f>
        <v>575154.04831928795</v>
      </c>
    </row>
    <row r="5" spans="1:34" x14ac:dyDescent="0.3">
      <c r="A5" s="3">
        <v>688698</v>
      </c>
      <c r="B5" s="2">
        <v>1435</v>
      </c>
      <c r="C5" s="3">
        <f>VLOOKUP(B5,VISIT_ID!C:F,4,FALSE)</f>
        <v>1</v>
      </c>
      <c r="D5" s="3">
        <v>3</v>
      </c>
      <c r="E5" s="2" t="s">
        <v>33</v>
      </c>
      <c r="F5" s="2" t="s">
        <v>211</v>
      </c>
      <c r="G5" s="2" t="s">
        <v>212</v>
      </c>
      <c r="H5" s="2">
        <v>1435</v>
      </c>
      <c r="I5" s="2" t="s">
        <v>25</v>
      </c>
      <c r="J5" s="2" t="s">
        <v>25</v>
      </c>
      <c r="K5" s="2">
        <v>5.2034000000000002</v>
      </c>
      <c r="L5" s="2">
        <v>-74.735100000000003</v>
      </c>
      <c r="M5" s="2">
        <v>7</v>
      </c>
      <c r="N5" s="2"/>
      <c r="O5" s="2"/>
      <c r="P5" s="2">
        <v>145</v>
      </c>
      <c r="Q5" s="2" t="s">
        <v>27</v>
      </c>
      <c r="R5" s="2">
        <v>1911</v>
      </c>
      <c r="S5" s="2">
        <v>5</v>
      </c>
      <c r="T5" s="2">
        <v>27</v>
      </c>
      <c r="U5" s="2">
        <v>4165</v>
      </c>
      <c r="V5" s="4">
        <v>4165</v>
      </c>
      <c r="W5" s="2" t="s">
        <v>28</v>
      </c>
      <c r="X5" s="2" t="s">
        <v>29</v>
      </c>
      <c r="Y5" s="2" t="s">
        <v>30</v>
      </c>
      <c r="Z5" s="2" t="s">
        <v>214</v>
      </c>
      <c r="AA5" s="2" t="s">
        <v>215</v>
      </c>
      <c r="AB5" s="2" t="s">
        <v>27</v>
      </c>
      <c r="AC5" s="2">
        <v>145</v>
      </c>
      <c r="AD5" s="2">
        <v>-74.735100000000003</v>
      </c>
      <c r="AE5" s="2">
        <v>5.2034000000000002</v>
      </c>
      <c r="AF5">
        <f>VLOOKUP(B5,[1]Alt_Honda_Historico!$B:$E,4,FALSE)</f>
        <v>207</v>
      </c>
      <c r="AG5">
        <f>VLOOKUP(B5,[1]Alt_Honda_Historico!$B:$C,2,FALSE)</f>
        <v>529356.17636866297</v>
      </c>
      <c r="AH5">
        <f>VLOOKUP(B5,[1]Alt_Honda_Historico!$B:$D,3,FALSE)</f>
        <v>575154.04831928795</v>
      </c>
    </row>
    <row r="6" spans="1:34" x14ac:dyDescent="0.3">
      <c r="A6" s="3">
        <v>689050</v>
      </c>
      <c r="B6" s="2">
        <v>3097</v>
      </c>
      <c r="C6" s="3">
        <f>VLOOKUP(B6,VISIT_ID!C:F,4,FALSE)</f>
        <v>1</v>
      </c>
      <c r="D6" s="3">
        <v>3</v>
      </c>
      <c r="E6" s="2" t="s">
        <v>33</v>
      </c>
      <c r="F6" s="2" t="s">
        <v>211</v>
      </c>
      <c r="G6" s="2" t="s">
        <v>212</v>
      </c>
      <c r="H6" s="2">
        <v>3097</v>
      </c>
      <c r="I6" s="2" t="s">
        <v>37</v>
      </c>
      <c r="J6" s="2" t="s">
        <v>37</v>
      </c>
      <c r="K6" s="2">
        <v>5.2034000000000002</v>
      </c>
      <c r="L6" s="2">
        <v>-74.735100000000003</v>
      </c>
      <c r="M6" s="2">
        <v>7</v>
      </c>
      <c r="N6" s="2"/>
      <c r="O6" s="2"/>
      <c r="P6" s="2">
        <v>620</v>
      </c>
      <c r="Q6" s="2" t="s">
        <v>38</v>
      </c>
      <c r="R6" s="2">
        <v>1911</v>
      </c>
      <c r="S6" s="2">
        <v>5</v>
      </c>
      <c r="T6" s="2">
        <v>27</v>
      </c>
      <c r="U6" s="2">
        <v>4165</v>
      </c>
      <c r="V6" s="4">
        <v>4165</v>
      </c>
      <c r="W6" s="2" t="s">
        <v>28</v>
      </c>
      <c r="X6" s="2" t="s">
        <v>29</v>
      </c>
      <c r="Y6" s="2" t="s">
        <v>30</v>
      </c>
      <c r="Z6" s="2" t="s">
        <v>214</v>
      </c>
      <c r="AA6" s="2" t="s">
        <v>219</v>
      </c>
      <c r="AB6" s="2" t="s">
        <v>38</v>
      </c>
      <c r="AC6" s="2">
        <v>620</v>
      </c>
      <c r="AD6" s="2">
        <v>-74.735100000000003</v>
      </c>
      <c r="AE6" s="2">
        <v>5.2034000000000002</v>
      </c>
      <c r="AF6">
        <f>VLOOKUP(B6,[1]Alt_Honda_Historico!$B:$E,4,FALSE)</f>
        <v>207</v>
      </c>
      <c r="AG6">
        <f>VLOOKUP(B6,[1]Alt_Honda_Historico!$B:$C,2,FALSE)</f>
        <v>529356.17636866297</v>
      </c>
      <c r="AH6">
        <f>VLOOKUP(B6,[1]Alt_Honda_Historico!$B:$D,3,FALSE)</f>
        <v>575154.04831928795</v>
      </c>
    </row>
    <row r="7" spans="1:34" x14ac:dyDescent="0.3">
      <c r="A7" s="3">
        <v>724628</v>
      </c>
      <c r="B7" s="2">
        <v>13062</v>
      </c>
      <c r="C7" s="3">
        <f>VLOOKUP(B7,VISIT_ID!C:F,4,FALSE)</f>
        <v>1</v>
      </c>
      <c r="D7" s="3">
        <v>3</v>
      </c>
      <c r="E7" s="2" t="s">
        <v>33</v>
      </c>
      <c r="F7" s="2" t="s">
        <v>211</v>
      </c>
      <c r="G7" s="2" t="s">
        <v>212</v>
      </c>
      <c r="H7" s="2">
        <v>13062</v>
      </c>
      <c r="I7" s="2" t="s">
        <v>245</v>
      </c>
      <c r="J7" s="2" t="s">
        <v>245</v>
      </c>
      <c r="K7" s="2">
        <v>5.2034000000000002</v>
      </c>
      <c r="L7" s="2">
        <v>-74.735100000000003</v>
      </c>
      <c r="M7" s="2">
        <v>7</v>
      </c>
      <c r="N7" s="2"/>
      <c r="O7" s="2"/>
      <c r="P7" s="2">
        <v>2661</v>
      </c>
      <c r="Q7" s="2" t="s">
        <v>247</v>
      </c>
      <c r="R7" s="2">
        <v>1911</v>
      </c>
      <c r="S7" s="2">
        <v>5</v>
      </c>
      <c r="T7" s="2">
        <v>27</v>
      </c>
      <c r="U7" s="2">
        <v>4165</v>
      </c>
      <c r="V7" s="4">
        <v>4165</v>
      </c>
      <c r="W7" s="2" t="s">
        <v>28</v>
      </c>
      <c r="X7" s="2" t="s">
        <v>29</v>
      </c>
      <c r="Y7" s="2" t="s">
        <v>30</v>
      </c>
      <c r="Z7" s="2" t="s">
        <v>214</v>
      </c>
      <c r="AA7" s="2" t="s">
        <v>222</v>
      </c>
      <c r="AB7" s="2" t="s">
        <v>247</v>
      </c>
      <c r="AC7" s="2">
        <v>2661</v>
      </c>
      <c r="AD7" s="2">
        <v>-74.735100000000003</v>
      </c>
      <c r="AE7" s="2">
        <v>5.2034000000000002</v>
      </c>
      <c r="AF7">
        <f>VLOOKUP(B7,[1]Alt_Honda_Historico!$B:$E,4,FALSE)</f>
        <v>207</v>
      </c>
      <c r="AG7">
        <f>VLOOKUP(B7,[1]Alt_Honda_Historico!$B:$C,2,FALSE)</f>
        <v>529356.17636866297</v>
      </c>
      <c r="AH7">
        <f>VLOOKUP(B7,[1]Alt_Honda_Historico!$B:$D,3,FALSE)</f>
        <v>575154.04831928795</v>
      </c>
    </row>
    <row r="8" spans="1:34" x14ac:dyDescent="0.3">
      <c r="A8" s="3">
        <v>724615</v>
      </c>
      <c r="B8" s="2">
        <v>13065</v>
      </c>
      <c r="C8" s="3">
        <f>VLOOKUP(B8,VISIT_ID!C:F,4,FALSE)</f>
        <v>1</v>
      </c>
      <c r="D8" s="3">
        <v>3</v>
      </c>
      <c r="E8" s="2" t="s">
        <v>33</v>
      </c>
      <c r="F8" s="2" t="s">
        <v>211</v>
      </c>
      <c r="G8" s="2" t="s">
        <v>212</v>
      </c>
      <c r="H8" s="2">
        <v>13065</v>
      </c>
      <c r="I8" s="2" t="s">
        <v>245</v>
      </c>
      <c r="J8" s="2" t="s">
        <v>245</v>
      </c>
      <c r="K8" s="2">
        <v>5.2034000000000002</v>
      </c>
      <c r="L8" s="2">
        <v>-74.735100000000003</v>
      </c>
      <c r="M8" s="2">
        <v>7</v>
      </c>
      <c r="N8" s="2"/>
      <c r="O8" s="2"/>
      <c r="P8" s="2">
        <v>2661</v>
      </c>
      <c r="Q8" s="2" t="s">
        <v>246</v>
      </c>
      <c r="R8" s="2">
        <v>1911</v>
      </c>
      <c r="S8" s="2">
        <v>5</v>
      </c>
      <c r="T8" s="2">
        <v>27</v>
      </c>
      <c r="U8" s="2">
        <v>4165</v>
      </c>
      <c r="V8" s="4">
        <v>4165</v>
      </c>
      <c r="W8" s="2" t="s">
        <v>28</v>
      </c>
      <c r="X8" s="2" t="s">
        <v>29</v>
      </c>
      <c r="Y8" s="2" t="s">
        <v>30</v>
      </c>
      <c r="Z8" s="2" t="s">
        <v>214</v>
      </c>
      <c r="AA8" s="2" t="s">
        <v>222</v>
      </c>
      <c r="AB8" s="2" t="s">
        <v>246</v>
      </c>
      <c r="AC8" s="2">
        <v>2661</v>
      </c>
      <c r="AD8" s="2">
        <v>-74.735100000000003</v>
      </c>
      <c r="AE8" s="2">
        <v>5.2034000000000002</v>
      </c>
      <c r="AF8">
        <f>VLOOKUP(B8,[1]Alt_Honda_Historico!$B:$E,4,FALSE)</f>
        <v>207</v>
      </c>
      <c r="AG8">
        <f>VLOOKUP(B8,[1]Alt_Honda_Historico!$B:$C,2,FALSE)</f>
        <v>529356.17636866297</v>
      </c>
      <c r="AH8">
        <f>VLOOKUP(B8,[1]Alt_Honda_Historico!$B:$D,3,FALSE)</f>
        <v>575154.04831928795</v>
      </c>
    </row>
    <row r="9" spans="1:34" x14ac:dyDescent="0.3">
      <c r="A9" s="3">
        <v>725046</v>
      </c>
      <c r="B9" s="2">
        <v>18369</v>
      </c>
      <c r="C9" s="3">
        <f>VLOOKUP(B9,VISIT_ID!C:F,4,FALSE)</f>
        <v>1</v>
      </c>
      <c r="D9" s="3">
        <v>3</v>
      </c>
      <c r="E9" s="2" t="s">
        <v>33</v>
      </c>
      <c r="F9" s="2" t="s">
        <v>211</v>
      </c>
      <c r="G9" s="2" t="s">
        <v>212</v>
      </c>
      <c r="H9" s="2">
        <v>18369</v>
      </c>
      <c r="I9" s="64" t="s">
        <v>10362</v>
      </c>
      <c r="J9" s="2" t="s">
        <v>10362</v>
      </c>
      <c r="K9" s="2">
        <v>5.2034000000000002</v>
      </c>
      <c r="L9" s="2">
        <v>-74.735100000000003</v>
      </c>
      <c r="M9" s="2">
        <v>7</v>
      </c>
      <c r="N9" s="2"/>
      <c r="O9" s="2"/>
      <c r="P9" s="2">
        <v>3094</v>
      </c>
      <c r="Q9" s="2" t="s">
        <v>179</v>
      </c>
      <c r="R9" s="2">
        <v>1911</v>
      </c>
      <c r="S9" s="2">
        <v>5</v>
      </c>
      <c r="T9" s="2">
        <v>27</v>
      </c>
      <c r="U9" s="2">
        <v>4165</v>
      </c>
      <c r="V9" s="4">
        <v>4165</v>
      </c>
      <c r="W9" s="2" t="s">
        <v>28</v>
      </c>
      <c r="X9" s="2" t="s">
        <v>29</v>
      </c>
      <c r="Y9" s="2" t="s">
        <v>30</v>
      </c>
      <c r="Z9" s="2" t="s">
        <v>214</v>
      </c>
      <c r="AA9" s="2" t="s">
        <v>219</v>
      </c>
      <c r="AB9" s="2" t="s">
        <v>179</v>
      </c>
      <c r="AC9" s="2">
        <v>3094</v>
      </c>
      <c r="AD9" s="2">
        <v>-74.735100000000003</v>
      </c>
      <c r="AE9" s="2">
        <v>5.2034000000000002</v>
      </c>
      <c r="AF9">
        <f>VLOOKUP(B9,[1]Alt_Honda_Historico!$B:$E,4,FALSE)</f>
        <v>207</v>
      </c>
      <c r="AG9">
        <f>VLOOKUP(B9,[1]Alt_Honda_Historico!$B:$C,2,FALSE)</f>
        <v>529356.17636866297</v>
      </c>
      <c r="AH9">
        <f>VLOOKUP(B9,[1]Alt_Honda_Historico!$B:$D,3,FALSE)</f>
        <v>575154.04831928795</v>
      </c>
    </row>
    <row r="10" spans="1:34" x14ac:dyDescent="0.3">
      <c r="A10" s="3">
        <v>677687</v>
      </c>
      <c r="B10" s="2">
        <v>19133</v>
      </c>
      <c r="C10" s="3">
        <f>VLOOKUP(B10,VISIT_ID!C:F,4,FALSE)</f>
        <v>1</v>
      </c>
      <c r="D10" s="3">
        <v>3</v>
      </c>
      <c r="E10" s="2" t="s">
        <v>33</v>
      </c>
      <c r="F10" s="2" t="s">
        <v>211</v>
      </c>
      <c r="G10" s="2" t="s">
        <v>212</v>
      </c>
      <c r="H10" s="2">
        <v>19133</v>
      </c>
      <c r="I10" s="2" t="s">
        <v>187</v>
      </c>
      <c r="J10" s="2" t="s">
        <v>187</v>
      </c>
      <c r="K10" s="2">
        <v>5.2034000000000002</v>
      </c>
      <c r="L10" s="2">
        <v>-74.735100000000003</v>
      </c>
      <c r="M10" s="2">
        <v>7</v>
      </c>
      <c r="N10" s="2"/>
      <c r="O10" s="2"/>
      <c r="P10" s="2">
        <v>3126</v>
      </c>
      <c r="Q10" s="2" t="s">
        <v>188</v>
      </c>
      <c r="R10" s="2">
        <v>1911</v>
      </c>
      <c r="S10" s="2">
        <v>5</v>
      </c>
      <c r="T10" s="2">
        <v>27</v>
      </c>
      <c r="U10" s="2">
        <v>4165</v>
      </c>
      <c r="V10" s="4">
        <v>4165</v>
      </c>
      <c r="W10" s="2" t="s">
        <v>28</v>
      </c>
      <c r="X10" s="2" t="s">
        <v>29</v>
      </c>
      <c r="Y10" s="2" t="s">
        <v>30</v>
      </c>
      <c r="Z10" s="2" t="s">
        <v>214</v>
      </c>
      <c r="AA10" s="2" t="s">
        <v>215</v>
      </c>
      <c r="AB10" s="2" t="s">
        <v>188</v>
      </c>
      <c r="AC10" s="2">
        <v>3126</v>
      </c>
      <c r="AD10" s="2">
        <v>-74.735100000000003</v>
      </c>
      <c r="AE10" s="2">
        <v>5.2034000000000002</v>
      </c>
      <c r="AF10">
        <f>VLOOKUP(B10,[1]Alt_Honda_Historico!$B:$E,4,FALSE)</f>
        <v>207</v>
      </c>
      <c r="AG10">
        <f>VLOOKUP(B10,[1]Alt_Honda_Historico!$B:$C,2,FALSE)</f>
        <v>529356.17636866297</v>
      </c>
      <c r="AH10">
        <f>VLOOKUP(B10,[1]Alt_Honda_Historico!$B:$D,3,FALSE)</f>
        <v>575154.04831928795</v>
      </c>
    </row>
    <row r="11" spans="1:34" x14ac:dyDescent="0.3">
      <c r="A11" s="3">
        <v>653576</v>
      </c>
      <c r="B11" s="2">
        <v>7044</v>
      </c>
      <c r="C11" s="3">
        <f>VLOOKUP(B11,VISIT_ID!C:F,4,FALSE)</f>
        <v>2</v>
      </c>
      <c r="D11" s="3">
        <v>3</v>
      </c>
      <c r="E11" s="2" t="s">
        <v>22</v>
      </c>
      <c r="F11" s="2" t="s">
        <v>211</v>
      </c>
      <c r="G11" s="2" t="s">
        <v>212</v>
      </c>
      <c r="H11" s="2">
        <v>7044</v>
      </c>
      <c r="I11" s="2" t="s">
        <v>91</v>
      </c>
      <c r="J11" s="2" t="s">
        <v>91</v>
      </c>
      <c r="K11" s="2">
        <v>5.2067889999999997</v>
      </c>
      <c r="L11" s="2">
        <v>-74.736407</v>
      </c>
      <c r="M11" s="2">
        <v>5</v>
      </c>
      <c r="N11" s="2" t="s">
        <v>26</v>
      </c>
      <c r="O11" s="2" t="s">
        <v>213</v>
      </c>
      <c r="P11" s="2">
        <v>1437</v>
      </c>
      <c r="Q11" s="2" t="s">
        <v>91</v>
      </c>
      <c r="R11" s="2">
        <v>1911</v>
      </c>
      <c r="S11" s="2">
        <v>5</v>
      </c>
      <c r="T11" s="2">
        <v>28</v>
      </c>
      <c r="U11" s="2"/>
      <c r="V11" s="4">
        <v>4166</v>
      </c>
      <c r="W11" s="2" t="s">
        <v>28</v>
      </c>
      <c r="X11" s="2" t="s">
        <v>29</v>
      </c>
      <c r="Y11" s="2" t="s">
        <v>30</v>
      </c>
      <c r="Z11" s="2" t="s">
        <v>30</v>
      </c>
      <c r="AA11" s="2" t="s">
        <v>31</v>
      </c>
      <c r="AB11" s="2" t="s">
        <v>91</v>
      </c>
      <c r="AC11" s="2">
        <v>1437</v>
      </c>
      <c r="AD11" s="2">
        <v>-74.735100000000003</v>
      </c>
      <c r="AE11" s="2">
        <v>5.2034000000000002</v>
      </c>
      <c r="AF11">
        <f>VLOOKUP(B11,[1]Alt_Honda_Historico!$B:$E,4,FALSE)</f>
        <v>207</v>
      </c>
      <c r="AG11">
        <f>VLOOKUP(B11,[1]Alt_Honda_Historico!$B:$C,2,FALSE)</f>
        <v>529356.17636866297</v>
      </c>
      <c r="AH11">
        <f>VLOOKUP(B11,[1]Alt_Honda_Historico!$B:$D,3,FALSE)</f>
        <v>575154.04831928795</v>
      </c>
    </row>
    <row r="12" spans="1:34" x14ac:dyDescent="0.3">
      <c r="A12" s="3">
        <v>603766</v>
      </c>
      <c r="B12" s="2">
        <v>14805</v>
      </c>
      <c r="C12" s="3">
        <f>VLOOKUP(B12,VISIT_ID!C:F,4,FALSE)</f>
        <v>2</v>
      </c>
      <c r="D12" s="3">
        <v>3</v>
      </c>
      <c r="E12" s="2" t="s">
        <v>22</v>
      </c>
      <c r="F12" s="2" t="s">
        <v>211</v>
      </c>
      <c r="G12" s="2" t="s">
        <v>212</v>
      </c>
      <c r="H12" s="2">
        <v>14805</v>
      </c>
      <c r="I12" s="2" t="s">
        <v>248</v>
      </c>
      <c r="J12" s="2" t="s">
        <v>248</v>
      </c>
      <c r="K12" s="2">
        <v>5.2067889999999997</v>
      </c>
      <c r="L12" s="2">
        <v>-74.736407</v>
      </c>
      <c r="M12" s="2">
        <v>5</v>
      </c>
      <c r="N12" s="2" t="s">
        <v>26</v>
      </c>
      <c r="O12" s="2" t="s">
        <v>213</v>
      </c>
      <c r="P12" s="2">
        <v>2571</v>
      </c>
      <c r="Q12" s="2" t="s">
        <v>249</v>
      </c>
      <c r="R12" s="2">
        <v>1911</v>
      </c>
      <c r="S12" s="2">
        <v>5</v>
      </c>
      <c r="T12" s="2">
        <v>28</v>
      </c>
      <c r="U12" s="2"/>
      <c r="V12" s="4">
        <v>4166</v>
      </c>
      <c r="W12" s="2" t="s">
        <v>28</v>
      </c>
      <c r="X12" s="2" t="s">
        <v>29</v>
      </c>
      <c r="Y12" s="2" t="s">
        <v>30</v>
      </c>
      <c r="Z12" s="2" t="s">
        <v>30</v>
      </c>
      <c r="AA12" s="2" t="s">
        <v>31</v>
      </c>
      <c r="AB12" s="2" t="s">
        <v>249</v>
      </c>
      <c r="AC12" s="2">
        <v>2571</v>
      </c>
      <c r="AD12" s="2">
        <v>-74.735100000000003</v>
      </c>
      <c r="AE12" s="2">
        <v>5.2034000000000002</v>
      </c>
      <c r="AF12">
        <f>VLOOKUP(B12,[1]Alt_Honda_Historico!$B:$E,4,FALSE)</f>
        <v>207</v>
      </c>
      <c r="AG12">
        <f>VLOOKUP(B12,[1]Alt_Honda_Historico!$B:$C,2,FALSE)</f>
        <v>529356.17636866297</v>
      </c>
      <c r="AH12">
        <f>VLOOKUP(B12,[1]Alt_Honda_Historico!$B:$D,3,FALSE)</f>
        <v>575154.04831928795</v>
      </c>
    </row>
    <row r="13" spans="1:34" x14ac:dyDescent="0.3">
      <c r="A13" s="3">
        <v>701181</v>
      </c>
      <c r="B13" s="2">
        <v>17686</v>
      </c>
      <c r="C13" s="3">
        <f>VLOOKUP(B13,VISIT_ID!C:F,4,FALSE)</f>
        <v>2</v>
      </c>
      <c r="D13" s="3">
        <v>3</v>
      </c>
      <c r="E13" s="2" t="s">
        <v>33</v>
      </c>
      <c r="F13" s="2" t="s">
        <v>211</v>
      </c>
      <c r="G13" s="2" t="s">
        <v>212</v>
      </c>
      <c r="H13" s="2">
        <v>17686</v>
      </c>
      <c r="I13" s="2" t="s">
        <v>209</v>
      </c>
      <c r="J13" s="2" t="s">
        <v>209</v>
      </c>
      <c r="K13" s="2">
        <v>5.2067889999999997</v>
      </c>
      <c r="L13" s="2">
        <v>-74.736407</v>
      </c>
      <c r="M13" s="2">
        <v>5</v>
      </c>
      <c r="N13" s="2" t="s">
        <v>26</v>
      </c>
      <c r="O13" s="2"/>
      <c r="P13" s="2">
        <v>3298</v>
      </c>
      <c r="Q13" s="2" t="s">
        <v>209</v>
      </c>
      <c r="R13" s="2">
        <v>1911</v>
      </c>
      <c r="S13" s="2">
        <v>5</v>
      </c>
      <c r="T13" s="2">
        <v>28</v>
      </c>
      <c r="U13" s="2">
        <v>4166</v>
      </c>
      <c r="V13" s="4">
        <v>4166</v>
      </c>
      <c r="W13" s="2" t="s">
        <v>28</v>
      </c>
      <c r="X13" s="2" t="s">
        <v>29</v>
      </c>
      <c r="Y13" s="2" t="s">
        <v>30</v>
      </c>
      <c r="Z13" s="2" t="s">
        <v>30</v>
      </c>
      <c r="AA13" s="2" t="s">
        <v>30</v>
      </c>
      <c r="AB13" s="2" t="s">
        <v>209</v>
      </c>
      <c r="AC13" s="2">
        <v>3298</v>
      </c>
      <c r="AD13" s="2">
        <v>-74.735100000000003</v>
      </c>
      <c r="AE13" s="2">
        <v>5.2034000000000002</v>
      </c>
      <c r="AF13">
        <f>VLOOKUP(B13,[1]Alt_Honda_Historico!$B:$E,4,FALSE)</f>
        <v>207</v>
      </c>
      <c r="AG13">
        <f>VLOOKUP(B13,[1]Alt_Honda_Historico!$B:$C,2,FALSE)</f>
        <v>529356.17636866297</v>
      </c>
      <c r="AH13">
        <f>VLOOKUP(B13,[1]Alt_Honda_Historico!$B:$D,3,FALSE)</f>
        <v>575154.04831928795</v>
      </c>
    </row>
    <row r="14" spans="1:34" x14ac:dyDescent="0.3">
      <c r="A14" s="3">
        <v>688699</v>
      </c>
      <c r="B14" s="2">
        <v>1436</v>
      </c>
      <c r="C14" s="3">
        <f>VLOOKUP(B14,VISIT_ID!C:F,4,FALSE)</f>
        <v>2</v>
      </c>
      <c r="D14" s="3">
        <v>3</v>
      </c>
      <c r="E14" s="2" t="s">
        <v>33</v>
      </c>
      <c r="F14" s="2" t="s">
        <v>211</v>
      </c>
      <c r="G14" s="2" t="s">
        <v>212</v>
      </c>
      <c r="H14" s="2">
        <v>1436</v>
      </c>
      <c r="I14" s="2" t="s">
        <v>25</v>
      </c>
      <c r="J14" s="2" t="s">
        <v>25</v>
      </c>
      <c r="K14" s="2">
        <v>5.2034000000000002</v>
      </c>
      <c r="L14" s="2">
        <v>-74.735100000000003</v>
      </c>
      <c r="M14" s="2">
        <v>7</v>
      </c>
      <c r="N14" s="2"/>
      <c r="O14" s="2"/>
      <c r="P14" s="2">
        <v>145</v>
      </c>
      <c r="Q14" s="2" t="s">
        <v>27</v>
      </c>
      <c r="R14" s="2">
        <v>1911</v>
      </c>
      <c r="S14" s="2">
        <v>5</v>
      </c>
      <c r="T14" s="2">
        <v>28</v>
      </c>
      <c r="U14" s="2">
        <v>4166</v>
      </c>
      <c r="V14" s="4">
        <v>4166</v>
      </c>
      <c r="W14" s="2" t="s">
        <v>28</v>
      </c>
      <c r="X14" s="2" t="s">
        <v>29</v>
      </c>
      <c r="Y14" s="2" t="s">
        <v>30</v>
      </c>
      <c r="Z14" s="2" t="s">
        <v>214</v>
      </c>
      <c r="AA14" s="2" t="s">
        <v>215</v>
      </c>
      <c r="AB14" s="2" t="s">
        <v>27</v>
      </c>
      <c r="AC14" s="2">
        <v>145</v>
      </c>
      <c r="AD14" s="2">
        <v>-74.735100000000003</v>
      </c>
      <c r="AE14" s="2">
        <v>5.2034000000000002</v>
      </c>
      <c r="AF14">
        <f>VLOOKUP(B14,[1]Alt_Honda_Historico!$B:$E,4,FALSE)</f>
        <v>207</v>
      </c>
      <c r="AG14">
        <f>VLOOKUP(B14,[1]Alt_Honda_Historico!$B:$C,2,FALSE)</f>
        <v>529356.17636866297</v>
      </c>
      <c r="AH14">
        <f>VLOOKUP(B14,[1]Alt_Honda_Historico!$B:$D,3,FALSE)</f>
        <v>575154.04831928795</v>
      </c>
    </row>
    <row r="15" spans="1:34" x14ac:dyDescent="0.3">
      <c r="A15" s="3">
        <v>688700</v>
      </c>
      <c r="B15" s="2">
        <v>1437</v>
      </c>
      <c r="C15" s="3">
        <f>VLOOKUP(B15,VISIT_ID!C:F,4,FALSE)</f>
        <v>2</v>
      </c>
      <c r="D15" s="3">
        <v>3</v>
      </c>
      <c r="E15" s="2" t="s">
        <v>33</v>
      </c>
      <c r="F15" s="2" t="s">
        <v>211</v>
      </c>
      <c r="G15" s="2" t="s">
        <v>212</v>
      </c>
      <c r="H15" s="2">
        <v>1437</v>
      </c>
      <c r="I15" s="2" t="s">
        <v>25</v>
      </c>
      <c r="J15" s="2" t="s">
        <v>25</v>
      </c>
      <c r="K15" s="2">
        <v>5.2034000000000002</v>
      </c>
      <c r="L15" s="2">
        <v>-74.735100000000003</v>
      </c>
      <c r="M15" s="2">
        <v>7</v>
      </c>
      <c r="N15" s="2"/>
      <c r="O15" s="2"/>
      <c r="P15" s="2">
        <v>145</v>
      </c>
      <c r="Q15" s="2" t="s">
        <v>27</v>
      </c>
      <c r="R15" s="2">
        <v>1911</v>
      </c>
      <c r="S15" s="2">
        <v>5</v>
      </c>
      <c r="T15" s="2">
        <v>28</v>
      </c>
      <c r="U15" s="2">
        <v>4166</v>
      </c>
      <c r="V15" s="4">
        <v>4166</v>
      </c>
      <c r="W15" s="2" t="s">
        <v>28</v>
      </c>
      <c r="X15" s="2" t="s">
        <v>29</v>
      </c>
      <c r="Y15" s="2" t="s">
        <v>30</v>
      </c>
      <c r="Z15" s="2" t="s">
        <v>214</v>
      </c>
      <c r="AA15" s="2" t="s">
        <v>215</v>
      </c>
      <c r="AB15" s="2" t="s">
        <v>27</v>
      </c>
      <c r="AC15" s="2">
        <v>145</v>
      </c>
      <c r="AD15" s="2">
        <v>-74.735100000000003</v>
      </c>
      <c r="AE15" s="2">
        <v>5.2034000000000002</v>
      </c>
      <c r="AF15">
        <f>VLOOKUP(B15,[1]Alt_Honda_Historico!$B:$E,4,FALSE)</f>
        <v>207</v>
      </c>
      <c r="AG15">
        <f>VLOOKUP(B15,[1]Alt_Honda_Historico!$B:$C,2,FALSE)</f>
        <v>529356.17636866297</v>
      </c>
      <c r="AH15">
        <f>VLOOKUP(B15,[1]Alt_Honda_Historico!$B:$D,3,FALSE)</f>
        <v>575154.04831928795</v>
      </c>
    </row>
    <row r="16" spans="1:34" x14ac:dyDescent="0.3">
      <c r="A16" s="3">
        <v>677415</v>
      </c>
      <c r="B16" s="2">
        <v>3177</v>
      </c>
      <c r="C16" s="3">
        <f>VLOOKUP(B16,VISIT_ID!C:F,4,FALSE)</f>
        <v>2</v>
      </c>
      <c r="D16" s="3">
        <v>3</v>
      </c>
      <c r="E16" s="2" t="s">
        <v>33</v>
      </c>
      <c r="F16" s="2" t="s">
        <v>211</v>
      </c>
      <c r="G16" s="2" t="s">
        <v>212</v>
      </c>
      <c r="H16" s="2">
        <v>3177</v>
      </c>
      <c r="I16" s="2" t="s">
        <v>220</v>
      </c>
      <c r="J16" s="2" t="s">
        <v>220</v>
      </c>
      <c r="K16" s="2">
        <v>5.2034000000000002</v>
      </c>
      <c r="L16" s="2">
        <v>-74.735100000000003</v>
      </c>
      <c r="M16" s="2">
        <v>7</v>
      </c>
      <c r="N16" s="2"/>
      <c r="O16" s="2"/>
      <c r="P16" s="2">
        <v>1399</v>
      </c>
      <c r="Q16" s="2" t="s">
        <v>221</v>
      </c>
      <c r="R16" s="2">
        <v>1911</v>
      </c>
      <c r="S16" s="2">
        <v>5</v>
      </c>
      <c r="T16" s="2">
        <v>28</v>
      </c>
      <c r="U16" s="2">
        <v>4166</v>
      </c>
      <c r="V16" s="4">
        <v>4166</v>
      </c>
      <c r="W16" s="2" t="s">
        <v>28</v>
      </c>
      <c r="X16" s="2" t="s">
        <v>29</v>
      </c>
      <c r="Y16" s="2" t="s">
        <v>30</v>
      </c>
      <c r="Z16" s="2" t="s">
        <v>214</v>
      </c>
      <c r="AA16" s="2" t="s">
        <v>215</v>
      </c>
      <c r="AB16" s="2" t="s">
        <v>221</v>
      </c>
      <c r="AC16" s="2">
        <v>1399</v>
      </c>
      <c r="AD16" s="2">
        <v>-74.735100000000003</v>
      </c>
      <c r="AE16" s="2">
        <v>5.2034000000000002</v>
      </c>
      <c r="AF16">
        <f>VLOOKUP(B16,[1]Alt_Honda_Historico!$B:$E,4,FALSE)</f>
        <v>207</v>
      </c>
      <c r="AG16">
        <f>VLOOKUP(B16,[1]Alt_Honda_Historico!$B:$C,2,FALSE)</f>
        <v>529356.17636866297</v>
      </c>
      <c r="AH16">
        <f>VLOOKUP(B16,[1]Alt_Honda_Historico!$B:$D,3,FALSE)</f>
        <v>575154.04831928795</v>
      </c>
    </row>
    <row r="17" spans="1:34" x14ac:dyDescent="0.3">
      <c r="A17" s="3">
        <v>681446</v>
      </c>
      <c r="B17" s="2">
        <v>3206</v>
      </c>
      <c r="C17" s="3">
        <f>VLOOKUP(B17,VISIT_ID!C:F,4,FALSE)</f>
        <v>2</v>
      </c>
      <c r="D17" s="3">
        <v>3</v>
      </c>
      <c r="E17" s="2" t="s">
        <v>33</v>
      </c>
      <c r="F17" s="2" t="s">
        <v>211</v>
      </c>
      <c r="G17" s="2" t="s">
        <v>212</v>
      </c>
      <c r="H17" s="2">
        <v>3206</v>
      </c>
      <c r="I17" s="2" t="s">
        <v>57</v>
      </c>
      <c r="J17" s="2" t="s">
        <v>57</v>
      </c>
      <c r="K17" s="2">
        <v>5.2034000000000002</v>
      </c>
      <c r="L17" s="2">
        <v>-74.735100000000003</v>
      </c>
      <c r="M17" s="2">
        <v>7</v>
      </c>
      <c r="N17" s="2"/>
      <c r="O17" s="2"/>
      <c r="P17" s="2">
        <v>1296</v>
      </c>
      <c r="Q17" s="2" t="s">
        <v>58</v>
      </c>
      <c r="R17" s="2">
        <v>1911</v>
      </c>
      <c r="S17" s="2">
        <v>5</v>
      </c>
      <c r="T17" s="2">
        <v>28</v>
      </c>
      <c r="U17" s="2">
        <v>4166</v>
      </c>
      <c r="V17" s="4">
        <v>4166</v>
      </c>
      <c r="W17" s="2" t="s">
        <v>28</v>
      </c>
      <c r="X17" s="2" t="s">
        <v>29</v>
      </c>
      <c r="Y17" s="2" t="s">
        <v>30</v>
      </c>
      <c r="Z17" s="2" t="s">
        <v>214</v>
      </c>
      <c r="AA17" s="2" t="s">
        <v>222</v>
      </c>
      <c r="AB17" s="2" t="s">
        <v>58</v>
      </c>
      <c r="AC17" s="2">
        <v>1296</v>
      </c>
      <c r="AD17" s="2">
        <v>-74.735100000000003</v>
      </c>
      <c r="AE17" s="2">
        <v>5.2034000000000002</v>
      </c>
      <c r="AF17">
        <f>VLOOKUP(B17,[1]Alt_Honda_Historico!$B:$E,4,FALSE)</f>
        <v>207</v>
      </c>
      <c r="AG17">
        <f>VLOOKUP(B17,[1]Alt_Honda_Historico!$B:$C,2,FALSE)</f>
        <v>529356.17636866297</v>
      </c>
      <c r="AH17">
        <f>VLOOKUP(B17,[1]Alt_Honda_Historico!$B:$D,3,FALSE)</f>
        <v>575154.04831928795</v>
      </c>
    </row>
    <row r="18" spans="1:34" x14ac:dyDescent="0.3">
      <c r="A18" s="3">
        <v>704434</v>
      </c>
      <c r="B18" s="2">
        <v>6229</v>
      </c>
      <c r="C18" s="3">
        <f>VLOOKUP(B18,VISIT_ID!C:F,4,FALSE)</f>
        <v>2</v>
      </c>
      <c r="D18" s="3">
        <v>3</v>
      </c>
      <c r="E18" s="2" t="s">
        <v>33</v>
      </c>
      <c r="F18" s="2" t="s">
        <v>211</v>
      </c>
      <c r="G18" s="2" t="s">
        <v>212</v>
      </c>
      <c r="H18" s="2">
        <v>6229</v>
      </c>
      <c r="I18" s="2" t="s">
        <v>79</v>
      </c>
      <c r="J18" s="2" t="s">
        <v>79</v>
      </c>
      <c r="K18" s="2">
        <v>5.2034000000000002</v>
      </c>
      <c r="L18" s="2">
        <v>-74.735100000000003</v>
      </c>
      <c r="M18" s="2">
        <v>7</v>
      </c>
      <c r="N18" s="2"/>
      <c r="O18" s="2"/>
      <c r="P18" s="3">
        <v>1196</v>
      </c>
      <c r="Q18" s="2" t="s">
        <v>235</v>
      </c>
      <c r="R18" s="2">
        <v>1911</v>
      </c>
      <c r="S18" s="2">
        <v>5</v>
      </c>
      <c r="T18" s="2">
        <v>28</v>
      </c>
      <c r="U18" s="2">
        <v>4166</v>
      </c>
      <c r="V18" s="4">
        <v>4166</v>
      </c>
      <c r="W18" s="2" t="s">
        <v>28</v>
      </c>
      <c r="X18" s="2" t="s">
        <v>29</v>
      </c>
      <c r="Y18" s="2" t="s">
        <v>30</v>
      </c>
      <c r="Z18" s="2" t="s">
        <v>214</v>
      </c>
      <c r="AA18" s="2" t="s">
        <v>215</v>
      </c>
      <c r="AB18" s="2" t="s">
        <v>235</v>
      </c>
      <c r="AC18" s="3">
        <v>1196</v>
      </c>
      <c r="AD18" s="2">
        <v>-74.735100000000003</v>
      </c>
      <c r="AE18" s="2">
        <v>5.2034000000000002</v>
      </c>
      <c r="AF18">
        <f>VLOOKUP(B18,[1]Alt_Honda_Historico!$B:$E,4,FALSE)</f>
        <v>207</v>
      </c>
      <c r="AG18">
        <f>VLOOKUP(B18,[1]Alt_Honda_Historico!$B:$C,2,FALSE)</f>
        <v>529356.17636866297</v>
      </c>
      <c r="AH18">
        <f>VLOOKUP(B18,[1]Alt_Honda_Historico!$B:$D,3,FALSE)</f>
        <v>575154.04831928795</v>
      </c>
    </row>
    <row r="19" spans="1:34" x14ac:dyDescent="0.3">
      <c r="A19" s="3">
        <v>712799</v>
      </c>
      <c r="B19" s="2">
        <v>6655</v>
      </c>
      <c r="C19" s="3">
        <f>VLOOKUP(B19,VISIT_ID!C:F,4,FALSE)</f>
        <v>2</v>
      </c>
      <c r="D19" s="3">
        <v>3</v>
      </c>
      <c r="E19" s="2" t="s">
        <v>33</v>
      </c>
      <c r="F19" s="2" t="s">
        <v>211</v>
      </c>
      <c r="G19" s="2" t="s">
        <v>212</v>
      </c>
      <c r="H19" s="2">
        <v>6655</v>
      </c>
      <c r="I19" s="2" t="s">
        <v>83</v>
      </c>
      <c r="J19" s="2" t="s">
        <v>83</v>
      </c>
      <c r="K19" s="2">
        <v>5.2034000000000002</v>
      </c>
      <c r="L19" s="2">
        <v>-74.735100000000003</v>
      </c>
      <c r="M19" s="2">
        <v>7</v>
      </c>
      <c r="N19" s="2"/>
      <c r="O19" s="2"/>
      <c r="P19" s="2">
        <v>1186</v>
      </c>
      <c r="Q19" s="2" t="s">
        <v>236</v>
      </c>
      <c r="R19" s="2">
        <v>1911</v>
      </c>
      <c r="S19" s="2">
        <v>5</v>
      </c>
      <c r="T19" s="2">
        <v>28</v>
      </c>
      <c r="U19" s="2">
        <v>4166</v>
      </c>
      <c r="V19" s="4">
        <v>4166</v>
      </c>
      <c r="W19" s="2" t="s">
        <v>28</v>
      </c>
      <c r="X19" s="2" t="s">
        <v>29</v>
      </c>
      <c r="Y19" s="2" t="s">
        <v>30</v>
      </c>
      <c r="Z19" s="2" t="s">
        <v>214</v>
      </c>
      <c r="AA19" s="2" t="s">
        <v>215</v>
      </c>
      <c r="AB19" s="2" t="s">
        <v>236</v>
      </c>
      <c r="AC19" s="2">
        <v>1186</v>
      </c>
      <c r="AD19" s="2">
        <v>-74.735100000000003</v>
      </c>
      <c r="AE19" s="2">
        <v>5.2034000000000002</v>
      </c>
      <c r="AF19">
        <f>VLOOKUP(B19,[1]Alt_Honda_Historico!$B:$E,4,FALSE)</f>
        <v>207</v>
      </c>
      <c r="AG19">
        <f>VLOOKUP(B19,[1]Alt_Honda_Historico!$B:$C,2,FALSE)</f>
        <v>529356.17636866297</v>
      </c>
      <c r="AH19">
        <f>VLOOKUP(B19,[1]Alt_Honda_Historico!$B:$D,3,FALSE)</f>
        <v>575154.04831928795</v>
      </c>
    </row>
    <row r="20" spans="1:34" x14ac:dyDescent="0.3">
      <c r="A20" s="3">
        <v>690576</v>
      </c>
      <c r="B20" s="2">
        <v>10511</v>
      </c>
      <c r="C20" s="3">
        <f>VLOOKUP(B20,VISIT_ID!C:F,4,FALSE)</f>
        <v>2</v>
      </c>
      <c r="D20" s="3">
        <v>3</v>
      </c>
      <c r="E20" s="2" t="s">
        <v>33</v>
      </c>
      <c r="F20" s="2" t="s">
        <v>211</v>
      </c>
      <c r="G20" s="2" t="s">
        <v>212</v>
      </c>
      <c r="H20" s="2">
        <v>10511</v>
      </c>
      <c r="I20" s="2" t="s">
        <v>242</v>
      </c>
      <c r="J20" s="2" t="s">
        <v>242</v>
      </c>
      <c r="K20" s="2">
        <v>5.2034000000000002</v>
      </c>
      <c r="L20" s="2">
        <v>-74.735100000000003</v>
      </c>
      <c r="M20" s="2">
        <v>7</v>
      </c>
      <c r="N20" s="2"/>
      <c r="O20" s="2"/>
      <c r="P20" s="2">
        <v>2606</v>
      </c>
      <c r="Q20" s="2" t="s">
        <v>243</v>
      </c>
      <c r="R20" s="2">
        <v>1911</v>
      </c>
      <c r="S20" s="2">
        <v>5</v>
      </c>
      <c r="T20" s="2">
        <v>28</v>
      </c>
      <c r="U20" s="2">
        <v>4166</v>
      </c>
      <c r="V20" s="4">
        <v>4166</v>
      </c>
      <c r="W20" s="2" t="s">
        <v>28</v>
      </c>
      <c r="X20" s="2" t="s">
        <v>29</v>
      </c>
      <c r="Y20" s="2" t="s">
        <v>30</v>
      </c>
      <c r="Z20" s="2" t="s">
        <v>214</v>
      </c>
      <c r="AA20" s="2" t="s">
        <v>244</v>
      </c>
      <c r="AB20" s="2" t="s">
        <v>243</v>
      </c>
      <c r="AC20" s="2">
        <v>2606</v>
      </c>
      <c r="AD20" s="2">
        <v>-74.735100000000003</v>
      </c>
      <c r="AE20" s="2">
        <v>5.2034000000000002</v>
      </c>
      <c r="AF20">
        <f>VLOOKUP(B20,[1]Alt_Honda_Historico!$B:$E,4,FALSE)</f>
        <v>207</v>
      </c>
      <c r="AG20">
        <f>VLOOKUP(B20,[1]Alt_Honda_Historico!$B:$C,2,FALSE)</f>
        <v>529356.17636866297</v>
      </c>
      <c r="AH20">
        <f>VLOOKUP(B20,[1]Alt_Honda_Historico!$B:$D,3,FALSE)</f>
        <v>575154.04831928795</v>
      </c>
    </row>
    <row r="21" spans="1:34" x14ac:dyDescent="0.3">
      <c r="A21" s="3">
        <v>690577</v>
      </c>
      <c r="B21" s="2">
        <v>10512</v>
      </c>
      <c r="C21" s="3">
        <f>VLOOKUP(B21,VISIT_ID!C:F,4,FALSE)</f>
        <v>2</v>
      </c>
      <c r="D21" s="3">
        <v>3</v>
      </c>
      <c r="E21" s="2" t="s">
        <v>33</v>
      </c>
      <c r="F21" s="2" t="s">
        <v>211</v>
      </c>
      <c r="G21" s="2" t="s">
        <v>212</v>
      </c>
      <c r="H21" s="2">
        <v>10512</v>
      </c>
      <c r="I21" s="2" t="s">
        <v>242</v>
      </c>
      <c r="J21" s="2" t="s">
        <v>242</v>
      </c>
      <c r="K21" s="2">
        <v>5.2034000000000002</v>
      </c>
      <c r="L21" s="2">
        <v>-74.735100000000003</v>
      </c>
      <c r="M21" s="2">
        <v>7</v>
      </c>
      <c r="N21" s="2"/>
      <c r="O21" s="2"/>
      <c r="P21" s="2">
        <v>2606</v>
      </c>
      <c r="Q21" s="2" t="s">
        <v>243</v>
      </c>
      <c r="R21" s="2">
        <v>1911</v>
      </c>
      <c r="S21" s="2">
        <v>5</v>
      </c>
      <c r="T21" s="2">
        <v>28</v>
      </c>
      <c r="U21" s="2">
        <v>4166</v>
      </c>
      <c r="V21" s="4">
        <v>4166</v>
      </c>
      <c r="W21" s="2" t="s">
        <v>28</v>
      </c>
      <c r="X21" s="2" t="s">
        <v>29</v>
      </c>
      <c r="Y21" s="2" t="s">
        <v>30</v>
      </c>
      <c r="Z21" s="2" t="s">
        <v>214</v>
      </c>
      <c r="AA21" s="2" t="s">
        <v>244</v>
      </c>
      <c r="AB21" s="2" t="s">
        <v>243</v>
      </c>
      <c r="AC21" s="2">
        <v>2606</v>
      </c>
      <c r="AD21" s="2">
        <v>-74.735100000000003</v>
      </c>
      <c r="AE21" s="2">
        <v>5.2034000000000002</v>
      </c>
      <c r="AF21">
        <f>VLOOKUP(B21,[1]Alt_Honda_Historico!$B:$E,4,FALSE)</f>
        <v>207</v>
      </c>
      <c r="AG21">
        <f>VLOOKUP(B21,[1]Alt_Honda_Historico!$B:$C,2,FALSE)</f>
        <v>529356.17636866297</v>
      </c>
      <c r="AH21">
        <f>VLOOKUP(B21,[1]Alt_Honda_Historico!$B:$D,3,FALSE)</f>
        <v>575154.04831928795</v>
      </c>
    </row>
    <row r="22" spans="1:34" x14ac:dyDescent="0.3">
      <c r="A22" s="3">
        <v>690933</v>
      </c>
      <c r="B22" s="2">
        <v>14806</v>
      </c>
      <c r="C22" s="3">
        <f>VLOOKUP(B22,VISIT_ID!C:F,4,FALSE)</f>
        <v>2</v>
      </c>
      <c r="D22" s="3">
        <v>3</v>
      </c>
      <c r="E22" s="2" t="s">
        <v>33</v>
      </c>
      <c r="F22" s="2" t="s">
        <v>211</v>
      </c>
      <c r="G22" s="2" t="s">
        <v>212</v>
      </c>
      <c r="H22" s="2">
        <v>14806</v>
      </c>
      <c r="I22" s="2" t="s">
        <v>248</v>
      </c>
      <c r="J22" s="2" t="s">
        <v>248</v>
      </c>
      <c r="K22" s="2">
        <v>5.2034000000000002</v>
      </c>
      <c r="L22" s="2">
        <v>-74.735100000000003</v>
      </c>
      <c r="M22" s="2">
        <v>7</v>
      </c>
      <c r="N22" s="2"/>
      <c r="O22" s="2"/>
      <c r="P22" s="2">
        <v>2571</v>
      </c>
      <c r="Q22" s="2" t="s">
        <v>248</v>
      </c>
      <c r="R22" s="2">
        <v>1911</v>
      </c>
      <c r="S22" s="2">
        <v>5</v>
      </c>
      <c r="T22" s="2">
        <v>28</v>
      </c>
      <c r="U22" s="2">
        <v>4166</v>
      </c>
      <c r="V22" s="4">
        <v>4166</v>
      </c>
      <c r="W22" s="2" t="s">
        <v>28</v>
      </c>
      <c r="X22" s="2" t="s">
        <v>29</v>
      </c>
      <c r="Y22" s="2" t="s">
        <v>30</v>
      </c>
      <c r="Z22" s="2" t="s">
        <v>214</v>
      </c>
      <c r="AA22" s="2" t="s">
        <v>215</v>
      </c>
      <c r="AB22" s="2" t="s">
        <v>248</v>
      </c>
      <c r="AC22" s="2">
        <v>2571</v>
      </c>
      <c r="AD22" s="2">
        <v>-74.735100000000003</v>
      </c>
      <c r="AE22" s="2">
        <v>5.2034000000000002</v>
      </c>
      <c r="AF22">
        <f>VLOOKUP(B22,[1]Alt_Honda_Historico!$B:$E,4,FALSE)</f>
        <v>207</v>
      </c>
      <c r="AG22">
        <f>VLOOKUP(B22,[1]Alt_Honda_Historico!$B:$C,2,FALSE)</f>
        <v>529356.17636866297</v>
      </c>
      <c r="AH22">
        <f>VLOOKUP(B22,[1]Alt_Honda_Historico!$B:$D,3,FALSE)</f>
        <v>575154.04831928795</v>
      </c>
    </row>
    <row r="23" spans="1:34" x14ac:dyDescent="0.3">
      <c r="A23" s="3">
        <v>695532</v>
      </c>
      <c r="B23" s="2">
        <v>20935</v>
      </c>
      <c r="C23" s="3">
        <f>VLOOKUP(B23,VISIT_ID!C:F,4,FALSE)</f>
        <v>2</v>
      </c>
      <c r="D23" s="3">
        <v>3</v>
      </c>
      <c r="E23" s="2" t="s">
        <v>33</v>
      </c>
      <c r="F23" s="2" t="s">
        <v>211</v>
      </c>
      <c r="G23" s="2" t="s">
        <v>212</v>
      </c>
      <c r="H23" s="2">
        <v>20935</v>
      </c>
      <c r="I23" s="2" t="s">
        <v>251</v>
      </c>
      <c r="J23" s="2" t="s">
        <v>251</v>
      </c>
      <c r="K23" s="2">
        <v>5.2034000000000002</v>
      </c>
      <c r="L23" s="2">
        <v>-74.735100000000003</v>
      </c>
      <c r="M23" s="2">
        <v>7</v>
      </c>
      <c r="N23" s="2"/>
      <c r="O23" s="2"/>
      <c r="P23" s="2">
        <v>2811</v>
      </c>
      <c r="Q23" s="2" t="s">
        <v>251</v>
      </c>
      <c r="R23" s="2">
        <v>1911</v>
      </c>
      <c r="S23" s="2">
        <v>5</v>
      </c>
      <c r="T23" s="2">
        <v>28</v>
      </c>
      <c r="U23" s="2">
        <v>4166</v>
      </c>
      <c r="V23" s="4">
        <v>4166</v>
      </c>
      <c r="W23" s="2" t="s">
        <v>28</v>
      </c>
      <c r="X23" s="2" t="s">
        <v>29</v>
      </c>
      <c r="Y23" s="2" t="s">
        <v>30</v>
      </c>
      <c r="Z23" s="2" t="s">
        <v>214</v>
      </c>
      <c r="AA23" s="2" t="s">
        <v>219</v>
      </c>
      <c r="AB23" s="2" t="s">
        <v>251</v>
      </c>
      <c r="AC23" s="2">
        <v>2811</v>
      </c>
      <c r="AD23" s="2">
        <v>-74.735100000000003</v>
      </c>
      <c r="AE23" s="2">
        <v>5.2034000000000002</v>
      </c>
      <c r="AF23">
        <f>VLOOKUP(B23,[1]Alt_Honda_Historico!$B:$E,4,FALSE)</f>
        <v>207</v>
      </c>
      <c r="AG23">
        <f>VLOOKUP(B23,[1]Alt_Honda_Historico!$B:$C,2,FALSE)</f>
        <v>529356.17636866297</v>
      </c>
      <c r="AH23">
        <f>VLOOKUP(B23,[1]Alt_Honda_Historico!$B:$D,3,FALSE)</f>
        <v>575154.04831928795</v>
      </c>
    </row>
    <row r="24" spans="1:34" x14ac:dyDescent="0.3">
      <c r="A24" s="3">
        <v>677671</v>
      </c>
      <c r="B24" s="2">
        <v>53790</v>
      </c>
      <c r="C24" s="3">
        <f>VLOOKUP(B24,VISIT_ID!C:F,4,FALSE)</f>
        <v>3</v>
      </c>
      <c r="D24" s="3">
        <v>3</v>
      </c>
      <c r="E24" s="2" t="s">
        <v>33</v>
      </c>
      <c r="F24" s="2" t="s">
        <v>253</v>
      </c>
      <c r="G24" s="2" t="s">
        <v>254</v>
      </c>
      <c r="H24" s="2">
        <v>53790</v>
      </c>
      <c r="I24" s="2" t="s">
        <v>187</v>
      </c>
      <c r="J24" s="2" t="s">
        <v>187</v>
      </c>
      <c r="K24" s="2">
        <v>5.2034000000000002</v>
      </c>
      <c r="L24" s="2">
        <v>-74.735100000000003</v>
      </c>
      <c r="M24" s="2">
        <v>7</v>
      </c>
      <c r="N24" s="2"/>
      <c r="O24" s="2"/>
      <c r="P24" s="2">
        <v>3126</v>
      </c>
      <c r="Q24" s="2" t="s">
        <v>188</v>
      </c>
      <c r="R24" s="2">
        <v>1911</v>
      </c>
      <c r="S24" s="2">
        <v>2</v>
      </c>
      <c r="T24" s="2">
        <v>4</v>
      </c>
      <c r="U24" s="2">
        <v>4418</v>
      </c>
      <c r="V24" s="4">
        <v>4418</v>
      </c>
      <c r="W24" s="2" t="s">
        <v>28</v>
      </c>
      <c r="X24" s="2" t="s">
        <v>29</v>
      </c>
      <c r="Y24" s="2" t="s">
        <v>30</v>
      </c>
      <c r="Z24" s="2" t="s">
        <v>214</v>
      </c>
      <c r="AA24" s="2" t="s">
        <v>257</v>
      </c>
      <c r="AB24" s="2" t="s">
        <v>188</v>
      </c>
      <c r="AC24" s="2">
        <v>3126</v>
      </c>
      <c r="AD24" s="2">
        <v>-74.735100000000003</v>
      </c>
      <c r="AE24" s="2">
        <v>5.2034000000000002</v>
      </c>
      <c r="AF24">
        <f>VLOOKUP(B24,[1]Alt_Honda_Historico!$B:$E,4,FALSE)</f>
        <v>207</v>
      </c>
      <c r="AG24">
        <f>VLOOKUP(B24,[1]Alt_Honda_Historico!$B:$C,2,FALSE)</f>
        <v>529356.17636866297</v>
      </c>
      <c r="AH24">
        <f>VLOOKUP(B24,[1]Alt_Honda_Historico!$B:$D,3,FALSE)</f>
        <v>575154.04831928795</v>
      </c>
    </row>
    <row r="25" spans="1:34" x14ac:dyDescent="0.3">
      <c r="A25" s="3">
        <v>637015</v>
      </c>
      <c r="B25" s="2">
        <v>121312</v>
      </c>
      <c r="C25" s="3">
        <f>VLOOKUP(B25,VISIT_ID!C:F,4,FALSE)</f>
        <v>1</v>
      </c>
      <c r="D25" s="3">
        <v>2</v>
      </c>
      <c r="E25" s="2" t="s">
        <v>22</v>
      </c>
      <c r="F25" s="2" t="s">
        <v>23</v>
      </c>
      <c r="G25" s="2" t="s">
        <v>24</v>
      </c>
      <c r="H25" s="2">
        <v>121312</v>
      </c>
      <c r="I25" s="2" t="s">
        <v>315</v>
      </c>
      <c r="J25" s="2" t="s">
        <v>315</v>
      </c>
      <c r="K25" s="2">
        <v>5.0694444000000001</v>
      </c>
      <c r="L25" s="2">
        <v>-74.598055599999995</v>
      </c>
      <c r="M25" s="2">
        <v>5</v>
      </c>
      <c r="N25" s="2" t="s">
        <v>316</v>
      </c>
      <c r="O25" s="2" t="s">
        <v>317</v>
      </c>
      <c r="P25" s="2">
        <v>1315</v>
      </c>
      <c r="Q25" s="2" t="s">
        <v>315</v>
      </c>
      <c r="R25" s="2">
        <v>1913</v>
      </c>
      <c r="S25" s="2">
        <v>1</v>
      </c>
      <c r="T25" s="2">
        <v>18</v>
      </c>
      <c r="U25" s="2">
        <v>4767</v>
      </c>
      <c r="V25" s="4">
        <v>4767</v>
      </c>
      <c r="W25" s="2" t="s">
        <v>28</v>
      </c>
      <c r="X25" s="2" t="s">
        <v>318</v>
      </c>
      <c r="Y25" s="2" t="s">
        <v>319</v>
      </c>
      <c r="Z25" s="2" t="s">
        <v>319</v>
      </c>
      <c r="AA25" s="2" t="s">
        <v>320</v>
      </c>
      <c r="AB25" s="2" t="s">
        <v>315</v>
      </c>
      <c r="AC25" s="2">
        <v>1315</v>
      </c>
      <c r="AD25" s="2">
        <v>-74.736407</v>
      </c>
      <c r="AE25" s="2">
        <v>5.2067889999999997</v>
      </c>
      <c r="AF25">
        <f>VLOOKUP(B25,[1]Alt_Honda_Historico!$B:$E,4,FALSE)</f>
        <v>207</v>
      </c>
      <c r="AG25">
        <f>VLOOKUP(B25,[1]Alt_Honda_Historico!$B:$C,2,FALSE)</f>
        <v>529211.17746349797</v>
      </c>
      <c r="AH25">
        <f>VLOOKUP(B25,[1]Alt_Honda_Historico!$B:$D,3,FALSE)</f>
        <v>575528.60894764203</v>
      </c>
    </row>
    <row r="26" spans="1:34" x14ac:dyDescent="0.3">
      <c r="A26" s="3">
        <v>713028</v>
      </c>
      <c r="B26" s="2">
        <v>121312</v>
      </c>
      <c r="C26" s="3">
        <f>VLOOKUP(B26,VISIT_ID!C:F,4,FALSE)</f>
        <v>1</v>
      </c>
      <c r="D26" s="3">
        <v>2</v>
      </c>
      <c r="E26" s="2" t="s">
        <v>33</v>
      </c>
      <c r="F26" s="2" t="s">
        <v>23</v>
      </c>
      <c r="G26" s="2" t="s">
        <v>24</v>
      </c>
      <c r="H26" s="2">
        <v>121312</v>
      </c>
      <c r="I26" s="2" t="s">
        <v>315</v>
      </c>
      <c r="J26" s="2" t="s">
        <v>315</v>
      </c>
      <c r="K26" s="2">
        <v>5.0666665999999996</v>
      </c>
      <c r="L26" s="2">
        <v>-74.599999999999994</v>
      </c>
      <c r="M26" s="2" t="s">
        <v>321</v>
      </c>
      <c r="N26" s="2"/>
      <c r="O26" s="2"/>
      <c r="P26" s="2">
        <v>1315</v>
      </c>
      <c r="Q26" s="2" t="s">
        <v>322</v>
      </c>
      <c r="R26" s="2">
        <v>1913</v>
      </c>
      <c r="S26" s="2">
        <v>1</v>
      </c>
      <c r="T26" s="2">
        <v>18</v>
      </c>
      <c r="U26" s="2">
        <v>4767</v>
      </c>
      <c r="V26" s="4">
        <v>4767</v>
      </c>
      <c r="W26" s="2" t="s">
        <v>28</v>
      </c>
      <c r="X26" s="2" t="s">
        <v>318</v>
      </c>
      <c r="Y26" s="2" t="s">
        <v>319</v>
      </c>
      <c r="Z26" s="2" t="s">
        <v>319</v>
      </c>
      <c r="AA26" s="2" t="s">
        <v>319</v>
      </c>
      <c r="AB26" s="2" t="s">
        <v>322</v>
      </c>
      <c r="AC26" s="2">
        <v>1315</v>
      </c>
      <c r="AD26" s="2">
        <v>-74.736407</v>
      </c>
      <c r="AE26" s="2">
        <v>5.2067889999999997</v>
      </c>
      <c r="AF26">
        <f>VLOOKUP(B26,[1]Alt_Honda_Historico!$B:$E,4,FALSE)</f>
        <v>207</v>
      </c>
      <c r="AG26">
        <f>VLOOKUP(B26,[1]Alt_Honda_Historico!$B:$C,2,FALSE)</f>
        <v>529211.17746349797</v>
      </c>
      <c r="AH26">
        <f>VLOOKUP(B26,[1]Alt_Honda_Historico!$B:$D,3,FALSE)</f>
        <v>575528.60894764203</v>
      </c>
    </row>
    <row r="27" spans="1:34" x14ac:dyDescent="0.3">
      <c r="A27" s="3">
        <v>695642</v>
      </c>
      <c r="B27" s="2">
        <v>122919</v>
      </c>
      <c r="C27" s="3">
        <f>VLOOKUP(B27,VISIT_ID!C:F,4,FALSE)</f>
        <v>2</v>
      </c>
      <c r="D27" s="3">
        <v>1</v>
      </c>
      <c r="E27" s="2" t="s">
        <v>33</v>
      </c>
      <c r="F27" s="2" t="s">
        <v>23</v>
      </c>
      <c r="G27" s="2" t="s">
        <v>24</v>
      </c>
      <c r="H27" s="2">
        <v>122919</v>
      </c>
      <c r="I27" s="2" t="s">
        <v>198</v>
      </c>
      <c r="J27" s="2" t="s">
        <v>198</v>
      </c>
      <c r="K27" s="2">
        <v>5.2067889999999997</v>
      </c>
      <c r="L27" s="2">
        <v>-74.736407</v>
      </c>
      <c r="M27" s="2">
        <v>5</v>
      </c>
      <c r="N27" s="2" t="s">
        <v>26</v>
      </c>
      <c r="O27" s="2"/>
      <c r="P27" s="3">
        <v>3356</v>
      </c>
      <c r="Q27" s="2" t="s">
        <v>199</v>
      </c>
      <c r="R27" s="2">
        <v>1913</v>
      </c>
      <c r="S27" s="2">
        <v>2</v>
      </c>
      <c r="T27" s="2">
        <v>2</v>
      </c>
      <c r="U27" s="2">
        <v>4782</v>
      </c>
      <c r="V27" s="4">
        <v>4782</v>
      </c>
      <c r="W27" s="2" t="s">
        <v>28</v>
      </c>
      <c r="X27" s="2" t="s">
        <v>29</v>
      </c>
      <c r="Y27" s="2" t="s">
        <v>30</v>
      </c>
      <c r="Z27" s="2" t="s">
        <v>281</v>
      </c>
      <c r="AA27" s="2" t="s">
        <v>281</v>
      </c>
      <c r="AB27" s="2" t="s">
        <v>199</v>
      </c>
      <c r="AC27" s="3">
        <v>3356</v>
      </c>
      <c r="AD27" s="2">
        <v>-74.736407</v>
      </c>
      <c r="AE27" s="2">
        <v>5.2067889999999997</v>
      </c>
      <c r="AF27">
        <f>VLOOKUP(B27,[1]Alt_Honda_Historico!$B:$E,4,FALSE)</f>
        <v>207</v>
      </c>
      <c r="AG27">
        <f>VLOOKUP(B27,[1]Alt_Honda_Historico!$B:$C,2,FALSE)</f>
        <v>529211.17746349797</v>
      </c>
      <c r="AH27">
        <f>VLOOKUP(B27,[1]Alt_Honda_Historico!$B:$D,3,FALSE)</f>
        <v>575528.60894764203</v>
      </c>
    </row>
    <row r="28" spans="1:34" x14ac:dyDescent="0.3">
      <c r="A28" s="3">
        <v>696158</v>
      </c>
      <c r="B28" s="2">
        <v>121362</v>
      </c>
      <c r="C28" s="3">
        <f>VLOOKUP(B28,VISIT_ID!C:F,4,FALSE)</f>
        <v>1</v>
      </c>
      <c r="D28" s="3">
        <v>4</v>
      </c>
      <c r="E28" s="2" t="s">
        <v>33</v>
      </c>
      <c r="F28" s="2" t="s">
        <v>23</v>
      </c>
      <c r="G28" s="2" t="s">
        <v>24</v>
      </c>
      <c r="H28" s="2">
        <v>121362</v>
      </c>
      <c r="I28" s="2" t="s">
        <v>25</v>
      </c>
      <c r="J28" s="2" t="s">
        <v>25</v>
      </c>
      <c r="K28" s="2">
        <v>5.2067889999999997</v>
      </c>
      <c r="L28" s="2">
        <v>-74.736407</v>
      </c>
      <c r="M28" s="2">
        <v>5</v>
      </c>
      <c r="N28" s="2" t="s">
        <v>26</v>
      </c>
      <c r="O28" s="2"/>
      <c r="P28" s="3">
        <v>145</v>
      </c>
      <c r="Q28" s="2" t="s">
        <v>34</v>
      </c>
      <c r="R28" s="2">
        <v>1913</v>
      </c>
      <c r="S28" s="2">
        <v>2</v>
      </c>
      <c r="T28" s="2">
        <v>2</v>
      </c>
      <c r="U28" s="2">
        <v>4782</v>
      </c>
      <c r="V28" s="4">
        <v>4782</v>
      </c>
      <c r="W28" s="2" t="s">
        <v>28</v>
      </c>
      <c r="X28" s="2" t="s">
        <v>29</v>
      </c>
      <c r="Y28" s="2" t="s">
        <v>30</v>
      </c>
      <c r="Z28" s="2" t="s">
        <v>30</v>
      </c>
      <c r="AA28" s="2" t="s">
        <v>30</v>
      </c>
      <c r="AB28" s="2" t="s">
        <v>34</v>
      </c>
      <c r="AC28" s="3">
        <v>145</v>
      </c>
      <c r="AD28" s="2">
        <v>-74.735100000000003</v>
      </c>
      <c r="AE28" s="2">
        <v>5.2034000000000002</v>
      </c>
      <c r="AF28">
        <f>VLOOKUP(B28,[1]Alt_Honda_Historico!$B:$E,4,FALSE)</f>
        <v>207</v>
      </c>
      <c r="AG28">
        <f>VLOOKUP(B28,[1]Alt_Honda_Historico!$B:$C,2,FALSE)</f>
        <v>529356.17636866297</v>
      </c>
      <c r="AH28">
        <f>VLOOKUP(B28,[1]Alt_Honda_Historico!$B:$D,3,FALSE)</f>
        <v>575154.04831928795</v>
      </c>
    </row>
    <row r="29" spans="1:34" x14ac:dyDescent="0.3">
      <c r="A29" s="3">
        <v>696159</v>
      </c>
      <c r="B29" s="2">
        <v>121363</v>
      </c>
      <c r="C29" s="3">
        <f>VLOOKUP(B29,VISIT_ID!C:F,4,FALSE)</f>
        <v>1</v>
      </c>
      <c r="D29" s="3">
        <v>4</v>
      </c>
      <c r="E29" s="2" t="s">
        <v>33</v>
      </c>
      <c r="F29" s="2" t="s">
        <v>23</v>
      </c>
      <c r="G29" s="2" t="s">
        <v>24</v>
      </c>
      <c r="H29" s="2">
        <v>121363</v>
      </c>
      <c r="I29" s="2" t="s">
        <v>25</v>
      </c>
      <c r="J29" s="2" t="s">
        <v>25</v>
      </c>
      <c r="K29" s="2">
        <v>5.2067889999999997</v>
      </c>
      <c r="L29" s="2">
        <v>-74.736407</v>
      </c>
      <c r="M29" s="2">
        <v>5</v>
      </c>
      <c r="N29" s="2" t="s">
        <v>26</v>
      </c>
      <c r="O29" s="2"/>
      <c r="P29" s="3">
        <v>145</v>
      </c>
      <c r="Q29" s="2" t="s">
        <v>34</v>
      </c>
      <c r="R29" s="2">
        <v>1913</v>
      </c>
      <c r="S29" s="2">
        <v>2</v>
      </c>
      <c r="T29" s="2">
        <v>2</v>
      </c>
      <c r="U29" s="2">
        <v>4782</v>
      </c>
      <c r="V29" s="4">
        <v>4782</v>
      </c>
      <c r="W29" s="2" t="s">
        <v>28</v>
      </c>
      <c r="X29" s="2" t="s">
        <v>29</v>
      </c>
      <c r="Y29" s="2" t="s">
        <v>30</v>
      </c>
      <c r="Z29" s="2" t="s">
        <v>30</v>
      </c>
      <c r="AA29" s="2" t="s">
        <v>30</v>
      </c>
      <c r="AB29" s="2" t="s">
        <v>34</v>
      </c>
      <c r="AC29" s="3">
        <v>145</v>
      </c>
      <c r="AD29" s="2">
        <v>-74.735100000000003</v>
      </c>
      <c r="AE29" s="2">
        <v>5.2034000000000002</v>
      </c>
      <c r="AF29">
        <f>VLOOKUP(B29,[1]Alt_Honda_Historico!$B:$E,4,FALSE)</f>
        <v>207</v>
      </c>
      <c r="AG29">
        <f>VLOOKUP(B29,[1]Alt_Honda_Historico!$B:$C,2,FALSE)</f>
        <v>529356.17636866297</v>
      </c>
      <c r="AH29">
        <f>VLOOKUP(B29,[1]Alt_Honda_Historico!$B:$D,3,FALSE)</f>
        <v>575154.04831928795</v>
      </c>
    </row>
    <row r="30" spans="1:34" x14ac:dyDescent="0.3">
      <c r="A30" s="3">
        <v>682274</v>
      </c>
      <c r="B30" s="2">
        <v>121429</v>
      </c>
      <c r="C30" s="3">
        <f>VLOOKUP(B30,VISIT_ID!C:F,4,FALSE)</f>
        <v>1</v>
      </c>
      <c r="D30" s="3">
        <v>4</v>
      </c>
      <c r="E30" s="2" t="s">
        <v>33</v>
      </c>
      <c r="F30" s="2" t="s">
        <v>23</v>
      </c>
      <c r="G30" s="2" t="s">
        <v>24</v>
      </c>
      <c r="H30" s="2">
        <v>121429</v>
      </c>
      <c r="I30" s="2" t="s">
        <v>47</v>
      </c>
      <c r="J30" s="2" t="s">
        <v>47</v>
      </c>
      <c r="K30" s="2">
        <v>5.2067889999999997</v>
      </c>
      <c r="L30" s="2">
        <v>-74.736407</v>
      </c>
      <c r="M30" s="2">
        <v>5</v>
      </c>
      <c r="N30" s="2" t="s">
        <v>26</v>
      </c>
      <c r="O30" s="2"/>
      <c r="P30" s="2">
        <v>301</v>
      </c>
      <c r="Q30" s="2" t="s">
        <v>48</v>
      </c>
      <c r="R30" s="2">
        <v>1913</v>
      </c>
      <c r="S30" s="2">
        <v>2</v>
      </c>
      <c r="T30" s="2">
        <v>2</v>
      </c>
      <c r="U30" s="2">
        <v>4782</v>
      </c>
      <c r="V30" s="4">
        <v>4782</v>
      </c>
      <c r="W30" s="2" t="s">
        <v>28</v>
      </c>
      <c r="X30" s="2" t="s">
        <v>29</v>
      </c>
      <c r="Y30" s="2" t="s">
        <v>30</v>
      </c>
      <c r="Z30" s="2" t="s">
        <v>30</v>
      </c>
      <c r="AA30" s="2" t="s">
        <v>30</v>
      </c>
      <c r="AB30" s="2" t="s">
        <v>48</v>
      </c>
      <c r="AC30" s="2">
        <v>301</v>
      </c>
      <c r="AD30" s="2">
        <v>-74.735100000000003</v>
      </c>
      <c r="AE30" s="2">
        <v>5.2034000000000002</v>
      </c>
      <c r="AF30">
        <f>VLOOKUP(B30,[1]Alt_Honda_Historico!$B:$E,4,FALSE)</f>
        <v>207</v>
      </c>
      <c r="AG30">
        <f>VLOOKUP(B30,[1]Alt_Honda_Historico!$B:$C,2,FALSE)</f>
        <v>529356.17636866297</v>
      </c>
      <c r="AH30">
        <f>VLOOKUP(B30,[1]Alt_Honda_Historico!$B:$D,3,FALSE)</f>
        <v>575154.04831928795</v>
      </c>
    </row>
    <row r="31" spans="1:34" x14ac:dyDescent="0.3">
      <c r="A31" s="3">
        <v>684313</v>
      </c>
      <c r="B31" s="2">
        <v>121450</v>
      </c>
      <c r="C31" s="3">
        <f>VLOOKUP(B31,VISIT_ID!C:F,4,FALSE)</f>
        <v>1</v>
      </c>
      <c r="D31" s="3">
        <v>4</v>
      </c>
      <c r="E31" s="2" t="s">
        <v>33</v>
      </c>
      <c r="F31" s="2" t="s">
        <v>23</v>
      </c>
      <c r="G31" s="2" t="s">
        <v>24</v>
      </c>
      <c r="H31" s="2">
        <v>121450</v>
      </c>
      <c r="I31" s="2" t="s">
        <v>51</v>
      </c>
      <c r="J31" s="2" t="s">
        <v>51</v>
      </c>
      <c r="K31" s="2">
        <v>5.2067889999999997</v>
      </c>
      <c r="L31" s="2">
        <v>-74.736407</v>
      </c>
      <c r="M31" s="2">
        <v>5</v>
      </c>
      <c r="N31" s="2" t="s">
        <v>26</v>
      </c>
      <c r="O31" s="2" t="s">
        <v>52</v>
      </c>
      <c r="P31" s="3">
        <v>1269</v>
      </c>
      <c r="Q31" s="2" t="s">
        <v>53</v>
      </c>
      <c r="R31" s="2">
        <v>1913</v>
      </c>
      <c r="S31" s="2">
        <v>2</v>
      </c>
      <c r="T31" s="2">
        <v>2</v>
      </c>
      <c r="U31" s="2">
        <v>4782</v>
      </c>
      <c r="V31" s="4">
        <v>4782</v>
      </c>
      <c r="W31" s="2" t="s">
        <v>28</v>
      </c>
      <c r="X31" s="2" t="s">
        <v>29</v>
      </c>
      <c r="Y31" s="2" t="s">
        <v>30</v>
      </c>
      <c r="Z31" s="2" t="s">
        <v>30</v>
      </c>
      <c r="AA31" s="2" t="s">
        <v>30</v>
      </c>
      <c r="AB31" s="2" t="s">
        <v>53</v>
      </c>
      <c r="AC31" s="3">
        <v>1269</v>
      </c>
      <c r="AD31" s="2">
        <v>-74.735100000000003</v>
      </c>
      <c r="AE31" s="2">
        <v>5.2034000000000002</v>
      </c>
      <c r="AF31">
        <f>VLOOKUP(B31,[1]Alt_Honda_Historico!$B:$E,4,FALSE)</f>
        <v>207</v>
      </c>
      <c r="AG31">
        <f>VLOOKUP(B31,[1]Alt_Honda_Historico!$B:$C,2,FALSE)</f>
        <v>529356.17636866297</v>
      </c>
      <c r="AH31">
        <f>VLOOKUP(B31,[1]Alt_Honda_Historico!$B:$D,3,FALSE)</f>
        <v>575154.04831928795</v>
      </c>
    </row>
    <row r="32" spans="1:34" x14ac:dyDescent="0.3">
      <c r="A32" s="3">
        <v>706097</v>
      </c>
      <c r="B32" s="2">
        <v>121501</v>
      </c>
      <c r="C32" s="3">
        <f>VLOOKUP(B32,VISIT_ID!C:F,4,FALSE)</f>
        <v>1</v>
      </c>
      <c r="D32" s="3">
        <v>4</v>
      </c>
      <c r="E32" s="2" t="s">
        <v>33</v>
      </c>
      <c r="F32" s="2" t="s">
        <v>23</v>
      </c>
      <c r="G32" s="2" t="s">
        <v>24</v>
      </c>
      <c r="H32" s="2">
        <v>121501</v>
      </c>
      <c r="I32" s="2" t="s">
        <v>65</v>
      </c>
      <c r="J32" s="2" t="s">
        <v>65</v>
      </c>
      <c r="K32" s="2">
        <v>5.2067889999999997</v>
      </c>
      <c r="L32" s="2">
        <v>-74.736407</v>
      </c>
      <c r="M32" s="2">
        <v>5</v>
      </c>
      <c r="N32" s="2" t="s">
        <v>26</v>
      </c>
      <c r="O32" s="2"/>
      <c r="P32" s="2">
        <v>1057</v>
      </c>
      <c r="Q32" s="2" t="s">
        <v>66</v>
      </c>
      <c r="R32" s="2">
        <v>1913</v>
      </c>
      <c r="S32" s="2">
        <v>2</v>
      </c>
      <c r="T32" s="2">
        <v>2</v>
      </c>
      <c r="U32" s="2">
        <v>4782</v>
      </c>
      <c r="V32" s="4">
        <v>4782</v>
      </c>
      <c r="W32" s="2" t="s">
        <v>28</v>
      </c>
      <c r="X32" s="2" t="s">
        <v>29</v>
      </c>
      <c r="Y32" s="2" t="s">
        <v>30</v>
      </c>
      <c r="Z32" s="2" t="s">
        <v>30</v>
      </c>
      <c r="AA32" s="2" t="s">
        <v>30</v>
      </c>
      <c r="AB32" s="2" t="s">
        <v>66</v>
      </c>
      <c r="AC32" s="2">
        <v>1057</v>
      </c>
      <c r="AD32" s="2">
        <v>-74.735100000000003</v>
      </c>
      <c r="AE32" s="2">
        <v>5.2034000000000002</v>
      </c>
      <c r="AF32">
        <f>VLOOKUP(B32,[1]Alt_Honda_Historico!$B:$E,4,FALSE)</f>
        <v>207</v>
      </c>
      <c r="AG32">
        <f>VLOOKUP(B32,[1]Alt_Honda_Historico!$B:$C,2,FALSE)</f>
        <v>529356.17636866297</v>
      </c>
      <c r="AH32">
        <f>VLOOKUP(B32,[1]Alt_Honda_Historico!$B:$D,3,FALSE)</f>
        <v>575154.04831928795</v>
      </c>
    </row>
    <row r="33" spans="1:34" x14ac:dyDescent="0.3">
      <c r="A33" s="3">
        <v>702125</v>
      </c>
      <c r="B33" s="2">
        <v>121570</v>
      </c>
      <c r="C33" s="3">
        <f>VLOOKUP(B33,VISIT_ID!C:F,4,FALSE)</f>
        <v>1</v>
      </c>
      <c r="D33" s="3">
        <v>4</v>
      </c>
      <c r="E33" s="2" t="s">
        <v>33</v>
      </c>
      <c r="F33" s="2" t="s">
        <v>23</v>
      </c>
      <c r="G33" s="2" t="s">
        <v>24</v>
      </c>
      <c r="H33" s="2">
        <v>121570</v>
      </c>
      <c r="I33" s="64" t="s">
        <v>2226</v>
      </c>
      <c r="J33" s="2" t="s">
        <v>2226</v>
      </c>
      <c r="K33" s="2">
        <v>5.2067889999999997</v>
      </c>
      <c r="L33" s="2">
        <v>-74.736407</v>
      </c>
      <c r="M33" s="2">
        <v>5</v>
      </c>
      <c r="N33" s="2" t="s">
        <v>26</v>
      </c>
      <c r="O33" s="2" t="s">
        <v>43</v>
      </c>
      <c r="P33" s="2">
        <v>1021</v>
      </c>
      <c r="Q33" s="2" t="s">
        <v>68</v>
      </c>
      <c r="R33" s="2">
        <v>1913</v>
      </c>
      <c r="S33" s="2">
        <v>2</v>
      </c>
      <c r="T33" s="2">
        <v>2</v>
      </c>
      <c r="U33" s="2">
        <v>4782</v>
      </c>
      <c r="V33" s="4">
        <v>4782</v>
      </c>
      <c r="W33" s="2" t="s">
        <v>28</v>
      </c>
      <c r="X33" s="2" t="s">
        <v>29</v>
      </c>
      <c r="Y33" s="2" t="s">
        <v>30</v>
      </c>
      <c r="Z33" s="2" t="s">
        <v>30</v>
      </c>
      <c r="AA33" s="2" t="s">
        <v>30</v>
      </c>
      <c r="AB33" s="2" t="s">
        <v>68</v>
      </c>
      <c r="AC33" s="2">
        <v>1021</v>
      </c>
      <c r="AD33" s="2">
        <v>-74.735100000000003</v>
      </c>
      <c r="AE33" s="2">
        <v>5.2034000000000002</v>
      </c>
      <c r="AF33">
        <f>VLOOKUP(B33,[1]Alt_Honda_Historico!$B:$E,4,FALSE)</f>
        <v>207</v>
      </c>
      <c r="AG33">
        <f>VLOOKUP(B33,[1]Alt_Honda_Historico!$B:$C,2,FALSE)</f>
        <v>529356.17636866297</v>
      </c>
      <c r="AH33">
        <f>VLOOKUP(B33,[1]Alt_Honda_Historico!$B:$D,3,FALSE)</f>
        <v>575154.04831928795</v>
      </c>
    </row>
    <row r="34" spans="1:34" x14ac:dyDescent="0.3">
      <c r="A34" s="3">
        <v>697291</v>
      </c>
      <c r="B34" s="2">
        <v>121731</v>
      </c>
      <c r="C34" s="3">
        <f>VLOOKUP(B34,VISIT_ID!C:F,4,FALSE)</f>
        <v>1</v>
      </c>
      <c r="D34" s="3">
        <v>4</v>
      </c>
      <c r="E34" s="2" t="s">
        <v>33</v>
      </c>
      <c r="F34" s="2" t="s">
        <v>23</v>
      </c>
      <c r="G34" s="2" t="s">
        <v>24</v>
      </c>
      <c r="H34" s="2">
        <v>121731</v>
      </c>
      <c r="I34" s="2" t="s">
        <v>72</v>
      </c>
      <c r="J34" s="2" t="s">
        <v>72</v>
      </c>
      <c r="K34" s="2">
        <v>5.2067889999999997</v>
      </c>
      <c r="L34" s="2">
        <v>-74.736407</v>
      </c>
      <c r="M34" s="2">
        <v>5</v>
      </c>
      <c r="N34" s="2" t="s">
        <v>26</v>
      </c>
      <c r="O34" s="2" t="s">
        <v>36</v>
      </c>
      <c r="P34" s="2">
        <v>1070</v>
      </c>
      <c r="Q34" s="2" t="s">
        <v>73</v>
      </c>
      <c r="R34" s="2">
        <v>1913</v>
      </c>
      <c r="S34" s="2">
        <v>2</v>
      </c>
      <c r="T34" s="2">
        <v>2</v>
      </c>
      <c r="U34" s="2">
        <v>4782</v>
      </c>
      <c r="V34" s="4">
        <v>4782</v>
      </c>
      <c r="W34" s="2" t="s">
        <v>28</v>
      </c>
      <c r="X34" s="2" t="s">
        <v>29</v>
      </c>
      <c r="Y34" s="2" t="s">
        <v>30</v>
      </c>
      <c r="Z34" s="2" t="s">
        <v>30</v>
      </c>
      <c r="AA34" s="2" t="s">
        <v>30</v>
      </c>
      <c r="AB34" s="2" t="s">
        <v>73</v>
      </c>
      <c r="AC34" s="2">
        <v>1070</v>
      </c>
      <c r="AD34" s="2">
        <v>-74.735100000000003</v>
      </c>
      <c r="AE34" s="2">
        <v>5.2034000000000002</v>
      </c>
      <c r="AF34">
        <f>VLOOKUP(B34,[1]Alt_Honda_Historico!$B:$E,4,FALSE)</f>
        <v>207</v>
      </c>
      <c r="AG34">
        <f>VLOOKUP(B34,[1]Alt_Honda_Historico!$B:$C,2,FALSE)</f>
        <v>529356.17636866297</v>
      </c>
      <c r="AH34">
        <f>VLOOKUP(B34,[1]Alt_Honda_Historico!$B:$D,3,FALSE)</f>
        <v>575154.04831928795</v>
      </c>
    </row>
    <row r="35" spans="1:34" x14ac:dyDescent="0.3">
      <c r="A35" s="3">
        <v>684291</v>
      </c>
      <c r="B35" s="2">
        <v>121791</v>
      </c>
      <c r="C35" s="3">
        <f>VLOOKUP(B35,VISIT_ID!C:F,4,FALSE)</f>
        <v>1</v>
      </c>
      <c r="D35" s="3">
        <v>4</v>
      </c>
      <c r="E35" s="2" t="s">
        <v>33</v>
      </c>
      <c r="F35" s="2" t="s">
        <v>23</v>
      </c>
      <c r="G35" s="2" t="s">
        <v>24</v>
      </c>
      <c r="H35" s="2">
        <v>121791</v>
      </c>
      <c r="I35" s="2" t="s">
        <v>79</v>
      </c>
      <c r="J35" s="2" t="s">
        <v>79</v>
      </c>
      <c r="K35" s="2">
        <v>5.2067889999999997</v>
      </c>
      <c r="L35" s="2">
        <v>-74.736407</v>
      </c>
      <c r="M35" s="2">
        <v>5</v>
      </c>
      <c r="N35" s="2" t="s">
        <v>26</v>
      </c>
      <c r="O35" s="2" t="s">
        <v>41</v>
      </c>
      <c r="P35" s="3">
        <v>1196</v>
      </c>
      <c r="Q35" s="2" t="s">
        <v>80</v>
      </c>
      <c r="R35" s="2">
        <v>1913</v>
      </c>
      <c r="S35" s="2">
        <v>2</v>
      </c>
      <c r="T35" s="2">
        <v>2</v>
      </c>
      <c r="U35" s="2">
        <v>4782</v>
      </c>
      <c r="V35" s="4">
        <v>4782</v>
      </c>
      <c r="W35" s="2" t="s">
        <v>28</v>
      </c>
      <c r="X35" s="2" t="s">
        <v>29</v>
      </c>
      <c r="Y35" s="2" t="s">
        <v>30</v>
      </c>
      <c r="Z35" s="2" t="s">
        <v>30</v>
      </c>
      <c r="AA35" s="2" t="s">
        <v>30</v>
      </c>
      <c r="AB35" s="2" t="s">
        <v>80</v>
      </c>
      <c r="AC35" s="3">
        <v>1196</v>
      </c>
      <c r="AD35" s="2">
        <v>-74.735100000000003</v>
      </c>
      <c r="AE35" s="2">
        <v>5.2034000000000002</v>
      </c>
      <c r="AF35">
        <f>VLOOKUP(B35,[1]Alt_Honda_Historico!$B:$E,4,FALSE)</f>
        <v>207</v>
      </c>
      <c r="AG35">
        <f>VLOOKUP(B35,[1]Alt_Honda_Historico!$B:$C,2,FALSE)</f>
        <v>529356.17636866297</v>
      </c>
      <c r="AH35">
        <f>VLOOKUP(B35,[1]Alt_Honda_Historico!$B:$D,3,FALSE)</f>
        <v>575154.04831928795</v>
      </c>
    </row>
    <row r="36" spans="1:34" x14ac:dyDescent="0.3">
      <c r="A36" s="3">
        <v>708576</v>
      </c>
      <c r="B36" s="2">
        <v>121941</v>
      </c>
      <c r="C36" s="3">
        <f>VLOOKUP(B36,VISIT_ID!C:F,4,FALSE)</f>
        <v>1</v>
      </c>
      <c r="D36" s="3">
        <v>4</v>
      </c>
      <c r="E36" s="2" t="s">
        <v>33</v>
      </c>
      <c r="F36" s="2" t="s">
        <v>23</v>
      </c>
      <c r="G36" s="2" t="s">
        <v>24</v>
      </c>
      <c r="H36" s="2">
        <v>121941</v>
      </c>
      <c r="I36" s="2" t="s">
        <v>100</v>
      </c>
      <c r="J36" s="2" t="s">
        <v>100</v>
      </c>
      <c r="K36" s="2">
        <v>5.2067889999999997</v>
      </c>
      <c r="L36" s="2">
        <v>-74.736407</v>
      </c>
      <c r="M36" s="2">
        <v>5</v>
      </c>
      <c r="N36" s="2" t="s">
        <v>26</v>
      </c>
      <c r="O36" s="2" t="s">
        <v>36</v>
      </c>
      <c r="P36" s="2">
        <v>1591</v>
      </c>
      <c r="Q36" s="2" t="s">
        <v>101</v>
      </c>
      <c r="R36" s="2">
        <v>1913</v>
      </c>
      <c r="S36" s="2">
        <v>2</v>
      </c>
      <c r="T36" s="2">
        <v>2</v>
      </c>
      <c r="U36" s="2">
        <v>4782</v>
      </c>
      <c r="V36" s="4">
        <v>4782</v>
      </c>
      <c r="W36" s="2" t="s">
        <v>28</v>
      </c>
      <c r="X36" s="2" t="s">
        <v>29</v>
      </c>
      <c r="Y36" s="2" t="s">
        <v>30</v>
      </c>
      <c r="Z36" s="2" t="s">
        <v>30</v>
      </c>
      <c r="AA36" s="2" t="s">
        <v>30</v>
      </c>
      <c r="AB36" s="2" t="s">
        <v>101</v>
      </c>
      <c r="AC36" s="2">
        <v>1591</v>
      </c>
      <c r="AD36" s="2">
        <v>-74.735100000000003</v>
      </c>
      <c r="AE36" s="2">
        <v>5.2034000000000002</v>
      </c>
      <c r="AF36">
        <f>VLOOKUP(B36,[1]Alt_Honda_Historico!$B:$E,4,FALSE)</f>
        <v>207</v>
      </c>
      <c r="AG36">
        <f>VLOOKUP(B36,[1]Alt_Honda_Historico!$B:$C,2,FALSE)</f>
        <v>529356.17636866297</v>
      </c>
      <c r="AH36">
        <f>VLOOKUP(B36,[1]Alt_Honda_Historico!$B:$D,3,FALSE)</f>
        <v>575154.04831928795</v>
      </c>
    </row>
    <row r="37" spans="1:34" x14ac:dyDescent="0.3">
      <c r="A37" s="3">
        <v>725455</v>
      </c>
      <c r="B37" s="2">
        <v>122177</v>
      </c>
      <c r="C37" s="3">
        <f>VLOOKUP(B37,VISIT_ID!C:F,4,FALSE)</f>
        <v>1</v>
      </c>
      <c r="D37" s="3">
        <v>4</v>
      </c>
      <c r="E37" s="2" t="s">
        <v>33</v>
      </c>
      <c r="F37" s="2" t="s">
        <v>23</v>
      </c>
      <c r="G37" s="2" t="s">
        <v>24</v>
      </c>
      <c r="H37" s="2">
        <v>122177</v>
      </c>
      <c r="I37" s="2" t="s">
        <v>115</v>
      </c>
      <c r="J37" s="2" t="s">
        <v>115</v>
      </c>
      <c r="K37" s="2">
        <v>5.2067889999999997</v>
      </c>
      <c r="L37" s="2">
        <v>-74.736407</v>
      </c>
      <c r="M37" s="2">
        <v>5</v>
      </c>
      <c r="N37" s="2" t="s">
        <v>26</v>
      </c>
      <c r="O37" s="2"/>
      <c r="P37" s="2">
        <v>2244</v>
      </c>
      <c r="Q37" s="2" t="s">
        <v>116</v>
      </c>
      <c r="R37" s="2">
        <v>1913</v>
      </c>
      <c r="S37" s="2">
        <v>2</v>
      </c>
      <c r="T37" s="2">
        <v>2</v>
      </c>
      <c r="U37" s="2">
        <v>4782</v>
      </c>
      <c r="V37" s="4">
        <v>4782</v>
      </c>
      <c r="W37" s="2" t="s">
        <v>28</v>
      </c>
      <c r="X37" s="2" t="s">
        <v>29</v>
      </c>
      <c r="Y37" s="2" t="s">
        <v>30</v>
      </c>
      <c r="Z37" s="2" t="s">
        <v>30</v>
      </c>
      <c r="AA37" s="2" t="s">
        <v>30</v>
      </c>
      <c r="AB37" s="2" t="s">
        <v>116</v>
      </c>
      <c r="AC37" s="2">
        <v>2244</v>
      </c>
      <c r="AD37" s="2">
        <v>-74.735100000000003</v>
      </c>
      <c r="AE37" s="2">
        <v>5.2034000000000002</v>
      </c>
      <c r="AF37">
        <f>VLOOKUP(B37,[1]Alt_Honda_Historico!$B:$E,4,FALSE)</f>
        <v>207</v>
      </c>
      <c r="AG37">
        <f>VLOOKUP(B37,[1]Alt_Honda_Historico!$B:$C,2,FALSE)</f>
        <v>529356.17636866297</v>
      </c>
      <c r="AH37">
        <f>VLOOKUP(B37,[1]Alt_Honda_Historico!$B:$D,3,FALSE)</f>
        <v>575154.04831928795</v>
      </c>
    </row>
    <row r="38" spans="1:34" x14ac:dyDescent="0.3">
      <c r="A38" s="3">
        <v>725527</v>
      </c>
      <c r="B38" s="2">
        <v>122186</v>
      </c>
      <c r="C38" s="3">
        <f>VLOOKUP(B38,VISIT_ID!C:F,4,FALSE)</f>
        <v>1</v>
      </c>
      <c r="D38" s="3">
        <v>4</v>
      </c>
      <c r="E38" s="2" t="s">
        <v>33</v>
      </c>
      <c r="F38" s="2" t="s">
        <v>23</v>
      </c>
      <c r="G38" s="2" t="s">
        <v>24</v>
      </c>
      <c r="H38" s="2">
        <v>122186</v>
      </c>
      <c r="I38" s="2" t="s">
        <v>117</v>
      </c>
      <c r="J38" s="2" t="s">
        <v>117</v>
      </c>
      <c r="K38" s="2">
        <v>5.2067889999999997</v>
      </c>
      <c r="L38" s="2">
        <v>-74.736407</v>
      </c>
      <c r="M38" s="2">
        <v>5</v>
      </c>
      <c r="N38" s="2" t="s">
        <v>26</v>
      </c>
      <c r="O38" s="2"/>
      <c r="P38" s="3">
        <v>2238</v>
      </c>
      <c r="Q38" s="2" t="s">
        <v>118</v>
      </c>
      <c r="R38" s="2">
        <v>1913</v>
      </c>
      <c r="S38" s="2">
        <v>2</v>
      </c>
      <c r="T38" s="2">
        <v>2</v>
      </c>
      <c r="U38" s="2">
        <v>4782</v>
      </c>
      <c r="V38" s="4">
        <v>4782</v>
      </c>
      <c r="W38" s="2" t="s">
        <v>28</v>
      </c>
      <c r="X38" s="2" t="s">
        <v>29</v>
      </c>
      <c r="Y38" s="2" t="s">
        <v>30</v>
      </c>
      <c r="Z38" s="2" t="s">
        <v>30</v>
      </c>
      <c r="AA38" s="2" t="s">
        <v>30</v>
      </c>
      <c r="AB38" s="2" t="s">
        <v>118</v>
      </c>
      <c r="AC38" s="3">
        <v>2238</v>
      </c>
      <c r="AD38" s="2">
        <v>-74.735100000000003</v>
      </c>
      <c r="AE38" s="2">
        <v>5.2034000000000002</v>
      </c>
      <c r="AF38">
        <f>VLOOKUP(B38,[1]Alt_Honda_Historico!$B:$E,4,FALSE)</f>
        <v>207</v>
      </c>
      <c r="AG38">
        <f>VLOOKUP(B38,[1]Alt_Honda_Historico!$B:$C,2,FALSE)</f>
        <v>529356.17636866297</v>
      </c>
      <c r="AH38">
        <f>VLOOKUP(B38,[1]Alt_Honda_Historico!$B:$D,3,FALSE)</f>
        <v>575154.04831928795</v>
      </c>
    </row>
    <row r="39" spans="1:34" x14ac:dyDescent="0.3">
      <c r="A39" s="3">
        <v>678007</v>
      </c>
      <c r="B39" s="2">
        <v>122198</v>
      </c>
      <c r="C39" s="3">
        <f>VLOOKUP(B39,VISIT_ID!C:F,4,FALSE)</f>
        <v>1</v>
      </c>
      <c r="D39" s="3">
        <v>4</v>
      </c>
      <c r="E39" s="2" t="s">
        <v>33</v>
      </c>
      <c r="F39" s="2" t="s">
        <v>23</v>
      </c>
      <c r="G39" s="2" t="s">
        <v>24</v>
      </c>
      <c r="H39" s="2">
        <v>122198</v>
      </c>
      <c r="I39" s="2" t="s">
        <v>121</v>
      </c>
      <c r="J39" s="2" t="s">
        <v>121</v>
      </c>
      <c r="K39" s="2">
        <v>5.2067889999999997</v>
      </c>
      <c r="L39" s="2">
        <v>-74.736407</v>
      </c>
      <c r="M39" s="2">
        <v>5</v>
      </c>
      <c r="N39" s="2" t="s">
        <v>26</v>
      </c>
      <c r="O39" s="2" t="s">
        <v>36</v>
      </c>
      <c r="P39" s="2">
        <v>2206</v>
      </c>
      <c r="Q39" s="2" t="s">
        <v>122</v>
      </c>
      <c r="R39" s="2">
        <v>1913</v>
      </c>
      <c r="S39" s="2">
        <v>2</v>
      </c>
      <c r="T39" s="2">
        <v>2</v>
      </c>
      <c r="U39" s="2">
        <v>4782</v>
      </c>
      <c r="V39" s="4">
        <v>4782</v>
      </c>
      <c r="W39" s="2" t="s">
        <v>28</v>
      </c>
      <c r="X39" s="2" t="s">
        <v>29</v>
      </c>
      <c r="Y39" s="2" t="s">
        <v>30</v>
      </c>
      <c r="Z39" s="2" t="s">
        <v>30</v>
      </c>
      <c r="AA39" s="2" t="s">
        <v>30</v>
      </c>
      <c r="AB39" s="2" t="s">
        <v>122</v>
      </c>
      <c r="AC39" s="2">
        <v>2206</v>
      </c>
      <c r="AD39" s="2">
        <v>-74.735100000000003</v>
      </c>
      <c r="AE39" s="2">
        <v>5.2034000000000002</v>
      </c>
      <c r="AF39">
        <f>VLOOKUP(B39,[1]Alt_Honda_Historico!$B:$E,4,FALSE)</f>
        <v>207</v>
      </c>
      <c r="AG39">
        <f>VLOOKUP(B39,[1]Alt_Honda_Historico!$B:$C,2,FALSE)</f>
        <v>529356.17636866297</v>
      </c>
      <c r="AH39">
        <f>VLOOKUP(B39,[1]Alt_Honda_Historico!$B:$D,3,FALSE)</f>
        <v>575154.04831928795</v>
      </c>
    </row>
    <row r="40" spans="1:34" x14ac:dyDescent="0.3">
      <c r="A40" s="3">
        <v>694200</v>
      </c>
      <c r="B40" s="2">
        <v>122255</v>
      </c>
      <c r="C40" s="3">
        <f>VLOOKUP(B40,VISIT_ID!C:F,4,FALSE)</f>
        <v>1</v>
      </c>
      <c r="D40" s="3">
        <v>4</v>
      </c>
      <c r="E40" s="2" t="s">
        <v>33</v>
      </c>
      <c r="F40" s="2" t="s">
        <v>23</v>
      </c>
      <c r="G40" s="2" t="s">
        <v>24</v>
      </c>
      <c r="H40" s="2">
        <v>122255</v>
      </c>
      <c r="I40" s="2" t="s">
        <v>131</v>
      </c>
      <c r="J40" s="2" t="s">
        <v>131</v>
      </c>
      <c r="K40" s="2">
        <v>5.2067889999999997</v>
      </c>
      <c r="L40" s="2">
        <v>-74.736407</v>
      </c>
      <c r="M40" s="2">
        <v>5</v>
      </c>
      <c r="N40" s="2" t="s">
        <v>26</v>
      </c>
      <c r="O40" s="2" t="s">
        <v>36</v>
      </c>
      <c r="P40" s="2">
        <v>2083</v>
      </c>
      <c r="Q40" s="2" t="s">
        <v>132</v>
      </c>
      <c r="R40" s="2">
        <v>1913</v>
      </c>
      <c r="S40" s="2">
        <v>2</v>
      </c>
      <c r="T40" s="2">
        <v>2</v>
      </c>
      <c r="U40" s="2">
        <v>4782</v>
      </c>
      <c r="V40" s="4">
        <v>4782</v>
      </c>
      <c r="W40" s="2" t="s">
        <v>28</v>
      </c>
      <c r="X40" s="2" t="s">
        <v>29</v>
      </c>
      <c r="Y40" s="2" t="s">
        <v>30</v>
      </c>
      <c r="Z40" s="2" t="s">
        <v>30</v>
      </c>
      <c r="AA40" s="2" t="s">
        <v>30</v>
      </c>
      <c r="AB40" s="2" t="s">
        <v>132</v>
      </c>
      <c r="AC40" s="2">
        <v>2083</v>
      </c>
      <c r="AD40" s="2">
        <v>-74.735100000000003</v>
      </c>
      <c r="AE40" s="2">
        <v>5.2034000000000002</v>
      </c>
      <c r="AF40">
        <f>VLOOKUP(B40,[1]Alt_Honda_Historico!$B:$E,4,FALSE)</f>
        <v>207</v>
      </c>
      <c r="AG40">
        <f>VLOOKUP(B40,[1]Alt_Honda_Historico!$B:$C,2,FALSE)</f>
        <v>529356.17636866297</v>
      </c>
      <c r="AH40">
        <f>VLOOKUP(B40,[1]Alt_Honda_Historico!$B:$D,3,FALSE)</f>
        <v>575154.04831928795</v>
      </c>
    </row>
    <row r="41" spans="1:34" x14ac:dyDescent="0.3">
      <c r="A41" s="3">
        <v>727691</v>
      </c>
      <c r="B41" s="2">
        <v>122348</v>
      </c>
      <c r="C41" s="3">
        <f>VLOOKUP(B41,VISIT_ID!C:F,4,FALSE)</f>
        <v>1</v>
      </c>
      <c r="D41" s="3">
        <v>4</v>
      </c>
      <c r="E41" s="2" t="s">
        <v>33</v>
      </c>
      <c r="F41" s="2" t="s">
        <v>23</v>
      </c>
      <c r="G41" s="2" t="s">
        <v>24</v>
      </c>
      <c r="H41" s="2">
        <v>122348</v>
      </c>
      <c r="I41" s="2" t="s">
        <v>143</v>
      </c>
      <c r="J41" s="2" t="s">
        <v>143</v>
      </c>
      <c r="K41" s="2">
        <v>5.2067889999999997</v>
      </c>
      <c r="L41" s="2">
        <v>-74.736407</v>
      </c>
      <c r="M41" s="2">
        <v>5</v>
      </c>
      <c r="N41" s="2" t="s">
        <v>26</v>
      </c>
      <c r="O41" s="2" t="s">
        <v>92</v>
      </c>
      <c r="P41" s="2">
        <v>2396</v>
      </c>
      <c r="Q41" s="2" t="s">
        <v>144</v>
      </c>
      <c r="R41" s="2">
        <v>1913</v>
      </c>
      <c r="S41" s="2">
        <v>2</v>
      </c>
      <c r="T41" s="2">
        <v>2</v>
      </c>
      <c r="U41" s="2">
        <v>4782</v>
      </c>
      <c r="V41" s="4">
        <v>4782</v>
      </c>
      <c r="W41" s="2" t="s">
        <v>28</v>
      </c>
      <c r="X41" s="2" t="s">
        <v>29</v>
      </c>
      <c r="Y41" s="2" t="s">
        <v>30</v>
      </c>
      <c r="Z41" s="2" t="s">
        <v>30</v>
      </c>
      <c r="AA41" s="2" t="s">
        <v>30</v>
      </c>
      <c r="AB41" s="2" t="s">
        <v>144</v>
      </c>
      <c r="AC41" s="2">
        <v>2396</v>
      </c>
      <c r="AD41" s="2">
        <v>-74.735100000000003</v>
      </c>
      <c r="AE41" s="2">
        <v>5.2034000000000002</v>
      </c>
      <c r="AF41">
        <f>VLOOKUP(B41,[1]Alt_Honda_Historico!$B:$E,4,FALSE)</f>
        <v>207</v>
      </c>
      <c r="AG41">
        <f>VLOOKUP(B41,[1]Alt_Honda_Historico!$B:$C,2,FALSE)</f>
        <v>529356.17636866297</v>
      </c>
      <c r="AH41">
        <f>VLOOKUP(B41,[1]Alt_Honda_Historico!$B:$D,3,FALSE)</f>
        <v>575154.04831928795</v>
      </c>
    </row>
    <row r="42" spans="1:34" x14ac:dyDescent="0.3">
      <c r="A42" s="3">
        <v>713900</v>
      </c>
      <c r="B42" s="2">
        <v>122570</v>
      </c>
      <c r="C42" s="3">
        <f>VLOOKUP(B42,VISIT_ID!C:F,4,FALSE)</f>
        <v>1</v>
      </c>
      <c r="D42" s="3">
        <v>4</v>
      </c>
      <c r="E42" s="2" t="s">
        <v>33</v>
      </c>
      <c r="F42" s="2" t="s">
        <v>23</v>
      </c>
      <c r="G42" s="2" t="s">
        <v>24</v>
      </c>
      <c r="H42" s="2">
        <v>122570</v>
      </c>
      <c r="I42" s="2" t="s">
        <v>162</v>
      </c>
      <c r="J42" s="2" t="s">
        <v>162</v>
      </c>
      <c r="K42" s="2">
        <v>5.2067889999999997</v>
      </c>
      <c r="L42" s="2">
        <v>-74.736407</v>
      </c>
      <c r="M42" s="2">
        <v>5</v>
      </c>
      <c r="N42" s="2" t="s">
        <v>26</v>
      </c>
      <c r="O42" s="2" t="s">
        <v>36</v>
      </c>
      <c r="P42" s="3">
        <v>2719</v>
      </c>
      <c r="Q42" s="2" t="s">
        <v>163</v>
      </c>
      <c r="R42" s="2">
        <v>1913</v>
      </c>
      <c r="S42" s="2">
        <v>2</v>
      </c>
      <c r="T42" s="2">
        <v>2</v>
      </c>
      <c r="U42" s="2">
        <v>4782</v>
      </c>
      <c r="V42" s="4">
        <v>4782</v>
      </c>
      <c r="W42" s="2" t="s">
        <v>28</v>
      </c>
      <c r="X42" s="2" t="s">
        <v>29</v>
      </c>
      <c r="Y42" s="2" t="s">
        <v>30</v>
      </c>
      <c r="Z42" s="2" t="s">
        <v>30</v>
      </c>
      <c r="AA42" s="2" t="s">
        <v>30</v>
      </c>
      <c r="AB42" s="2" t="s">
        <v>163</v>
      </c>
      <c r="AC42" s="3">
        <v>2719</v>
      </c>
      <c r="AD42" s="2">
        <v>-74.735100000000003</v>
      </c>
      <c r="AE42" s="2">
        <v>5.2034000000000002</v>
      </c>
      <c r="AF42">
        <f>VLOOKUP(B42,[1]Alt_Honda_Historico!$B:$E,4,FALSE)</f>
        <v>207</v>
      </c>
      <c r="AG42">
        <f>VLOOKUP(B42,[1]Alt_Honda_Historico!$B:$C,2,FALSE)</f>
        <v>529356.17636866297</v>
      </c>
      <c r="AH42">
        <f>VLOOKUP(B42,[1]Alt_Honda_Historico!$B:$D,3,FALSE)</f>
        <v>575154.04831928795</v>
      </c>
    </row>
    <row r="43" spans="1:34" x14ac:dyDescent="0.3">
      <c r="A43" s="3">
        <v>713902</v>
      </c>
      <c r="B43" s="2">
        <v>122572</v>
      </c>
      <c r="C43" s="3">
        <f>VLOOKUP(B43,VISIT_ID!C:F,4,FALSE)</f>
        <v>1</v>
      </c>
      <c r="D43" s="3">
        <v>4</v>
      </c>
      <c r="E43" s="2" t="s">
        <v>33</v>
      </c>
      <c r="F43" s="2" t="s">
        <v>23</v>
      </c>
      <c r="G43" s="2" t="s">
        <v>24</v>
      </c>
      <c r="H43" s="2">
        <v>122572</v>
      </c>
      <c r="I43" s="2" t="s">
        <v>162</v>
      </c>
      <c r="J43" s="2" t="s">
        <v>162</v>
      </c>
      <c r="K43" s="2">
        <v>5.2067889999999997</v>
      </c>
      <c r="L43" s="2">
        <v>-74.736407</v>
      </c>
      <c r="M43" s="2">
        <v>5</v>
      </c>
      <c r="N43" s="2" t="s">
        <v>26</v>
      </c>
      <c r="O43" s="2" t="s">
        <v>36</v>
      </c>
      <c r="P43" s="3">
        <v>2719</v>
      </c>
      <c r="Q43" s="2" t="s">
        <v>163</v>
      </c>
      <c r="R43" s="2">
        <v>1913</v>
      </c>
      <c r="S43" s="2">
        <v>2</v>
      </c>
      <c r="T43" s="2">
        <v>2</v>
      </c>
      <c r="U43" s="2">
        <v>4782</v>
      </c>
      <c r="V43" s="4">
        <v>4782</v>
      </c>
      <c r="W43" s="2" t="s">
        <v>28</v>
      </c>
      <c r="X43" s="2" t="s">
        <v>29</v>
      </c>
      <c r="Y43" s="2" t="s">
        <v>30</v>
      </c>
      <c r="Z43" s="2" t="s">
        <v>30</v>
      </c>
      <c r="AA43" s="2" t="s">
        <v>30</v>
      </c>
      <c r="AB43" s="2" t="s">
        <v>163</v>
      </c>
      <c r="AC43" s="3">
        <v>2719</v>
      </c>
      <c r="AD43" s="2">
        <v>-74.735100000000003</v>
      </c>
      <c r="AE43" s="2">
        <v>5.2034000000000002</v>
      </c>
      <c r="AF43">
        <f>VLOOKUP(B43,[1]Alt_Honda_Historico!$B:$E,4,FALSE)</f>
        <v>207</v>
      </c>
      <c r="AG43">
        <f>VLOOKUP(B43,[1]Alt_Honda_Historico!$B:$C,2,FALSE)</f>
        <v>529356.17636866297</v>
      </c>
      <c r="AH43">
        <f>VLOOKUP(B43,[1]Alt_Honda_Historico!$B:$D,3,FALSE)</f>
        <v>575154.04831928795</v>
      </c>
    </row>
    <row r="44" spans="1:34" x14ac:dyDescent="0.3">
      <c r="A44" s="3">
        <v>725044</v>
      </c>
      <c r="B44" s="2">
        <v>122715</v>
      </c>
      <c r="C44" s="3">
        <f>VLOOKUP(B44,VISIT_ID!C:F,4,FALSE)</f>
        <v>1</v>
      </c>
      <c r="D44" s="3">
        <v>4</v>
      </c>
      <c r="E44" s="2" t="s">
        <v>33</v>
      </c>
      <c r="F44" s="2" t="s">
        <v>23</v>
      </c>
      <c r="G44" s="2" t="s">
        <v>24</v>
      </c>
      <c r="H44" s="2">
        <v>122715</v>
      </c>
      <c r="I44" s="64" t="s">
        <v>10362</v>
      </c>
      <c r="J44" s="2" t="s">
        <v>10362</v>
      </c>
      <c r="K44" s="2">
        <v>5.2067889999999997</v>
      </c>
      <c r="L44" s="2">
        <v>-74.736407</v>
      </c>
      <c r="M44" s="2">
        <v>5</v>
      </c>
      <c r="N44" s="2" t="s">
        <v>26</v>
      </c>
      <c r="O44" s="2" t="s">
        <v>36</v>
      </c>
      <c r="P44" s="2">
        <v>3094</v>
      </c>
      <c r="Q44" s="2" t="s">
        <v>179</v>
      </c>
      <c r="R44" s="2">
        <v>1913</v>
      </c>
      <c r="S44" s="2">
        <v>2</v>
      </c>
      <c r="T44" s="2">
        <v>2</v>
      </c>
      <c r="U44" s="2">
        <v>4782</v>
      </c>
      <c r="V44" s="4">
        <v>4782</v>
      </c>
      <c r="W44" s="2" t="s">
        <v>28</v>
      </c>
      <c r="X44" s="2" t="s">
        <v>29</v>
      </c>
      <c r="Y44" s="2" t="s">
        <v>30</v>
      </c>
      <c r="Z44" s="2" t="s">
        <v>30</v>
      </c>
      <c r="AA44" s="2" t="s">
        <v>30</v>
      </c>
      <c r="AB44" s="2" t="s">
        <v>179</v>
      </c>
      <c r="AC44" s="2">
        <v>3094</v>
      </c>
      <c r="AD44" s="2">
        <v>-74.735100000000003</v>
      </c>
      <c r="AE44" s="2">
        <v>5.2034000000000002</v>
      </c>
      <c r="AF44">
        <f>VLOOKUP(B44,[1]Alt_Honda_Historico!$B:$E,4,FALSE)</f>
        <v>207</v>
      </c>
      <c r="AG44">
        <f>VLOOKUP(B44,[1]Alt_Honda_Historico!$B:$C,2,FALSE)</f>
        <v>529356.17636866297</v>
      </c>
      <c r="AH44">
        <f>VLOOKUP(B44,[1]Alt_Honda_Historico!$B:$D,3,FALSE)</f>
        <v>575154.04831928795</v>
      </c>
    </row>
    <row r="45" spans="1:34" x14ac:dyDescent="0.3">
      <c r="A45" s="3">
        <v>728808</v>
      </c>
      <c r="B45" s="2">
        <v>122721</v>
      </c>
      <c r="C45" s="3">
        <f>VLOOKUP(B45,VISIT_ID!C:F,4,FALSE)</f>
        <v>1</v>
      </c>
      <c r="D45" s="3">
        <v>4</v>
      </c>
      <c r="E45" s="2" t="s">
        <v>33</v>
      </c>
      <c r="F45" s="2" t="s">
        <v>23</v>
      </c>
      <c r="G45" s="2" t="s">
        <v>24</v>
      </c>
      <c r="H45" s="2">
        <v>122721</v>
      </c>
      <c r="I45" s="2" t="s">
        <v>180</v>
      </c>
      <c r="J45" s="2" t="s">
        <v>180</v>
      </c>
      <c r="K45" s="2">
        <v>5.2067889999999997</v>
      </c>
      <c r="L45" s="2">
        <v>-74.736407</v>
      </c>
      <c r="M45" s="2">
        <v>5</v>
      </c>
      <c r="N45" s="2" t="s">
        <v>26</v>
      </c>
      <c r="O45" s="2" t="s">
        <v>36</v>
      </c>
      <c r="P45" s="2">
        <v>3042</v>
      </c>
      <c r="Q45" s="2" t="s">
        <v>181</v>
      </c>
      <c r="R45" s="2">
        <v>1913</v>
      </c>
      <c r="S45" s="2">
        <v>2</v>
      </c>
      <c r="T45" s="2">
        <v>2</v>
      </c>
      <c r="U45" s="2">
        <v>4782</v>
      </c>
      <c r="V45" s="4">
        <v>4782</v>
      </c>
      <c r="W45" s="2" t="s">
        <v>28</v>
      </c>
      <c r="X45" s="2" t="s">
        <v>29</v>
      </c>
      <c r="Y45" s="2" t="s">
        <v>30</v>
      </c>
      <c r="Z45" s="2" t="s">
        <v>30</v>
      </c>
      <c r="AA45" s="2" t="s">
        <v>30</v>
      </c>
      <c r="AB45" s="2" t="s">
        <v>181</v>
      </c>
      <c r="AC45" s="2">
        <v>3042</v>
      </c>
      <c r="AD45" s="2">
        <v>-74.735100000000003</v>
      </c>
      <c r="AE45" s="2">
        <v>5.2034000000000002</v>
      </c>
      <c r="AF45">
        <f>VLOOKUP(B45,[1]Alt_Honda_Historico!$B:$E,4,FALSE)</f>
        <v>207</v>
      </c>
      <c r="AG45">
        <f>VLOOKUP(B45,[1]Alt_Honda_Historico!$B:$C,2,FALSE)</f>
        <v>529356.17636866297</v>
      </c>
      <c r="AH45">
        <f>VLOOKUP(B45,[1]Alt_Honda_Historico!$B:$D,3,FALSE)</f>
        <v>575154.04831928795</v>
      </c>
    </row>
    <row r="46" spans="1:34" x14ac:dyDescent="0.3">
      <c r="A46" s="3">
        <v>717227</v>
      </c>
      <c r="B46" s="2">
        <v>122740</v>
      </c>
      <c r="C46" s="3">
        <f>VLOOKUP(B46,VISIT_ID!C:F,4,FALSE)</f>
        <v>1</v>
      </c>
      <c r="D46" s="3">
        <v>4</v>
      </c>
      <c r="E46" s="2" t="s">
        <v>33</v>
      </c>
      <c r="F46" s="2" t="s">
        <v>23</v>
      </c>
      <c r="G46" s="2" t="s">
        <v>24</v>
      </c>
      <c r="H46" s="2">
        <v>122740</v>
      </c>
      <c r="I46" s="2" t="s">
        <v>182</v>
      </c>
      <c r="J46" s="2" t="s">
        <v>182</v>
      </c>
      <c r="K46" s="2">
        <v>5.2067889999999997</v>
      </c>
      <c r="L46" s="2">
        <v>-74.736407</v>
      </c>
      <c r="M46" s="2">
        <v>5</v>
      </c>
      <c r="N46" s="2" t="s">
        <v>26</v>
      </c>
      <c r="O46" s="2" t="s">
        <v>36</v>
      </c>
      <c r="P46" s="2">
        <v>3034</v>
      </c>
      <c r="Q46" s="2" t="s">
        <v>183</v>
      </c>
      <c r="R46" s="2">
        <v>1913</v>
      </c>
      <c r="S46" s="2">
        <v>2</v>
      </c>
      <c r="T46" s="2">
        <v>2</v>
      </c>
      <c r="U46" s="2">
        <v>4782</v>
      </c>
      <c r="V46" s="4">
        <v>4782</v>
      </c>
      <c r="W46" s="2" t="s">
        <v>28</v>
      </c>
      <c r="X46" s="2" t="s">
        <v>29</v>
      </c>
      <c r="Y46" s="2" t="s">
        <v>30</v>
      </c>
      <c r="Z46" s="2" t="s">
        <v>30</v>
      </c>
      <c r="AA46" s="2" t="s">
        <v>30</v>
      </c>
      <c r="AB46" s="2" t="s">
        <v>183</v>
      </c>
      <c r="AC46" s="2">
        <v>3034</v>
      </c>
      <c r="AD46" s="2">
        <v>-74.735100000000003</v>
      </c>
      <c r="AE46" s="2">
        <v>5.2034000000000002</v>
      </c>
      <c r="AF46">
        <f>VLOOKUP(B46,[1]Alt_Honda_Historico!$B:$E,4,FALSE)</f>
        <v>207</v>
      </c>
      <c r="AG46">
        <f>VLOOKUP(B46,[1]Alt_Honda_Historico!$B:$C,2,FALSE)</f>
        <v>529356.17636866297</v>
      </c>
      <c r="AH46">
        <f>VLOOKUP(B46,[1]Alt_Honda_Historico!$B:$D,3,FALSE)</f>
        <v>575154.04831928795</v>
      </c>
    </row>
    <row r="47" spans="1:34" x14ac:dyDescent="0.3">
      <c r="A47" s="3">
        <v>717228</v>
      </c>
      <c r="B47" s="2">
        <v>122741</v>
      </c>
      <c r="C47" s="3">
        <f>VLOOKUP(B47,VISIT_ID!C:F,4,FALSE)</f>
        <v>1</v>
      </c>
      <c r="D47" s="3">
        <v>4</v>
      </c>
      <c r="E47" s="2" t="s">
        <v>33</v>
      </c>
      <c r="F47" s="2" t="s">
        <v>23</v>
      </c>
      <c r="G47" s="2" t="s">
        <v>24</v>
      </c>
      <c r="H47" s="2">
        <v>122741</v>
      </c>
      <c r="I47" s="2" t="s">
        <v>182</v>
      </c>
      <c r="J47" s="2" t="s">
        <v>182</v>
      </c>
      <c r="K47" s="2">
        <v>5.2067889999999997</v>
      </c>
      <c r="L47" s="2">
        <v>-74.736407</v>
      </c>
      <c r="M47" s="2">
        <v>5</v>
      </c>
      <c r="N47" s="2" t="s">
        <v>26</v>
      </c>
      <c r="O47" s="2" t="s">
        <v>36</v>
      </c>
      <c r="P47" s="2">
        <v>3034</v>
      </c>
      <c r="Q47" s="2" t="s">
        <v>183</v>
      </c>
      <c r="R47" s="2">
        <v>1913</v>
      </c>
      <c r="S47" s="2">
        <v>2</v>
      </c>
      <c r="T47" s="2">
        <v>2</v>
      </c>
      <c r="U47" s="2">
        <v>4782</v>
      </c>
      <c r="V47" s="4">
        <v>4782</v>
      </c>
      <c r="W47" s="2" t="s">
        <v>28</v>
      </c>
      <c r="X47" s="2" t="s">
        <v>29</v>
      </c>
      <c r="Y47" s="2" t="s">
        <v>30</v>
      </c>
      <c r="Z47" s="2" t="s">
        <v>30</v>
      </c>
      <c r="AA47" s="2" t="s">
        <v>30</v>
      </c>
      <c r="AB47" s="2" t="s">
        <v>183</v>
      </c>
      <c r="AC47" s="2">
        <v>3034</v>
      </c>
      <c r="AD47" s="2">
        <v>-74.735100000000003</v>
      </c>
      <c r="AE47" s="2">
        <v>5.2034000000000002</v>
      </c>
      <c r="AF47">
        <f>VLOOKUP(B47,[1]Alt_Honda_Historico!$B:$E,4,FALSE)</f>
        <v>207</v>
      </c>
      <c r="AG47">
        <f>VLOOKUP(B47,[1]Alt_Honda_Historico!$B:$C,2,FALSE)</f>
        <v>529356.17636866297</v>
      </c>
      <c r="AH47">
        <f>VLOOKUP(B47,[1]Alt_Honda_Historico!$B:$D,3,FALSE)</f>
        <v>575154.04831928795</v>
      </c>
    </row>
    <row r="48" spans="1:34" x14ac:dyDescent="0.3">
      <c r="A48" s="3">
        <v>717207</v>
      </c>
      <c r="B48" s="2">
        <v>122742</v>
      </c>
      <c r="C48" s="3">
        <f>VLOOKUP(B48,VISIT_ID!C:F,4,FALSE)</f>
        <v>1</v>
      </c>
      <c r="D48" s="3">
        <v>4</v>
      </c>
      <c r="E48" s="2" t="s">
        <v>33</v>
      </c>
      <c r="F48" s="2" t="s">
        <v>23</v>
      </c>
      <c r="G48" s="2" t="s">
        <v>24</v>
      </c>
      <c r="H48" s="2">
        <v>122742</v>
      </c>
      <c r="I48" s="2" t="s">
        <v>182</v>
      </c>
      <c r="J48" s="2" t="s">
        <v>182</v>
      </c>
      <c r="K48" s="2">
        <v>5.2067889999999997</v>
      </c>
      <c r="L48" s="2">
        <v>-74.736407</v>
      </c>
      <c r="M48" s="2">
        <v>5</v>
      </c>
      <c r="N48" s="2" t="s">
        <v>26</v>
      </c>
      <c r="O48" s="2" t="s">
        <v>36</v>
      </c>
      <c r="P48" s="2">
        <v>3034</v>
      </c>
      <c r="Q48" s="2" t="s">
        <v>184</v>
      </c>
      <c r="R48" s="2">
        <v>1913</v>
      </c>
      <c r="S48" s="2">
        <v>2</v>
      </c>
      <c r="T48" s="2">
        <v>2</v>
      </c>
      <c r="U48" s="2">
        <v>4782</v>
      </c>
      <c r="V48" s="4">
        <v>4782</v>
      </c>
      <c r="W48" s="2" t="s">
        <v>28</v>
      </c>
      <c r="X48" s="2" t="s">
        <v>29</v>
      </c>
      <c r="Y48" s="2" t="s">
        <v>30</v>
      </c>
      <c r="Z48" s="2" t="s">
        <v>30</v>
      </c>
      <c r="AA48" s="2" t="s">
        <v>30</v>
      </c>
      <c r="AB48" s="2" t="s">
        <v>184</v>
      </c>
      <c r="AC48" s="2">
        <v>3034</v>
      </c>
      <c r="AD48" s="2">
        <v>-74.735100000000003</v>
      </c>
      <c r="AE48" s="2">
        <v>5.2034000000000002</v>
      </c>
      <c r="AF48">
        <f>VLOOKUP(B48,[1]Alt_Honda_Historico!$B:$E,4,FALSE)</f>
        <v>207</v>
      </c>
      <c r="AG48">
        <f>VLOOKUP(B48,[1]Alt_Honda_Historico!$B:$C,2,FALSE)</f>
        <v>529356.17636866297</v>
      </c>
      <c r="AH48">
        <f>VLOOKUP(B48,[1]Alt_Honda_Historico!$B:$D,3,FALSE)</f>
        <v>575154.04831928795</v>
      </c>
    </row>
    <row r="49" spans="1:34" x14ac:dyDescent="0.3">
      <c r="A49" s="3">
        <v>717209</v>
      </c>
      <c r="B49" s="2">
        <v>122743</v>
      </c>
      <c r="C49" s="3">
        <f>VLOOKUP(B49,VISIT_ID!C:F,4,FALSE)</f>
        <v>1</v>
      </c>
      <c r="D49" s="3">
        <v>4</v>
      </c>
      <c r="E49" s="2" t="s">
        <v>33</v>
      </c>
      <c r="F49" s="2" t="s">
        <v>23</v>
      </c>
      <c r="G49" s="2" t="s">
        <v>24</v>
      </c>
      <c r="H49" s="2">
        <v>122743</v>
      </c>
      <c r="I49" s="2" t="s">
        <v>182</v>
      </c>
      <c r="J49" s="2" t="s">
        <v>182</v>
      </c>
      <c r="K49" s="2">
        <v>5.2067889999999997</v>
      </c>
      <c r="L49" s="2">
        <v>-74.736407</v>
      </c>
      <c r="M49" s="2">
        <v>5</v>
      </c>
      <c r="N49" s="2" t="s">
        <v>26</v>
      </c>
      <c r="O49" s="2" t="s">
        <v>75</v>
      </c>
      <c r="P49" s="2">
        <v>3034</v>
      </c>
      <c r="Q49" s="2" t="s">
        <v>184</v>
      </c>
      <c r="R49" s="2">
        <v>1913</v>
      </c>
      <c r="S49" s="2">
        <v>2</v>
      </c>
      <c r="T49" s="2">
        <v>2</v>
      </c>
      <c r="U49" s="2">
        <v>4782</v>
      </c>
      <c r="V49" s="4">
        <v>4782</v>
      </c>
      <c r="W49" s="2" t="s">
        <v>28</v>
      </c>
      <c r="X49" s="2" t="s">
        <v>29</v>
      </c>
      <c r="Y49" s="2" t="s">
        <v>30</v>
      </c>
      <c r="Z49" s="2" t="s">
        <v>30</v>
      </c>
      <c r="AA49" s="2" t="s">
        <v>30</v>
      </c>
      <c r="AB49" s="2" t="s">
        <v>184</v>
      </c>
      <c r="AC49" s="2">
        <v>3034</v>
      </c>
      <c r="AD49" s="2">
        <v>-74.735100000000003</v>
      </c>
      <c r="AE49" s="2">
        <v>5.2034000000000002</v>
      </c>
      <c r="AF49">
        <f>VLOOKUP(B49,[1]Alt_Honda_Historico!$B:$E,4,FALSE)</f>
        <v>207</v>
      </c>
      <c r="AG49">
        <f>VLOOKUP(B49,[1]Alt_Honda_Historico!$B:$C,2,FALSE)</f>
        <v>529356.17636866297</v>
      </c>
      <c r="AH49">
        <f>VLOOKUP(B49,[1]Alt_Honda_Historico!$B:$D,3,FALSE)</f>
        <v>575154.04831928795</v>
      </c>
    </row>
    <row r="50" spans="1:34" x14ac:dyDescent="0.3">
      <c r="A50" s="3">
        <v>717208</v>
      </c>
      <c r="B50" s="2">
        <v>122744</v>
      </c>
      <c r="C50" s="3">
        <f>VLOOKUP(B50,VISIT_ID!C:F,4,FALSE)</f>
        <v>1</v>
      </c>
      <c r="D50" s="3">
        <v>4</v>
      </c>
      <c r="E50" s="2" t="s">
        <v>33</v>
      </c>
      <c r="F50" s="2" t="s">
        <v>23</v>
      </c>
      <c r="G50" s="2" t="s">
        <v>24</v>
      </c>
      <c r="H50" s="2">
        <v>122744</v>
      </c>
      <c r="I50" s="2" t="s">
        <v>182</v>
      </c>
      <c r="J50" s="2" t="s">
        <v>182</v>
      </c>
      <c r="K50" s="2">
        <v>5.2067889999999997</v>
      </c>
      <c r="L50" s="2">
        <v>-74.736407</v>
      </c>
      <c r="M50" s="2">
        <v>5</v>
      </c>
      <c r="N50" s="2" t="s">
        <v>26</v>
      </c>
      <c r="O50" s="2" t="s">
        <v>92</v>
      </c>
      <c r="P50" s="2">
        <v>3034</v>
      </c>
      <c r="Q50" s="2" t="s">
        <v>184</v>
      </c>
      <c r="R50" s="2">
        <v>1913</v>
      </c>
      <c r="S50" s="2">
        <v>2</v>
      </c>
      <c r="T50" s="2">
        <v>2</v>
      </c>
      <c r="U50" s="2">
        <v>4782</v>
      </c>
      <c r="V50" s="4">
        <v>4782</v>
      </c>
      <c r="W50" s="2" t="s">
        <v>28</v>
      </c>
      <c r="X50" s="2" t="s">
        <v>29</v>
      </c>
      <c r="Y50" s="2" t="s">
        <v>30</v>
      </c>
      <c r="Z50" s="2" t="s">
        <v>30</v>
      </c>
      <c r="AA50" s="2" t="s">
        <v>30</v>
      </c>
      <c r="AB50" s="2" t="s">
        <v>184</v>
      </c>
      <c r="AC50" s="2">
        <v>3034</v>
      </c>
      <c r="AD50" s="2">
        <v>-74.735100000000003</v>
      </c>
      <c r="AE50" s="2">
        <v>5.2034000000000002</v>
      </c>
      <c r="AF50">
        <f>VLOOKUP(B50,[1]Alt_Honda_Historico!$B:$E,4,FALSE)</f>
        <v>207</v>
      </c>
      <c r="AG50">
        <f>VLOOKUP(B50,[1]Alt_Honda_Historico!$B:$C,2,FALSE)</f>
        <v>529356.17636866297</v>
      </c>
      <c r="AH50">
        <f>VLOOKUP(B50,[1]Alt_Honda_Historico!$B:$D,3,FALSE)</f>
        <v>575154.04831928795</v>
      </c>
    </row>
    <row r="51" spans="1:34" x14ac:dyDescent="0.3">
      <c r="A51" s="3">
        <v>695643</v>
      </c>
      <c r="B51" s="2">
        <v>122916</v>
      </c>
      <c r="C51" s="3">
        <f>VLOOKUP(B51,VISIT_ID!C:F,4,FALSE)</f>
        <v>1</v>
      </c>
      <c r="D51" s="3">
        <v>4</v>
      </c>
      <c r="E51" s="2" t="s">
        <v>33</v>
      </c>
      <c r="F51" s="2" t="s">
        <v>23</v>
      </c>
      <c r="G51" s="2" t="s">
        <v>24</v>
      </c>
      <c r="H51" s="2">
        <v>122916</v>
      </c>
      <c r="I51" s="2" t="s">
        <v>198</v>
      </c>
      <c r="J51" s="2" t="s">
        <v>198</v>
      </c>
      <c r="K51" s="2">
        <v>5.2067889999999997</v>
      </c>
      <c r="L51" s="2">
        <v>-74.736407</v>
      </c>
      <c r="M51" s="2">
        <v>5</v>
      </c>
      <c r="N51" s="2" t="s">
        <v>26</v>
      </c>
      <c r="O51" s="2" t="s">
        <v>36</v>
      </c>
      <c r="P51" s="3">
        <v>3356</v>
      </c>
      <c r="Q51" s="2" t="s">
        <v>199</v>
      </c>
      <c r="R51" s="2">
        <v>1913</v>
      </c>
      <c r="S51" s="2">
        <v>2</v>
      </c>
      <c r="T51" s="2">
        <v>2</v>
      </c>
      <c r="U51" s="2">
        <v>4782</v>
      </c>
      <c r="V51" s="4">
        <v>4782</v>
      </c>
      <c r="W51" s="2" t="s">
        <v>28</v>
      </c>
      <c r="X51" s="2" t="s">
        <v>29</v>
      </c>
      <c r="Y51" s="2" t="s">
        <v>30</v>
      </c>
      <c r="Z51" s="2" t="s">
        <v>30</v>
      </c>
      <c r="AA51" s="2" t="s">
        <v>30</v>
      </c>
      <c r="AB51" s="2" t="s">
        <v>199</v>
      </c>
      <c r="AC51" s="3">
        <v>3356</v>
      </c>
      <c r="AD51" s="2">
        <v>-74.735100000000003</v>
      </c>
      <c r="AE51" s="2">
        <v>5.2034000000000002</v>
      </c>
      <c r="AF51">
        <f>VLOOKUP(B51,[1]Alt_Honda_Historico!$B:$E,4,FALSE)</f>
        <v>207</v>
      </c>
      <c r="AG51">
        <f>VLOOKUP(B51,[1]Alt_Honda_Historico!$B:$C,2,FALSE)</f>
        <v>529356.17636866297</v>
      </c>
      <c r="AH51">
        <f>VLOOKUP(B51,[1]Alt_Honda_Historico!$B:$D,3,FALSE)</f>
        <v>575154.04831928795</v>
      </c>
    </row>
    <row r="52" spans="1:34" x14ac:dyDescent="0.3">
      <c r="A52" s="3">
        <v>722845</v>
      </c>
      <c r="B52" s="2">
        <v>122948</v>
      </c>
      <c r="C52" s="3">
        <f>VLOOKUP(B52,VISIT_ID!C:F,4,FALSE)</f>
        <v>1</v>
      </c>
      <c r="D52" s="3">
        <v>4</v>
      </c>
      <c r="E52" s="2" t="s">
        <v>33</v>
      </c>
      <c r="F52" s="2" t="s">
        <v>23</v>
      </c>
      <c r="G52" s="2" t="s">
        <v>24</v>
      </c>
      <c r="H52" s="2">
        <v>122948</v>
      </c>
      <c r="I52" s="64" t="s">
        <v>10589</v>
      </c>
      <c r="J52" s="2" t="s">
        <v>10589</v>
      </c>
      <c r="K52" s="2">
        <v>5.2067889999999997</v>
      </c>
      <c r="L52" s="2">
        <v>-74.736407</v>
      </c>
      <c r="M52" s="2">
        <v>5</v>
      </c>
      <c r="N52" s="2" t="s">
        <v>26</v>
      </c>
      <c r="O52" s="2" t="s">
        <v>36</v>
      </c>
      <c r="P52" s="2">
        <v>2878</v>
      </c>
      <c r="Q52" s="2" t="s">
        <v>200</v>
      </c>
      <c r="R52" s="2">
        <v>1913</v>
      </c>
      <c r="S52" s="2">
        <v>2</v>
      </c>
      <c r="T52" s="2">
        <v>2</v>
      </c>
      <c r="U52" s="2">
        <v>4782</v>
      </c>
      <c r="V52" s="4">
        <v>4782</v>
      </c>
      <c r="W52" s="2" t="s">
        <v>28</v>
      </c>
      <c r="X52" s="2" t="s">
        <v>29</v>
      </c>
      <c r="Y52" s="2" t="s">
        <v>30</v>
      </c>
      <c r="Z52" s="2" t="s">
        <v>30</v>
      </c>
      <c r="AA52" s="2" t="s">
        <v>30</v>
      </c>
      <c r="AB52" s="2" t="s">
        <v>200</v>
      </c>
      <c r="AC52" s="2">
        <v>2878</v>
      </c>
      <c r="AD52" s="2">
        <v>-74.735100000000003</v>
      </c>
      <c r="AE52" s="2">
        <v>5.2034000000000002</v>
      </c>
      <c r="AF52">
        <f>VLOOKUP(B52,[1]Alt_Honda_Historico!$B:$E,4,FALSE)</f>
        <v>207</v>
      </c>
      <c r="AG52">
        <f>VLOOKUP(B52,[1]Alt_Honda_Historico!$B:$C,2,FALSE)</f>
        <v>529356.17636866297</v>
      </c>
      <c r="AH52">
        <f>VLOOKUP(B52,[1]Alt_Honda_Historico!$B:$D,3,FALSE)</f>
        <v>575154.04831928795</v>
      </c>
    </row>
    <row r="53" spans="1:34" x14ac:dyDescent="0.3">
      <c r="A53" s="3">
        <v>722847</v>
      </c>
      <c r="B53" s="2">
        <v>122949</v>
      </c>
      <c r="C53" s="3">
        <f>VLOOKUP(B53,VISIT_ID!C:F,4,FALSE)</f>
        <v>1</v>
      </c>
      <c r="D53" s="3">
        <v>4</v>
      </c>
      <c r="E53" s="2" t="s">
        <v>33</v>
      </c>
      <c r="F53" s="2" t="s">
        <v>23</v>
      </c>
      <c r="G53" s="2" t="s">
        <v>24</v>
      </c>
      <c r="H53" s="2">
        <v>122949</v>
      </c>
      <c r="I53" s="64" t="s">
        <v>10589</v>
      </c>
      <c r="J53" s="2" t="s">
        <v>10589</v>
      </c>
      <c r="K53" s="2">
        <v>5.2067889999999997</v>
      </c>
      <c r="L53" s="2">
        <v>-74.736407</v>
      </c>
      <c r="M53" s="2">
        <v>5</v>
      </c>
      <c r="N53" s="2" t="s">
        <v>26</v>
      </c>
      <c r="O53" s="2" t="s">
        <v>92</v>
      </c>
      <c r="P53" s="2">
        <v>2878</v>
      </c>
      <c r="Q53" s="2" t="s">
        <v>200</v>
      </c>
      <c r="R53" s="2">
        <v>1913</v>
      </c>
      <c r="S53" s="2">
        <v>2</v>
      </c>
      <c r="T53" s="2">
        <v>2</v>
      </c>
      <c r="U53" s="2">
        <v>4782</v>
      </c>
      <c r="V53" s="4">
        <v>4782</v>
      </c>
      <c r="W53" s="2" t="s">
        <v>28</v>
      </c>
      <c r="X53" s="2" t="s">
        <v>29</v>
      </c>
      <c r="Y53" s="2" t="s">
        <v>30</v>
      </c>
      <c r="Z53" s="2" t="s">
        <v>30</v>
      </c>
      <c r="AA53" s="2" t="s">
        <v>30</v>
      </c>
      <c r="AB53" s="2" t="s">
        <v>200</v>
      </c>
      <c r="AC53" s="2">
        <v>2878</v>
      </c>
      <c r="AD53" s="2">
        <v>-74.735100000000003</v>
      </c>
      <c r="AE53" s="2">
        <v>5.2034000000000002</v>
      </c>
      <c r="AF53">
        <f>VLOOKUP(B53,[1]Alt_Honda_Historico!$B:$E,4,FALSE)</f>
        <v>207</v>
      </c>
      <c r="AG53">
        <f>VLOOKUP(B53,[1]Alt_Honda_Historico!$B:$C,2,FALSE)</f>
        <v>529356.17636866297</v>
      </c>
      <c r="AH53">
        <f>VLOOKUP(B53,[1]Alt_Honda_Historico!$B:$D,3,FALSE)</f>
        <v>575154.04831928795</v>
      </c>
    </row>
    <row r="54" spans="1:34" x14ac:dyDescent="0.3">
      <c r="A54" s="3">
        <v>722846</v>
      </c>
      <c r="B54" s="2">
        <v>122950</v>
      </c>
      <c r="C54" s="3">
        <f>VLOOKUP(B54,VISIT_ID!C:F,4,FALSE)</f>
        <v>1</v>
      </c>
      <c r="D54" s="3">
        <v>4</v>
      </c>
      <c r="E54" s="2" t="s">
        <v>33</v>
      </c>
      <c r="F54" s="2" t="s">
        <v>23</v>
      </c>
      <c r="G54" s="2" t="s">
        <v>24</v>
      </c>
      <c r="H54" s="2">
        <v>122950</v>
      </c>
      <c r="I54" s="64" t="s">
        <v>10589</v>
      </c>
      <c r="J54" s="2" t="s">
        <v>10589</v>
      </c>
      <c r="K54" s="2">
        <v>5.2067889999999997</v>
      </c>
      <c r="L54" s="2">
        <v>-74.736407</v>
      </c>
      <c r="M54" s="2">
        <v>5</v>
      </c>
      <c r="N54" s="2" t="s">
        <v>26</v>
      </c>
      <c r="O54" s="2" t="s">
        <v>36</v>
      </c>
      <c r="P54" s="2">
        <v>2878</v>
      </c>
      <c r="Q54" s="2" t="s">
        <v>200</v>
      </c>
      <c r="R54" s="2">
        <v>1913</v>
      </c>
      <c r="S54" s="2">
        <v>2</v>
      </c>
      <c r="T54" s="2">
        <v>2</v>
      </c>
      <c r="U54" s="2">
        <v>4782</v>
      </c>
      <c r="V54" s="4">
        <v>4782</v>
      </c>
      <c r="W54" s="2" t="s">
        <v>28</v>
      </c>
      <c r="X54" s="2" t="s">
        <v>29</v>
      </c>
      <c r="Y54" s="2" t="s">
        <v>30</v>
      </c>
      <c r="Z54" s="2" t="s">
        <v>30</v>
      </c>
      <c r="AA54" s="2" t="s">
        <v>30</v>
      </c>
      <c r="AB54" s="2" t="s">
        <v>200</v>
      </c>
      <c r="AC54" s="2">
        <v>2878</v>
      </c>
      <c r="AD54" s="2">
        <v>-74.735100000000003</v>
      </c>
      <c r="AE54" s="2">
        <v>5.2034000000000002</v>
      </c>
      <c r="AF54">
        <f>VLOOKUP(B54,[1]Alt_Honda_Historico!$B:$E,4,FALSE)</f>
        <v>207</v>
      </c>
      <c r="AG54">
        <f>VLOOKUP(B54,[1]Alt_Honda_Historico!$B:$C,2,FALSE)</f>
        <v>529356.17636866297</v>
      </c>
      <c r="AH54">
        <f>VLOOKUP(B54,[1]Alt_Honda_Historico!$B:$D,3,FALSE)</f>
        <v>575154.04831928795</v>
      </c>
    </row>
    <row r="55" spans="1:34" x14ac:dyDescent="0.3">
      <c r="A55" s="3">
        <v>722848</v>
      </c>
      <c r="B55" s="2">
        <v>122951</v>
      </c>
      <c r="C55" s="3">
        <f>VLOOKUP(B55,VISIT_ID!C:F,4,FALSE)</f>
        <v>1</v>
      </c>
      <c r="D55" s="3">
        <v>4</v>
      </c>
      <c r="E55" s="2" t="s">
        <v>33</v>
      </c>
      <c r="F55" s="2" t="s">
        <v>23</v>
      </c>
      <c r="G55" s="2" t="s">
        <v>24</v>
      </c>
      <c r="H55" s="2">
        <v>122951</v>
      </c>
      <c r="I55" s="64" t="s">
        <v>10589</v>
      </c>
      <c r="J55" s="2" t="s">
        <v>10589</v>
      </c>
      <c r="K55" s="2">
        <v>5.2067889999999997</v>
      </c>
      <c r="L55" s="2">
        <v>-74.736407</v>
      </c>
      <c r="M55" s="2">
        <v>5</v>
      </c>
      <c r="N55" s="2" t="s">
        <v>26</v>
      </c>
      <c r="O55" s="2"/>
      <c r="P55" s="2">
        <v>2878</v>
      </c>
      <c r="Q55" s="2" t="s">
        <v>200</v>
      </c>
      <c r="R55" s="2">
        <v>1913</v>
      </c>
      <c r="S55" s="2">
        <v>2</v>
      </c>
      <c r="T55" s="2">
        <v>2</v>
      </c>
      <c r="U55" s="2">
        <v>4782</v>
      </c>
      <c r="V55" s="4">
        <v>4782</v>
      </c>
      <c r="W55" s="2" t="s">
        <v>28</v>
      </c>
      <c r="X55" s="2" t="s">
        <v>29</v>
      </c>
      <c r="Y55" s="2" t="s">
        <v>30</v>
      </c>
      <c r="Z55" s="2" t="s">
        <v>30</v>
      </c>
      <c r="AA55" s="2" t="s">
        <v>30</v>
      </c>
      <c r="AB55" s="2" t="s">
        <v>200</v>
      </c>
      <c r="AC55" s="2">
        <v>2878</v>
      </c>
      <c r="AD55" s="2">
        <v>-74.735100000000003</v>
      </c>
      <c r="AE55" s="2">
        <v>5.2034000000000002</v>
      </c>
      <c r="AF55">
        <f>VLOOKUP(B55,[1]Alt_Honda_Historico!$B:$E,4,FALSE)</f>
        <v>207</v>
      </c>
      <c r="AG55">
        <f>VLOOKUP(B55,[1]Alt_Honda_Historico!$B:$C,2,FALSE)</f>
        <v>529356.17636866297</v>
      </c>
      <c r="AH55">
        <f>VLOOKUP(B55,[1]Alt_Honda_Historico!$B:$D,3,FALSE)</f>
        <v>575154.04831928795</v>
      </c>
    </row>
    <row r="56" spans="1:34" x14ac:dyDescent="0.3">
      <c r="A56" s="3">
        <v>701152</v>
      </c>
      <c r="B56" s="2">
        <v>123150</v>
      </c>
      <c r="C56" s="3">
        <f>VLOOKUP(B56,VISIT_ID!C:F,4,FALSE)</f>
        <v>1</v>
      </c>
      <c r="D56" s="3">
        <v>4</v>
      </c>
      <c r="E56" s="2" t="s">
        <v>33</v>
      </c>
      <c r="F56" s="2" t="s">
        <v>23</v>
      </c>
      <c r="G56" s="2" t="s">
        <v>24</v>
      </c>
      <c r="H56" s="2">
        <v>123150</v>
      </c>
      <c r="I56" s="2" t="s">
        <v>208</v>
      </c>
      <c r="J56" s="2" t="s">
        <v>208</v>
      </c>
      <c r="K56" s="2">
        <v>5.2067889999999997</v>
      </c>
      <c r="L56" s="2">
        <v>-74.736407</v>
      </c>
      <c r="M56" s="2">
        <v>5</v>
      </c>
      <c r="N56" s="2" t="s">
        <v>26</v>
      </c>
      <c r="O56" s="2" t="s">
        <v>75</v>
      </c>
      <c r="P56" s="2">
        <v>3297</v>
      </c>
      <c r="Q56" s="2" t="s">
        <v>208</v>
      </c>
      <c r="R56" s="2">
        <v>1913</v>
      </c>
      <c r="S56" s="2">
        <v>2</v>
      </c>
      <c r="T56" s="2">
        <v>2</v>
      </c>
      <c r="U56" s="2">
        <v>4782</v>
      </c>
      <c r="V56" s="4">
        <v>4782</v>
      </c>
      <c r="W56" s="2" t="s">
        <v>28</v>
      </c>
      <c r="X56" s="2" t="s">
        <v>29</v>
      </c>
      <c r="Y56" s="2" t="s">
        <v>30</v>
      </c>
      <c r="Z56" s="2" t="s">
        <v>30</v>
      </c>
      <c r="AA56" s="2" t="s">
        <v>30</v>
      </c>
      <c r="AB56" s="2" t="s">
        <v>208</v>
      </c>
      <c r="AC56" s="2">
        <v>3297</v>
      </c>
      <c r="AD56" s="2">
        <v>-74.735100000000003</v>
      </c>
      <c r="AE56" s="2">
        <v>5.2034000000000002</v>
      </c>
      <c r="AF56">
        <f>VLOOKUP(B56,[1]Alt_Honda_Historico!$B:$E,4,FALSE)</f>
        <v>207</v>
      </c>
      <c r="AG56">
        <f>VLOOKUP(B56,[1]Alt_Honda_Historico!$B:$C,2,FALSE)</f>
        <v>529356.17636866297</v>
      </c>
      <c r="AH56">
        <f>VLOOKUP(B56,[1]Alt_Honda_Historico!$B:$D,3,FALSE)</f>
        <v>575154.04831928795</v>
      </c>
    </row>
    <row r="57" spans="1:34" x14ac:dyDescent="0.3">
      <c r="A57" s="3">
        <v>719559</v>
      </c>
      <c r="B57" s="2">
        <v>3676</v>
      </c>
      <c r="C57" s="3">
        <f>VLOOKUP(B57,VISIT_ID!C:F,4,FALSE)</f>
        <v>1</v>
      </c>
      <c r="D57" s="3">
        <v>4</v>
      </c>
      <c r="E57" s="2" t="s">
        <v>33</v>
      </c>
      <c r="F57" s="2" t="s">
        <v>211</v>
      </c>
      <c r="G57" s="2" t="s">
        <v>212</v>
      </c>
      <c r="H57" s="2">
        <v>3676</v>
      </c>
      <c r="I57" s="2" t="s">
        <v>223</v>
      </c>
      <c r="J57" s="2" t="s">
        <v>223</v>
      </c>
      <c r="K57" s="2">
        <v>5.2067889999999997</v>
      </c>
      <c r="L57" s="2">
        <v>-74.736407</v>
      </c>
      <c r="M57" s="2">
        <v>5</v>
      </c>
      <c r="N57" s="2" t="s">
        <v>26</v>
      </c>
      <c r="O57" s="2"/>
      <c r="P57" s="2">
        <v>754</v>
      </c>
      <c r="Q57" s="2" t="s">
        <v>224</v>
      </c>
      <c r="R57" s="2">
        <v>1913</v>
      </c>
      <c r="S57" s="2">
        <v>2</v>
      </c>
      <c r="T57" s="2">
        <v>2</v>
      </c>
      <c r="U57" s="2">
        <v>4782</v>
      </c>
      <c r="V57" s="4">
        <v>4782</v>
      </c>
      <c r="W57" s="2" t="s">
        <v>28</v>
      </c>
      <c r="X57" s="2" t="s">
        <v>29</v>
      </c>
      <c r="Y57" s="2" t="s">
        <v>30</v>
      </c>
      <c r="Z57" s="2" t="s">
        <v>30</v>
      </c>
      <c r="AA57" s="2" t="s">
        <v>225</v>
      </c>
      <c r="AB57" s="2" t="s">
        <v>224</v>
      </c>
      <c r="AC57" s="2">
        <v>754</v>
      </c>
      <c r="AD57" s="2">
        <v>-74.735100000000003</v>
      </c>
      <c r="AE57" s="2">
        <v>5.2034000000000002</v>
      </c>
      <c r="AF57">
        <f>VLOOKUP(B57,[1]Alt_Honda_Historico!$B:$E,4,FALSE)</f>
        <v>207</v>
      </c>
      <c r="AG57">
        <f>VLOOKUP(B57,[1]Alt_Honda_Historico!$B:$C,2,FALSE)</f>
        <v>529356.17636866297</v>
      </c>
      <c r="AH57">
        <f>VLOOKUP(B57,[1]Alt_Honda_Historico!$B:$D,3,FALSE)</f>
        <v>575154.04831928795</v>
      </c>
    </row>
    <row r="58" spans="1:34" x14ac:dyDescent="0.3">
      <c r="A58" s="3">
        <v>679830</v>
      </c>
      <c r="B58" s="2">
        <v>5710</v>
      </c>
      <c r="C58" s="3">
        <f>VLOOKUP(B58,VISIT_ID!C:F,4,FALSE)</f>
        <v>1</v>
      </c>
      <c r="D58" s="3">
        <v>4</v>
      </c>
      <c r="E58" s="2" t="s">
        <v>33</v>
      </c>
      <c r="F58" s="2" t="s">
        <v>211</v>
      </c>
      <c r="G58" s="2" t="s">
        <v>212</v>
      </c>
      <c r="H58" s="2">
        <v>5710</v>
      </c>
      <c r="I58" s="2" t="s">
        <v>233</v>
      </c>
      <c r="J58" s="2" t="s">
        <v>233</v>
      </c>
      <c r="K58" s="2">
        <v>5.2067889999999997</v>
      </c>
      <c r="L58" s="2">
        <v>-74.736407</v>
      </c>
      <c r="M58" s="2">
        <v>5</v>
      </c>
      <c r="N58" s="2" t="s">
        <v>26</v>
      </c>
      <c r="O58" s="2"/>
      <c r="P58" s="2">
        <v>1055</v>
      </c>
      <c r="Q58" s="2" t="s">
        <v>234</v>
      </c>
      <c r="R58" s="2">
        <v>1913</v>
      </c>
      <c r="S58" s="2">
        <v>2</v>
      </c>
      <c r="T58" s="2">
        <v>2</v>
      </c>
      <c r="U58" s="2">
        <v>4782</v>
      </c>
      <c r="V58" s="4">
        <v>4782</v>
      </c>
      <c r="W58" s="2" t="s">
        <v>28</v>
      </c>
      <c r="X58" s="2" t="s">
        <v>29</v>
      </c>
      <c r="Y58" s="2" t="s">
        <v>30</v>
      </c>
      <c r="Z58" s="2" t="s">
        <v>30</v>
      </c>
      <c r="AA58" s="2" t="s">
        <v>30</v>
      </c>
      <c r="AB58" s="2" t="s">
        <v>234</v>
      </c>
      <c r="AC58" s="2">
        <v>1055</v>
      </c>
      <c r="AD58" s="2">
        <v>-74.735100000000003</v>
      </c>
      <c r="AE58" s="2">
        <v>5.2034000000000002</v>
      </c>
      <c r="AF58">
        <f>VLOOKUP(B58,[1]Alt_Honda_Historico!$B:$E,4,FALSE)</f>
        <v>207</v>
      </c>
      <c r="AG58">
        <f>VLOOKUP(B58,[1]Alt_Honda_Historico!$B:$C,2,FALSE)</f>
        <v>529356.17636866297</v>
      </c>
      <c r="AH58">
        <f>VLOOKUP(B58,[1]Alt_Honda_Historico!$B:$D,3,FALSE)</f>
        <v>575154.04831928795</v>
      </c>
    </row>
    <row r="59" spans="1:34" x14ac:dyDescent="0.3">
      <c r="A59" s="3">
        <v>679831</v>
      </c>
      <c r="B59" s="2">
        <v>5711</v>
      </c>
      <c r="C59" s="3">
        <f>VLOOKUP(B59,VISIT_ID!C:F,4,FALSE)</f>
        <v>1</v>
      </c>
      <c r="D59" s="3">
        <v>4</v>
      </c>
      <c r="E59" s="2" t="s">
        <v>33</v>
      </c>
      <c r="F59" s="2" t="s">
        <v>211</v>
      </c>
      <c r="G59" s="2" t="s">
        <v>212</v>
      </c>
      <c r="H59" s="2">
        <v>5711</v>
      </c>
      <c r="I59" s="2" t="s">
        <v>233</v>
      </c>
      <c r="J59" s="2" t="s">
        <v>233</v>
      </c>
      <c r="K59" s="2">
        <v>5.2067889999999997</v>
      </c>
      <c r="L59" s="2">
        <v>-74.736407</v>
      </c>
      <c r="M59" s="2">
        <v>5</v>
      </c>
      <c r="N59" s="2" t="s">
        <v>26</v>
      </c>
      <c r="O59" s="2"/>
      <c r="P59" s="2">
        <v>1055</v>
      </c>
      <c r="Q59" s="2" t="s">
        <v>234</v>
      </c>
      <c r="R59" s="2">
        <v>1913</v>
      </c>
      <c r="S59" s="2">
        <v>2</v>
      </c>
      <c r="T59" s="2">
        <v>2</v>
      </c>
      <c r="U59" s="2">
        <v>4782</v>
      </c>
      <c r="V59" s="4">
        <v>4782</v>
      </c>
      <c r="W59" s="2" t="s">
        <v>28</v>
      </c>
      <c r="X59" s="2" t="s">
        <v>29</v>
      </c>
      <c r="Y59" s="2" t="s">
        <v>30</v>
      </c>
      <c r="Z59" s="2" t="s">
        <v>30</v>
      </c>
      <c r="AA59" s="2" t="s">
        <v>30</v>
      </c>
      <c r="AB59" s="2" t="s">
        <v>234</v>
      </c>
      <c r="AC59" s="2">
        <v>1055</v>
      </c>
      <c r="AD59" s="2">
        <v>-74.735100000000003</v>
      </c>
      <c r="AE59" s="2">
        <v>5.2034000000000002</v>
      </c>
      <c r="AF59">
        <f>VLOOKUP(B59,[1]Alt_Honda_Historico!$B:$E,4,FALSE)</f>
        <v>207</v>
      </c>
      <c r="AG59">
        <f>VLOOKUP(B59,[1]Alt_Honda_Historico!$B:$C,2,FALSE)</f>
        <v>529356.17636866297</v>
      </c>
      <c r="AH59">
        <f>VLOOKUP(B59,[1]Alt_Honda_Historico!$B:$D,3,FALSE)</f>
        <v>575154.04831928795</v>
      </c>
    </row>
    <row r="60" spans="1:34" x14ac:dyDescent="0.3">
      <c r="A60" s="3">
        <v>722140</v>
      </c>
      <c r="B60" s="2">
        <v>22866</v>
      </c>
      <c r="C60" s="3">
        <f>VLOOKUP(B60,VISIT_ID!C:F,4,FALSE)</f>
        <v>1</v>
      </c>
      <c r="D60" s="3">
        <v>4</v>
      </c>
      <c r="E60" s="2" t="s">
        <v>33</v>
      </c>
      <c r="F60" s="2" t="s">
        <v>211</v>
      </c>
      <c r="G60" s="2" t="s">
        <v>212</v>
      </c>
      <c r="H60" s="2">
        <v>22866</v>
      </c>
      <c r="I60" s="64" t="s">
        <v>10592</v>
      </c>
      <c r="J60" s="2" t="s">
        <v>10592</v>
      </c>
      <c r="K60" s="2">
        <v>5.2067889999999997</v>
      </c>
      <c r="L60" s="2">
        <v>-74.736407</v>
      </c>
      <c r="M60" s="2">
        <v>5</v>
      </c>
      <c r="N60" s="2" t="s">
        <v>26</v>
      </c>
      <c r="O60" s="2"/>
      <c r="P60" s="2">
        <v>2879</v>
      </c>
      <c r="Q60" s="2" t="s">
        <v>252</v>
      </c>
      <c r="R60" s="2">
        <v>1913</v>
      </c>
      <c r="S60" s="2">
        <v>2</v>
      </c>
      <c r="T60" s="2">
        <v>2</v>
      </c>
      <c r="U60" s="2">
        <v>4782</v>
      </c>
      <c r="V60" s="4">
        <v>4782</v>
      </c>
      <c r="W60" s="2" t="s">
        <v>28</v>
      </c>
      <c r="X60" s="2" t="s">
        <v>29</v>
      </c>
      <c r="Y60" s="2" t="s">
        <v>30</v>
      </c>
      <c r="Z60" s="2" t="s">
        <v>30</v>
      </c>
      <c r="AA60" s="2" t="s">
        <v>30</v>
      </c>
      <c r="AB60" s="2" t="s">
        <v>252</v>
      </c>
      <c r="AC60" s="2">
        <v>2879</v>
      </c>
      <c r="AD60" s="2">
        <v>-74.735100000000003</v>
      </c>
      <c r="AE60" s="2">
        <v>5.2034000000000002</v>
      </c>
      <c r="AF60">
        <f>VLOOKUP(B60,[1]Alt_Honda_Historico!$B:$E,4,FALSE)</f>
        <v>207</v>
      </c>
      <c r="AG60">
        <f>VLOOKUP(B60,[1]Alt_Honda_Historico!$B:$C,2,FALSE)</f>
        <v>529356.17636866297</v>
      </c>
      <c r="AH60">
        <f>VLOOKUP(B60,[1]Alt_Honda_Historico!$B:$D,3,FALSE)</f>
        <v>575154.04831928795</v>
      </c>
    </row>
    <row r="61" spans="1:34" x14ac:dyDescent="0.3">
      <c r="A61" s="3">
        <v>600274</v>
      </c>
      <c r="B61" s="2">
        <v>5017</v>
      </c>
      <c r="C61" s="3">
        <f>VLOOKUP(B61,VISIT_ID!C:F,4,FALSE)</f>
        <v>1</v>
      </c>
      <c r="D61" s="3">
        <v>4</v>
      </c>
      <c r="E61" s="2" t="s">
        <v>22</v>
      </c>
      <c r="F61" s="2" t="s">
        <v>258</v>
      </c>
      <c r="G61" s="2" t="s">
        <v>259</v>
      </c>
      <c r="H61" s="2">
        <v>5017</v>
      </c>
      <c r="I61" s="2" t="s">
        <v>25</v>
      </c>
      <c r="J61" s="2" t="s">
        <v>25</v>
      </c>
      <c r="K61" s="2">
        <v>5.2067889999999997</v>
      </c>
      <c r="L61" s="2">
        <v>-74.736407</v>
      </c>
      <c r="M61" s="2">
        <v>5</v>
      </c>
      <c r="N61" s="2" t="s">
        <v>26</v>
      </c>
      <c r="O61" s="2" t="s">
        <v>255</v>
      </c>
      <c r="P61" s="2">
        <v>145</v>
      </c>
      <c r="Q61" s="2" t="s">
        <v>27</v>
      </c>
      <c r="R61" s="2">
        <v>1913</v>
      </c>
      <c r="S61" s="2">
        <v>2</v>
      </c>
      <c r="T61" s="2">
        <v>2</v>
      </c>
      <c r="U61" s="2">
        <v>4782</v>
      </c>
      <c r="V61" s="4">
        <v>4782</v>
      </c>
      <c r="W61" s="2" t="s">
        <v>28</v>
      </c>
      <c r="X61" s="2" t="s">
        <v>29</v>
      </c>
      <c r="Y61" s="2" t="s">
        <v>30</v>
      </c>
      <c r="Z61" s="2" t="s">
        <v>30</v>
      </c>
      <c r="AA61" s="2" t="s">
        <v>31</v>
      </c>
      <c r="AB61" s="2" t="s">
        <v>27</v>
      </c>
      <c r="AC61" s="2">
        <v>145</v>
      </c>
      <c r="AD61" s="2">
        <v>-74.735100000000003</v>
      </c>
      <c r="AE61" s="2">
        <v>5.2034000000000002</v>
      </c>
      <c r="AF61">
        <f>VLOOKUP(B61,[1]Alt_Honda_Historico!$B:$E,4,FALSE)</f>
        <v>207</v>
      </c>
      <c r="AG61">
        <f>VLOOKUP(B61,[1]Alt_Honda_Historico!$B:$C,2,FALSE)</f>
        <v>529356.17636866297</v>
      </c>
      <c r="AH61">
        <f>VLOOKUP(B61,[1]Alt_Honda_Historico!$B:$D,3,FALSE)</f>
        <v>575154.04831928795</v>
      </c>
    </row>
    <row r="62" spans="1:34" x14ac:dyDescent="0.3">
      <c r="A62" s="3">
        <v>689051</v>
      </c>
      <c r="B62" s="2">
        <v>3098</v>
      </c>
      <c r="C62" s="3">
        <f>VLOOKUP(B62,VISIT_ID!C:F,4,FALSE)</f>
        <v>1</v>
      </c>
      <c r="D62" s="3">
        <v>4</v>
      </c>
      <c r="E62" s="2" t="s">
        <v>33</v>
      </c>
      <c r="F62" s="2" t="s">
        <v>211</v>
      </c>
      <c r="G62" s="2" t="s">
        <v>212</v>
      </c>
      <c r="H62" s="2">
        <v>3098</v>
      </c>
      <c r="I62" s="2" t="s">
        <v>37</v>
      </c>
      <c r="J62" s="2" t="s">
        <v>37</v>
      </c>
      <c r="K62" s="2">
        <v>5.2034000000000002</v>
      </c>
      <c r="L62" s="2">
        <v>-74.735100000000003</v>
      </c>
      <c r="M62" s="2">
        <v>7</v>
      </c>
      <c r="N62" s="2"/>
      <c r="O62" s="2"/>
      <c r="P62" s="2">
        <v>620</v>
      </c>
      <c r="Q62" s="2" t="s">
        <v>38</v>
      </c>
      <c r="R62" s="2">
        <v>1913</v>
      </c>
      <c r="S62" s="2">
        <v>2</v>
      </c>
      <c r="T62" s="2">
        <v>2</v>
      </c>
      <c r="U62" s="2">
        <v>4782</v>
      </c>
      <c r="V62" s="4">
        <v>4782</v>
      </c>
      <c r="W62" s="2" t="s">
        <v>28</v>
      </c>
      <c r="X62" s="2" t="s">
        <v>29</v>
      </c>
      <c r="Y62" s="2" t="s">
        <v>30</v>
      </c>
      <c r="Z62" s="2" t="s">
        <v>214</v>
      </c>
      <c r="AA62" s="2" t="s">
        <v>219</v>
      </c>
      <c r="AB62" s="2" t="s">
        <v>38</v>
      </c>
      <c r="AC62" s="2">
        <v>620</v>
      </c>
      <c r="AD62" s="2">
        <v>-74.735100000000003</v>
      </c>
      <c r="AE62" s="2">
        <v>5.2034000000000002</v>
      </c>
      <c r="AF62">
        <f>VLOOKUP(B62,[1]Alt_Honda_Historico!$B:$E,4,FALSE)</f>
        <v>207</v>
      </c>
      <c r="AG62">
        <f>VLOOKUP(B62,[1]Alt_Honda_Historico!$B:$C,2,FALSE)</f>
        <v>529356.17636866297</v>
      </c>
      <c r="AH62">
        <f>VLOOKUP(B62,[1]Alt_Honda_Historico!$B:$D,3,FALSE)</f>
        <v>575154.04831928795</v>
      </c>
    </row>
    <row r="63" spans="1:34" x14ac:dyDescent="0.3">
      <c r="A63" s="3">
        <v>729243</v>
      </c>
      <c r="B63" s="2">
        <v>6842</v>
      </c>
      <c r="C63" s="3">
        <f>VLOOKUP(B63,VISIT_ID!C:F,4,FALSE)</f>
        <v>1</v>
      </c>
      <c r="D63" s="3">
        <v>4</v>
      </c>
      <c r="E63" s="2" t="s">
        <v>33</v>
      </c>
      <c r="F63" s="2" t="s">
        <v>211</v>
      </c>
      <c r="G63" s="2" t="s">
        <v>212</v>
      </c>
      <c r="H63" s="2">
        <v>6842</v>
      </c>
      <c r="I63" s="2" t="s">
        <v>237</v>
      </c>
      <c r="J63" s="2" t="s">
        <v>237</v>
      </c>
      <c r="K63" s="2">
        <v>5.2034000000000002</v>
      </c>
      <c r="L63" s="2">
        <v>-74.735100000000003</v>
      </c>
      <c r="M63" s="2">
        <v>7</v>
      </c>
      <c r="N63" s="2"/>
      <c r="O63" s="2"/>
      <c r="P63" s="2">
        <v>1816</v>
      </c>
      <c r="Q63" s="2" t="s">
        <v>238</v>
      </c>
      <c r="R63" s="2">
        <v>1913</v>
      </c>
      <c r="S63" s="2">
        <v>2</v>
      </c>
      <c r="T63" s="2">
        <v>2</v>
      </c>
      <c r="U63" s="2">
        <v>4782</v>
      </c>
      <c r="V63" s="4">
        <v>4782</v>
      </c>
      <c r="W63" s="2" t="s">
        <v>28</v>
      </c>
      <c r="X63" s="2" t="s">
        <v>29</v>
      </c>
      <c r="Y63" s="2" t="s">
        <v>30</v>
      </c>
      <c r="Z63" s="2" t="s">
        <v>214</v>
      </c>
      <c r="AA63" s="2" t="s">
        <v>215</v>
      </c>
      <c r="AB63" s="2" t="s">
        <v>238</v>
      </c>
      <c r="AC63" s="2">
        <v>1816</v>
      </c>
      <c r="AD63" s="2">
        <v>-74.735100000000003</v>
      </c>
      <c r="AE63" s="2">
        <v>5.2034000000000002</v>
      </c>
      <c r="AF63">
        <f>VLOOKUP(B63,[1]Alt_Honda_Historico!$B:$E,4,FALSE)</f>
        <v>207</v>
      </c>
      <c r="AG63">
        <f>VLOOKUP(B63,[1]Alt_Honda_Historico!$B:$C,2,FALSE)</f>
        <v>529356.17636866297</v>
      </c>
      <c r="AH63">
        <f>VLOOKUP(B63,[1]Alt_Honda_Historico!$B:$D,3,FALSE)</f>
        <v>575154.04831928795</v>
      </c>
    </row>
    <row r="64" spans="1:34" x14ac:dyDescent="0.3">
      <c r="A64" s="3">
        <v>706062</v>
      </c>
      <c r="B64" s="2">
        <v>50931</v>
      </c>
      <c r="C64" s="3">
        <f>VLOOKUP(B64,VISIT_ID!C:F,4,FALSE)</f>
        <v>1</v>
      </c>
      <c r="D64" s="3">
        <v>4</v>
      </c>
      <c r="E64" s="2" t="s">
        <v>33</v>
      </c>
      <c r="F64" s="2" t="s">
        <v>253</v>
      </c>
      <c r="G64" s="2" t="s">
        <v>254</v>
      </c>
      <c r="H64" s="2">
        <v>50931</v>
      </c>
      <c r="I64" s="2" t="s">
        <v>64</v>
      </c>
      <c r="J64" s="2" t="s">
        <v>64</v>
      </c>
      <c r="K64" s="2">
        <v>5.2034000000000002</v>
      </c>
      <c r="L64" s="2">
        <v>-74.735100000000003</v>
      </c>
      <c r="M64" s="2">
        <v>7</v>
      </c>
      <c r="N64" s="2"/>
      <c r="O64" s="2"/>
      <c r="P64" s="2">
        <v>1059</v>
      </c>
      <c r="Q64" s="2" t="s">
        <v>256</v>
      </c>
      <c r="R64" s="2">
        <v>1913</v>
      </c>
      <c r="S64" s="2">
        <v>2</v>
      </c>
      <c r="T64" s="2">
        <v>2</v>
      </c>
      <c r="U64" s="2">
        <v>4782</v>
      </c>
      <c r="V64" s="4">
        <v>4782</v>
      </c>
      <c r="W64" s="2" t="s">
        <v>28</v>
      </c>
      <c r="X64" s="2" t="s">
        <v>29</v>
      </c>
      <c r="Y64" s="2" t="s">
        <v>30</v>
      </c>
      <c r="Z64" s="2" t="s">
        <v>214</v>
      </c>
      <c r="AA64" s="2" t="s">
        <v>257</v>
      </c>
      <c r="AB64" s="2" t="s">
        <v>256</v>
      </c>
      <c r="AC64" s="2">
        <v>1059</v>
      </c>
      <c r="AD64" s="2">
        <v>-74.735100000000003</v>
      </c>
      <c r="AE64" s="2">
        <v>5.2034000000000002</v>
      </c>
      <c r="AF64">
        <f>VLOOKUP(B64,[1]Alt_Honda_Historico!$B:$E,4,FALSE)</f>
        <v>207</v>
      </c>
      <c r="AG64">
        <f>VLOOKUP(B64,[1]Alt_Honda_Historico!$B:$C,2,FALSE)</f>
        <v>529356.17636866297</v>
      </c>
      <c r="AH64">
        <f>VLOOKUP(B64,[1]Alt_Honda_Historico!$B:$D,3,FALSE)</f>
        <v>575154.04831928795</v>
      </c>
    </row>
    <row r="65" spans="1:34" x14ac:dyDescent="0.3">
      <c r="A65" s="3">
        <v>688593</v>
      </c>
      <c r="B65" s="2">
        <v>50946</v>
      </c>
      <c r="C65" s="3">
        <f>VLOOKUP(B65,VISIT_ID!C:F,4,FALSE)</f>
        <v>1</v>
      </c>
      <c r="D65" s="3">
        <v>4</v>
      </c>
      <c r="E65" s="2" t="s">
        <v>33</v>
      </c>
      <c r="F65" s="2" t="s">
        <v>253</v>
      </c>
      <c r="G65" s="2" t="s">
        <v>254</v>
      </c>
      <c r="H65" s="2">
        <v>50946</v>
      </c>
      <c r="I65" s="2" t="s">
        <v>25</v>
      </c>
      <c r="J65" s="2" t="s">
        <v>25</v>
      </c>
      <c r="K65" s="2">
        <v>5.2034000000000002</v>
      </c>
      <c r="L65" s="2">
        <v>-74.735100000000003</v>
      </c>
      <c r="M65" s="2">
        <v>7</v>
      </c>
      <c r="N65" s="2"/>
      <c r="O65" s="2"/>
      <c r="P65" s="2">
        <v>145</v>
      </c>
      <c r="Q65" s="2" t="s">
        <v>25</v>
      </c>
      <c r="R65" s="2">
        <v>1913</v>
      </c>
      <c r="S65" s="2">
        <v>2</v>
      </c>
      <c r="T65" s="2">
        <v>2</v>
      </c>
      <c r="U65" s="2">
        <v>4782</v>
      </c>
      <c r="V65" s="4">
        <v>4782</v>
      </c>
      <c r="W65" s="2" t="s">
        <v>28</v>
      </c>
      <c r="X65" s="2" t="s">
        <v>29</v>
      </c>
      <c r="Y65" s="2" t="s">
        <v>30</v>
      </c>
      <c r="Z65" s="2" t="s">
        <v>214</v>
      </c>
      <c r="AA65" s="2" t="s">
        <v>257</v>
      </c>
      <c r="AB65" s="2" t="s">
        <v>25</v>
      </c>
      <c r="AC65" s="2">
        <v>145</v>
      </c>
      <c r="AD65" s="2">
        <v>-74.735100000000003</v>
      </c>
      <c r="AE65" s="2">
        <v>5.2034000000000002</v>
      </c>
      <c r="AF65">
        <f>VLOOKUP(B65,[1]Alt_Honda_Historico!$B:$E,4,FALSE)</f>
        <v>207</v>
      </c>
      <c r="AG65">
        <f>VLOOKUP(B65,[1]Alt_Honda_Historico!$B:$C,2,FALSE)</f>
        <v>529356.17636866297</v>
      </c>
      <c r="AH65">
        <f>VLOOKUP(B65,[1]Alt_Honda_Historico!$B:$D,3,FALSE)</f>
        <v>575154.04831928795</v>
      </c>
    </row>
    <row r="66" spans="1:34" x14ac:dyDescent="0.3">
      <c r="A66" s="3">
        <v>725544</v>
      </c>
      <c r="B66" s="2">
        <v>81774</v>
      </c>
      <c r="C66" s="3">
        <f>VLOOKUP(B66,VISIT_ID!C:F,4,FALSE)</f>
        <v>1</v>
      </c>
      <c r="D66" s="3">
        <v>4</v>
      </c>
      <c r="E66" s="2" t="s">
        <v>33</v>
      </c>
      <c r="F66" s="2" t="s">
        <v>261</v>
      </c>
      <c r="G66" s="2" t="s">
        <v>260</v>
      </c>
      <c r="H66" s="2">
        <v>81774</v>
      </c>
      <c r="I66" s="2" t="s">
        <v>117</v>
      </c>
      <c r="J66" s="2" t="s">
        <v>117</v>
      </c>
      <c r="K66" s="2">
        <v>5.2034000000000002</v>
      </c>
      <c r="L66" s="2">
        <v>-74.735100000000003</v>
      </c>
      <c r="M66" s="2">
        <v>7</v>
      </c>
      <c r="N66" s="2"/>
      <c r="O66" s="2" t="s">
        <v>262</v>
      </c>
      <c r="P66" s="2">
        <v>2238</v>
      </c>
      <c r="Q66" s="2" t="s">
        <v>263</v>
      </c>
      <c r="R66" s="2">
        <v>1913</v>
      </c>
      <c r="S66" s="2">
        <v>2</v>
      </c>
      <c r="T66" s="2">
        <v>2</v>
      </c>
      <c r="U66" s="2"/>
      <c r="V66" s="4">
        <v>4782</v>
      </c>
      <c r="W66" s="2" t="s">
        <v>28</v>
      </c>
      <c r="X66" s="2" t="s">
        <v>29</v>
      </c>
      <c r="Y66" s="2" t="s">
        <v>30</v>
      </c>
      <c r="Z66" s="2" t="s">
        <v>214</v>
      </c>
      <c r="AA66" s="2" t="s">
        <v>219</v>
      </c>
      <c r="AB66" s="2" t="s">
        <v>263</v>
      </c>
      <c r="AC66" s="2">
        <v>2238</v>
      </c>
      <c r="AD66" s="2">
        <v>-74.735100000000003</v>
      </c>
      <c r="AE66" s="2">
        <v>5.2034000000000002</v>
      </c>
      <c r="AF66">
        <f>VLOOKUP(B66,[1]Alt_Honda_Historico!$B:$E,4,FALSE)</f>
        <v>207</v>
      </c>
      <c r="AG66">
        <f>VLOOKUP(B66,[1]Alt_Honda_Historico!$B:$C,2,FALSE)</f>
        <v>529356.17636866297</v>
      </c>
      <c r="AH66">
        <f>VLOOKUP(B66,[1]Alt_Honda_Historico!$B:$D,3,FALSE)</f>
        <v>575154.04831928795</v>
      </c>
    </row>
    <row r="67" spans="1:34" x14ac:dyDescent="0.3">
      <c r="A67" s="3">
        <v>688697</v>
      </c>
      <c r="B67" s="2">
        <v>255808</v>
      </c>
      <c r="C67" s="3">
        <f>VLOOKUP(B67,VISIT_ID!C:F,4,FALSE)</f>
        <v>1</v>
      </c>
      <c r="D67" s="3">
        <v>4</v>
      </c>
      <c r="E67" s="2" t="s">
        <v>33</v>
      </c>
      <c r="F67" s="2" t="s">
        <v>272</v>
      </c>
      <c r="G67" s="2" t="s">
        <v>273</v>
      </c>
      <c r="H67" s="2">
        <v>255808</v>
      </c>
      <c r="I67" s="2" t="s">
        <v>25</v>
      </c>
      <c r="J67" s="2" t="s">
        <v>25</v>
      </c>
      <c r="K67" s="2">
        <v>5.2034000000000002</v>
      </c>
      <c r="L67" s="2">
        <v>-74.735100000000003</v>
      </c>
      <c r="M67" s="2">
        <v>7</v>
      </c>
      <c r="N67" s="2"/>
      <c r="O67" s="2" t="s">
        <v>274</v>
      </c>
      <c r="P67" s="2">
        <v>145</v>
      </c>
      <c r="Q67" s="2" t="s">
        <v>27</v>
      </c>
      <c r="R67" s="2">
        <v>1913</v>
      </c>
      <c r="S67" s="2">
        <v>2</v>
      </c>
      <c r="T67" s="2">
        <v>2</v>
      </c>
      <c r="U67" s="2">
        <v>4782</v>
      </c>
      <c r="V67" s="4">
        <v>4782</v>
      </c>
      <c r="W67" s="2" t="s">
        <v>28</v>
      </c>
      <c r="X67" s="2" t="s">
        <v>29</v>
      </c>
      <c r="Y67" s="2" t="s">
        <v>30</v>
      </c>
      <c r="Z67" s="2" t="s">
        <v>214</v>
      </c>
      <c r="AA67" s="2" t="s">
        <v>219</v>
      </c>
      <c r="AB67" s="2" t="s">
        <v>27</v>
      </c>
      <c r="AC67" s="2">
        <v>145</v>
      </c>
      <c r="AD67" s="2">
        <v>-74.735100000000003</v>
      </c>
      <c r="AE67" s="2">
        <v>5.2034000000000002</v>
      </c>
      <c r="AF67">
        <f>VLOOKUP(B67,[1]Alt_Honda_Historico!$B:$E,4,FALSE)</f>
        <v>207</v>
      </c>
      <c r="AG67">
        <f>VLOOKUP(B67,[1]Alt_Honda_Historico!$B:$C,2,FALSE)</f>
        <v>529356.17636866297</v>
      </c>
      <c r="AH67">
        <f>VLOOKUP(B67,[1]Alt_Honda_Historico!$B:$D,3,FALSE)</f>
        <v>575154.04831928795</v>
      </c>
    </row>
    <row r="68" spans="1:34" x14ac:dyDescent="0.3">
      <c r="A68" s="3">
        <v>684315</v>
      </c>
      <c r="B68" s="2">
        <v>121451</v>
      </c>
      <c r="C68" s="3">
        <f>VLOOKUP(B68,VISIT_ID!C:F,4,FALSE)</f>
        <v>2</v>
      </c>
      <c r="D68" s="3">
        <v>4</v>
      </c>
      <c r="E68" s="2" t="s">
        <v>33</v>
      </c>
      <c r="F68" s="2" t="s">
        <v>23</v>
      </c>
      <c r="G68" s="2" t="s">
        <v>24</v>
      </c>
      <c r="H68" s="2">
        <v>121451</v>
      </c>
      <c r="I68" s="2" t="s">
        <v>51</v>
      </c>
      <c r="J68" s="2" t="s">
        <v>51</v>
      </c>
      <c r="K68" s="2">
        <v>5.2067889999999997</v>
      </c>
      <c r="L68" s="2">
        <v>-74.736407</v>
      </c>
      <c r="M68" s="2">
        <v>5</v>
      </c>
      <c r="N68" s="2" t="s">
        <v>26</v>
      </c>
      <c r="O68" s="2"/>
      <c r="P68" s="3">
        <v>1269</v>
      </c>
      <c r="Q68" s="2" t="s">
        <v>53</v>
      </c>
      <c r="R68" s="2">
        <v>1913</v>
      </c>
      <c r="S68" s="2">
        <v>2</v>
      </c>
      <c r="T68" s="2">
        <v>3</v>
      </c>
      <c r="U68" s="2">
        <v>4783</v>
      </c>
      <c r="V68" s="4">
        <v>4783</v>
      </c>
      <c r="W68" s="2" t="s">
        <v>28</v>
      </c>
      <c r="X68" s="2" t="s">
        <v>29</v>
      </c>
      <c r="Y68" s="2" t="s">
        <v>30</v>
      </c>
      <c r="Z68" s="2" t="s">
        <v>30</v>
      </c>
      <c r="AA68" s="2" t="s">
        <v>30</v>
      </c>
      <c r="AB68" s="2" t="s">
        <v>53</v>
      </c>
      <c r="AC68" s="3">
        <v>1269</v>
      </c>
      <c r="AD68" s="2">
        <v>-74.735100000000003</v>
      </c>
      <c r="AE68" s="2">
        <v>5.2034000000000002</v>
      </c>
      <c r="AF68">
        <f>VLOOKUP(B68,[1]Alt_Honda_Historico!$B:$E,4,FALSE)</f>
        <v>207</v>
      </c>
      <c r="AG68">
        <f>VLOOKUP(B68,[1]Alt_Honda_Historico!$B:$C,2,FALSE)</f>
        <v>529356.17636866297</v>
      </c>
      <c r="AH68">
        <f>VLOOKUP(B68,[1]Alt_Honda_Historico!$B:$D,3,FALSE)</f>
        <v>575154.04831928795</v>
      </c>
    </row>
    <row r="69" spans="1:34" x14ac:dyDescent="0.3">
      <c r="A69" s="3">
        <v>684314</v>
      </c>
      <c r="B69" s="2">
        <v>121453</v>
      </c>
      <c r="C69" s="3">
        <f>VLOOKUP(B69,VISIT_ID!C:F,4,FALSE)</f>
        <v>2</v>
      </c>
      <c r="D69" s="3">
        <v>4</v>
      </c>
      <c r="E69" s="2" t="s">
        <v>33</v>
      </c>
      <c r="F69" s="2" t="s">
        <v>23</v>
      </c>
      <c r="G69" s="2" t="s">
        <v>24</v>
      </c>
      <c r="H69" s="2">
        <v>121453</v>
      </c>
      <c r="I69" s="2" t="s">
        <v>51</v>
      </c>
      <c r="J69" s="2" t="s">
        <v>51</v>
      </c>
      <c r="K69" s="2">
        <v>5.2067889999999997</v>
      </c>
      <c r="L69" s="2">
        <v>-74.736407</v>
      </c>
      <c r="M69" s="2">
        <v>5</v>
      </c>
      <c r="N69" s="2" t="s">
        <v>26</v>
      </c>
      <c r="O69" s="2" t="s">
        <v>39</v>
      </c>
      <c r="P69" s="3">
        <v>1269</v>
      </c>
      <c r="Q69" s="2" t="s">
        <v>53</v>
      </c>
      <c r="R69" s="2">
        <v>1913</v>
      </c>
      <c r="S69" s="2">
        <v>2</v>
      </c>
      <c r="T69" s="2">
        <v>3</v>
      </c>
      <c r="U69" s="2">
        <v>4783</v>
      </c>
      <c r="V69" s="4">
        <v>4783</v>
      </c>
      <c r="W69" s="2" t="s">
        <v>28</v>
      </c>
      <c r="X69" s="2" t="s">
        <v>29</v>
      </c>
      <c r="Y69" s="2" t="s">
        <v>30</v>
      </c>
      <c r="Z69" s="2" t="s">
        <v>30</v>
      </c>
      <c r="AA69" s="2" t="s">
        <v>30</v>
      </c>
      <c r="AB69" s="2" t="s">
        <v>53</v>
      </c>
      <c r="AC69" s="3">
        <v>1269</v>
      </c>
      <c r="AD69" s="2">
        <v>-74.735100000000003</v>
      </c>
      <c r="AE69" s="2">
        <v>5.2034000000000002</v>
      </c>
      <c r="AF69">
        <f>VLOOKUP(B69,[1]Alt_Honda_Historico!$B:$E,4,FALSE)</f>
        <v>207</v>
      </c>
      <c r="AG69">
        <f>VLOOKUP(B69,[1]Alt_Honda_Historico!$B:$C,2,FALSE)</f>
        <v>529356.17636866297</v>
      </c>
      <c r="AH69">
        <f>VLOOKUP(B69,[1]Alt_Honda_Historico!$B:$D,3,FALSE)</f>
        <v>575154.04831928795</v>
      </c>
    </row>
    <row r="70" spans="1:34" x14ac:dyDescent="0.3">
      <c r="A70" s="3">
        <v>697288</v>
      </c>
      <c r="B70" s="2">
        <v>121727</v>
      </c>
      <c r="C70" s="3">
        <f>VLOOKUP(B70,VISIT_ID!C:F,4,FALSE)</f>
        <v>2</v>
      </c>
      <c r="D70" s="3">
        <v>4</v>
      </c>
      <c r="E70" s="2" t="s">
        <v>33</v>
      </c>
      <c r="F70" s="2" t="s">
        <v>23</v>
      </c>
      <c r="G70" s="2" t="s">
        <v>24</v>
      </c>
      <c r="H70" s="2">
        <v>121727</v>
      </c>
      <c r="I70" s="2" t="s">
        <v>72</v>
      </c>
      <c r="J70" s="2" t="s">
        <v>72</v>
      </c>
      <c r="K70" s="2">
        <v>5.2067889999999997</v>
      </c>
      <c r="L70" s="2">
        <v>-74.736407</v>
      </c>
      <c r="M70" s="2">
        <v>5</v>
      </c>
      <c r="N70" s="2" t="s">
        <v>26</v>
      </c>
      <c r="O70" s="2" t="s">
        <v>36</v>
      </c>
      <c r="P70" s="2">
        <v>1070</v>
      </c>
      <c r="Q70" s="2" t="s">
        <v>73</v>
      </c>
      <c r="R70" s="2">
        <v>1913</v>
      </c>
      <c r="S70" s="2">
        <v>2</v>
      </c>
      <c r="T70" s="2">
        <v>3</v>
      </c>
      <c r="U70" s="2">
        <v>4783</v>
      </c>
      <c r="V70" s="4">
        <v>4783</v>
      </c>
      <c r="W70" s="2" t="s">
        <v>28</v>
      </c>
      <c r="X70" s="2" t="s">
        <v>29</v>
      </c>
      <c r="Y70" s="2" t="s">
        <v>30</v>
      </c>
      <c r="Z70" s="2" t="s">
        <v>30</v>
      </c>
      <c r="AA70" s="2" t="s">
        <v>30</v>
      </c>
      <c r="AB70" s="2" t="s">
        <v>73</v>
      </c>
      <c r="AC70" s="2">
        <v>1070</v>
      </c>
      <c r="AD70" s="2">
        <v>-74.735100000000003</v>
      </c>
      <c r="AE70" s="2">
        <v>5.2034000000000002</v>
      </c>
      <c r="AF70">
        <f>VLOOKUP(B70,[1]Alt_Honda_Historico!$B:$E,4,FALSE)</f>
        <v>207</v>
      </c>
      <c r="AG70">
        <f>VLOOKUP(B70,[1]Alt_Honda_Historico!$B:$C,2,FALSE)</f>
        <v>529356.17636866297</v>
      </c>
      <c r="AH70">
        <f>VLOOKUP(B70,[1]Alt_Honda_Historico!$B:$D,3,FALSE)</f>
        <v>575154.04831928795</v>
      </c>
    </row>
    <row r="71" spans="1:34" x14ac:dyDescent="0.3">
      <c r="A71" s="3">
        <v>697290</v>
      </c>
      <c r="B71" s="2">
        <v>121730</v>
      </c>
      <c r="C71" s="3">
        <f>VLOOKUP(B71,VISIT_ID!C:F,4,FALSE)</f>
        <v>2</v>
      </c>
      <c r="D71" s="3">
        <v>4</v>
      </c>
      <c r="E71" s="2" t="s">
        <v>33</v>
      </c>
      <c r="F71" s="2" t="s">
        <v>23</v>
      </c>
      <c r="G71" s="2" t="s">
        <v>24</v>
      </c>
      <c r="H71" s="2">
        <v>121730</v>
      </c>
      <c r="I71" s="2" t="s">
        <v>72</v>
      </c>
      <c r="J71" s="2" t="s">
        <v>72</v>
      </c>
      <c r="K71" s="2">
        <v>5.2067889999999997</v>
      </c>
      <c r="L71" s="2">
        <v>-74.736407</v>
      </c>
      <c r="M71" s="2">
        <v>5</v>
      </c>
      <c r="N71" s="2" t="s">
        <v>26</v>
      </c>
      <c r="O71" s="2" t="s">
        <v>36</v>
      </c>
      <c r="P71" s="2">
        <v>1070</v>
      </c>
      <c r="Q71" s="2" t="s">
        <v>73</v>
      </c>
      <c r="R71" s="2">
        <v>1913</v>
      </c>
      <c r="S71" s="2">
        <v>2</v>
      </c>
      <c r="T71" s="2">
        <v>3</v>
      </c>
      <c r="U71" s="2">
        <v>4783</v>
      </c>
      <c r="V71" s="4">
        <v>4783</v>
      </c>
      <c r="W71" s="2" t="s">
        <v>28</v>
      </c>
      <c r="X71" s="2" t="s">
        <v>29</v>
      </c>
      <c r="Y71" s="2" t="s">
        <v>30</v>
      </c>
      <c r="Z71" s="2" t="s">
        <v>30</v>
      </c>
      <c r="AA71" s="2" t="s">
        <v>30</v>
      </c>
      <c r="AB71" s="2" t="s">
        <v>73</v>
      </c>
      <c r="AC71" s="2">
        <v>1070</v>
      </c>
      <c r="AD71" s="2">
        <v>-74.735100000000003</v>
      </c>
      <c r="AE71" s="2">
        <v>5.2034000000000002</v>
      </c>
      <c r="AF71">
        <f>VLOOKUP(B71,[1]Alt_Honda_Historico!$B:$E,4,FALSE)</f>
        <v>207</v>
      </c>
      <c r="AG71">
        <f>VLOOKUP(B71,[1]Alt_Honda_Historico!$B:$C,2,FALSE)</f>
        <v>529356.17636866297</v>
      </c>
      <c r="AH71">
        <f>VLOOKUP(B71,[1]Alt_Honda_Historico!$B:$D,3,FALSE)</f>
        <v>575154.04831928795</v>
      </c>
    </row>
    <row r="72" spans="1:34" x14ac:dyDescent="0.3">
      <c r="A72" s="3">
        <v>723653</v>
      </c>
      <c r="B72" s="2">
        <v>121843</v>
      </c>
      <c r="C72" s="3">
        <f>VLOOKUP(B72,VISIT_ID!C:F,4,FALSE)</f>
        <v>2</v>
      </c>
      <c r="D72" s="3">
        <v>4</v>
      </c>
      <c r="E72" s="2" t="s">
        <v>33</v>
      </c>
      <c r="F72" s="2" t="s">
        <v>23</v>
      </c>
      <c r="G72" s="2" t="s">
        <v>24</v>
      </c>
      <c r="H72" s="2">
        <v>121843</v>
      </c>
      <c r="I72" s="2" t="s">
        <v>88</v>
      </c>
      <c r="J72" s="2" t="s">
        <v>88</v>
      </c>
      <c r="K72" s="2">
        <v>5.2067889999999997</v>
      </c>
      <c r="L72" s="2">
        <v>-74.736407</v>
      </c>
      <c r="M72" s="2">
        <v>5</v>
      </c>
      <c r="N72" s="2" t="s">
        <v>26</v>
      </c>
      <c r="O72" s="2" t="s">
        <v>36</v>
      </c>
      <c r="P72" s="3">
        <v>1422</v>
      </c>
      <c r="Q72" s="2" t="s">
        <v>90</v>
      </c>
      <c r="R72" s="2">
        <v>1913</v>
      </c>
      <c r="S72" s="2">
        <v>2</v>
      </c>
      <c r="T72" s="2">
        <v>3</v>
      </c>
      <c r="U72" s="2">
        <v>4783</v>
      </c>
      <c r="V72" s="4">
        <v>4783</v>
      </c>
      <c r="W72" s="2" t="s">
        <v>28</v>
      </c>
      <c r="X72" s="2" t="s">
        <v>29</v>
      </c>
      <c r="Y72" s="2" t="s">
        <v>30</v>
      </c>
      <c r="Z72" s="2" t="s">
        <v>30</v>
      </c>
      <c r="AA72" s="2" t="s">
        <v>30</v>
      </c>
      <c r="AB72" s="2" t="s">
        <v>90</v>
      </c>
      <c r="AC72" s="3">
        <v>1422</v>
      </c>
      <c r="AD72" s="2">
        <v>-74.735100000000003</v>
      </c>
      <c r="AE72" s="2">
        <v>5.2034000000000002</v>
      </c>
      <c r="AF72">
        <f>VLOOKUP(B72,[1]Alt_Honda_Historico!$B:$E,4,FALSE)</f>
        <v>207</v>
      </c>
      <c r="AG72">
        <f>VLOOKUP(B72,[1]Alt_Honda_Historico!$B:$C,2,FALSE)</f>
        <v>529356.17636866297</v>
      </c>
      <c r="AH72">
        <f>VLOOKUP(B72,[1]Alt_Honda_Historico!$B:$D,3,FALSE)</f>
        <v>575154.04831928795</v>
      </c>
    </row>
    <row r="73" spans="1:34" x14ac:dyDescent="0.3">
      <c r="A73" s="3">
        <v>723654</v>
      </c>
      <c r="B73" s="2">
        <v>121844</v>
      </c>
      <c r="C73" s="3">
        <f>VLOOKUP(B73,VISIT_ID!C:F,4,FALSE)</f>
        <v>2</v>
      </c>
      <c r="D73" s="3">
        <v>4</v>
      </c>
      <c r="E73" s="2" t="s">
        <v>33</v>
      </c>
      <c r="F73" s="2" t="s">
        <v>23</v>
      </c>
      <c r="G73" s="2" t="s">
        <v>24</v>
      </c>
      <c r="H73" s="2">
        <v>121844</v>
      </c>
      <c r="I73" s="2" t="s">
        <v>88</v>
      </c>
      <c r="J73" s="2" t="s">
        <v>88</v>
      </c>
      <c r="K73" s="2">
        <v>5.2067889999999997</v>
      </c>
      <c r="L73" s="2">
        <v>-74.736407</v>
      </c>
      <c r="M73" s="2">
        <v>5</v>
      </c>
      <c r="N73" s="2" t="s">
        <v>26</v>
      </c>
      <c r="O73" s="2" t="s">
        <v>36</v>
      </c>
      <c r="P73" s="3">
        <v>1422</v>
      </c>
      <c r="Q73" s="2" t="s">
        <v>90</v>
      </c>
      <c r="R73" s="2">
        <v>1913</v>
      </c>
      <c r="S73" s="2">
        <v>2</v>
      </c>
      <c r="T73" s="2">
        <v>3</v>
      </c>
      <c r="U73" s="2">
        <v>4783</v>
      </c>
      <c r="V73" s="4">
        <v>4783</v>
      </c>
      <c r="W73" s="2" t="s">
        <v>28</v>
      </c>
      <c r="X73" s="2" t="s">
        <v>29</v>
      </c>
      <c r="Y73" s="2" t="s">
        <v>30</v>
      </c>
      <c r="Z73" s="2" t="s">
        <v>30</v>
      </c>
      <c r="AA73" s="2" t="s">
        <v>30</v>
      </c>
      <c r="AB73" s="2" t="s">
        <v>90</v>
      </c>
      <c r="AC73" s="3">
        <v>1422</v>
      </c>
      <c r="AD73" s="2">
        <v>-74.735100000000003</v>
      </c>
      <c r="AE73" s="2">
        <v>5.2034000000000002</v>
      </c>
      <c r="AF73">
        <f>VLOOKUP(B73,[1]Alt_Honda_Historico!$B:$E,4,FALSE)</f>
        <v>207</v>
      </c>
      <c r="AG73">
        <f>VLOOKUP(B73,[1]Alt_Honda_Historico!$B:$C,2,FALSE)</f>
        <v>529356.17636866297</v>
      </c>
      <c r="AH73">
        <f>VLOOKUP(B73,[1]Alt_Honda_Historico!$B:$D,3,FALSE)</f>
        <v>575154.04831928795</v>
      </c>
    </row>
    <row r="74" spans="1:34" x14ac:dyDescent="0.3">
      <c r="A74" s="3">
        <v>705093</v>
      </c>
      <c r="B74" s="2">
        <v>121901</v>
      </c>
      <c r="C74" s="3">
        <f>VLOOKUP(B74,VISIT_ID!C:F,4,FALSE)</f>
        <v>2</v>
      </c>
      <c r="D74" s="3">
        <v>4</v>
      </c>
      <c r="E74" s="2" t="s">
        <v>33</v>
      </c>
      <c r="F74" s="2" t="s">
        <v>23</v>
      </c>
      <c r="G74" s="2" t="s">
        <v>24</v>
      </c>
      <c r="H74" s="2">
        <v>121901</v>
      </c>
      <c r="I74" s="2" t="s">
        <v>95</v>
      </c>
      <c r="J74" s="2" t="s">
        <v>95</v>
      </c>
      <c r="K74" s="2">
        <v>5.2067889999999997</v>
      </c>
      <c r="L74" s="2">
        <v>-74.736407</v>
      </c>
      <c r="M74" s="2">
        <v>5</v>
      </c>
      <c r="N74" s="2" t="s">
        <v>26</v>
      </c>
      <c r="O74" s="2" t="s">
        <v>92</v>
      </c>
      <c r="P74" s="3">
        <v>1526</v>
      </c>
      <c r="Q74" s="2" t="s">
        <v>96</v>
      </c>
      <c r="R74" s="2">
        <v>1913</v>
      </c>
      <c r="S74" s="2">
        <v>2</v>
      </c>
      <c r="T74" s="2">
        <v>3</v>
      </c>
      <c r="U74" s="2">
        <v>4783</v>
      </c>
      <c r="V74" s="4">
        <v>4783</v>
      </c>
      <c r="W74" s="2" t="s">
        <v>28</v>
      </c>
      <c r="X74" s="2" t="s">
        <v>29</v>
      </c>
      <c r="Y74" s="2" t="s">
        <v>30</v>
      </c>
      <c r="Z74" s="2" t="s">
        <v>30</v>
      </c>
      <c r="AA74" s="2" t="s">
        <v>30</v>
      </c>
      <c r="AB74" s="2" t="s">
        <v>96</v>
      </c>
      <c r="AC74" s="3">
        <v>1526</v>
      </c>
      <c r="AD74" s="2">
        <v>-74.735100000000003</v>
      </c>
      <c r="AE74" s="2">
        <v>5.2034000000000002</v>
      </c>
      <c r="AF74">
        <f>VLOOKUP(B74,[1]Alt_Honda_Historico!$B:$E,4,FALSE)</f>
        <v>207</v>
      </c>
      <c r="AG74">
        <f>VLOOKUP(B74,[1]Alt_Honda_Historico!$B:$C,2,FALSE)</f>
        <v>529356.17636866297</v>
      </c>
      <c r="AH74">
        <f>VLOOKUP(B74,[1]Alt_Honda_Historico!$B:$D,3,FALSE)</f>
        <v>575154.04831928795</v>
      </c>
    </row>
    <row r="75" spans="1:34" x14ac:dyDescent="0.3">
      <c r="A75" s="3">
        <v>696203</v>
      </c>
      <c r="B75" s="2">
        <v>122188</v>
      </c>
      <c r="C75" s="3">
        <f>VLOOKUP(B75,VISIT_ID!C:F,4,FALSE)</f>
        <v>2</v>
      </c>
      <c r="D75" s="3">
        <v>4</v>
      </c>
      <c r="E75" s="2" t="s">
        <v>33</v>
      </c>
      <c r="F75" s="2" t="s">
        <v>23</v>
      </c>
      <c r="G75" s="2" t="s">
        <v>24</v>
      </c>
      <c r="H75" s="2">
        <v>122188</v>
      </c>
      <c r="I75" s="2" t="s">
        <v>119</v>
      </c>
      <c r="J75" s="2" t="s">
        <v>119</v>
      </c>
      <c r="K75" s="2">
        <v>5.2067889999999997</v>
      </c>
      <c r="L75" s="2">
        <v>-74.736407</v>
      </c>
      <c r="M75" s="2">
        <v>5</v>
      </c>
      <c r="N75" s="2" t="s">
        <v>26</v>
      </c>
      <c r="O75" s="2" t="s">
        <v>36</v>
      </c>
      <c r="P75" s="3">
        <v>2220</v>
      </c>
      <c r="Q75" s="2" t="s">
        <v>120</v>
      </c>
      <c r="R75" s="2">
        <v>1913</v>
      </c>
      <c r="S75" s="2">
        <v>2</v>
      </c>
      <c r="T75" s="2">
        <v>3</v>
      </c>
      <c r="U75" s="2">
        <v>4783</v>
      </c>
      <c r="V75" s="4">
        <v>4783</v>
      </c>
      <c r="W75" s="2" t="s">
        <v>28</v>
      </c>
      <c r="X75" s="2" t="s">
        <v>29</v>
      </c>
      <c r="Y75" s="2" t="s">
        <v>30</v>
      </c>
      <c r="Z75" s="2" t="s">
        <v>30</v>
      </c>
      <c r="AA75" s="2" t="s">
        <v>30</v>
      </c>
      <c r="AB75" s="2" t="s">
        <v>120</v>
      </c>
      <c r="AC75" s="3">
        <v>2220</v>
      </c>
      <c r="AD75" s="2">
        <v>-74.735100000000003</v>
      </c>
      <c r="AE75" s="2">
        <v>5.2034000000000002</v>
      </c>
      <c r="AF75">
        <f>VLOOKUP(B75,[1]Alt_Honda_Historico!$B:$E,4,FALSE)</f>
        <v>207</v>
      </c>
      <c r="AG75">
        <f>VLOOKUP(B75,[1]Alt_Honda_Historico!$B:$C,2,FALSE)</f>
        <v>529356.17636866297</v>
      </c>
      <c r="AH75">
        <f>VLOOKUP(B75,[1]Alt_Honda_Historico!$B:$D,3,FALSE)</f>
        <v>575154.04831928795</v>
      </c>
    </row>
    <row r="76" spans="1:34" x14ac:dyDescent="0.3">
      <c r="A76" s="3">
        <v>696204</v>
      </c>
      <c r="B76" s="2">
        <v>122189</v>
      </c>
      <c r="C76" s="3">
        <f>VLOOKUP(B76,VISIT_ID!C:F,4,FALSE)</f>
        <v>2</v>
      </c>
      <c r="D76" s="3">
        <v>4</v>
      </c>
      <c r="E76" s="2" t="s">
        <v>33</v>
      </c>
      <c r="F76" s="2" t="s">
        <v>23</v>
      </c>
      <c r="G76" s="2" t="s">
        <v>24</v>
      </c>
      <c r="H76" s="2">
        <v>122189</v>
      </c>
      <c r="I76" s="2" t="s">
        <v>119</v>
      </c>
      <c r="J76" s="2" t="s">
        <v>119</v>
      </c>
      <c r="K76" s="2">
        <v>5.2067889999999997</v>
      </c>
      <c r="L76" s="2">
        <v>-74.736407</v>
      </c>
      <c r="M76" s="2">
        <v>5</v>
      </c>
      <c r="N76" s="2" t="s">
        <v>26</v>
      </c>
      <c r="O76" s="2" t="s">
        <v>36</v>
      </c>
      <c r="P76" s="3">
        <v>2220</v>
      </c>
      <c r="Q76" s="2" t="s">
        <v>120</v>
      </c>
      <c r="R76" s="2">
        <v>1913</v>
      </c>
      <c r="S76" s="2">
        <v>2</v>
      </c>
      <c r="T76" s="2">
        <v>3</v>
      </c>
      <c r="U76" s="2">
        <v>4783</v>
      </c>
      <c r="V76" s="4">
        <v>4783</v>
      </c>
      <c r="W76" s="2" t="s">
        <v>28</v>
      </c>
      <c r="X76" s="2" t="s">
        <v>29</v>
      </c>
      <c r="Y76" s="2" t="s">
        <v>30</v>
      </c>
      <c r="Z76" s="2" t="s">
        <v>30</v>
      </c>
      <c r="AA76" s="2" t="s">
        <v>30</v>
      </c>
      <c r="AB76" s="2" t="s">
        <v>120</v>
      </c>
      <c r="AC76" s="3">
        <v>2220</v>
      </c>
      <c r="AD76" s="2">
        <v>-74.735100000000003</v>
      </c>
      <c r="AE76" s="2">
        <v>5.2034000000000002</v>
      </c>
      <c r="AF76">
        <f>VLOOKUP(B76,[1]Alt_Honda_Historico!$B:$E,4,FALSE)</f>
        <v>207</v>
      </c>
      <c r="AG76">
        <f>VLOOKUP(B76,[1]Alt_Honda_Historico!$B:$C,2,FALSE)</f>
        <v>529356.17636866297</v>
      </c>
      <c r="AH76">
        <f>VLOOKUP(B76,[1]Alt_Honda_Historico!$B:$D,3,FALSE)</f>
        <v>575154.04831928795</v>
      </c>
    </row>
    <row r="77" spans="1:34" x14ac:dyDescent="0.3">
      <c r="A77" s="3">
        <v>711294</v>
      </c>
      <c r="B77" s="2">
        <v>122225</v>
      </c>
      <c r="C77" s="3">
        <f>VLOOKUP(B77,VISIT_ID!C:F,4,FALSE)</f>
        <v>2</v>
      </c>
      <c r="D77" s="3">
        <v>4</v>
      </c>
      <c r="E77" s="2" t="s">
        <v>33</v>
      </c>
      <c r="F77" s="2" t="s">
        <v>23</v>
      </c>
      <c r="G77" s="2" t="s">
        <v>24</v>
      </c>
      <c r="H77" s="2">
        <v>122225</v>
      </c>
      <c r="I77" s="2" t="s">
        <v>127</v>
      </c>
      <c r="J77" s="2" t="s">
        <v>127</v>
      </c>
      <c r="K77" s="2">
        <v>5.2067889999999997</v>
      </c>
      <c r="L77" s="2">
        <v>-74.736407</v>
      </c>
      <c r="M77" s="2">
        <v>5</v>
      </c>
      <c r="N77" s="2" t="s">
        <v>26</v>
      </c>
      <c r="O77" s="2" t="s">
        <v>39</v>
      </c>
      <c r="P77" s="3">
        <v>2126</v>
      </c>
      <c r="Q77" s="2" t="s">
        <v>128</v>
      </c>
      <c r="R77" s="2">
        <v>1913</v>
      </c>
      <c r="S77" s="2">
        <v>2</v>
      </c>
      <c r="T77" s="2">
        <v>3</v>
      </c>
      <c r="U77" s="2">
        <v>4783</v>
      </c>
      <c r="V77" s="4">
        <v>4783</v>
      </c>
      <c r="W77" s="2" t="s">
        <v>28</v>
      </c>
      <c r="X77" s="2" t="s">
        <v>29</v>
      </c>
      <c r="Y77" s="2" t="s">
        <v>30</v>
      </c>
      <c r="Z77" s="2" t="s">
        <v>30</v>
      </c>
      <c r="AA77" s="2" t="s">
        <v>30</v>
      </c>
      <c r="AB77" s="2" t="s">
        <v>128</v>
      </c>
      <c r="AC77" s="3">
        <v>2126</v>
      </c>
      <c r="AD77" s="2">
        <v>-74.735100000000003</v>
      </c>
      <c r="AE77" s="2">
        <v>5.2034000000000002</v>
      </c>
      <c r="AF77">
        <f>VLOOKUP(B77,[1]Alt_Honda_Historico!$B:$E,4,FALSE)</f>
        <v>207</v>
      </c>
      <c r="AG77">
        <f>VLOOKUP(B77,[1]Alt_Honda_Historico!$B:$C,2,FALSE)</f>
        <v>529356.17636866297</v>
      </c>
      <c r="AH77">
        <f>VLOOKUP(B77,[1]Alt_Honda_Historico!$B:$D,3,FALSE)</f>
        <v>575154.04831928795</v>
      </c>
    </row>
    <row r="78" spans="1:34" x14ac:dyDescent="0.3">
      <c r="A78" s="3">
        <v>708252</v>
      </c>
      <c r="B78" s="2">
        <v>122266</v>
      </c>
      <c r="C78" s="3">
        <f>VLOOKUP(B78,VISIT_ID!C:F,4,FALSE)</f>
        <v>2</v>
      </c>
      <c r="D78" s="3">
        <v>4</v>
      </c>
      <c r="E78" s="2" t="s">
        <v>33</v>
      </c>
      <c r="F78" s="2" t="s">
        <v>23</v>
      </c>
      <c r="G78" s="2" t="s">
        <v>24</v>
      </c>
      <c r="H78" s="2">
        <v>122266</v>
      </c>
      <c r="I78" s="2" t="s">
        <v>133</v>
      </c>
      <c r="J78" s="2" t="s">
        <v>133</v>
      </c>
      <c r="K78" s="2">
        <v>5.2067889999999997</v>
      </c>
      <c r="L78" s="2">
        <v>-74.736407</v>
      </c>
      <c r="M78" s="2">
        <v>5</v>
      </c>
      <c r="N78" s="2" t="s">
        <v>26</v>
      </c>
      <c r="O78" s="2" t="s">
        <v>36</v>
      </c>
      <c r="P78" s="2">
        <v>2375</v>
      </c>
      <c r="Q78" s="2" t="s">
        <v>134</v>
      </c>
      <c r="R78" s="2">
        <v>1913</v>
      </c>
      <c r="S78" s="2">
        <v>2</v>
      </c>
      <c r="T78" s="2">
        <v>3</v>
      </c>
      <c r="U78" s="2">
        <v>4783</v>
      </c>
      <c r="V78" s="4">
        <v>4783</v>
      </c>
      <c r="W78" s="2" t="s">
        <v>28</v>
      </c>
      <c r="X78" s="2" t="s">
        <v>29</v>
      </c>
      <c r="Y78" s="2" t="s">
        <v>30</v>
      </c>
      <c r="Z78" s="2" t="s">
        <v>30</v>
      </c>
      <c r="AA78" s="2" t="s">
        <v>30</v>
      </c>
      <c r="AB78" s="2" t="s">
        <v>134</v>
      </c>
      <c r="AC78" s="2">
        <v>2375</v>
      </c>
      <c r="AD78" s="2">
        <v>-74.735100000000003</v>
      </c>
      <c r="AE78" s="2">
        <v>5.2034000000000002</v>
      </c>
      <c r="AF78">
        <f>VLOOKUP(B78,[1]Alt_Honda_Historico!$B:$E,4,FALSE)</f>
        <v>207</v>
      </c>
      <c r="AG78">
        <f>VLOOKUP(B78,[1]Alt_Honda_Historico!$B:$C,2,FALSE)</f>
        <v>529356.17636866297</v>
      </c>
      <c r="AH78">
        <f>VLOOKUP(B78,[1]Alt_Honda_Historico!$B:$D,3,FALSE)</f>
        <v>575154.04831928795</v>
      </c>
    </row>
    <row r="79" spans="1:34" x14ac:dyDescent="0.3">
      <c r="A79" s="3">
        <v>703249</v>
      </c>
      <c r="B79" s="2">
        <v>122372</v>
      </c>
      <c r="C79" s="3">
        <f>VLOOKUP(B79,VISIT_ID!C:F,4,FALSE)</f>
        <v>2</v>
      </c>
      <c r="D79" s="3">
        <v>4</v>
      </c>
      <c r="E79" s="2" t="s">
        <v>33</v>
      </c>
      <c r="F79" s="2" t="s">
        <v>23</v>
      </c>
      <c r="G79" s="2" t="s">
        <v>24</v>
      </c>
      <c r="H79" s="2">
        <v>122372</v>
      </c>
      <c r="I79" s="2" t="s">
        <v>147</v>
      </c>
      <c r="J79" s="2" t="s">
        <v>147</v>
      </c>
      <c r="K79" s="2">
        <v>5.2067889999999997</v>
      </c>
      <c r="L79" s="2">
        <v>-74.736407</v>
      </c>
      <c r="M79" s="2">
        <v>5</v>
      </c>
      <c r="N79" s="2" t="s">
        <v>26</v>
      </c>
      <c r="O79" s="2" t="s">
        <v>36</v>
      </c>
      <c r="P79" s="2">
        <v>2524</v>
      </c>
      <c r="Q79" s="2" t="s">
        <v>148</v>
      </c>
      <c r="R79" s="2">
        <v>1913</v>
      </c>
      <c r="S79" s="2">
        <v>2</v>
      </c>
      <c r="T79" s="2">
        <v>3</v>
      </c>
      <c r="U79" s="2">
        <v>4783</v>
      </c>
      <c r="V79" s="4">
        <v>4783</v>
      </c>
      <c r="W79" s="2" t="s">
        <v>28</v>
      </c>
      <c r="X79" s="2" t="s">
        <v>29</v>
      </c>
      <c r="Y79" s="2" t="s">
        <v>30</v>
      </c>
      <c r="Z79" s="2" t="s">
        <v>30</v>
      </c>
      <c r="AA79" s="2" t="s">
        <v>30</v>
      </c>
      <c r="AB79" s="2" t="s">
        <v>148</v>
      </c>
      <c r="AC79" s="2">
        <v>2524</v>
      </c>
      <c r="AD79" s="2">
        <v>-74.735100000000003</v>
      </c>
      <c r="AE79" s="2">
        <v>5.2034000000000002</v>
      </c>
      <c r="AF79">
        <f>VLOOKUP(B79,[1]Alt_Honda_Historico!$B:$E,4,FALSE)</f>
        <v>207</v>
      </c>
      <c r="AG79">
        <f>VLOOKUP(B79,[1]Alt_Honda_Historico!$B:$C,2,FALSE)</f>
        <v>529356.17636866297</v>
      </c>
      <c r="AH79">
        <f>VLOOKUP(B79,[1]Alt_Honda_Historico!$B:$D,3,FALSE)</f>
        <v>575154.04831928795</v>
      </c>
    </row>
    <row r="80" spans="1:34" x14ac:dyDescent="0.3">
      <c r="A80" s="3">
        <v>714368</v>
      </c>
      <c r="B80" s="2">
        <v>122428</v>
      </c>
      <c r="C80" s="3">
        <f>VLOOKUP(B80,VISIT_ID!C:F,4,FALSE)</f>
        <v>2</v>
      </c>
      <c r="D80" s="3">
        <v>4</v>
      </c>
      <c r="E80" s="2" t="s">
        <v>33</v>
      </c>
      <c r="F80" s="2" t="s">
        <v>23</v>
      </c>
      <c r="G80" s="2" t="s">
        <v>24</v>
      </c>
      <c r="H80" s="2">
        <v>122428</v>
      </c>
      <c r="I80" s="2" t="s">
        <v>149</v>
      </c>
      <c r="J80" s="2" t="s">
        <v>149</v>
      </c>
      <c r="K80" s="2">
        <v>5.2067889999999997</v>
      </c>
      <c r="L80" s="2">
        <v>-74.736407</v>
      </c>
      <c r="M80" s="2">
        <v>5</v>
      </c>
      <c r="N80" s="2" t="s">
        <v>26</v>
      </c>
      <c r="O80" s="2" t="s">
        <v>36</v>
      </c>
      <c r="P80" s="2">
        <v>2693</v>
      </c>
      <c r="Q80" s="2" t="s">
        <v>150</v>
      </c>
      <c r="R80" s="2">
        <v>1913</v>
      </c>
      <c r="S80" s="2">
        <v>2</v>
      </c>
      <c r="T80" s="2">
        <v>3</v>
      </c>
      <c r="U80" s="2">
        <v>4783</v>
      </c>
      <c r="V80" s="4">
        <v>4783</v>
      </c>
      <c r="W80" s="2" t="s">
        <v>28</v>
      </c>
      <c r="X80" s="2" t="s">
        <v>29</v>
      </c>
      <c r="Y80" s="2" t="s">
        <v>30</v>
      </c>
      <c r="Z80" s="2" t="s">
        <v>30</v>
      </c>
      <c r="AA80" s="2" t="s">
        <v>30</v>
      </c>
      <c r="AB80" s="2" t="s">
        <v>150</v>
      </c>
      <c r="AC80" s="2">
        <v>2693</v>
      </c>
      <c r="AD80" s="2">
        <v>-74.735100000000003</v>
      </c>
      <c r="AE80" s="2">
        <v>5.2034000000000002</v>
      </c>
      <c r="AF80">
        <f>VLOOKUP(B80,[1]Alt_Honda_Historico!$B:$E,4,FALSE)</f>
        <v>207</v>
      </c>
      <c r="AG80">
        <f>VLOOKUP(B80,[1]Alt_Honda_Historico!$B:$C,2,FALSE)</f>
        <v>529356.17636866297</v>
      </c>
      <c r="AH80">
        <f>VLOOKUP(B80,[1]Alt_Honda_Historico!$B:$D,3,FALSE)</f>
        <v>575154.04831928795</v>
      </c>
    </row>
    <row r="81" spans="1:34" x14ac:dyDescent="0.3">
      <c r="A81" s="3">
        <v>691683</v>
      </c>
      <c r="B81" s="2">
        <v>122603</v>
      </c>
      <c r="C81" s="3">
        <f>VLOOKUP(B81,VISIT_ID!C:F,4,FALSE)</f>
        <v>2</v>
      </c>
      <c r="D81" s="3">
        <v>4</v>
      </c>
      <c r="E81" s="2" t="s">
        <v>33</v>
      </c>
      <c r="F81" s="2" t="s">
        <v>23</v>
      </c>
      <c r="G81" s="2" t="s">
        <v>24</v>
      </c>
      <c r="H81" s="2">
        <v>122603</v>
      </c>
      <c r="I81" s="2" t="s">
        <v>165</v>
      </c>
      <c r="J81" s="2" t="s">
        <v>165</v>
      </c>
      <c r="K81" s="2">
        <v>5.2067889999999997</v>
      </c>
      <c r="L81" s="2">
        <v>-74.736407</v>
      </c>
      <c r="M81" s="2">
        <v>5</v>
      </c>
      <c r="N81" s="2" t="s">
        <v>26</v>
      </c>
      <c r="O81" s="2"/>
      <c r="P81" s="2">
        <v>3227</v>
      </c>
      <c r="Q81" s="2" t="s">
        <v>166</v>
      </c>
      <c r="R81" s="2">
        <v>1913</v>
      </c>
      <c r="S81" s="2">
        <v>2</v>
      </c>
      <c r="T81" s="2">
        <v>3</v>
      </c>
      <c r="U81" s="2">
        <v>4783</v>
      </c>
      <c r="V81" s="4">
        <v>4783</v>
      </c>
      <c r="W81" s="2" t="s">
        <v>28</v>
      </c>
      <c r="X81" s="2" t="s">
        <v>29</v>
      </c>
      <c r="Y81" s="2" t="s">
        <v>30</v>
      </c>
      <c r="Z81" s="2" t="s">
        <v>30</v>
      </c>
      <c r="AA81" s="2" t="s">
        <v>30</v>
      </c>
      <c r="AB81" s="2" t="s">
        <v>166</v>
      </c>
      <c r="AC81" s="2">
        <v>3227</v>
      </c>
      <c r="AD81" s="2">
        <v>-74.735100000000003</v>
      </c>
      <c r="AE81" s="2">
        <v>5.2034000000000002</v>
      </c>
      <c r="AF81">
        <f>VLOOKUP(B81,[1]Alt_Honda_Historico!$B:$E,4,FALSE)</f>
        <v>207</v>
      </c>
      <c r="AG81">
        <f>VLOOKUP(B81,[1]Alt_Honda_Historico!$B:$C,2,FALSE)</f>
        <v>529356.17636866297</v>
      </c>
      <c r="AH81">
        <f>VLOOKUP(B81,[1]Alt_Honda_Historico!$B:$D,3,FALSE)</f>
        <v>575154.04831928795</v>
      </c>
    </row>
    <row r="82" spans="1:34" x14ac:dyDescent="0.3">
      <c r="A82" s="3">
        <v>717994</v>
      </c>
      <c r="B82" s="2">
        <v>122623</v>
      </c>
      <c r="C82" s="3">
        <f>VLOOKUP(B82,VISIT_ID!C:F,4,FALSE)</f>
        <v>2</v>
      </c>
      <c r="D82" s="3">
        <v>4</v>
      </c>
      <c r="E82" s="2" t="s">
        <v>33</v>
      </c>
      <c r="F82" s="2" t="s">
        <v>23</v>
      </c>
      <c r="G82" s="2" t="s">
        <v>24</v>
      </c>
      <c r="H82" s="2">
        <v>122623</v>
      </c>
      <c r="I82" s="2" t="s">
        <v>173</v>
      </c>
      <c r="J82" s="2" t="s">
        <v>173</v>
      </c>
      <c r="K82" s="2">
        <v>5.2067889999999997</v>
      </c>
      <c r="L82" s="2">
        <v>-74.736407</v>
      </c>
      <c r="M82" s="2">
        <v>5</v>
      </c>
      <c r="N82" s="2" t="s">
        <v>26</v>
      </c>
      <c r="O82" s="2" t="s">
        <v>36</v>
      </c>
      <c r="P82" s="2">
        <v>3205</v>
      </c>
      <c r="Q82" s="2" t="s">
        <v>174</v>
      </c>
      <c r="R82" s="2">
        <v>1913</v>
      </c>
      <c r="S82" s="2">
        <v>2</v>
      </c>
      <c r="T82" s="2">
        <v>3</v>
      </c>
      <c r="U82" s="2">
        <v>4783</v>
      </c>
      <c r="V82" s="4">
        <v>4783</v>
      </c>
      <c r="W82" s="2" t="s">
        <v>28</v>
      </c>
      <c r="X82" s="2" t="s">
        <v>29</v>
      </c>
      <c r="Y82" s="2" t="s">
        <v>30</v>
      </c>
      <c r="Z82" s="2" t="s">
        <v>30</v>
      </c>
      <c r="AA82" s="2" t="s">
        <v>30</v>
      </c>
      <c r="AB82" s="2" t="s">
        <v>174</v>
      </c>
      <c r="AC82" s="2">
        <v>3205</v>
      </c>
      <c r="AD82" s="2">
        <v>-74.735100000000003</v>
      </c>
      <c r="AE82" s="2">
        <v>5.2034000000000002</v>
      </c>
      <c r="AF82">
        <f>VLOOKUP(B82,[1]Alt_Honda_Historico!$B:$E,4,FALSE)</f>
        <v>207</v>
      </c>
      <c r="AG82">
        <f>VLOOKUP(B82,[1]Alt_Honda_Historico!$B:$C,2,FALSE)</f>
        <v>529356.17636866297</v>
      </c>
      <c r="AH82">
        <f>VLOOKUP(B82,[1]Alt_Honda_Historico!$B:$D,3,FALSE)</f>
        <v>575154.04831928795</v>
      </c>
    </row>
    <row r="83" spans="1:34" x14ac:dyDescent="0.3">
      <c r="A83" s="3">
        <v>718943</v>
      </c>
      <c r="B83" s="2">
        <v>122706</v>
      </c>
      <c r="C83" s="3">
        <f>VLOOKUP(B83,VISIT_ID!C:F,4,FALSE)</f>
        <v>2</v>
      </c>
      <c r="D83" s="3">
        <v>4</v>
      </c>
      <c r="E83" s="2" t="s">
        <v>33</v>
      </c>
      <c r="F83" s="2" t="s">
        <v>23</v>
      </c>
      <c r="G83" s="2" t="s">
        <v>24</v>
      </c>
      <c r="H83" s="2">
        <v>122706</v>
      </c>
      <c r="I83" s="2" t="s">
        <v>177</v>
      </c>
      <c r="J83" s="2" t="s">
        <v>177</v>
      </c>
      <c r="K83" s="2">
        <v>5.2067889999999997</v>
      </c>
      <c r="L83" s="2">
        <v>-74.736407</v>
      </c>
      <c r="M83" s="2">
        <v>5</v>
      </c>
      <c r="N83" s="2" t="s">
        <v>26</v>
      </c>
      <c r="O83" s="2" t="s">
        <v>39</v>
      </c>
      <c r="P83" s="2">
        <v>3050</v>
      </c>
      <c r="Q83" s="2" t="s">
        <v>178</v>
      </c>
      <c r="R83" s="2">
        <v>1913</v>
      </c>
      <c r="S83" s="2">
        <v>2</v>
      </c>
      <c r="T83" s="2">
        <v>3</v>
      </c>
      <c r="U83" s="2">
        <v>4783</v>
      </c>
      <c r="V83" s="4">
        <v>4783</v>
      </c>
      <c r="W83" s="2" t="s">
        <v>28</v>
      </c>
      <c r="X83" s="2" t="s">
        <v>29</v>
      </c>
      <c r="Y83" s="2" t="s">
        <v>30</v>
      </c>
      <c r="Z83" s="2" t="s">
        <v>30</v>
      </c>
      <c r="AA83" s="2" t="s">
        <v>30</v>
      </c>
      <c r="AB83" s="2" t="s">
        <v>178</v>
      </c>
      <c r="AC83" s="2">
        <v>3050</v>
      </c>
      <c r="AD83" s="2">
        <v>-74.735100000000003</v>
      </c>
      <c r="AE83" s="2">
        <v>5.2034000000000002</v>
      </c>
      <c r="AF83">
        <f>VLOOKUP(B83,[1]Alt_Honda_Historico!$B:$E,4,FALSE)</f>
        <v>207</v>
      </c>
      <c r="AG83">
        <f>VLOOKUP(B83,[1]Alt_Honda_Historico!$B:$C,2,FALSE)</f>
        <v>529356.17636866297</v>
      </c>
      <c r="AH83">
        <f>VLOOKUP(B83,[1]Alt_Honda_Historico!$B:$D,3,FALSE)</f>
        <v>575154.04831928795</v>
      </c>
    </row>
    <row r="84" spans="1:34" x14ac:dyDescent="0.3">
      <c r="A84" s="3">
        <v>688062</v>
      </c>
      <c r="B84" s="2">
        <v>122830</v>
      </c>
      <c r="C84" s="3">
        <f>VLOOKUP(B84,VISIT_ID!C:F,4,FALSE)</f>
        <v>2</v>
      </c>
      <c r="D84" s="3">
        <v>4</v>
      </c>
      <c r="E84" s="2" t="s">
        <v>33</v>
      </c>
      <c r="F84" s="2" t="s">
        <v>23</v>
      </c>
      <c r="G84" s="2" t="s">
        <v>24</v>
      </c>
      <c r="H84" s="2">
        <v>122830</v>
      </c>
      <c r="I84" s="2" t="s">
        <v>189</v>
      </c>
      <c r="J84" s="2" t="s">
        <v>189</v>
      </c>
      <c r="K84" s="2">
        <v>5.2067889999999997</v>
      </c>
      <c r="L84" s="2">
        <v>-74.736407</v>
      </c>
      <c r="M84" s="2">
        <v>5</v>
      </c>
      <c r="N84" s="2" t="s">
        <v>26</v>
      </c>
      <c r="O84" s="2" t="s">
        <v>36</v>
      </c>
      <c r="P84" s="3">
        <v>3090</v>
      </c>
      <c r="Q84" s="2" t="s">
        <v>190</v>
      </c>
      <c r="R84" s="2">
        <v>1913</v>
      </c>
      <c r="S84" s="2">
        <v>2</v>
      </c>
      <c r="T84" s="2">
        <v>3</v>
      </c>
      <c r="U84" s="2">
        <v>4783</v>
      </c>
      <c r="V84" s="4">
        <v>4783</v>
      </c>
      <c r="W84" s="2" t="s">
        <v>28</v>
      </c>
      <c r="X84" s="2" t="s">
        <v>29</v>
      </c>
      <c r="Y84" s="2" t="s">
        <v>30</v>
      </c>
      <c r="Z84" s="2" t="s">
        <v>30</v>
      </c>
      <c r="AA84" s="2" t="s">
        <v>30</v>
      </c>
      <c r="AB84" s="2" t="s">
        <v>190</v>
      </c>
      <c r="AC84" s="3">
        <v>3090</v>
      </c>
      <c r="AD84" s="2">
        <v>-74.735100000000003</v>
      </c>
      <c r="AE84" s="2">
        <v>5.2034000000000002</v>
      </c>
      <c r="AF84">
        <f>VLOOKUP(B84,[1]Alt_Honda_Historico!$B:$E,4,FALSE)</f>
        <v>207</v>
      </c>
      <c r="AG84">
        <f>VLOOKUP(B84,[1]Alt_Honda_Historico!$B:$C,2,FALSE)</f>
        <v>529356.17636866297</v>
      </c>
      <c r="AH84">
        <f>VLOOKUP(B84,[1]Alt_Honda_Historico!$B:$D,3,FALSE)</f>
        <v>575154.04831928795</v>
      </c>
    </row>
    <row r="85" spans="1:34" x14ac:dyDescent="0.3">
      <c r="A85" s="3">
        <v>695614</v>
      </c>
      <c r="B85" s="2">
        <v>122914</v>
      </c>
      <c r="C85" s="3">
        <f>VLOOKUP(B85,VISIT_ID!C:F,4,FALSE)</f>
        <v>2</v>
      </c>
      <c r="D85" s="3">
        <v>4</v>
      </c>
      <c r="E85" s="2" t="s">
        <v>33</v>
      </c>
      <c r="F85" s="2" t="s">
        <v>23</v>
      </c>
      <c r="G85" s="2" t="s">
        <v>24</v>
      </c>
      <c r="H85" s="2">
        <v>122914</v>
      </c>
      <c r="I85" s="2" t="s">
        <v>197</v>
      </c>
      <c r="J85" s="2" t="s">
        <v>197</v>
      </c>
      <c r="K85" s="2">
        <v>5.2067889999999997</v>
      </c>
      <c r="L85" s="2">
        <v>-74.736407</v>
      </c>
      <c r="M85" s="2">
        <v>5</v>
      </c>
      <c r="N85" s="2" t="s">
        <v>26</v>
      </c>
      <c r="O85" s="2" t="s">
        <v>92</v>
      </c>
      <c r="P85" s="2">
        <v>3352</v>
      </c>
      <c r="Q85" s="2" t="s">
        <v>197</v>
      </c>
      <c r="R85" s="2">
        <v>1913</v>
      </c>
      <c r="S85" s="2">
        <v>2</v>
      </c>
      <c r="T85" s="2">
        <v>3</v>
      </c>
      <c r="U85" s="2">
        <v>4783</v>
      </c>
      <c r="V85" s="4">
        <v>4783</v>
      </c>
      <c r="W85" s="2" t="s">
        <v>28</v>
      </c>
      <c r="X85" s="2" t="s">
        <v>29</v>
      </c>
      <c r="Y85" s="2" t="s">
        <v>30</v>
      </c>
      <c r="Z85" s="2" t="s">
        <v>30</v>
      </c>
      <c r="AA85" s="2" t="s">
        <v>30</v>
      </c>
      <c r="AB85" s="2" t="s">
        <v>197</v>
      </c>
      <c r="AC85" s="2">
        <v>3352</v>
      </c>
      <c r="AD85" s="2">
        <v>-74.735100000000003</v>
      </c>
      <c r="AE85" s="2">
        <v>5.2034000000000002</v>
      </c>
      <c r="AF85">
        <f>VLOOKUP(B85,[1]Alt_Honda_Historico!$B:$E,4,FALSE)</f>
        <v>207</v>
      </c>
      <c r="AG85">
        <f>VLOOKUP(B85,[1]Alt_Honda_Historico!$B:$C,2,FALSE)</f>
        <v>529356.17636866297</v>
      </c>
      <c r="AH85">
        <f>VLOOKUP(B85,[1]Alt_Honda_Historico!$B:$D,3,FALSE)</f>
        <v>575154.04831928795</v>
      </c>
    </row>
    <row r="86" spans="1:34" x14ac:dyDescent="0.3">
      <c r="A86" s="3">
        <v>723688</v>
      </c>
      <c r="B86" s="2">
        <v>123029</v>
      </c>
      <c r="C86" s="3">
        <f>VLOOKUP(B86,VISIT_ID!C:F,4,FALSE)</f>
        <v>2</v>
      </c>
      <c r="D86" s="3">
        <v>4</v>
      </c>
      <c r="E86" s="2" t="s">
        <v>33</v>
      </c>
      <c r="F86" s="2" t="s">
        <v>23</v>
      </c>
      <c r="G86" s="2" t="s">
        <v>24</v>
      </c>
      <c r="H86" s="2">
        <v>123029</v>
      </c>
      <c r="I86" s="2" t="s">
        <v>201</v>
      </c>
      <c r="J86" s="2" t="s">
        <v>201</v>
      </c>
      <c r="K86" s="2">
        <v>5.2067889999999997</v>
      </c>
      <c r="L86" s="2">
        <v>-74.736407</v>
      </c>
      <c r="M86" s="2">
        <v>5</v>
      </c>
      <c r="N86" s="2" t="s">
        <v>26</v>
      </c>
      <c r="O86" s="2"/>
      <c r="P86" s="3">
        <v>2860</v>
      </c>
      <c r="Q86" s="2" t="s">
        <v>202</v>
      </c>
      <c r="R86" s="2">
        <v>1913</v>
      </c>
      <c r="S86" s="2">
        <v>2</v>
      </c>
      <c r="T86" s="2">
        <v>3</v>
      </c>
      <c r="U86" s="2">
        <v>4783</v>
      </c>
      <c r="V86" s="4">
        <v>4783</v>
      </c>
      <c r="W86" s="2" t="s">
        <v>28</v>
      </c>
      <c r="X86" s="2" t="s">
        <v>29</v>
      </c>
      <c r="Y86" s="2" t="s">
        <v>30</v>
      </c>
      <c r="Z86" s="2" t="s">
        <v>30</v>
      </c>
      <c r="AA86" s="2" t="s">
        <v>30</v>
      </c>
      <c r="AB86" s="2" t="s">
        <v>202</v>
      </c>
      <c r="AC86" s="3">
        <v>2860</v>
      </c>
      <c r="AD86" s="2">
        <v>-74.735100000000003</v>
      </c>
      <c r="AE86" s="2">
        <v>5.2034000000000002</v>
      </c>
      <c r="AF86">
        <f>VLOOKUP(B86,[1]Alt_Honda_Historico!$B:$E,4,FALSE)</f>
        <v>207</v>
      </c>
      <c r="AG86">
        <f>VLOOKUP(B86,[1]Alt_Honda_Historico!$B:$C,2,FALSE)</f>
        <v>529356.17636866297</v>
      </c>
      <c r="AH86">
        <f>VLOOKUP(B86,[1]Alt_Honda_Historico!$B:$D,3,FALSE)</f>
        <v>575154.04831928795</v>
      </c>
    </row>
    <row r="87" spans="1:34" x14ac:dyDescent="0.3">
      <c r="A87" s="3">
        <v>701354</v>
      </c>
      <c r="B87" s="2">
        <v>123163</v>
      </c>
      <c r="C87" s="3">
        <f>VLOOKUP(B87,VISIT_ID!C:F,4,FALSE)</f>
        <v>2</v>
      </c>
      <c r="D87" s="3">
        <v>4</v>
      </c>
      <c r="E87" s="2" t="s">
        <v>33</v>
      </c>
      <c r="F87" s="2" t="s">
        <v>23</v>
      </c>
      <c r="G87" s="2" t="s">
        <v>24</v>
      </c>
      <c r="H87" s="2">
        <v>123163</v>
      </c>
      <c r="I87" s="2" t="s">
        <v>209</v>
      </c>
      <c r="J87" s="2" t="s">
        <v>209</v>
      </c>
      <c r="K87" s="2">
        <v>5.2067889999999997</v>
      </c>
      <c r="L87" s="2">
        <v>-74.736407</v>
      </c>
      <c r="M87" s="2">
        <v>5</v>
      </c>
      <c r="N87" s="2" t="s">
        <v>26</v>
      </c>
      <c r="O87" s="2" t="s">
        <v>43</v>
      </c>
      <c r="P87" s="3">
        <v>3298</v>
      </c>
      <c r="Q87" s="2" t="s">
        <v>210</v>
      </c>
      <c r="R87" s="2">
        <v>1913</v>
      </c>
      <c r="S87" s="2">
        <v>2</v>
      </c>
      <c r="T87" s="2">
        <v>3</v>
      </c>
      <c r="U87" s="2">
        <v>4783</v>
      </c>
      <c r="V87" s="4">
        <v>4783</v>
      </c>
      <c r="W87" s="2" t="s">
        <v>28</v>
      </c>
      <c r="X87" s="2" t="s">
        <v>29</v>
      </c>
      <c r="Y87" s="2" t="s">
        <v>30</v>
      </c>
      <c r="Z87" s="2" t="s">
        <v>30</v>
      </c>
      <c r="AA87" s="2" t="s">
        <v>30</v>
      </c>
      <c r="AB87" s="2" t="s">
        <v>210</v>
      </c>
      <c r="AC87" s="3">
        <v>3298</v>
      </c>
      <c r="AD87" s="2">
        <v>-74.735100000000003</v>
      </c>
      <c r="AE87" s="2">
        <v>5.2034000000000002</v>
      </c>
      <c r="AF87">
        <f>VLOOKUP(B87,[1]Alt_Honda_Historico!$B:$E,4,FALSE)</f>
        <v>207</v>
      </c>
      <c r="AG87">
        <f>VLOOKUP(B87,[1]Alt_Honda_Historico!$B:$C,2,FALSE)</f>
        <v>529356.17636866297</v>
      </c>
      <c r="AH87">
        <f>VLOOKUP(B87,[1]Alt_Honda_Historico!$B:$D,3,FALSE)</f>
        <v>575154.04831928795</v>
      </c>
    </row>
    <row r="88" spans="1:34" x14ac:dyDescent="0.3">
      <c r="A88" s="3">
        <v>715017</v>
      </c>
      <c r="B88" s="2">
        <v>121470</v>
      </c>
      <c r="C88" s="3">
        <f>VLOOKUP(B88,VISIT_ID!C:F,4,FALSE)</f>
        <v>3</v>
      </c>
      <c r="D88" s="3">
        <v>4</v>
      </c>
      <c r="E88" s="2" t="s">
        <v>33</v>
      </c>
      <c r="F88" s="2" t="s">
        <v>23</v>
      </c>
      <c r="G88" s="2" t="s">
        <v>24</v>
      </c>
      <c r="H88" s="2">
        <v>121470</v>
      </c>
      <c r="I88" s="2" t="s">
        <v>54</v>
      </c>
      <c r="J88" s="2" t="s">
        <v>54</v>
      </c>
      <c r="K88" s="2">
        <v>5.2067889999999997</v>
      </c>
      <c r="L88" s="2">
        <v>-74.736407</v>
      </c>
      <c r="M88" s="2">
        <v>5</v>
      </c>
      <c r="N88" s="2" t="s">
        <v>26</v>
      </c>
      <c r="O88" s="2"/>
      <c r="P88" s="2">
        <v>1337</v>
      </c>
      <c r="Q88" s="2" t="s">
        <v>56</v>
      </c>
      <c r="R88" s="2">
        <v>1913</v>
      </c>
      <c r="S88" s="2">
        <v>2</v>
      </c>
      <c r="T88" s="2">
        <v>4</v>
      </c>
      <c r="U88" s="2">
        <v>4784</v>
      </c>
      <c r="V88" s="4">
        <v>4784</v>
      </c>
      <c r="W88" s="2" t="s">
        <v>28</v>
      </c>
      <c r="X88" s="2" t="s">
        <v>29</v>
      </c>
      <c r="Y88" s="2" t="s">
        <v>30</v>
      </c>
      <c r="Z88" s="2" t="s">
        <v>30</v>
      </c>
      <c r="AA88" s="2" t="s">
        <v>30</v>
      </c>
      <c r="AB88" s="2" t="s">
        <v>56</v>
      </c>
      <c r="AC88" s="2">
        <v>1337</v>
      </c>
      <c r="AD88" s="2">
        <v>-74.735100000000003</v>
      </c>
      <c r="AE88" s="2">
        <v>5.2034000000000002</v>
      </c>
      <c r="AF88">
        <f>VLOOKUP(B88,[1]Alt_Honda_Historico!$B:$E,4,FALSE)</f>
        <v>207</v>
      </c>
      <c r="AG88">
        <f>VLOOKUP(B88,[1]Alt_Honda_Historico!$B:$C,2,FALSE)</f>
        <v>529356.17636866297</v>
      </c>
      <c r="AH88">
        <f>VLOOKUP(B88,[1]Alt_Honda_Historico!$B:$D,3,FALSE)</f>
        <v>575154.04831928795</v>
      </c>
    </row>
    <row r="89" spans="1:34" x14ac:dyDescent="0.3">
      <c r="A89" s="3">
        <v>697292</v>
      </c>
      <c r="B89" s="2">
        <v>121728</v>
      </c>
      <c r="C89" s="3">
        <f>VLOOKUP(B89,VISIT_ID!C:F,4,FALSE)</f>
        <v>3</v>
      </c>
      <c r="D89" s="3">
        <v>4</v>
      </c>
      <c r="E89" s="2" t="s">
        <v>33</v>
      </c>
      <c r="F89" s="2" t="s">
        <v>23</v>
      </c>
      <c r="G89" s="2" t="s">
        <v>24</v>
      </c>
      <c r="H89" s="2">
        <v>121728</v>
      </c>
      <c r="I89" s="2" t="s">
        <v>72</v>
      </c>
      <c r="J89" s="2" t="s">
        <v>72</v>
      </c>
      <c r="K89" s="2">
        <v>5.2067889999999997</v>
      </c>
      <c r="L89" s="2">
        <v>-74.736407</v>
      </c>
      <c r="M89" s="2">
        <v>5</v>
      </c>
      <c r="N89" s="2" t="s">
        <v>26</v>
      </c>
      <c r="O89" s="2" t="s">
        <v>43</v>
      </c>
      <c r="P89" s="2">
        <v>1070</v>
      </c>
      <c r="Q89" s="2" t="s">
        <v>73</v>
      </c>
      <c r="R89" s="2">
        <v>1913</v>
      </c>
      <c r="S89" s="2">
        <v>2</v>
      </c>
      <c r="T89" s="2">
        <v>4</v>
      </c>
      <c r="U89" s="2">
        <v>4784</v>
      </c>
      <c r="V89" s="4">
        <v>4784</v>
      </c>
      <c r="W89" s="2" t="s">
        <v>28</v>
      </c>
      <c r="X89" s="2" t="s">
        <v>29</v>
      </c>
      <c r="Y89" s="2" t="s">
        <v>30</v>
      </c>
      <c r="Z89" s="2" t="s">
        <v>30</v>
      </c>
      <c r="AA89" s="2" t="s">
        <v>30</v>
      </c>
      <c r="AB89" s="2" t="s">
        <v>73</v>
      </c>
      <c r="AC89" s="2">
        <v>1070</v>
      </c>
      <c r="AD89" s="2">
        <v>-74.735100000000003</v>
      </c>
      <c r="AE89" s="2">
        <v>5.2034000000000002</v>
      </c>
      <c r="AF89">
        <f>VLOOKUP(B89,[1]Alt_Honda_Historico!$B:$E,4,FALSE)</f>
        <v>207</v>
      </c>
      <c r="AG89">
        <f>VLOOKUP(B89,[1]Alt_Honda_Historico!$B:$C,2,FALSE)</f>
        <v>529356.17636866297</v>
      </c>
      <c r="AH89">
        <f>VLOOKUP(B89,[1]Alt_Honda_Historico!$B:$D,3,FALSE)</f>
        <v>575154.04831928795</v>
      </c>
    </row>
    <row r="90" spans="1:34" x14ac:dyDescent="0.3">
      <c r="A90" s="3">
        <v>723655</v>
      </c>
      <c r="B90" s="2">
        <v>121845</v>
      </c>
      <c r="C90" s="3">
        <f>VLOOKUP(B90,VISIT_ID!C:F,4,FALSE)</f>
        <v>3</v>
      </c>
      <c r="D90" s="3">
        <v>4</v>
      </c>
      <c r="E90" s="2" t="s">
        <v>33</v>
      </c>
      <c r="F90" s="2" t="s">
        <v>23</v>
      </c>
      <c r="G90" s="2" t="s">
        <v>24</v>
      </c>
      <c r="H90" s="2">
        <v>121845</v>
      </c>
      <c r="I90" s="2" t="s">
        <v>88</v>
      </c>
      <c r="J90" s="2" t="s">
        <v>88</v>
      </c>
      <c r="K90" s="2">
        <v>5.2067889999999997</v>
      </c>
      <c r="L90" s="2">
        <v>-74.736407</v>
      </c>
      <c r="M90" s="2">
        <v>5</v>
      </c>
      <c r="N90" s="2" t="s">
        <v>26</v>
      </c>
      <c r="O90" s="2" t="s">
        <v>36</v>
      </c>
      <c r="P90" s="3">
        <v>1422</v>
      </c>
      <c r="Q90" s="2" t="s">
        <v>90</v>
      </c>
      <c r="R90" s="2">
        <v>1913</v>
      </c>
      <c r="S90" s="2">
        <v>2</v>
      </c>
      <c r="T90" s="2">
        <v>4</v>
      </c>
      <c r="U90" s="2">
        <v>4784</v>
      </c>
      <c r="V90" s="4">
        <v>4784</v>
      </c>
      <c r="W90" s="2" t="s">
        <v>28</v>
      </c>
      <c r="X90" s="2" t="s">
        <v>29</v>
      </c>
      <c r="Y90" s="2" t="s">
        <v>30</v>
      </c>
      <c r="Z90" s="2" t="s">
        <v>30</v>
      </c>
      <c r="AA90" s="2" t="s">
        <v>30</v>
      </c>
      <c r="AB90" s="2" t="s">
        <v>90</v>
      </c>
      <c r="AC90" s="3">
        <v>1422</v>
      </c>
      <c r="AD90" s="2">
        <v>-74.735100000000003</v>
      </c>
      <c r="AE90" s="2">
        <v>5.2034000000000002</v>
      </c>
      <c r="AF90">
        <f>VLOOKUP(B90,[1]Alt_Honda_Historico!$B:$E,4,FALSE)</f>
        <v>207</v>
      </c>
      <c r="AG90">
        <f>VLOOKUP(B90,[1]Alt_Honda_Historico!$B:$C,2,FALSE)</f>
        <v>529356.17636866297</v>
      </c>
      <c r="AH90">
        <f>VLOOKUP(B90,[1]Alt_Honda_Historico!$B:$D,3,FALSE)</f>
        <v>575154.04831928795</v>
      </c>
    </row>
    <row r="91" spans="1:34" x14ac:dyDescent="0.3">
      <c r="A91" s="3">
        <v>705089</v>
      </c>
      <c r="B91" s="2">
        <v>121900</v>
      </c>
      <c r="C91" s="3">
        <f>VLOOKUP(B91,VISIT_ID!C:F,4,FALSE)</f>
        <v>3</v>
      </c>
      <c r="D91" s="3">
        <v>4</v>
      </c>
      <c r="E91" s="2" t="s">
        <v>33</v>
      </c>
      <c r="F91" s="2" t="s">
        <v>23</v>
      </c>
      <c r="G91" s="2" t="s">
        <v>24</v>
      </c>
      <c r="H91" s="2">
        <v>121900</v>
      </c>
      <c r="I91" s="2" t="s">
        <v>95</v>
      </c>
      <c r="J91" s="2" t="s">
        <v>95</v>
      </c>
      <c r="K91" s="2">
        <v>5.2067889999999997</v>
      </c>
      <c r="L91" s="2">
        <v>-74.736407</v>
      </c>
      <c r="M91" s="2">
        <v>5</v>
      </c>
      <c r="N91" s="2" t="s">
        <v>26</v>
      </c>
      <c r="O91" s="2" t="s">
        <v>36</v>
      </c>
      <c r="P91" s="3">
        <v>1526</v>
      </c>
      <c r="Q91" s="2" t="s">
        <v>96</v>
      </c>
      <c r="R91" s="2">
        <v>1913</v>
      </c>
      <c r="S91" s="2">
        <v>2</v>
      </c>
      <c r="T91" s="2">
        <v>4</v>
      </c>
      <c r="U91" s="2">
        <v>4784</v>
      </c>
      <c r="V91" s="4">
        <v>4784</v>
      </c>
      <c r="W91" s="2" t="s">
        <v>28</v>
      </c>
      <c r="X91" s="2" t="s">
        <v>29</v>
      </c>
      <c r="Y91" s="2" t="s">
        <v>30</v>
      </c>
      <c r="Z91" s="2" t="s">
        <v>30</v>
      </c>
      <c r="AA91" s="2" t="s">
        <v>30</v>
      </c>
      <c r="AB91" s="2" t="s">
        <v>96</v>
      </c>
      <c r="AC91" s="3">
        <v>1526</v>
      </c>
      <c r="AD91" s="2">
        <v>-74.735100000000003</v>
      </c>
      <c r="AE91" s="2">
        <v>5.2034000000000002</v>
      </c>
      <c r="AF91">
        <f>VLOOKUP(B91,[1]Alt_Honda_Historico!$B:$E,4,FALSE)</f>
        <v>207</v>
      </c>
      <c r="AG91">
        <f>VLOOKUP(B91,[1]Alt_Honda_Historico!$B:$C,2,FALSE)</f>
        <v>529356.17636866297</v>
      </c>
      <c r="AH91">
        <f>VLOOKUP(B91,[1]Alt_Honda_Historico!$B:$D,3,FALSE)</f>
        <v>575154.04831928795</v>
      </c>
    </row>
    <row r="92" spans="1:34" x14ac:dyDescent="0.3">
      <c r="A92" s="3">
        <v>705092</v>
      </c>
      <c r="B92" s="2">
        <v>121904</v>
      </c>
      <c r="C92" s="3">
        <f>VLOOKUP(B92,VISIT_ID!C:F,4,FALSE)</f>
        <v>3</v>
      </c>
      <c r="D92" s="3">
        <v>4</v>
      </c>
      <c r="E92" s="2" t="s">
        <v>33</v>
      </c>
      <c r="F92" s="2" t="s">
        <v>23</v>
      </c>
      <c r="G92" s="2" t="s">
        <v>24</v>
      </c>
      <c r="H92" s="2">
        <v>121904</v>
      </c>
      <c r="I92" s="2" t="s">
        <v>95</v>
      </c>
      <c r="J92" s="2" t="s">
        <v>95</v>
      </c>
      <c r="K92" s="2">
        <v>5.2067889999999997</v>
      </c>
      <c r="L92" s="2">
        <v>-74.736407</v>
      </c>
      <c r="M92" s="2">
        <v>5</v>
      </c>
      <c r="N92" s="2" t="s">
        <v>26</v>
      </c>
      <c r="O92" s="2" t="s">
        <v>36</v>
      </c>
      <c r="P92" s="3">
        <v>1526</v>
      </c>
      <c r="Q92" s="2" t="s">
        <v>96</v>
      </c>
      <c r="R92" s="2">
        <v>1913</v>
      </c>
      <c r="S92" s="2">
        <v>2</v>
      </c>
      <c r="T92" s="2">
        <v>4</v>
      </c>
      <c r="U92" s="2">
        <v>4784</v>
      </c>
      <c r="V92" s="4">
        <v>4784</v>
      </c>
      <c r="W92" s="2" t="s">
        <v>28</v>
      </c>
      <c r="X92" s="2" t="s">
        <v>29</v>
      </c>
      <c r="Y92" s="2" t="s">
        <v>30</v>
      </c>
      <c r="Z92" s="2" t="s">
        <v>30</v>
      </c>
      <c r="AA92" s="2" t="s">
        <v>30</v>
      </c>
      <c r="AB92" s="2" t="s">
        <v>96</v>
      </c>
      <c r="AC92" s="3">
        <v>1526</v>
      </c>
      <c r="AD92" s="2">
        <v>-74.735100000000003</v>
      </c>
      <c r="AE92" s="2">
        <v>5.2034000000000002</v>
      </c>
      <c r="AF92">
        <f>VLOOKUP(B92,[1]Alt_Honda_Historico!$B:$E,4,FALSE)</f>
        <v>207</v>
      </c>
      <c r="AG92">
        <f>VLOOKUP(B92,[1]Alt_Honda_Historico!$B:$C,2,FALSE)</f>
        <v>529356.17636866297</v>
      </c>
      <c r="AH92">
        <f>VLOOKUP(B92,[1]Alt_Honda_Historico!$B:$D,3,FALSE)</f>
        <v>575154.04831928795</v>
      </c>
    </row>
    <row r="93" spans="1:34" x14ac:dyDescent="0.3">
      <c r="A93" s="3">
        <v>725454</v>
      </c>
      <c r="B93" s="2">
        <v>122178</v>
      </c>
      <c r="C93" s="3">
        <f>VLOOKUP(B93,VISIT_ID!C:F,4,FALSE)</f>
        <v>3</v>
      </c>
      <c r="D93" s="3">
        <v>4</v>
      </c>
      <c r="E93" s="2" t="s">
        <v>33</v>
      </c>
      <c r="F93" s="2" t="s">
        <v>23</v>
      </c>
      <c r="G93" s="2" t="s">
        <v>24</v>
      </c>
      <c r="H93" s="2">
        <v>122178</v>
      </c>
      <c r="I93" s="2" t="s">
        <v>115</v>
      </c>
      <c r="J93" s="2" t="s">
        <v>115</v>
      </c>
      <c r="K93" s="2">
        <v>5.2067889999999997</v>
      </c>
      <c r="L93" s="2">
        <v>-74.736407</v>
      </c>
      <c r="M93" s="2">
        <v>5</v>
      </c>
      <c r="N93" s="2" t="s">
        <v>26</v>
      </c>
      <c r="O93" s="2" t="s">
        <v>36</v>
      </c>
      <c r="P93" s="2">
        <v>2244</v>
      </c>
      <c r="Q93" s="2" t="s">
        <v>116</v>
      </c>
      <c r="R93" s="2">
        <v>1913</v>
      </c>
      <c r="S93" s="2">
        <v>2</v>
      </c>
      <c r="T93" s="2">
        <v>4</v>
      </c>
      <c r="U93" s="2">
        <v>4784</v>
      </c>
      <c r="V93" s="4">
        <v>4784</v>
      </c>
      <c r="W93" s="2" t="s">
        <v>28</v>
      </c>
      <c r="X93" s="2" t="s">
        <v>29</v>
      </c>
      <c r="Y93" s="2" t="s">
        <v>30</v>
      </c>
      <c r="Z93" s="2" t="s">
        <v>30</v>
      </c>
      <c r="AA93" s="2" t="s">
        <v>30</v>
      </c>
      <c r="AB93" s="2" t="s">
        <v>116</v>
      </c>
      <c r="AC93" s="2">
        <v>2244</v>
      </c>
      <c r="AD93" s="2">
        <v>-74.735100000000003</v>
      </c>
      <c r="AE93" s="2">
        <v>5.2034000000000002</v>
      </c>
      <c r="AF93">
        <f>VLOOKUP(B93,[1]Alt_Honda_Historico!$B:$E,4,FALSE)</f>
        <v>207</v>
      </c>
      <c r="AG93">
        <f>VLOOKUP(B93,[1]Alt_Honda_Historico!$B:$C,2,FALSE)</f>
        <v>529356.17636866297</v>
      </c>
      <c r="AH93">
        <f>VLOOKUP(B93,[1]Alt_Honda_Historico!$B:$D,3,FALSE)</f>
        <v>575154.04831928795</v>
      </c>
    </row>
    <row r="94" spans="1:34" x14ac:dyDescent="0.3">
      <c r="A94" s="3">
        <v>711292</v>
      </c>
      <c r="B94" s="2">
        <v>122223</v>
      </c>
      <c r="C94" s="3">
        <f>VLOOKUP(B94,VISIT_ID!C:F,4,FALSE)</f>
        <v>3</v>
      </c>
      <c r="D94" s="3">
        <v>4</v>
      </c>
      <c r="E94" s="2" t="s">
        <v>33</v>
      </c>
      <c r="F94" s="2" t="s">
        <v>23</v>
      </c>
      <c r="G94" s="2" t="s">
        <v>24</v>
      </c>
      <c r="H94" s="2">
        <v>122223</v>
      </c>
      <c r="I94" s="2" t="s">
        <v>127</v>
      </c>
      <c r="J94" s="2" t="s">
        <v>127</v>
      </c>
      <c r="K94" s="2">
        <v>5.2067889999999997</v>
      </c>
      <c r="L94" s="2">
        <v>-74.736407</v>
      </c>
      <c r="M94" s="2">
        <v>5</v>
      </c>
      <c r="N94" s="2" t="s">
        <v>26</v>
      </c>
      <c r="O94" s="2" t="s">
        <v>36</v>
      </c>
      <c r="P94" s="3">
        <v>2126</v>
      </c>
      <c r="Q94" s="2" t="s">
        <v>128</v>
      </c>
      <c r="R94" s="2">
        <v>1913</v>
      </c>
      <c r="S94" s="2">
        <v>2</v>
      </c>
      <c r="T94" s="2">
        <v>4</v>
      </c>
      <c r="U94" s="2">
        <v>4784</v>
      </c>
      <c r="V94" s="4">
        <v>4784</v>
      </c>
      <c r="W94" s="2" t="s">
        <v>28</v>
      </c>
      <c r="X94" s="2" t="s">
        <v>29</v>
      </c>
      <c r="Y94" s="2" t="s">
        <v>30</v>
      </c>
      <c r="Z94" s="2" t="s">
        <v>30</v>
      </c>
      <c r="AA94" s="2" t="s">
        <v>30</v>
      </c>
      <c r="AB94" s="2" t="s">
        <v>128</v>
      </c>
      <c r="AC94" s="3">
        <v>2126</v>
      </c>
      <c r="AD94" s="2">
        <v>-74.735100000000003</v>
      </c>
      <c r="AE94" s="2">
        <v>5.2034000000000002</v>
      </c>
      <c r="AF94">
        <f>VLOOKUP(B94,[1]Alt_Honda_Historico!$B:$E,4,FALSE)</f>
        <v>207</v>
      </c>
      <c r="AG94">
        <f>VLOOKUP(B94,[1]Alt_Honda_Historico!$B:$C,2,FALSE)</f>
        <v>529356.17636866297</v>
      </c>
      <c r="AH94">
        <f>VLOOKUP(B94,[1]Alt_Honda_Historico!$B:$D,3,FALSE)</f>
        <v>575154.04831928795</v>
      </c>
    </row>
    <row r="95" spans="1:34" x14ac:dyDescent="0.3">
      <c r="A95" s="3">
        <v>711293</v>
      </c>
      <c r="B95" s="2">
        <v>122224</v>
      </c>
      <c r="C95" s="3">
        <f>VLOOKUP(B95,VISIT_ID!C:F,4,FALSE)</f>
        <v>3</v>
      </c>
      <c r="D95" s="3">
        <v>4</v>
      </c>
      <c r="E95" s="2" t="s">
        <v>33</v>
      </c>
      <c r="F95" s="2" t="s">
        <v>23</v>
      </c>
      <c r="G95" s="2" t="s">
        <v>24</v>
      </c>
      <c r="H95" s="2">
        <v>122224</v>
      </c>
      <c r="I95" s="2" t="s">
        <v>127</v>
      </c>
      <c r="J95" s="2" t="s">
        <v>127</v>
      </c>
      <c r="K95" s="2">
        <v>5.2067889999999997</v>
      </c>
      <c r="L95" s="2">
        <v>-74.736407</v>
      </c>
      <c r="M95" s="2">
        <v>5</v>
      </c>
      <c r="N95" s="2" t="s">
        <v>26</v>
      </c>
      <c r="O95" s="2" t="s">
        <v>36</v>
      </c>
      <c r="P95" s="3">
        <v>2126</v>
      </c>
      <c r="Q95" s="2" t="s">
        <v>128</v>
      </c>
      <c r="R95" s="2">
        <v>1913</v>
      </c>
      <c r="S95" s="2">
        <v>2</v>
      </c>
      <c r="T95" s="2">
        <v>4</v>
      </c>
      <c r="U95" s="2">
        <v>4784</v>
      </c>
      <c r="V95" s="4">
        <v>4784</v>
      </c>
      <c r="W95" s="2" t="s">
        <v>28</v>
      </c>
      <c r="X95" s="2" t="s">
        <v>29</v>
      </c>
      <c r="Y95" s="2" t="s">
        <v>30</v>
      </c>
      <c r="Z95" s="2" t="s">
        <v>30</v>
      </c>
      <c r="AA95" s="2" t="s">
        <v>30</v>
      </c>
      <c r="AB95" s="2" t="s">
        <v>128</v>
      </c>
      <c r="AC95" s="3">
        <v>2126</v>
      </c>
      <c r="AD95" s="2">
        <v>-74.735100000000003</v>
      </c>
      <c r="AE95" s="2">
        <v>5.2034000000000002</v>
      </c>
      <c r="AF95">
        <f>VLOOKUP(B95,[1]Alt_Honda_Historico!$B:$E,4,FALSE)</f>
        <v>207</v>
      </c>
      <c r="AG95">
        <f>VLOOKUP(B95,[1]Alt_Honda_Historico!$B:$C,2,FALSE)</f>
        <v>529356.17636866297</v>
      </c>
      <c r="AH95">
        <f>VLOOKUP(B95,[1]Alt_Honda_Historico!$B:$D,3,FALSE)</f>
        <v>575154.04831928795</v>
      </c>
    </row>
    <row r="96" spans="1:34" x14ac:dyDescent="0.3">
      <c r="A96" s="3">
        <v>708253</v>
      </c>
      <c r="B96" s="2">
        <v>122265</v>
      </c>
      <c r="C96" s="3">
        <f>VLOOKUP(B96,VISIT_ID!C:F,4,FALSE)</f>
        <v>3</v>
      </c>
      <c r="D96" s="3">
        <v>4</v>
      </c>
      <c r="E96" s="2" t="s">
        <v>33</v>
      </c>
      <c r="F96" s="2" t="s">
        <v>23</v>
      </c>
      <c r="G96" s="2" t="s">
        <v>24</v>
      </c>
      <c r="H96" s="2">
        <v>122265</v>
      </c>
      <c r="I96" s="2" t="s">
        <v>133</v>
      </c>
      <c r="J96" s="2" t="s">
        <v>133</v>
      </c>
      <c r="K96" s="2">
        <v>5.2067889999999997</v>
      </c>
      <c r="L96" s="2">
        <v>-74.736407</v>
      </c>
      <c r="M96" s="2">
        <v>5</v>
      </c>
      <c r="N96" s="2" t="s">
        <v>26</v>
      </c>
      <c r="O96" s="2" t="s">
        <v>43</v>
      </c>
      <c r="P96" s="2">
        <v>2375</v>
      </c>
      <c r="Q96" s="2" t="s">
        <v>134</v>
      </c>
      <c r="R96" s="2">
        <v>1913</v>
      </c>
      <c r="S96" s="2">
        <v>2</v>
      </c>
      <c r="T96" s="2">
        <v>4</v>
      </c>
      <c r="U96" s="2">
        <v>4784</v>
      </c>
      <c r="V96" s="4">
        <v>4784</v>
      </c>
      <c r="W96" s="2" t="s">
        <v>28</v>
      </c>
      <c r="X96" s="2" t="s">
        <v>29</v>
      </c>
      <c r="Y96" s="2" t="s">
        <v>30</v>
      </c>
      <c r="Z96" s="2" t="s">
        <v>30</v>
      </c>
      <c r="AA96" s="2" t="s">
        <v>30</v>
      </c>
      <c r="AB96" s="2" t="s">
        <v>134</v>
      </c>
      <c r="AC96" s="2">
        <v>2375</v>
      </c>
      <c r="AD96" s="2">
        <v>-74.735100000000003</v>
      </c>
      <c r="AE96" s="2">
        <v>5.2034000000000002</v>
      </c>
      <c r="AF96">
        <f>VLOOKUP(B96,[1]Alt_Honda_Historico!$B:$E,4,FALSE)</f>
        <v>207</v>
      </c>
      <c r="AG96">
        <f>VLOOKUP(B96,[1]Alt_Honda_Historico!$B:$C,2,FALSE)</f>
        <v>529356.17636866297</v>
      </c>
      <c r="AH96">
        <f>VLOOKUP(B96,[1]Alt_Honda_Historico!$B:$D,3,FALSE)</f>
        <v>575154.04831928795</v>
      </c>
    </row>
    <row r="97" spans="1:34" x14ac:dyDescent="0.3">
      <c r="A97" s="3">
        <v>706488</v>
      </c>
      <c r="B97" s="2">
        <v>122332</v>
      </c>
      <c r="C97" s="3">
        <f>VLOOKUP(B97,VISIT_ID!C:F,4,FALSE)</f>
        <v>3</v>
      </c>
      <c r="D97" s="3">
        <v>4</v>
      </c>
      <c r="E97" s="2" t="s">
        <v>33</v>
      </c>
      <c r="F97" s="2" t="s">
        <v>23</v>
      </c>
      <c r="G97" s="2" t="s">
        <v>24</v>
      </c>
      <c r="H97" s="2">
        <v>122332</v>
      </c>
      <c r="I97" s="2" t="s">
        <v>142</v>
      </c>
      <c r="J97" s="2" t="s">
        <v>142</v>
      </c>
      <c r="K97" s="2">
        <v>5.2067889999999997</v>
      </c>
      <c r="L97" s="2">
        <v>-74.736407</v>
      </c>
      <c r="M97" s="2">
        <v>5</v>
      </c>
      <c r="N97" s="2" t="s">
        <v>26</v>
      </c>
      <c r="O97" s="2" t="s">
        <v>36</v>
      </c>
      <c r="P97" s="2">
        <v>2415</v>
      </c>
      <c r="Q97" s="2" t="s">
        <v>142</v>
      </c>
      <c r="R97" s="2">
        <v>1913</v>
      </c>
      <c r="S97" s="2">
        <v>2</v>
      </c>
      <c r="T97" s="2">
        <v>4</v>
      </c>
      <c r="U97" s="2">
        <v>4784</v>
      </c>
      <c r="V97" s="4">
        <v>4784</v>
      </c>
      <c r="W97" s="2" t="s">
        <v>28</v>
      </c>
      <c r="X97" s="2" t="s">
        <v>29</v>
      </c>
      <c r="Y97" s="2" t="s">
        <v>30</v>
      </c>
      <c r="Z97" s="2" t="s">
        <v>30</v>
      </c>
      <c r="AA97" s="2" t="s">
        <v>30</v>
      </c>
      <c r="AB97" s="2" t="s">
        <v>142</v>
      </c>
      <c r="AC97" s="2">
        <v>2415</v>
      </c>
      <c r="AD97" s="2">
        <v>-74.735100000000003</v>
      </c>
      <c r="AE97" s="2">
        <v>5.2034000000000002</v>
      </c>
      <c r="AF97">
        <f>VLOOKUP(B97,[1]Alt_Honda_Historico!$B:$E,4,FALSE)</f>
        <v>207</v>
      </c>
      <c r="AG97">
        <f>VLOOKUP(B97,[1]Alt_Honda_Historico!$B:$C,2,FALSE)</f>
        <v>529356.17636866297</v>
      </c>
      <c r="AH97">
        <f>VLOOKUP(B97,[1]Alt_Honda_Historico!$B:$D,3,FALSE)</f>
        <v>575154.04831928795</v>
      </c>
    </row>
    <row r="98" spans="1:34" x14ac:dyDescent="0.3">
      <c r="A98" s="3">
        <v>706489</v>
      </c>
      <c r="B98" s="2">
        <v>122334</v>
      </c>
      <c r="C98" s="3">
        <f>VLOOKUP(B98,VISIT_ID!C:F,4,FALSE)</f>
        <v>3</v>
      </c>
      <c r="D98" s="3">
        <v>4</v>
      </c>
      <c r="E98" s="2" t="s">
        <v>33</v>
      </c>
      <c r="F98" s="2" t="s">
        <v>23</v>
      </c>
      <c r="G98" s="2" t="s">
        <v>24</v>
      </c>
      <c r="H98" s="2">
        <v>122334</v>
      </c>
      <c r="I98" s="2" t="s">
        <v>142</v>
      </c>
      <c r="J98" s="2" t="s">
        <v>142</v>
      </c>
      <c r="K98" s="2">
        <v>5.2067889999999997</v>
      </c>
      <c r="L98" s="2">
        <v>-74.736407</v>
      </c>
      <c r="M98" s="2">
        <v>5</v>
      </c>
      <c r="N98" s="2" t="s">
        <v>26</v>
      </c>
      <c r="O98" s="2" t="s">
        <v>36</v>
      </c>
      <c r="P98" s="2">
        <v>2415</v>
      </c>
      <c r="Q98" s="2" t="s">
        <v>142</v>
      </c>
      <c r="R98" s="2">
        <v>1913</v>
      </c>
      <c r="S98" s="2">
        <v>2</v>
      </c>
      <c r="T98" s="2">
        <v>4</v>
      </c>
      <c r="U98" s="2">
        <v>4784</v>
      </c>
      <c r="V98" s="4">
        <v>4784</v>
      </c>
      <c r="W98" s="2" t="s">
        <v>28</v>
      </c>
      <c r="X98" s="2" t="s">
        <v>29</v>
      </c>
      <c r="Y98" s="2" t="s">
        <v>30</v>
      </c>
      <c r="Z98" s="2" t="s">
        <v>30</v>
      </c>
      <c r="AA98" s="2" t="s">
        <v>30</v>
      </c>
      <c r="AB98" s="2" t="s">
        <v>142</v>
      </c>
      <c r="AC98" s="2">
        <v>2415</v>
      </c>
      <c r="AD98" s="2">
        <v>-74.735100000000003</v>
      </c>
      <c r="AE98" s="2">
        <v>5.2034000000000002</v>
      </c>
      <c r="AF98">
        <f>VLOOKUP(B98,[1]Alt_Honda_Historico!$B:$E,4,FALSE)</f>
        <v>207</v>
      </c>
      <c r="AG98">
        <f>VLOOKUP(B98,[1]Alt_Honda_Historico!$B:$C,2,FALSE)</f>
        <v>529356.17636866297</v>
      </c>
      <c r="AH98">
        <f>VLOOKUP(B98,[1]Alt_Honda_Historico!$B:$D,3,FALSE)</f>
        <v>575154.04831928795</v>
      </c>
    </row>
    <row r="99" spans="1:34" x14ac:dyDescent="0.3">
      <c r="A99" s="3">
        <v>706490</v>
      </c>
      <c r="B99" s="2">
        <v>122335</v>
      </c>
      <c r="C99" s="3">
        <f>VLOOKUP(B99,VISIT_ID!C:F,4,FALSE)</f>
        <v>3</v>
      </c>
      <c r="D99" s="3">
        <v>4</v>
      </c>
      <c r="E99" s="2" t="s">
        <v>33</v>
      </c>
      <c r="F99" s="2" t="s">
        <v>23</v>
      </c>
      <c r="G99" s="2" t="s">
        <v>24</v>
      </c>
      <c r="H99" s="2">
        <v>122335</v>
      </c>
      <c r="I99" s="2" t="s">
        <v>142</v>
      </c>
      <c r="J99" s="2" t="s">
        <v>142</v>
      </c>
      <c r="K99" s="2">
        <v>5.2067889999999997</v>
      </c>
      <c r="L99" s="2">
        <v>-74.736407</v>
      </c>
      <c r="M99" s="2">
        <v>5</v>
      </c>
      <c r="N99" s="2" t="s">
        <v>26</v>
      </c>
      <c r="O99" s="2" t="s">
        <v>36</v>
      </c>
      <c r="P99" s="2">
        <v>2415</v>
      </c>
      <c r="Q99" s="2" t="s">
        <v>142</v>
      </c>
      <c r="R99" s="2">
        <v>1913</v>
      </c>
      <c r="S99" s="2">
        <v>2</v>
      </c>
      <c r="T99" s="2">
        <v>4</v>
      </c>
      <c r="U99" s="2">
        <v>4784</v>
      </c>
      <c r="V99" s="4">
        <v>4784</v>
      </c>
      <c r="W99" s="2" t="s">
        <v>28</v>
      </c>
      <c r="X99" s="2" t="s">
        <v>29</v>
      </c>
      <c r="Y99" s="2" t="s">
        <v>30</v>
      </c>
      <c r="Z99" s="2" t="s">
        <v>30</v>
      </c>
      <c r="AA99" s="2" t="s">
        <v>30</v>
      </c>
      <c r="AB99" s="2" t="s">
        <v>142</v>
      </c>
      <c r="AC99" s="2">
        <v>2415</v>
      </c>
      <c r="AD99" s="2">
        <v>-74.735100000000003</v>
      </c>
      <c r="AE99" s="2">
        <v>5.2034000000000002</v>
      </c>
      <c r="AF99">
        <f>VLOOKUP(B99,[1]Alt_Honda_Historico!$B:$E,4,FALSE)</f>
        <v>207</v>
      </c>
      <c r="AG99">
        <f>VLOOKUP(B99,[1]Alt_Honda_Historico!$B:$C,2,FALSE)</f>
        <v>529356.17636866297</v>
      </c>
      <c r="AH99">
        <f>VLOOKUP(B99,[1]Alt_Honda_Historico!$B:$D,3,FALSE)</f>
        <v>575154.04831928795</v>
      </c>
    </row>
    <row r="100" spans="1:34" x14ac:dyDescent="0.3">
      <c r="A100" s="3">
        <v>703248</v>
      </c>
      <c r="B100" s="2">
        <v>122371</v>
      </c>
      <c r="C100" s="3">
        <f>VLOOKUP(B100,VISIT_ID!C:F,4,FALSE)</f>
        <v>3</v>
      </c>
      <c r="D100" s="3">
        <v>4</v>
      </c>
      <c r="E100" s="2" t="s">
        <v>33</v>
      </c>
      <c r="F100" s="2" t="s">
        <v>23</v>
      </c>
      <c r="G100" s="2" t="s">
        <v>24</v>
      </c>
      <c r="H100" s="2">
        <v>122371</v>
      </c>
      <c r="I100" s="2" t="s">
        <v>147</v>
      </c>
      <c r="J100" s="2" t="s">
        <v>147</v>
      </c>
      <c r="K100" s="2">
        <v>5.2067889999999997</v>
      </c>
      <c r="L100" s="2">
        <v>-74.736407</v>
      </c>
      <c r="M100" s="2">
        <v>5</v>
      </c>
      <c r="N100" s="2" t="s">
        <v>26</v>
      </c>
      <c r="O100" s="2" t="s">
        <v>36</v>
      </c>
      <c r="P100" s="2">
        <v>2524</v>
      </c>
      <c r="Q100" s="2" t="s">
        <v>148</v>
      </c>
      <c r="R100" s="2">
        <v>1913</v>
      </c>
      <c r="S100" s="2">
        <v>2</v>
      </c>
      <c r="T100" s="2">
        <v>4</v>
      </c>
      <c r="U100" s="2">
        <v>4784</v>
      </c>
      <c r="V100" s="4">
        <v>4784</v>
      </c>
      <c r="W100" s="2" t="s">
        <v>28</v>
      </c>
      <c r="X100" s="2" t="s">
        <v>29</v>
      </c>
      <c r="Y100" s="2" t="s">
        <v>30</v>
      </c>
      <c r="Z100" s="2" t="s">
        <v>30</v>
      </c>
      <c r="AA100" s="2" t="s">
        <v>30</v>
      </c>
      <c r="AB100" s="2" t="s">
        <v>148</v>
      </c>
      <c r="AC100" s="2">
        <v>2524</v>
      </c>
      <c r="AD100" s="2">
        <v>-74.735100000000003</v>
      </c>
      <c r="AE100" s="2">
        <v>5.2034000000000002</v>
      </c>
      <c r="AF100">
        <f>VLOOKUP(B100,[1]Alt_Honda_Historico!$B:$E,4,FALSE)</f>
        <v>207</v>
      </c>
      <c r="AG100">
        <f>VLOOKUP(B100,[1]Alt_Honda_Historico!$B:$C,2,FALSE)</f>
        <v>529356.17636866297</v>
      </c>
      <c r="AH100">
        <f>VLOOKUP(B100,[1]Alt_Honda_Historico!$B:$D,3,FALSE)</f>
        <v>575154.04831928795</v>
      </c>
    </row>
    <row r="101" spans="1:34" x14ac:dyDescent="0.3">
      <c r="A101" s="3">
        <v>691714</v>
      </c>
      <c r="B101" s="2">
        <v>122612</v>
      </c>
      <c r="C101" s="3">
        <f>VLOOKUP(B101,VISIT_ID!C:F,4,FALSE)</f>
        <v>3</v>
      </c>
      <c r="D101" s="3">
        <v>4</v>
      </c>
      <c r="E101" s="2" t="s">
        <v>33</v>
      </c>
      <c r="F101" s="2" t="s">
        <v>23</v>
      </c>
      <c r="G101" s="2" t="s">
        <v>24</v>
      </c>
      <c r="H101" s="2">
        <v>122612</v>
      </c>
      <c r="I101" s="2" t="s">
        <v>169</v>
      </c>
      <c r="J101" s="2" t="s">
        <v>169</v>
      </c>
      <c r="K101" s="2">
        <v>5.2067889999999997</v>
      </c>
      <c r="L101" s="2">
        <v>-74.736407</v>
      </c>
      <c r="M101" s="2">
        <v>5</v>
      </c>
      <c r="N101" s="2" t="s">
        <v>26</v>
      </c>
      <c r="O101" s="2" t="s">
        <v>36</v>
      </c>
      <c r="P101" s="2">
        <v>3225</v>
      </c>
      <c r="Q101" s="2" t="s">
        <v>170</v>
      </c>
      <c r="R101" s="2">
        <v>1913</v>
      </c>
      <c r="S101" s="2">
        <v>2</v>
      </c>
      <c r="T101" s="2">
        <v>4</v>
      </c>
      <c r="U101" s="2">
        <v>4784</v>
      </c>
      <c r="V101" s="4">
        <v>4784</v>
      </c>
      <c r="W101" s="2" t="s">
        <v>28</v>
      </c>
      <c r="X101" s="2" t="s">
        <v>29</v>
      </c>
      <c r="Y101" s="2" t="s">
        <v>30</v>
      </c>
      <c r="Z101" s="2" t="s">
        <v>30</v>
      </c>
      <c r="AA101" s="2" t="s">
        <v>30</v>
      </c>
      <c r="AB101" s="2" t="s">
        <v>170</v>
      </c>
      <c r="AC101" s="2">
        <v>3225</v>
      </c>
      <c r="AD101" s="2">
        <v>-74.735100000000003</v>
      </c>
      <c r="AE101" s="2">
        <v>5.2034000000000002</v>
      </c>
      <c r="AF101">
        <f>VLOOKUP(B101,[1]Alt_Honda_Historico!$B:$E,4,FALSE)</f>
        <v>207</v>
      </c>
      <c r="AG101">
        <f>VLOOKUP(B101,[1]Alt_Honda_Historico!$B:$C,2,FALSE)</f>
        <v>529356.17636866297</v>
      </c>
      <c r="AH101">
        <f>VLOOKUP(B101,[1]Alt_Honda_Historico!$B:$D,3,FALSE)</f>
        <v>575154.04831928795</v>
      </c>
    </row>
    <row r="102" spans="1:34" x14ac:dyDescent="0.3">
      <c r="A102" s="3">
        <v>725045</v>
      </c>
      <c r="B102" s="2">
        <v>122714</v>
      </c>
      <c r="C102" s="3">
        <f>VLOOKUP(B102,VISIT_ID!C:F,4,FALSE)</f>
        <v>3</v>
      </c>
      <c r="D102" s="3">
        <v>4</v>
      </c>
      <c r="E102" s="2" t="s">
        <v>33</v>
      </c>
      <c r="F102" s="2" t="s">
        <v>23</v>
      </c>
      <c r="G102" s="2" t="s">
        <v>24</v>
      </c>
      <c r="H102" s="2">
        <v>122714</v>
      </c>
      <c r="I102" s="64" t="s">
        <v>10362</v>
      </c>
      <c r="J102" s="2" t="s">
        <v>10362</v>
      </c>
      <c r="K102" s="2">
        <v>5.2067889999999997</v>
      </c>
      <c r="L102" s="2">
        <v>-74.736407</v>
      </c>
      <c r="M102" s="2">
        <v>5</v>
      </c>
      <c r="N102" s="2" t="s">
        <v>26</v>
      </c>
      <c r="O102" s="2" t="s">
        <v>43</v>
      </c>
      <c r="P102" s="2">
        <v>3094</v>
      </c>
      <c r="Q102" s="2" t="s">
        <v>179</v>
      </c>
      <c r="R102" s="2">
        <v>1913</v>
      </c>
      <c r="S102" s="2">
        <v>2</v>
      </c>
      <c r="T102" s="2">
        <v>4</v>
      </c>
      <c r="U102" s="2">
        <v>4784</v>
      </c>
      <c r="V102" s="4">
        <v>4784</v>
      </c>
      <c r="W102" s="2" t="s">
        <v>28</v>
      </c>
      <c r="X102" s="2" t="s">
        <v>29</v>
      </c>
      <c r="Y102" s="2" t="s">
        <v>30</v>
      </c>
      <c r="Z102" s="2" t="s">
        <v>30</v>
      </c>
      <c r="AA102" s="2" t="s">
        <v>30</v>
      </c>
      <c r="AB102" s="2" t="s">
        <v>179</v>
      </c>
      <c r="AC102" s="2">
        <v>3094</v>
      </c>
      <c r="AD102" s="2">
        <v>-74.735100000000003</v>
      </c>
      <c r="AE102" s="2">
        <v>5.2034000000000002</v>
      </c>
      <c r="AF102">
        <f>VLOOKUP(B102,[1]Alt_Honda_Historico!$B:$E,4,FALSE)</f>
        <v>207</v>
      </c>
      <c r="AG102">
        <f>VLOOKUP(B102,[1]Alt_Honda_Historico!$B:$C,2,FALSE)</f>
        <v>529356.17636866297</v>
      </c>
      <c r="AH102">
        <f>VLOOKUP(B102,[1]Alt_Honda_Historico!$B:$D,3,FALSE)</f>
        <v>575154.04831928795</v>
      </c>
    </row>
    <row r="103" spans="1:34" x14ac:dyDescent="0.3">
      <c r="A103" s="3">
        <v>677682</v>
      </c>
      <c r="B103" s="2">
        <v>122787</v>
      </c>
      <c r="C103" s="3">
        <f>VLOOKUP(B103,VISIT_ID!C:F,4,FALSE)</f>
        <v>3</v>
      </c>
      <c r="D103" s="3">
        <v>4</v>
      </c>
      <c r="E103" s="2" t="s">
        <v>33</v>
      </c>
      <c r="F103" s="2" t="s">
        <v>23</v>
      </c>
      <c r="G103" s="2" t="s">
        <v>24</v>
      </c>
      <c r="H103" s="2">
        <v>122787</v>
      </c>
      <c r="I103" s="2" t="s">
        <v>187</v>
      </c>
      <c r="J103" s="2" t="s">
        <v>187</v>
      </c>
      <c r="K103" s="2">
        <v>5.2067889999999997</v>
      </c>
      <c r="L103" s="2">
        <v>-74.736407</v>
      </c>
      <c r="M103" s="2">
        <v>5</v>
      </c>
      <c r="N103" s="2" t="s">
        <v>26</v>
      </c>
      <c r="O103" s="2" t="s">
        <v>43</v>
      </c>
      <c r="P103" s="2">
        <v>3126</v>
      </c>
      <c r="Q103" s="2" t="s">
        <v>188</v>
      </c>
      <c r="R103" s="2">
        <v>1913</v>
      </c>
      <c r="S103" s="2">
        <v>2</v>
      </c>
      <c r="T103" s="2">
        <v>4</v>
      </c>
      <c r="U103" s="2">
        <v>4784</v>
      </c>
      <c r="V103" s="4">
        <v>4784</v>
      </c>
      <c r="W103" s="2" t="s">
        <v>28</v>
      </c>
      <c r="X103" s="2" t="s">
        <v>29</v>
      </c>
      <c r="Y103" s="2" t="s">
        <v>30</v>
      </c>
      <c r="Z103" s="2" t="s">
        <v>30</v>
      </c>
      <c r="AA103" s="2" t="s">
        <v>30</v>
      </c>
      <c r="AB103" s="2" t="s">
        <v>188</v>
      </c>
      <c r="AC103" s="2">
        <v>3126</v>
      </c>
      <c r="AD103" s="2">
        <v>-74.735100000000003</v>
      </c>
      <c r="AE103" s="2">
        <v>5.2034000000000002</v>
      </c>
      <c r="AF103">
        <f>VLOOKUP(B103,[1]Alt_Honda_Historico!$B:$E,4,FALSE)</f>
        <v>207</v>
      </c>
      <c r="AG103">
        <f>VLOOKUP(B103,[1]Alt_Honda_Historico!$B:$C,2,FALSE)</f>
        <v>529356.17636866297</v>
      </c>
      <c r="AH103">
        <f>VLOOKUP(B103,[1]Alt_Honda_Historico!$B:$D,3,FALSE)</f>
        <v>575154.04831928795</v>
      </c>
    </row>
    <row r="104" spans="1:34" x14ac:dyDescent="0.3">
      <c r="A104" s="3">
        <v>677683</v>
      </c>
      <c r="B104" s="2">
        <v>122790</v>
      </c>
      <c r="C104" s="3">
        <f>VLOOKUP(B104,VISIT_ID!C:F,4,FALSE)</f>
        <v>3</v>
      </c>
      <c r="D104" s="3">
        <v>4</v>
      </c>
      <c r="E104" s="2" t="s">
        <v>33</v>
      </c>
      <c r="F104" s="2" t="s">
        <v>23</v>
      </c>
      <c r="G104" s="2" t="s">
        <v>24</v>
      </c>
      <c r="H104" s="2">
        <v>122790</v>
      </c>
      <c r="I104" s="2" t="s">
        <v>187</v>
      </c>
      <c r="J104" s="2" t="s">
        <v>187</v>
      </c>
      <c r="K104" s="2">
        <v>5.2067889999999997</v>
      </c>
      <c r="L104" s="2">
        <v>-74.736407</v>
      </c>
      <c r="M104" s="2">
        <v>5</v>
      </c>
      <c r="N104" s="2" t="s">
        <v>26</v>
      </c>
      <c r="O104" s="2" t="s">
        <v>75</v>
      </c>
      <c r="P104" s="2">
        <v>3126</v>
      </c>
      <c r="Q104" s="2" t="s">
        <v>188</v>
      </c>
      <c r="R104" s="2">
        <v>1913</v>
      </c>
      <c r="S104" s="2">
        <v>2</v>
      </c>
      <c r="T104" s="2">
        <v>4</v>
      </c>
      <c r="U104" s="2">
        <v>4784</v>
      </c>
      <c r="V104" s="4">
        <v>4784</v>
      </c>
      <c r="W104" s="2" t="s">
        <v>28</v>
      </c>
      <c r="X104" s="2" t="s">
        <v>29</v>
      </c>
      <c r="Y104" s="2" t="s">
        <v>30</v>
      </c>
      <c r="Z104" s="2" t="s">
        <v>30</v>
      </c>
      <c r="AA104" s="2" t="s">
        <v>30</v>
      </c>
      <c r="AB104" s="2" t="s">
        <v>188</v>
      </c>
      <c r="AC104" s="2">
        <v>3126</v>
      </c>
      <c r="AD104" s="2">
        <v>-74.735100000000003</v>
      </c>
      <c r="AE104" s="2">
        <v>5.2034000000000002</v>
      </c>
      <c r="AF104">
        <f>VLOOKUP(B104,[1]Alt_Honda_Historico!$B:$E,4,FALSE)</f>
        <v>207</v>
      </c>
      <c r="AG104">
        <f>VLOOKUP(B104,[1]Alt_Honda_Historico!$B:$C,2,FALSE)</f>
        <v>529356.17636866297</v>
      </c>
      <c r="AH104">
        <f>VLOOKUP(B104,[1]Alt_Honda_Historico!$B:$D,3,FALSE)</f>
        <v>575154.04831928795</v>
      </c>
    </row>
    <row r="105" spans="1:34" x14ac:dyDescent="0.3">
      <c r="A105" s="3">
        <v>688063</v>
      </c>
      <c r="B105" s="2">
        <v>122837</v>
      </c>
      <c r="C105" s="3">
        <f>VLOOKUP(B105,VISIT_ID!C:F,4,FALSE)</f>
        <v>3</v>
      </c>
      <c r="D105" s="3">
        <v>4</v>
      </c>
      <c r="E105" s="2" t="s">
        <v>33</v>
      </c>
      <c r="F105" s="2" t="s">
        <v>23</v>
      </c>
      <c r="G105" s="2" t="s">
        <v>24</v>
      </c>
      <c r="H105" s="2">
        <v>122837</v>
      </c>
      <c r="I105" s="2" t="s">
        <v>189</v>
      </c>
      <c r="J105" s="2" t="s">
        <v>189</v>
      </c>
      <c r="K105" s="2">
        <v>5.2067889999999997</v>
      </c>
      <c r="L105" s="2">
        <v>-74.736407</v>
      </c>
      <c r="M105" s="2">
        <v>5</v>
      </c>
      <c r="N105" s="2" t="s">
        <v>26</v>
      </c>
      <c r="O105" s="2" t="s">
        <v>36</v>
      </c>
      <c r="P105" s="3">
        <v>3090</v>
      </c>
      <c r="Q105" s="2" t="s">
        <v>190</v>
      </c>
      <c r="R105" s="2">
        <v>1913</v>
      </c>
      <c r="S105" s="2">
        <v>2</v>
      </c>
      <c r="T105" s="2">
        <v>4</v>
      </c>
      <c r="U105" s="2">
        <v>4784</v>
      </c>
      <c r="V105" s="4">
        <v>4784</v>
      </c>
      <c r="W105" s="2" t="s">
        <v>28</v>
      </c>
      <c r="X105" s="2" t="s">
        <v>29</v>
      </c>
      <c r="Y105" s="2" t="s">
        <v>30</v>
      </c>
      <c r="Z105" s="2" t="s">
        <v>30</v>
      </c>
      <c r="AA105" s="2" t="s">
        <v>30</v>
      </c>
      <c r="AB105" s="2" t="s">
        <v>190</v>
      </c>
      <c r="AC105" s="3">
        <v>3090</v>
      </c>
      <c r="AD105" s="2">
        <v>-74.735100000000003</v>
      </c>
      <c r="AE105" s="2">
        <v>5.2034000000000002</v>
      </c>
      <c r="AF105">
        <f>VLOOKUP(B105,[1]Alt_Honda_Historico!$B:$E,4,FALSE)</f>
        <v>207</v>
      </c>
      <c r="AG105">
        <f>VLOOKUP(B105,[1]Alt_Honda_Historico!$B:$C,2,FALSE)</f>
        <v>529356.17636866297</v>
      </c>
      <c r="AH105">
        <f>VLOOKUP(B105,[1]Alt_Honda_Historico!$B:$D,3,FALSE)</f>
        <v>575154.04831928795</v>
      </c>
    </row>
    <row r="106" spans="1:34" x14ac:dyDescent="0.3">
      <c r="A106" s="3">
        <v>695644</v>
      </c>
      <c r="B106" s="2">
        <v>122917</v>
      </c>
      <c r="C106" s="3">
        <f>VLOOKUP(B106,VISIT_ID!C:F,4,FALSE)</f>
        <v>3</v>
      </c>
      <c r="D106" s="3">
        <v>4</v>
      </c>
      <c r="E106" s="2" t="s">
        <v>33</v>
      </c>
      <c r="F106" s="2" t="s">
        <v>23</v>
      </c>
      <c r="G106" s="2" t="s">
        <v>24</v>
      </c>
      <c r="H106" s="2">
        <v>122917</v>
      </c>
      <c r="I106" s="2" t="s">
        <v>198</v>
      </c>
      <c r="J106" s="2" t="s">
        <v>198</v>
      </c>
      <c r="K106" s="2">
        <v>5.2067889999999997</v>
      </c>
      <c r="L106" s="2">
        <v>-74.736407</v>
      </c>
      <c r="M106" s="2">
        <v>5</v>
      </c>
      <c r="N106" s="2" t="s">
        <v>26</v>
      </c>
      <c r="O106" s="2" t="s">
        <v>75</v>
      </c>
      <c r="P106" s="3">
        <v>3356</v>
      </c>
      <c r="Q106" s="2" t="s">
        <v>199</v>
      </c>
      <c r="R106" s="2">
        <v>1913</v>
      </c>
      <c r="S106" s="2">
        <v>2</v>
      </c>
      <c r="T106" s="2">
        <v>4</v>
      </c>
      <c r="U106" s="2">
        <v>4784</v>
      </c>
      <c r="V106" s="4">
        <v>4784</v>
      </c>
      <c r="W106" s="2" t="s">
        <v>28</v>
      </c>
      <c r="X106" s="2" t="s">
        <v>29</v>
      </c>
      <c r="Y106" s="2" t="s">
        <v>30</v>
      </c>
      <c r="Z106" s="2" t="s">
        <v>30</v>
      </c>
      <c r="AA106" s="2" t="s">
        <v>30</v>
      </c>
      <c r="AB106" s="2" t="s">
        <v>199</v>
      </c>
      <c r="AC106" s="3">
        <v>3356</v>
      </c>
      <c r="AD106" s="2">
        <v>-74.735100000000003</v>
      </c>
      <c r="AE106" s="2">
        <v>5.2034000000000002</v>
      </c>
      <c r="AF106">
        <f>VLOOKUP(B106,[1]Alt_Honda_Historico!$B:$E,4,FALSE)</f>
        <v>207</v>
      </c>
      <c r="AG106">
        <f>VLOOKUP(B106,[1]Alt_Honda_Historico!$B:$C,2,FALSE)</f>
        <v>529356.17636866297</v>
      </c>
      <c r="AH106">
        <f>VLOOKUP(B106,[1]Alt_Honda_Historico!$B:$D,3,FALSE)</f>
        <v>575154.04831928795</v>
      </c>
    </row>
    <row r="107" spans="1:34" x14ac:dyDescent="0.3">
      <c r="A107" s="3">
        <v>695645</v>
      </c>
      <c r="B107" s="2">
        <v>122918</v>
      </c>
      <c r="C107" s="3">
        <f>VLOOKUP(B107,VISIT_ID!C:F,4,FALSE)</f>
        <v>3</v>
      </c>
      <c r="D107" s="3">
        <v>4</v>
      </c>
      <c r="E107" s="2" t="s">
        <v>33</v>
      </c>
      <c r="F107" s="2" t="s">
        <v>23</v>
      </c>
      <c r="G107" s="2" t="s">
        <v>24</v>
      </c>
      <c r="H107" s="2">
        <v>122918</v>
      </c>
      <c r="I107" s="2" t="s">
        <v>198</v>
      </c>
      <c r="J107" s="2" t="s">
        <v>198</v>
      </c>
      <c r="K107" s="2">
        <v>5.2067889999999997</v>
      </c>
      <c r="L107" s="2">
        <v>-74.736407</v>
      </c>
      <c r="M107" s="2">
        <v>5</v>
      </c>
      <c r="N107" s="2" t="s">
        <v>26</v>
      </c>
      <c r="O107" s="2" t="s">
        <v>75</v>
      </c>
      <c r="P107" s="3">
        <v>3356</v>
      </c>
      <c r="Q107" s="2" t="s">
        <v>199</v>
      </c>
      <c r="R107" s="2">
        <v>1913</v>
      </c>
      <c r="S107" s="2">
        <v>2</v>
      </c>
      <c r="T107" s="2">
        <v>4</v>
      </c>
      <c r="U107" s="2">
        <v>4784</v>
      </c>
      <c r="V107" s="4">
        <v>4784</v>
      </c>
      <c r="W107" s="2" t="s">
        <v>28</v>
      </c>
      <c r="X107" s="2" t="s">
        <v>29</v>
      </c>
      <c r="Y107" s="2" t="s">
        <v>30</v>
      </c>
      <c r="Z107" s="2" t="s">
        <v>30</v>
      </c>
      <c r="AA107" s="2" t="s">
        <v>30</v>
      </c>
      <c r="AB107" s="2" t="s">
        <v>199</v>
      </c>
      <c r="AC107" s="3">
        <v>3356</v>
      </c>
      <c r="AD107" s="2">
        <v>-74.735100000000003</v>
      </c>
      <c r="AE107" s="2">
        <v>5.2034000000000002</v>
      </c>
      <c r="AF107">
        <f>VLOOKUP(B107,[1]Alt_Honda_Historico!$B:$E,4,FALSE)</f>
        <v>207</v>
      </c>
      <c r="AG107">
        <f>VLOOKUP(B107,[1]Alt_Honda_Historico!$B:$C,2,FALSE)</f>
        <v>529356.17636866297</v>
      </c>
      <c r="AH107">
        <f>VLOOKUP(B107,[1]Alt_Honda_Historico!$B:$D,3,FALSE)</f>
        <v>575154.04831928795</v>
      </c>
    </row>
    <row r="108" spans="1:34" x14ac:dyDescent="0.3">
      <c r="A108" s="3">
        <v>723687</v>
      </c>
      <c r="B108" s="2">
        <v>123028</v>
      </c>
      <c r="C108" s="3">
        <f>VLOOKUP(B108,VISIT_ID!C:F,4,FALSE)</f>
        <v>3</v>
      </c>
      <c r="D108" s="3">
        <v>4</v>
      </c>
      <c r="E108" s="2" t="s">
        <v>33</v>
      </c>
      <c r="F108" s="2" t="s">
        <v>23</v>
      </c>
      <c r="G108" s="2" t="s">
        <v>24</v>
      </c>
      <c r="H108" s="2">
        <v>123028</v>
      </c>
      <c r="I108" s="2" t="s">
        <v>201</v>
      </c>
      <c r="J108" s="2" t="s">
        <v>201</v>
      </c>
      <c r="K108" s="2">
        <v>5.2067889999999997</v>
      </c>
      <c r="L108" s="2">
        <v>-74.736407</v>
      </c>
      <c r="M108" s="2">
        <v>5</v>
      </c>
      <c r="N108" s="2" t="s">
        <v>26</v>
      </c>
      <c r="O108" s="2" t="s">
        <v>43</v>
      </c>
      <c r="P108" s="3">
        <v>2860</v>
      </c>
      <c r="Q108" s="2" t="s">
        <v>202</v>
      </c>
      <c r="R108" s="2">
        <v>1913</v>
      </c>
      <c r="S108" s="2">
        <v>2</v>
      </c>
      <c r="T108" s="2">
        <v>4</v>
      </c>
      <c r="U108" s="2">
        <v>4784</v>
      </c>
      <c r="V108" s="4">
        <v>4784</v>
      </c>
      <c r="W108" s="2" t="s">
        <v>28</v>
      </c>
      <c r="X108" s="2" t="s">
        <v>29</v>
      </c>
      <c r="Y108" s="2" t="s">
        <v>30</v>
      </c>
      <c r="Z108" s="2" t="s">
        <v>30</v>
      </c>
      <c r="AA108" s="2" t="s">
        <v>30</v>
      </c>
      <c r="AB108" s="2" t="s">
        <v>202</v>
      </c>
      <c r="AC108" s="3">
        <v>2860</v>
      </c>
      <c r="AD108" s="2">
        <v>-74.735100000000003</v>
      </c>
      <c r="AE108" s="2">
        <v>5.2034000000000002</v>
      </c>
      <c r="AF108">
        <f>VLOOKUP(B108,[1]Alt_Honda_Historico!$B:$E,4,FALSE)</f>
        <v>207</v>
      </c>
      <c r="AG108">
        <f>VLOOKUP(B108,[1]Alt_Honda_Historico!$B:$C,2,FALSE)</f>
        <v>529356.17636866297</v>
      </c>
      <c r="AH108">
        <f>VLOOKUP(B108,[1]Alt_Honda_Historico!$B:$D,3,FALSE)</f>
        <v>575154.04831928795</v>
      </c>
    </row>
    <row r="109" spans="1:34" x14ac:dyDescent="0.3">
      <c r="A109" s="3">
        <v>713634</v>
      </c>
      <c r="B109" s="2">
        <v>123064</v>
      </c>
      <c r="C109" s="3">
        <f>VLOOKUP(B109,VISIT_ID!C:F,4,FALSE)</f>
        <v>3</v>
      </c>
      <c r="D109" s="3">
        <v>4</v>
      </c>
      <c r="E109" s="2" t="s">
        <v>33</v>
      </c>
      <c r="F109" s="2" t="s">
        <v>23</v>
      </c>
      <c r="G109" s="2" t="s">
        <v>24</v>
      </c>
      <c r="H109" s="2">
        <v>123064</v>
      </c>
      <c r="I109" s="2" t="s">
        <v>205</v>
      </c>
      <c r="J109" s="2" t="s">
        <v>205</v>
      </c>
      <c r="K109" s="2">
        <v>5.2067889999999997</v>
      </c>
      <c r="L109" s="2">
        <v>-74.736407</v>
      </c>
      <c r="M109" s="2">
        <v>5</v>
      </c>
      <c r="N109" s="2" t="s">
        <v>26</v>
      </c>
      <c r="O109" s="2" t="s">
        <v>75</v>
      </c>
      <c r="P109" s="2">
        <v>3174</v>
      </c>
      <c r="Q109" s="2" t="s">
        <v>205</v>
      </c>
      <c r="R109" s="2">
        <v>1913</v>
      </c>
      <c r="S109" s="2">
        <v>2</v>
      </c>
      <c r="T109" s="2">
        <v>4</v>
      </c>
      <c r="U109" s="2">
        <v>4784</v>
      </c>
      <c r="V109" s="4">
        <v>4784</v>
      </c>
      <c r="W109" s="2" t="s">
        <v>28</v>
      </c>
      <c r="X109" s="2" t="s">
        <v>29</v>
      </c>
      <c r="Y109" s="2" t="s">
        <v>30</v>
      </c>
      <c r="Z109" s="2" t="s">
        <v>30</v>
      </c>
      <c r="AA109" s="2" t="s">
        <v>30</v>
      </c>
      <c r="AB109" s="2" t="s">
        <v>205</v>
      </c>
      <c r="AC109" s="2">
        <v>3174</v>
      </c>
      <c r="AD109" s="2">
        <v>-74.735100000000003</v>
      </c>
      <c r="AE109" s="2">
        <v>5.2034000000000002</v>
      </c>
      <c r="AF109">
        <f>VLOOKUP(B109,[1]Alt_Honda_Historico!$B:$E,4,FALSE)</f>
        <v>207</v>
      </c>
      <c r="AG109">
        <f>VLOOKUP(B109,[1]Alt_Honda_Historico!$B:$C,2,FALSE)</f>
        <v>529356.17636866297</v>
      </c>
      <c r="AH109">
        <f>VLOOKUP(B109,[1]Alt_Honda_Historico!$B:$D,3,FALSE)</f>
        <v>575154.04831928795</v>
      </c>
    </row>
    <row r="110" spans="1:34" x14ac:dyDescent="0.3">
      <c r="A110" s="3">
        <v>701353</v>
      </c>
      <c r="B110" s="2">
        <v>123162</v>
      </c>
      <c r="C110" s="3">
        <f>VLOOKUP(B110,VISIT_ID!C:F,4,FALSE)</f>
        <v>3</v>
      </c>
      <c r="D110" s="3">
        <v>4</v>
      </c>
      <c r="E110" s="2" t="s">
        <v>33</v>
      </c>
      <c r="F110" s="2" t="s">
        <v>23</v>
      </c>
      <c r="G110" s="2" t="s">
        <v>24</v>
      </c>
      <c r="H110" s="2">
        <v>123162</v>
      </c>
      <c r="I110" s="2" t="s">
        <v>209</v>
      </c>
      <c r="J110" s="2" t="s">
        <v>209</v>
      </c>
      <c r="K110" s="2">
        <v>5.2067889999999997</v>
      </c>
      <c r="L110" s="2">
        <v>-74.736407</v>
      </c>
      <c r="M110" s="2">
        <v>5</v>
      </c>
      <c r="N110" s="2" t="s">
        <v>26</v>
      </c>
      <c r="O110" s="2" t="s">
        <v>43</v>
      </c>
      <c r="P110" s="3">
        <v>3298</v>
      </c>
      <c r="Q110" s="2" t="s">
        <v>210</v>
      </c>
      <c r="R110" s="2">
        <v>1913</v>
      </c>
      <c r="S110" s="2">
        <v>2</v>
      </c>
      <c r="T110" s="2">
        <v>4</v>
      </c>
      <c r="U110" s="2">
        <v>4784</v>
      </c>
      <c r="V110" s="4">
        <v>4784</v>
      </c>
      <c r="W110" s="2" t="s">
        <v>28</v>
      </c>
      <c r="X110" s="2" t="s">
        <v>29</v>
      </c>
      <c r="Y110" s="2" t="s">
        <v>30</v>
      </c>
      <c r="Z110" s="2" t="s">
        <v>30</v>
      </c>
      <c r="AA110" s="2" t="s">
        <v>30</v>
      </c>
      <c r="AB110" s="2" t="s">
        <v>210</v>
      </c>
      <c r="AC110" s="3">
        <v>3298</v>
      </c>
      <c r="AD110" s="2">
        <v>-74.735100000000003</v>
      </c>
      <c r="AE110" s="2">
        <v>5.2034000000000002</v>
      </c>
      <c r="AF110">
        <f>VLOOKUP(B110,[1]Alt_Honda_Historico!$B:$E,4,FALSE)</f>
        <v>207</v>
      </c>
      <c r="AG110">
        <f>VLOOKUP(B110,[1]Alt_Honda_Historico!$B:$C,2,FALSE)</f>
        <v>529356.17636866297</v>
      </c>
      <c r="AH110">
        <f>VLOOKUP(B110,[1]Alt_Honda_Historico!$B:$D,3,FALSE)</f>
        <v>575154.04831928795</v>
      </c>
    </row>
    <row r="111" spans="1:34" x14ac:dyDescent="0.3">
      <c r="A111" s="3">
        <v>684756</v>
      </c>
      <c r="B111" s="2">
        <v>121582</v>
      </c>
      <c r="C111" s="3">
        <f>VLOOKUP(B111,VISIT_ID!C:F,4,FALSE)</f>
        <v>3</v>
      </c>
      <c r="D111" s="3">
        <v>1</v>
      </c>
      <c r="E111" s="2" t="s">
        <v>33</v>
      </c>
      <c r="F111" s="2" t="s">
        <v>23</v>
      </c>
      <c r="G111" s="2" t="s">
        <v>24</v>
      </c>
      <c r="H111" s="2">
        <v>121582</v>
      </c>
      <c r="I111" s="2" t="s">
        <v>231</v>
      </c>
      <c r="J111" s="2" t="s">
        <v>231</v>
      </c>
      <c r="K111" s="2">
        <v>5.2067889999999997</v>
      </c>
      <c r="L111" s="2">
        <v>-74.736407</v>
      </c>
      <c r="M111" s="2">
        <v>5</v>
      </c>
      <c r="N111" s="2" t="s">
        <v>26</v>
      </c>
      <c r="O111" s="2" t="s">
        <v>92</v>
      </c>
      <c r="P111" s="2">
        <v>985</v>
      </c>
      <c r="Q111" s="2" t="s">
        <v>283</v>
      </c>
      <c r="R111" s="2">
        <v>1913</v>
      </c>
      <c r="S111" s="2">
        <v>2</v>
      </c>
      <c r="T111" s="2">
        <v>5</v>
      </c>
      <c r="U111" s="2">
        <v>4785</v>
      </c>
      <c r="V111" s="4">
        <v>4785</v>
      </c>
      <c r="W111" s="2" t="s">
        <v>28</v>
      </c>
      <c r="X111" s="2" t="s">
        <v>29</v>
      </c>
      <c r="Y111" s="2" t="s">
        <v>30</v>
      </c>
      <c r="Z111" s="2" t="s">
        <v>281</v>
      </c>
      <c r="AA111" s="2" t="s">
        <v>281</v>
      </c>
      <c r="AB111" s="2" t="s">
        <v>283</v>
      </c>
      <c r="AC111" s="2">
        <v>985</v>
      </c>
      <c r="AD111" s="2">
        <v>-74.736407</v>
      </c>
      <c r="AE111" s="2">
        <v>5.2067889999999997</v>
      </c>
      <c r="AF111">
        <f>VLOOKUP(B111,[1]Alt_Honda_Historico!$B:$E,4,FALSE)</f>
        <v>207</v>
      </c>
      <c r="AG111">
        <f>VLOOKUP(B111,[1]Alt_Honda_Historico!$B:$C,2,FALSE)</f>
        <v>529211.17746349797</v>
      </c>
      <c r="AH111">
        <f>VLOOKUP(B111,[1]Alt_Honda_Historico!$B:$D,3,FALSE)</f>
        <v>575528.60894764203</v>
      </c>
    </row>
    <row r="112" spans="1:34" x14ac:dyDescent="0.3">
      <c r="A112" s="3">
        <v>708593</v>
      </c>
      <c r="B112" s="2">
        <v>121943</v>
      </c>
      <c r="C112" s="3">
        <f>VLOOKUP(B112,VISIT_ID!C:F,4,FALSE)</f>
        <v>3</v>
      </c>
      <c r="D112" s="3">
        <v>1</v>
      </c>
      <c r="E112" s="2" t="s">
        <v>33</v>
      </c>
      <c r="F112" s="2" t="s">
        <v>23</v>
      </c>
      <c r="G112" s="2" t="s">
        <v>24</v>
      </c>
      <c r="H112" s="2">
        <v>121943</v>
      </c>
      <c r="I112" s="2" t="s">
        <v>100</v>
      </c>
      <c r="J112" s="2" t="s">
        <v>100</v>
      </c>
      <c r="K112" s="2">
        <v>5.2067889999999997</v>
      </c>
      <c r="L112" s="2">
        <v>-74.736407</v>
      </c>
      <c r="M112" s="2">
        <v>5</v>
      </c>
      <c r="N112" s="2" t="s">
        <v>26</v>
      </c>
      <c r="O112" s="2" t="s">
        <v>92</v>
      </c>
      <c r="P112" s="2">
        <v>1591</v>
      </c>
      <c r="Q112" s="2" t="s">
        <v>286</v>
      </c>
      <c r="R112" s="2">
        <v>1913</v>
      </c>
      <c r="S112" s="2">
        <v>2</v>
      </c>
      <c r="T112" s="2">
        <v>5</v>
      </c>
      <c r="U112" s="2">
        <v>4785</v>
      </c>
      <c r="V112" s="4">
        <v>4785</v>
      </c>
      <c r="W112" s="2" t="s">
        <v>28</v>
      </c>
      <c r="X112" s="2" t="s">
        <v>29</v>
      </c>
      <c r="Y112" s="2" t="s">
        <v>30</v>
      </c>
      <c r="Z112" s="2" t="s">
        <v>281</v>
      </c>
      <c r="AA112" s="2" t="s">
        <v>281</v>
      </c>
      <c r="AB112" s="2" t="s">
        <v>286</v>
      </c>
      <c r="AC112" s="2">
        <v>1591</v>
      </c>
      <c r="AD112" s="2">
        <v>-74.736407</v>
      </c>
      <c r="AE112" s="2">
        <v>5.2067889999999997</v>
      </c>
      <c r="AF112">
        <f>VLOOKUP(B112,[1]Alt_Honda_Historico!$B:$E,4,FALSE)</f>
        <v>207</v>
      </c>
      <c r="AG112">
        <f>VLOOKUP(B112,[1]Alt_Honda_Historico!$B:$C,2,FALSE)</f>
        <v>529211.17746349797</v>
      </c>
      <c r="AH112">
        <f>VLOOKUP(B112,[1]Alt_Honda_Historico!$B:$D,3,FALSE)</f>
        <v>575528.60894764203</v>
      </c>
    </row>
    <row r="113" spans="1:34" x14ac:dyDescent="0.3">
      <c r="A113" s="3">
        <v>694199</v>
      </c>
      <c r="B113" s="2">
        <v>122251</v>
      </c>
      <c r="C113" s="3">
        <f>VLOOKUP(B113,VISIT_ID!C:F,4,FALSE)</f>
        <v>3</v>
      </c>
      <c r="D113" s="3">
        <v>1</v>
      </c>
      <c r="E113" s="2" t="s">
        <v>33</v>
      </c>
      <c r="F113" s="2" t="s">
        <v>23</v>
      </c>
      <c r="G113" s="2" t="s">
        <v>24</v>
      </c>
      <c r="H113" s="2">
        <v>122251</v>
      </c>
      <c r="I113" s="2" t="s">
        <v>131</v>
      </c>
      <c r="J113" s="2" t="s">
        <v>131</v>
      </c>
      <c r="K113" s="2">
        <v>5.2067889999999997</v>
      </c>
      <c r="L113" s="2">
        <v>-74.736407</v>
      </c>
      <c r="M113" s="2">
        <v>5</v>
      </c>
      <c r="N113" s="2" t="s">
        <v>26</v>
      </c>
      <c r="O113" s="2" t="s">
        <v>92</v>
      </c>
      <c r="P113" s="2">
        <v>2083</v>
      </c>
      <c r="Q113" s="2" t="s">
        <v>132</v>
      </c>
      <c r="R113" s="2">
        <v>1913</v>
      </c>
      <c r="S113" s="2">
        <v>2</v>
      </c>
      <c r="T113" s="2">
        <v>5</v>
      </c>
      <c r="U113" s="2">
        <v>4785</v>
      </c>
      <c r="V113" s="4">
        <v>4785</v>
      </c>
      <c r="W113" s="2" t="s">
        <v>28</v>
      </c>
      <c r="X113" s="2" t="s">
        <v>29</v>
      </c>
      <c r="Y113" s="2" t="s">
        <v>30</v>
      </c>
      <c r="Z113" s="2" t="s">
        <v>281</v>
      </c>
      <c r="AA113" s="2" t="s">
        <v>281</v>
      </c>
      <c r="AB113" s="2" t="s">
        <v>132</v>
      </c>
      <c r="AC113" s="2">
        <v>2083</v>
      </c>
      <c r="AD113" s="2">
        <v>-74.736407</v>
      </c>
      <c r="AE113" s="2">
        <v>5.2067889999999997</v>
      </c>
      <c r="AF113">
        <f>VLOOKUP(B113,[1]Alt_Honda_Historico!$B:$E,4,FALSE)</f>
        <v>207</v>
      </c>
      <c r="AG113">
        <f>VLOOKUP(B113,[1]Alt_Honda_Historico!$B:$C,2,FALSE)</f>
        <v>529211.17746349797</v>
      </c>
      <c r="AH113">
        <f>VLOOKUP(B113,[1]Alt_Honda_Historico!$B:$D,3,FALSE)</f>
        <v>575528.60894764203</v>
      </c>
    </row>
    <row r="114" spans="1:34" x14ac:dyDescent="0.3">
      <c r="A114" s="3">
        <v>698587</v>
      </c>
      <c r="B114" s="2">
        <v>122441</v>
      </c>
      <c r="C114" s="3">
        <f>VLOOKUP(B114,VISIT_ID!C:F,4,FALSE)</f>
        <v>3</v>
      </c>
      <c r="D114" s="3">
        <v>1</v>
      </c>
      <c r="E114" s="2" t="s">
        <v>33</v>
      </c>
      <c r="F114" s="2" t="s">
        <v>23</v>
      </c>
      <c r="G114" s="2" t="s">
        <v>24</v>
      </c>
      <c r="H114" s="2">
        <v>122441</v>
      </c>
      <c r="I114" s="2" t="s">
        <v>291</v>
      </c>
      <c r="J114" s="2" t="s">
        <v>291</v>
      </c>
      <c r="K114" s="2">
        <v>5.2067889999999997</v>
      </c>
      <c r="L114" s="2">
        <v>-74.736407</v>
      </c>
      <c r="M114" s="2">
        <v>5</v>
      </c>
      <c r="N114" s="2" t="s">
        <v>26</v>
      </c>
      <c r="O114" s="2"/>
      <c r="P114" s="3">
        <v>2655</v>
      </c>
      <c r="Q114" s="2" t="s">
        <v>292</v>
      </c>
      <c r="R114" s="2">
        <v>1913</v>
      </c>
      <c r="S114" s="2">
        <v>2</v>
      </c>
      <c r="T114" s="2">
        <v>5</v>
      </c>
      <c r="U114" s="2">
        <v>4785</v>
      </c>
      <c r="V114" s="4">
        <v>4785</v>
      </c>
      <c r="W114" s="2" t="s">
        <v>28</v>
      </c>
      <c r="X114" s="2" t="s">
        <v>29</v>
      </c>
      <c r="Y114" s="2" t="s">
        <v>30</v>
      </c>
      <c r="Z114" s="2" t="s">
        <v>281</v>
      </c>
      <c r="AA114" s="2" t="s">
        <v>281</v>
      </c>
      <c r="AB114" s="2" t="s">
        <v>292</v>
      </c>
      <c r="AC114" s="3">
        <v>2655</v>
      </c>
      <c r="AD114" s="2">
        <v>-74.736407</v>
      </c>
      <c r="AE114" s="2">
        <v>5.2067889999999997</v>
      </c>
      <c r="AF114">
        <f>VLOOKUP(B114,[1]Alt_Honda_Historico!$B:$E,4,FALSE)</f>
        <v>207</v>
      </c>
      <c r="AG114">
        <f>VLOOKUP(B114,[1]Alt_Honda_Historico!$B:$C,2,FALSE)</f>
        <v>529211.17746349797</v>
      </c>
      <c r="AH114">
        <f>VLOOKUP(B114,[1]Alt_Honda_Historico!$B:$D,3,FALSE)</f>
        <v>575528.60894764203</v>
      </c>
    </row>
    <row r="115" spans="1:34" x14ac:dyDescent="0.3">
      <c r="A115" s="3">
        <v>713962</v>
      </c>
      <c r="B115" s="2">
        <v>122556</v>
      </c>
      <c r="C115" s="3">
        <f>VLOOKUP(B115,VISIT_ID!C:F,4,FALSE)</f>
        <v>3</v>
      </c>
      <c r="D115" s="3">
        <v>1</v>
      </c>
      <c r="E115" s="2" t="s">
        <v>33</v>
      </c>
      <c r="F115" s="2" t="s">
        <v>23</v>
      </c>
      <c r="G115" s="2" t="s">
        <v>24</v>
      </c>
      <c r="H115" s="2">
        <v>122556</v>
      </c>
      <c r="I115" s="2" t="s">
        <v>159</v>
      </c>
      <c r="J115" s="2" t="s">
        <v>159</v>
      </c>
      <c r="K115" s="2">
        <v>5.2067889999999997</v>
      </c>
      <c r="L115" s="2">
        <v>-74.736407</v>
      </c>
      <c r="M115" s="2">
        <v>5</v>
      </c>
      <c r="N115" s="2" t="s">
        <v>26</v>
      </c>
      <c r="O115" s="2"/>
      <c r="P115" s="2">
        <v>2731</v>
      </c>
      <c r="Q115" s="2" t="s">
        <v>161</v>
      </c>
      <c r="R115" s="2">
        <v>1913</v>
      </c>
      <c r="S115" s="2">
        <v>2</v>
      </c>
      <c r="T115" s="2">
        <v>5</v>
      </c>
      <c r="U115" s="2">
        <v>4785</v>
      </c>
      <c r="V115" s="4">
        <v>4785</v>
      </c>
      <c r="W115" s="2" t="s">
        <v>28</v>
      </c>
      <c r="X115" s="2" t="s">
        <v>29</v>
      </c>
      <c r="Y115" s="2" t="s">
        <v>30</v>
      </c>
      <c r="Z115" s="2" t="s">
        <v>281</v>
      </c>
      <c r="AA115" s="2" t="s">
        <v>281</v>
      </c>
      <c r="AB115" s="2" t="s">
        <v>161</v>
      </c>
      <c r="AC115" s="2">
        <v>2731</v>
      </c>
      <c r="AD115" s="2">
        <v>-74.736407</v>
      </c>
      <c r="AE115" s="2">
        <v>5.2067889999999997</v>
      </c>
      <c r="AF115">
        <f>VLOOKUP(B115,[1]Alt_Honda_Historico!$B:$E,4,FALSE)</f>
        <v>207</v>
      </c>
      <c r="AG115">
        <f>VLOOKUP(B115,[1]Alt_Honda_Historico!$B:$C,2,FALSE)</f>
        <v>529211.17746349797</v>
      </c>
      <c r="AH115">
        <f>VLOOKUP(B115,[1]Alt_Honda_Historico!$B:$D,3,FALSE)</f>
        <v>575528.60894764203</v>
      </c>
    </row>
    <row r="116" spans="1:34" x14ac:dyDescent="0.3">
      <c r="A116" s="3">
        <v>725243</v>
      </c>
      <c r="B116" s="2">
        <v>122713</v>
      </c>
      <c r="C116" s="3">
        <f>VLOOKUP(B116,VISIT_ID!C:F,4,FALSE)</f>
        <v>3</v>
      </c>
      <c r="D116" s="3">
        <v>1</v>
      </c>
      <c r="E116" s="2" t="s">
        <v>33</v>
      </c>
      <c r="F116" s="2" t="s">
        <v>23</v>
      </c>
      <c r="G116" s="2" t="s">
        <v>24</v>
      </c>
      <c r="H116" s="2">
        <v>122713</v>
      </c>
      <c r="I116" s="2" t="s">
        <v>296</v>
      </c>
      <c r="J116" s="2" t="s">
        <v>296</v>
      </c>
      <c r="K116" s="2">
        <v>5.2067889999999997</v>
      </c>
      <c r="L116" s="2">
        <v>-74.736407</v>
      </c>
      <c r="M116" s="2">
        <v>5</v>
      </c>
      <c r="N116" s="2" t="s">
        <v>26</v>
      </c>
      <c r="O116" s="2"/>
      <c r="P116" s="2">
        <v>3091</v>
      </c>
      <c r="Q116" s="2" t="s">
        <v>297</v>
      </c>
      <c r="R116" s="2">
        <v>1913</v>
      </c>
      <c r="S116" s="2">
        <v>2</v>
      </c>
      <c r="T116" s="2">
        <v>5</v>
      </c>
      <c r="U116" s="2">
        <v>4785</v>
      </c>
      <c r="V116" s="4">
        <v>4785</v>
      </c>
      <c r="W116" s="2" t="s">
        <v>28</v>
      </c>
      <c r="X116" s="2" t="s">
        <v>29</v>
      </c>
      <c r="Y116" s="2" t="s">
        <v>30</v>
      </c>
      <c r="Z116" s="2" t="s">
        <v>281</v>
      </c>
      <c r="AA116" s="2" t="s">
        <v>281</v>
      </c>
      <c r="AB116" s="2" t="s">
        <v>297</v>
      </c>
      <c r="AC116" s="2">
        <v>3091</v>
      </c>
      <c r="AD116" s="2">
        <v>-74.736407</v>
      </c>
      <c r="AE116" s="2">
        <v>5.2067889999999997</v>
      </c>
      <c r="AF116">
        <f>VLOOKUP(B116,[1]Alt_Honda_Historico!$B:$E,4,FALSE)</f>
        <v>207</v>
      </c>
      <c r="AG116">
        <f>VLOOKUP(B116,[1]Alt_Honda_Historico!$B:$C,2,FALSE)</f>
        <v>529211.17746349797</v>
      </c>
      <c r="AH116">
        <f>VLOOKUP(B116,[1]Alt_Honda_Historico!$B:$D,3,FALSE)</f>
        <v>575528.60894764203</v>
      </c>
    </row>
    <row r="117" spans="1:34" x14ac:dyDescent="0.3">
      <c r="A117" s="3">
        <v>708605</v>
      </c>
      <c r="B117" s="2">
        <v>256126</v>
      </c>
      <c r="C117" s="3">
        <f>VLOOKUP(B117,VISIT_ID!C:F,4,FALSE)</f>
        <v>3</v>
      </c>
      <c r="D117" s="3">
        <v>1</v>
      </c>
      <c r="E117" s="2" t="s">
        <v>33</v>
      </c>
      <c r="F117" s="2" t="s">
        <v>272</v>
      </c>
      <c r="G117" s="2" t="s">
        <v>273</v>
      </c>
      <c r="H117" s="2">
        <v>256126</v>
      </c>
      <c r="I117" s="2" t="s">
        <v>100</v>
      </c>
      <c r="J117" s="2" t="s">
        <v>100</v>
      </c>
      <c r="K117" s="2">
        <v>5.2067889999999997</v>
      </c>
      <c r="L117" s="2">
        <v>-74.736407</v>
      </c>
      <c r="M117" s="2">
        <v>5</v>
      </c>
      <c r="N117" s="2" t="s">
        <v>26</v>
      </c>
      <c r="O117" s="2" t="s">
        <v>311</v>
      </c>
      <c r="P117" s="2">
        <v>1591</v>
      </c>
      <c r="Q117" s="2" t="s">
        <v>310</v>
      </c>
      <c r="R117" s="2">
        <v>1913</v>
      </c>
      <c r="S117" s="2">
        <v>2</v>
      </c>
      <c r="T117" s="2">
        <v>5</v>
      </c>
      <c r="U117" s="2">
        <v>4785</v>
      </c>
      <c r="V117" s="4">
        <v>4785</v>
      </c>
      <c r="W117" s="2" t="s">
        <v>28</v>
      </c>
      <c r="X117" s="2" t="s">
        <v>29</v>
      </c>
      <c r="Y117" s="2" t="s">
        <v>30</v>
      </c>
      <c r="Z117" s="2" t="s">
        <v>281</v>
      </c>
      <c r="AA117" s="2" t="s">
        <v>312</v>
      </c>
      <c r="AB117" s="2" t="s">
        <v>310</v>
      </c>
      <c r="AC117" s="2">
        <v>1591</v>
      </c>
      <c r="AD117" s="2">
        <v>-74.736407</v>
      </c>
      <c r="AE117" s="2">
        <v>5.2067889999999997</v>
      </c>
      <c r="AF117">
        <f>VLOOKUP(B117,[1]Alt_Honda_Historico!$B:$E,4,FALSE)</f>
        <v>207</v>
      </c>
      <c r="AG117">
        <f>VLOOKUP(B117,[1]Alt_Honda_Historico!$B:$C,2,FALSE)</f>
        <v>529211.17746349797</v>
      </c>
      <c r="AH117">
        <f>VLOOKUP(B117,[1]Alt_Honda_Historico!$B:$D,3,FALSE)</f>
        <v>575528.60894764203</v>
      </c>
    </row>
    <row r="118" spans="1:34" x14ac:dyDescent="0.3">
      <c r="A118" s="3">
        <v>712823</v>
      </c>
      <c r="B118" s="2">
        <v>121819</v>
      </c>
      <c r="C118" s="3">
        <f>VLOOKUP(B118,VISIT_ID!C:F,4,FALSE)</f>
        <v>4</v>
      </c>
      <c r="D118" s="3">
        <v>4</v>
      </c>
      <c r="E118" s="2" t="s">
        <v>33</v>
      </c>
      <c r="F118" s="2" t="s">
        <v>23</v>
      </c>
      <c r="G118" s="2" t="s">
        <v>24</v>
      </c>
      <c r="H118" s="2">
        <v>121819</v>
      </c>
      <c r="I118" s="2" t="s">
        <v>83</v>
      </c>
      <c r="J118" s="2" t="s">
        <v>83</v>
      </c>
      <c r="K118" s="2">
        <v>5.2067889999999997</v>
      </c>
      <c r="L118" s="2">
        <v>-74.736407</v>
      </c>
      <c r="M118" s="2">
        <v>5</v>
      </c>
      <c r="N118" s="2" t="s">
        <v>26</v>
      </c>
      <c r="O118" s="2" t="s">
        <v>85</v>
      </c>
      <c r="P118" s="2">
        <v>1186</v>
      </c>
      <c r="Q118" s="2" t="s">
        <v>84</v>
      </c>
      <c r="R118" s="2">
        <v>1913</v>
      </c>
      <c r="S118" s="2">
        <v>2</v>
      </c>
      <c r="T118" s="2">
        <v>5</v>
      </c>
      <c r="U118" s="2">
        <v>4785</v>
      </c>
      <c r="V118" s="4">
        <v>4785</v>
      </c>
      <c r="W118" s="2" t="s">
        <v>28</v>
      </c>
      <c r="X118" s="2" t="s">
        <v>29</v>
      </c>
      <c r="Y118" s="2" t="s">
        <v>30</v>
      </c>
      <c r="Z118" s="2" t="s">
        <v>30</v>
      </c>
      <c r="AA118" s="2" t="s">
        <v>30</v>
      </c>
      <c r="AB118" s="2" t="s">
        <v>84</v>
      </c>
      <c r="AC118" s="2">
        <v>1186</v>
      </c>
      <c r="AD118" s="2">
        <v>-74.735100000000003</v>
      </c>
      <c r="AE118" s="2">
        <v>5.2034000000000002</v>
      </c>
      <c r="AF118">
        <f>VLOOKUP(B118,[1]Alt_Honda_Historico!$B:$E,4,FALSE)</f>
        <v>207</v>
      </c>
      <c r="AG118">
        <f>VLOOKUP(B118,[1]Alt_Honda_Historico!$B:$C,2,FALSE)</f>
        <v>529356.17636866297</v>
      </c>
      <c r="AH118">
        <f>VLOOKUP(B118,[1]Alt_Honda_Historico!$B:$D,3,FALSE)</f>
        <v>575154.04831928795</v>
      </c>
    </row>
    <row r="119" spans="1:34" x14ac:dyDescent="0.3">
      <c r="A119" s="3">
        <v>689947</v>
      </c>
      <c r="B119" s="2">
        <v>122168</v>
      </c>
      <c r="C119" s="3">
        <f>VLOOKUP(B119,VISIT_ID!C:F,4,FALSE)</f>
        <v>4</v>
      </c>
      <c r="D119" s="3">
        <v>4</v>
      </c>
      <c r="E119" s="2" t="s">
        <v>33</v>
      </c>
      <c r="F119" s="2" t="s">
        <v>23</v>
      </c>
      <c r="G119" s="2" t="s">
        <v>24</v>
      </c>
      <c r="H119" s="2">
        <v>122168</v>
      </c>
      <c r="I119" s="2" t="s">
        <v>112</v>
      </c>
      <c r="J119" s="2" t="s">
        <v>112</v>
      </c>
      <c r="K119" s="2">
        <v>5.2067889999999997</v>
      </c>
      <c r="L119" s="2">
        <v>-74.736407</v>
      </c>
      <c r="M119" s="2">
        <v>5</v>
      </c>
      <c r="N119" s="2" t="s">
        <v>26</v>
      </c>
      <c r="O119" s="2"/>
      <c r="P119" s="3">
        <v>2371</v>
      </c>
      <c r="Q119" s="2" t="s">
        <v>114</v>
      </c>
      <c r="R119" s="2">
        <v>1913</v>
      </c>
      <c r="S119" s="2">
        <v>2</v>
      </c>
      <c r="T119" s="2">
        <v>5</v>
      </c>
      <c r="U119" s="2">
        <v>4785</v>
      </c>
      <c r="V119" s="4">
        <v>4785</v>
      </c>
      <c r="W119" s="2" t="s">
        <v>28</v>
      </c>
      <c r="X119" s="2" t="s">
        <v>29</v>
      </c>
      <c r="Y119" s="2" t="s">
        <v>30</v>
      </c>
      <c r="Z119" s="2" t="s">
        <v>30</v>
      </c>
      <c r="AA119" s="2" t="s">
        <v>30</v>
      </c>
      <c r="AB119" s="2" t="s">
        <v>114</v>
      </c>
      <c r="AC119" s="3">
        <v>2371</v>
      </c>
      <c r="AD119" s="2">
        <v>-74.735100000000003</v>
      </c>
      <c r="AE119" s="2">
        <v>5.2034000000000002</v>
      </c>
      <c r="AF119">
        <f>VLOOKUP(B119,[1]Alt_Honda_Historico!$B:$E,4,FALSE)</f>
        <v>207</v>
      </c>
      <c r="AG119">
        <f>VLOOKUP(B119,[1]Alt_Honda_Historico!$B:$C,2,FALSE)</f>
        <v>529356.17636866297</v>
      </c>
      <c r="AH119">
        <f>VLOOKUP(B119,[1]Alt_Honda_Historico!$B:$D,3,FALSE)</f>
        <v>575154.04831928795</v>
      </c>
    </row>
    <row r="120" spans="1:34" x14ac:dyDescent="0.3">
      <c r="A120" s="3">
        <v>717211</v>
      </c>
      <c r="B120" s="2">
        <v>122745</v>
      </c>
      <c r="C120" s="3">
        <f>VLOOKUP(B120,VISIT_ID!C:F,4,FALSE)</f>
        <v>4</v>
      </c>
      <c r="D120" s="3">
        <v>4</v>
      </c>
      <c r="E120" s="2" t="s">
        <v>33</v>
      </c>
      <c r="F120" s="2" t="s">
        <v>23</v>
      </c>
      <c r="G120" s="2" t="s">
        <v>24</v>
      </c>
      <c r="H120" s="2">
        <v>122745</v>
      </c>
      <c r="I120" s="2" t="s">
        <v>182</v>
      </c>
      <c r="J120" s="2" t="s">
        <v>182</v>
      </c>
      <c r="K120" s="2">
        <v>5.2067889999999997</v>
      </c>
      <c r="L120" s="2">
        <v>-74.736407</v>
      </c>
      <c r="M120" s="2">
        <v>5</v>
      </c>
      <c r="N120" s="2" t="s">
        <v>26</v>
      </c>
      <c r="O120" s="2"/>
      <c r="P120" s="2">
        <v>3034</v>
      </c>
      <c r="Q120" s="2" t="s">
        <v>184</v>
      </c>
      <c r="R120" s="2">
        <v>1913</v>
      </c>
      <c r="S120" s="2">
        <v>2</v>
      </c>
      <c r="T120" s="2">
        <v>5</v>
      </c>
      <c r="U120" s="2">
        <v>4785</v>
      </c>
      <c r="V120" s="4">
        <v>4785</v>
      </c>
      <c r="W120" s="2" t="s">
        <v>28</v>
      </c>
      <c r="X120" s="2" t="s">
        <v>29</v>
      </c>
      <c r="Y120" s="2" t="s">
        <v>30</v>
      </c>
      <c r="Z120" s="2" t="s">
        <v>30</v>
      </c>
      <c r="AA120" s="2" t="s">
        <v>30</v>
      </c>
      <c r="AB120" s="2" t="s">
        <v>184</v>
      </c>
      <c r="AC120" s="2">
        <v>3034</v>
      </c>
      <c r="AD120" s="2">
        <v>-74.735100000000003</v>
      </c>
      <c r="AE120" s="2">
        <v>5.2034000000000002</v>
      </c>
      <c r="AF120">
        <f>VLOOKUP(B120,[1]Alt_Honda_Historico!$B:$E,4,FALSE)</f>
        <v>207</v>
      </c>
      <c r="AG120">
        <f>VLOOKUP(B120,[1]Alt_Honda_Historico!$B:$C,2,FALSE)</f>
        <v>529356.17636866297</v>
      </c>
      <c r="AH120">
        <f>VLOOKUP(B120,[1]Alt_Honda_Historico!$B:$D,3,FALSE)</f>
        <v>575154.04831928795</v>
      </c>
    </row>
    <row r="121" spans="1:34" x14ac:dyDescent="0.3">
      <c r="A121" s="3">
        <v>677970</v>
      </c>
      <c r="B121" s="2">
        <v>122760</v>
      </c>
      <c r="C121" s="3">
        <f>VLOOKUP(B121,VISIT_ID!C:F,4,FALSE)</f>
        <v>4</v>
      </c>
      <c r="D121" s="3">
        <v>4</v>
      </c>
      <c r="E121" s="2" t="s">
        <v>33</v>
      </c>
      <c r="F121" s="2" t="s">
        <v>23</v>
      </c>
      <c r="G121" s="2" t="s">
        <v>24</v>
      </c>
      <c r="H121" s="2">
        <v>122760</v>
      </c>
      <c r="I121" s="2" t="s">
        <v>185</v>
      </c>
      <c r="J121" s="2" t="s">
        <v>185</v>
      </c>
      <c r="K121" s="2">
        <v>5.2067889999999997</v>
      </c>
      <c r="L121" s="2">
        <v>-74.736407</v>
      </c>
      <c r="M121" s="2">
        <v>5</v>
      </c>
      <c r="N121" s="2" t="s">
        <v>26</v>
      </c>
      <c r="O121" s="2"/>
      <c r="P121" s="2">
        <v>3348</v>
      </c>
      <c r="Q121" s="2" t="s">
        <v>186</v>
      </c>
      <c r="R121" s="2">
        <v>1913</v>
      </c>
      <c r="S121" s="2">
        <v>2</v>
      </c>
      <c r="T121" s="2">
        <v>5</v>
      </c>
      <c r="U121" s="2">
        <v>4785</v>
      </c>
      <c r="V121" s="4">
        <v>4785</v>
      </c>
      <c r="W121" s="2" t="s">
        <v>28</v>
      </c>
      <c r="X121" s="2" t="s">
        <v>29</v>
      </c>
      <c r="Y121" s="2" t="s">
        <v>30</v>
      </c>
      <c r="Z121" s="2" t="s">
        <v>30</v>
      </c>
      <c r="AA121" s="2" t="s">
        <v>30</v>
      </c>
      <c r="AB121" s="2" t="s">
        <v>186</v>
      </c>
      <c r="AC121" s="2">
        <v>3348</v>
      </c>
      <c r="AD121" s="2">
        <v>-74.735100000000003</v>
      </c>
      <c r="AE121" s="2">
        <v>5.2034000000000002</v>
      </c>
      <c r="AF121">
        <f>VLOOKUP(B121,[1]Alt_Honda_Historico!$B:$E,4,FALSE)</f>
        <v>207</v>
      </c>
      <c r="AG121">
        <f>VLOOKUP(B121,[1]Alt_Honda_Historico!$B:$C,2,FALSE)</f>
        <v>529356.17636866297</v>
      </c>
      <c r="AH121">
        <f>VLOOKUP(B121,[1]Alt_Honda_Historico!$B:$D,3,FALSE)</f>
        <v>575154.04831928795</v>
      </c>
    </row>
    <row r="122" spans="1:34" x14ac:dyDescent="0.3">
      <c r="A122" s="3">
        <v>688064</v>
      </c>
      <c r="B122" s="2">
        <v>122829</v>
      </c>
      <c r="C122" s="3">
        <f>VLOOKUP(B122,VISIT_ID!C:F,4,FALSE)</f>
        <v>4</v>
      </c>
      <c r="D122" s="3">
        <v>4</v>
      </c>
      <c r="E122" s="2" t="s">
        <v>33</v>
      </c>
      <c r="F122" s="2" t="s">
        <v>23</v>
      </c>
      <c r="G122" s="2" t="s">
        <v>24</v>
      </c>
      <c r="H122" s="2">
        <v>122829</v>
      </c>
      <c r="I122" s="2" t="s">
        <v>189</v>
      </c>
      <c r="J122" s="2" t="s">
        <v>189</v>
      </c>
      <c r="K122" s="2">
        <v>5.2067889999999997</v>
      </c>
      <c r="L122" s="2">
        <v>-74.736407</v>
      </c>
      <c r="M122" s="2">
        <v>5</v>
      </c>
      <c r="N122" s="2" t="s">
        <v>26</v>
      </c>
      <c r="O122" s="2" t="s">
        <v>92</v>
      </c>
      <c r="P122" s="3">
        <v>3090</v>
      </c>
      <c r="Q122" s="2" t="s">
        <v>190</v>
      </c>
      <c r="R122" s="2">
        <v>1913</v>
      </c>
      <c r="S122" s="2">
        <v>2</v>
      </c>
      <c r="T122" s="2">
        <v>5</v>
      </c>
      <c r="U122" s="2">
        <v>4785</v>
      </c>
      <c r="V122" s="4">
        <v>4785</v>
      </c>
      <c r="W122" s="2" t="s">
        <v>28</v>
      </c>
      <c r="X122" s="2" t="s">
        <v>29</v>
      </c>
      <c r="Y122" s="2" t="s">
        <v>30</v>
      </c>
      <c r="Z122" s="2" t="s">
        <v>30</v>
      </c>
      <c r="AA122" s="2" t="s">
        <v>30</v>
      </c>
      <c r="AB122" s="2" t="s">
        <v>190</v>
      </c>
      <c r="AC122" s="3">
        <v>3090</v>
      </c>
      <c r="AD122" s="2">
        <v>-74.735100000000003</v>
      </c>
      <c r="AE122" s="2">
        <v>5.2034000000000002</v>
      </c>
      <c r="AF122">
        <f>VLOOKUP(B122,[1]Alt_Honda_Historico!$B:$E,4,FALSE)</f>
        <v>207</v>
      </c>
      <c r="AG122">
        <f>VLOOKUP(B122,[1]Alt_Honda_Historico!$B:$C,2,FALSE)</f>
        <v>529356.17636866297</v>
      </c>
      <c r="AH122">
        <f>VLOOKUP(B122,[1]Alt_Honda_Historico!$B:$D,3,FALSE)</f>
        <v>575154.04831928795</v>
      </c>
    </row>
    <row r="123" spans="1:34" x14ac:dyDescent="0.3">
      <c r="A123" s="3">
        <v>708502</v>
      </c>
      <c r="B123" s="2">
        <v>7146</v>
      </c>
      <c r="C123" s="3">
        <f>VLOOKUP(B123,VISIT_ID!C:F,4,FALSE)</f>
        <v>4</v>
      </c>
      <c r="D123" s="3">
        <v>4</v>
      </c>
      <c r="E123" s="2" t="s">
        <v>33</v>
      </c>
      <c r="F123" s="2" t="s">
        <v>211</v>
      </c>
      <c r="G123" s="2" t="s">
        <v>212</v>
      </c>
      <c r="H123" s="2">
        <v>7146</v>
      </c>
      <c r="I123" s="2" t="s">
        <v>98</v>
      </c>
      <c r="J123" s="2" t="s">
        <v>98</v>
      </c>
      <c r="K123" s="2">
        <v>5.2067889999999997</v>
      </c>
      <c r="L123" s="2">
        <v>-74.736407</v>
      </c>
      <c r="M123" s="2">
        <v>5</v>
      </c>
      <c r="N123" s="2" t="s">
        <v>26</v>
      </c>
      <c r="O123" s="2"/>
      <c r="P123" s="3">
        <v>1607</v>
      </c>
      <c r="Q123" s="2" t="s">
        <v>99</v>
      </c>
      <c r="R123" s="2">
        <v>1913</v>
      </c>
      <c r="S123" s="2">
        <v>2</v>
      </c>
      <c r="T123" s="2">
        <v>5</v>
      </c>
      <c r="U123" s="2">
        <v>4785</v>
      </c>
      <c r="V123" s="4">
        <v>4785</v>
      </c>
      <c r="W123" s="2" t="s">
        <v>28</v>
      </c>
      <c r="X123" s="2" t="s">
        <v>29</v>
      </c>
      <c r="Y123" s="2" t="s">
        <v>30</v>
      </c>
      <c r="Z123" s="2" t="s">
        <v>30</v>
      </c>
      <c r="AA123" s="2" t="s">
        <v>239</v>
      </c>
      <c r="AB123" s="2" t="s">
        <v>99</v>
      </c>
      <c r="AC123" s="3">
        <v>1607</v>
      </c>
      <c r="AD123" s="2">
        <v>-74.735100000000003</v>
      </c>
      <c r="AE123" s="2">
        <v>5.2034000000000002</v>
      </c>
      <c r="AF123">
        <f>VLOOKUP(B123,[1]Alt_Honda_Historico!$B:$E,4,FALSE)</f>
        <v>207</v>
      </c>
      <c r="AG123">
        <f>VLOOKUP(B123,[1]Alt_Honda_Historico!$B:$C,2,FALSE)</f>
        <v>529356.17636866297</v>
      </c>
      <c r="AH123">
        <f>VLOOKUP(B123,[1]Alt_Honda_Historico!$B:$D,3,FALSE)</f>
        <v>575154.04831928795</v>
      </c>
    </row>
    <row r="124" spans="1:34" x14ac:dyDescent="0.3">
      <c r="A124" s="3">
        <v>708503</v>
      </c>
      <c r="B124" s="2">
        <v>7147</v>
      </c>
      <c r="C124" s="3">
        <f>VLOOKUP(B124,VISIT_ID!C:F,4,FALSE)</f>
        <v>4</v>
      </c>
      <c r="D124" s="3">
        <v>4</v>
      </c>
      <c r="E124" s="2" t="s">
        <v>33</v>
      </c>
      <c r="F124" s="2" t="s">
        <v>211</v>
      </c>
      <c r="G124" s="2" t="s">
        <v>212</v>
      </c>
      <c r="H124" s="2">
        <v>7147</v>
      </c>
      <c r="I124" s="2" t="s">
        <v>98</v>
      </c>
      <c r="J124" s="2" t="s">
        <v>98</v>
      </c>
      <c r="K124" s="2">
        <v>5.2067889999999997</v>
      </c>
      <c r="L124" s="2">
        <v>-74.736407</v>
      </c>
      <c r="M124" s="2">
        <v>5</v>
      </c>
      <c r="N124" s="2" t="s">
        <v>26</v>
      </c>
      <c r="O124" s="2"/>
      <c r="P124" s="3">
        <v>1607</v>
      </c>
      <c r="Q124" s="2" t="s">
        <v>99</v>
      </c>
      <c r="R124" s="2">
        <v>1913</v>
      </c>
      <c r="S124" s="2">
        <v>2</v>
      </c>
      <c r="T124" s="2">
        <v>5</v>
      </c>
      <c r="U124" s="2">
        <v>4785</v>
      </c>
      <c r="V124" s="4">
        <v>4785</v>
      </c>
      <c r="W124" s="2" t="s">
        <v>28</v>
      </c>
      <c r="X124" s="2" t="s">
        <v>29</v>
      </c>
      <c r="Y124" s="2" t="s">
        <v>30</v>
      </c>
      <c r="Z124" s="2" t="s">
        <v>30</v>
      </c>
      <c r="AA124" s="2" t="s">
        <v>239</v>
      </c>
      <c r="AB124" s="2" t="s">
        <v>99</v>
      </c>
      <c r="AC124" s="3">
        <v>1607</v>
      </c>
      <c r="AD124" s="2">
        <v>-74.735100000000003</v>
      </c>
      <c r="AE124" s="2">
        <v>5.2034000000000002</v>
      </c>
      <c r="AF124">
        <f>VLOOKUP(B124,[1]Alt_Honda_Historico!$B:$E,4,FALSE)</f>
        <v>207</v>
      </c>
      <c r="AG124">
        <f>VLOOKUP(B124,[1]Alt_Honda_Historico!$B:$C,2,FALSE)</f>
        <v>529356.17636866297</v>
      </c>
      <c r="AH124">
        <f>VLOOKUP(B124,[1]Alt_Honda_Historico!$B:$D,3,FALSE)</f>
        <v>575154.04831928795</v>
      </c>
    </row>
    <row r="125" spans="1:34" x14ac:dyDescent="0.3">
      <c r="A125" s="3">
        <v>685141</v>
      </c>
      <c r="B125" s="2">
        <v>15916</v>
      </c>
      <c r="C125" s="3">
        <f>VLOOKUP(B125,VISIT_ID!C:F,4,FALSE)</f>
        <v>4</v>
      </c>
      <c r="D125" s="3">
        <v>4</v>
      </c>
      <c r="E125" s="2" t="s">
        <v>33</v>
      </c>
      <c r="F125" s="2" t="s">
        <v>211</v>
      </c>
      <c r="G125" s="2" t="s">
        <v>212</v>
      </c>
      <c r="H125" s="2">
        <v>15916</v>
      </c>
      <c r="I125" s="2" t="s">
        <v>195</v>
      </c>
      <c r="J125" s="2" t="s">
        <v>195</v>
      </c>
      <c r="K125" s="2">
        <v>5.2067889999999997</v>
      </c>
      <c r="L125" s="2">
        <v>-74.736407</v>
      </c>
      <c r="M125" s="2">
        <v>5</v>
      </c>
      <c r="N125" s="2" t="s">
        <v>26</v>
      </c>
      <c r="O125" s="2"/>
      <c r="P125" s="2">
        <v>2926</v>
      </c>
      <c r="Q125" s="2" t="s">
        <v>195</v>
      </c>
      <c r="R125" s="2">
        <v>1913</v>
      </c>
      <c r="S125" s="2">
        <v>2</v>
      </c>
      <c r="T125" s="2">
        <v>5</v>
      </c>
      <c r="U125" s="2">
        <v>4785</v>
      </c>
      <c r="V125" s="4">
        <v>4785</v>
      </c>
      <c r="W125" s="2" t="s">
        <v>28</v>
      </c>
      <c r="X125" s="2" t="s">
        <v>29</v>
      </c>
      <c r="Y125" s="2" t="s">
        <v>30</v>
      </c>
      <c r="Z125" s="2" t="s">
        <v>30</v>
      </c>
      <c r="AA125" s="2" t="s">
        <v>30</v>
      </c>
      <c r="AB125" s="2" t="s">
        <v>195</v>
      </c>
      <c r="AC125" s="2">
        <v>2926</v>
      </c>
      <c r="AD125" s="2">
        <v>-74.735100000000003</v>
      </c>
      <c r="AE125" s="2">
        <v>5.2034000000000002</v>
      </c>
      <c r="AF125">
        <f>VLOOKUP(B125,[1]Alt_Honda_Historico!$B:$E,4,FALSE)</f>
        <v>207</v>
      </c>
      <c r="AG125">
        <f>VLOOKUP(B125,[1]Alt_Honda_Historico!$B:$C,2,FALSE)</f>
        <v>529356.17636866297</v>
      </c>
      <c r="AH125">
        <f>VLOOKUP(B125,[1]Alt_Honda_Historico!$B:$D,3,FALSE)</f>
        <v>575154.04831928795</v>
      </c>
    </row>
    <row r="126" spans="1:34" x14ac:dyDescent="0.3">
      <c r="A126" s="3">
        <v>701151</v>
      </c>
      <c r="B126" s="2">
        <v>17634</v>
      </c>
      <c r="C126" s="3">
        <f>VLOOKUP(B126,VISIT_ID!C:F,4,FALSE)</f>
        <v>4</v>
      </c>
      <c r="D126" s="3">
        <v>4</v>
      </c>
      <c r="E126" s="2" t="s">
        <v>33</v>
      </c>
      <c r="F126" s="2" t="s">
        <v>211</v>
      </c>
      <c r="G126" s="2" t="s">
        <v>212</v>
      </c>
      <c r="H126" s="2">
        <v>17634</v>
      </c>
      <c r="I126" s="2" t="s">
        <v>208</v>
      </c>
      <c r="J126" s="2" t="s">
        <v>208</v>
      </c>
      <c r="K126" s="2">
        <v>5.2067889999999997</v>
      </c>
      <c r="L126" s="2">
        <v>-74.736407</v>
      </c>
      <c r="M126" s="2">
        <v>5</v>
      </c>
      <c r="N126" s="2" t="s">
        <v>26</v>
      </c>
      <c r="O126" s="2"/>
      <c r="P126" s="2">
        <v>3297</v>
      </c>
      <c r="Q126" s="2" t="s">
        <v>208</v>
      </c>
      <c r="R126" s="2">
        <v>1913</v>
      </c>
      <c r="S126" s="2">
        <v>2</v>
      </c>
      <c r="T126" s="2">
        <v>5</v>
      </c>
      <c r="U126" s="2">
        <v>4785</v>
      </c>
      <c r="V126" s="4">
        <v>4785</v>
      </c>
      <c r="W126" s="2" t="s">
        <v>28</v>
      </c>
      <c r="X126" s="2" t="s">
        <v>29</v>
      </c>
      <c r="Y126" s="2" t="s">
        <v>30</v>
      </c>
      <c r="Z126" s="2" t="s">
        <v>30</v>
      </c>
      <c r="AA126" s="2" t="s">
        <v>30</v>
      </c>
      <c r="AB126" s="2" t="s">
        <v>208</v>
      </c>
      <c r="AC126" s="2">
        <v>3297</v>
      </c>
      <c r="AD126" s="2">
        <v>-74.735100000000003</v>
      </c>
      <c r="AE126" s="2">
        <v>5.2034000000000002</v>
      </c>
      <c r="AF126">
        <f>VLOOKUP(B126,[1]Alt_Honda_Historico!$B:$E,4,FALSE)</f>
        <v>207</v>
      </c>
      <c r="AG126">
        <f>VLOOKUP(B126,[1]Alt_Honda_Historico!$B:$C,2,FALSE)</f>
        <v>529356.17636866297</v>
      </c>
      <c r="AH126">
        <f>VLOOKUP(B126,[1]Alt_Honda_Historico!$B:$D,3,FALSE)</f>
        <v>575154.04831928795</v>
      </c>
    </row>
    <row r="127" spans="1:34" x14ac:dyDescent="0.3">
      <c r="A127" s="3">
        <v>695530</v>
      </c>
      <c r="B127" s="2">
        <v>23008</v>
      </c>
      <c r="C127" s="3">
        <f>VLOOKUP(B127,VISIT_ID!C:F,4,FALSE)</f>
        <v>4</v>
      </c>
      <c r="D127" s="3">
        <v>4</v>
      </c>
      <c r="E127" s="2" t="s">
        <v>33</v>
      </c>
      <c r="F127" s="2" t="s">
        <v>211</v>
      </c>
      <c r="G127" s="2" t="s">
        <v>212</v>
      </c>
      <c r="H127" s="2">
        <v>23008</v>
      </c>
      <c r="I127" s="2" t="s">
        <v>251</v>
      </c>
      <c r="J127" s="2" t="s">
        <v>251</v>
      </c>
      <c r="K127" s="2">
        <v>5.2067889999999997</v>
      </c>
      <c r="L127" s="2">
        <v>-74.736407</v>
      </c>
      <c r="M127" s="2">
        <v>5</v>
      </c>
      <c r="N127" s="2" t="s">
        <v>26</v>
      </c>
      <c r="O127" s="2"/>
      <c r="P127" s="2">
        <v>2811</v>
      </c>
      <c r="Q127" s="2" t="s">
        <v>251</v>
      </c>
      <c r="R127" s="2">
        <v>1913</v>
      </c>
      <c r="S127" s="2">
        <v>2</v>
      </c>
      <c r="T127" s="2">
        <v>5</v>
      </c>
      <c r="U127" s="2">
        <v>4785</v>
      </c>
      <c r="V127" s="4">
        <v>4785</v>
      </c>
      <c r="W127" s="2" t="s">
        <v>28</v>
      </c>
      <c r="X127" s="2" t="s">
        <v>29</v>
      </c>
      <c r="Y127" s="2" t="s">
        <v>30</v>
      </c>
      <c r="Z127" s="2" t="s">
        <v>30</v>
      </c>
      <c r="AA127" s="2" t="s">
        <v>30</v>
      </c>
      <c r="AB127" s="2" t="s">
        <v>251</v>
      </c>
      <c r="AC127" s="2">
        <v>2811</v>
      </c>
      <c r="AD127" s="2">
        <v>-74.735100000000003</v>
      </c>
      <c r="AE127" s="2">
        <v>5.2034000000000002</v>
      </c>
      <c r="AF127">
        <f>VLOOKUP(B127,[1]Alt_Honda_Historico!$B:$E,4,FALSE)</f>
        <v>207</v>
      </c>
      <c r="AG127">
        <f>VLOOKUP(B127,[1]Alt_Honda_Historico!$B:$C,2,FALSE)</f>
        <v>529356.17636866297</v>
      </c>
      <c r="AH127">
        <f>VLOOKUP(B127,[1]Alt_Honda_Historico!$B:$D,3,FALSE)</f>
        <v>575154.04831928795</v>
      </c>
    </row>
    <row r="128" spans="1:34" x14ac:dyDescent="0.3">
      <c r="A128" s="3">
        <v>688753</v>
      </c>
      <c r="B128" s="2">
        <v>255981</v>
      </c>
      <c r="C128" s="3">
        <f>VLOOKUP(B128,VISIT_ID!C:F,4,FALSE)</f>
        <v>4</v>
      </c>
      <c r="D128" s="3">
        <v>4</v>
      </c>
      <c r="E128" s="2" t="s">
        <v>33</v>
      </c>
      <c r="F128" s="2" t="s">
        <v>272</v>
      </c>
      <c r="G128" s="2" t="s">
        <v>273</v>
      </c>
      <c r="H128" s="2">
        <v>255981</v>
      </c>
      <c r="I128" s="2" t="s">
        <v>112</v>
      </c>
      <c r="J128" s="2" t="s">
        <v>112</v>
      </c>
      <c r="K128" s="2">
        <v>5.2034000000000002</v>
      </c>
      <c r="L128" s="2">
        <v>-74.735100000000003</v>
      </c>
      <c r="M128" s="2">
        <v>7</v>
      </c>
      <c r="N128" s="2"/>
      <c r="O128" s="2" t="s">
        <v>275</v>
      </c>
      <c r="P128" s="2">
        <v>2371</v>
      </c>
      <c r="Q128" s="2" t="s">
        <v>113</v>
      </c>
      <c r="R128" s="2">
        <v>1913</v>
      </c>
      <c r="S128" s="2">
        <v>2</v>
      </c>
      <c r="T128" s="2">
        <v>5</v>
      </c>
      <c r="U128" s="2">
        <v>4785</v>
      </c>
      <c r="V128" s="4">
        <v>4785</v>
      </c>
      <c r="W128" s="2" t="s">
        <v>28</v>
      </c>
      <c r="X128" s="2" t="s">
        <v>29</v>
      </c>
      <c r="Y128" s="2" t="s">
        <v>30</v>
      </c>
      <c r="Z128" s="2" t="s">
        <v>214</v>
      </c>
      <c r="AA128" s="2" t="s">
        <v>219</v>
      </c>
      <c r="AB128" s="2" t="s">
        <v>113</v>
      </c>
      <c r="AC128" s="2">
        <v>2371</v>
      </c>
      <c r="AD128" s="2">
        <v>-74.735100000000003</v>
      </c>
      <c r="AE128" s="2">
        <v>5.2034000000000002</v>
      </c>
      <c r="AF128">
        <f>VLOOKUP(B128,[1]Alt_Honda_Historico!$B:$E,4,FALSE)</f>
        <v>207</v>
      </c>
      <c r="AG128">
        <f>VLOOKUP(B128,[1]Alt_Honda_Historico!$B:$C,2,FALSE)</f>
        <v>529356.17636866297</v>
      </c>
      <c r="AH128">
        <f>VLOOKUP(B128,[1]Alt_Honda_Historico!$B:$D,3,FALSE)</f>
        <v>575154.04831928795</v>
      </c>
    </row>
    <row r="129" spans="1:34" x14ac:dyDescent="0.3">
      <c r="A129" s="3">
        <v>723412</v>
      </c>
      <c r="B129" s="2">
        <v>121573</v>
      </c>
      <c r="C129" s="3">
        <f>VLOOKUP(B129,VISIT_ID!C:F,4,FALSE)</f>
        <v>4</v>
      </c>
      <c r="D129" s="3">
        <v>1</v>
      </c>
      <c r="E129" s="2" t="s">
        <v>33</v>
      </c>
      <c r="F129" s="2" t="s">
        <v>23</v>
      </c>
      <c r="G129" s="2" t="s">
        <v>24</v>
      </c>
      <c r="H129" s="2">
        <v>121573</v>
      </c>
      <c r="I129" s="2" t="s">
        <v>280</v>
      </c>
      <c r="J129" s="2" t="s">
        <v>280</v>
      </c>
      <c r="K129" s="2">
        <v>5.2067889999999997</v>
      </c>
      <c r="L129" s="2">
        <v>-74.736407</v>
      </c>
      <c r="M129" s="2">
        <v>5</v>
      </c>
      <c r="N129" s="2" t="s">
        <v>26</v>
      </c>
      <c r="O129" s="2"/>
      <c r="P129" s="2">
        <v>987</v>
      </c>
      <c r="Q129" s="2" t="s">
        <v>282</v>
      </c>
      <c r="R129" s="2">
        <v>1913</v>
      </c>
      <c r="S129" s="2">
        <v>2</v>
      </c>
      <c r="T129" s="2">
        <v>6</v>
      </c>
      <c r="U129" s="2">
        <v>4786</v>
      </c>
      <c r="V129" s="4">
        <v>4786</v>
      </c>
      <c r="W129" s="2" t="s">
        <v>28</v>
      </c>
      <c r="X129" s="2" t="s">
        <v>29</v>
      </c>
      <c r="Y129" s="2" t="s">
        <v>30</v>
      </c>
      <c r="Z129" s="2" t="s">
        <v>281</v>
      </c>
      <c r="AA129" s="2" t="s">
        <v>281</v>
      </c>
      <c r="AB129" s="2" t="s">
        <v>282</v>
      </c>
      <c r="AC129" s="2">
        <v>987</v>
      </c>
      <c r="AD129" s="2">
        <v>-74.736407</v>
      </c>
      <c r="AE129" s="2">
        <v>5.2067889999999997</v>
      </c>
      <c r="AF129">
        <f>VLOOKUP(B129,[1]Alt_Honda_Historico!$B:$E,4,FALSE)</f>
        <v>207</v>
      </c>
      <c r="AG129">
        <f>VLOOKUP(B129,[1]Alt_Honda_Historico!$B:$C,2,FALSE)</f>
        <v>529211.17746349797</v>
      </c>
      <c r="AH129">
        <f>VLOOKUP(B129,[1]Alt_Honda_Historico!$B:$D,3,FALSE)</f>
        <v>575528.60894764203</v>
      </c>
    </row>
    <row r="130" spans="1:34" x14ac:dyDescent="0.3">
      <c r="A130" s="3">
        <v>707514</v>
      </c>
      <c r="B130" s="2">
        <v>122330</v>
      </c>
      <c r="C130" s="3">
        <f>VLOOKUP(B130,VISIT_ID!C:F,4,FALSE)</f>
        <v>4</v>
      </c>
      <c r="D130" s="3">
        <v>1</v>
      </c>
      <c r="E130" s="2" t="s">
        <v>33</v>
      </c>
      <c r="F130" s="2" t="s">
        <v>23</v>
      </c>
      <c r="G130" s="2" t="s">
        <v>24</v>
      </c>
      <c r="H130" s="2">
        <v>122330</v>
      </c>
      <c r="I130" s="2" t="s">
        <v>287</v>
      </c>
      <c r="J130" s="2" t="s">
        <v>287</v>
      </c>
      <c r="K130" s="2">
        <v>5.2067889999999997</v>
      </c>
      <c r="L130" s="2">
        <v>-74.736407</v>
      </c>
      <c r="M130" s="2">
        <v>5</v>
      </c>
      <c r="N130" s="2" t="s">
        <v>26</v>
      </c>
      <c r="O130" s="2" t="s">
        <v>41</v>
      </c>
      <c r="P130" s="3">
        <v>2294</v>
      </c>
      <c r="Q130" s="2" t="s">
        <v>288</v>
      </c>
      <c r="R130" s="2">
        <v>1913</v>
      </c>
      <c r="S130" s="2">
        <v>2</v>
      </c>
      <c r="T130" s="2">
        <v>6</v>
      </c>
      <c r="U130" s="2">
        <v>4786</v>
      </c>
      <c r="V130" s="4">
        <v>4786</v>
      </c>
      <c r="W130" s="2" t="s">
        <v>28</v>
      </c>
      <c r="X130" s="2" t="s">
        <v>29</v>
      </c>
      <c r="Y130" s="2" t="s">
        <v>30</v>
      </c>
      <c r="Z130" s="2" t="s">
        <v>281</v>
      </c>
      <c r="AA130" s="2" t="s">
        <v>289</v>
      </c>
      <c r="AB130" s="2" t="s">
        <v>288</v>
      </c>
      <c r="AC130" s="3">
        <v>2294</v>
      </c>
      <c r="AD130" s="2">
        <v>-74.736407</v>
      </c>
      <c r="AE130" s="2">
        <v>5.2067889999999997</v>
      </c>
      <c r="AF130">
        <f>VLOOKUP(B130,[1]Alt_Honda_Historico!$B:$E,4,FALSE)</f>
        <v>207</v>
      </c>
      <c r="AG130">
        <f>VLOOKUP(B130,[1]Alt_Honda_Historico!$B:$C,2,FALSE)</f>
        <v>529211.17746349797</v>
      </c>
      <c r="AH130">
        <f>VLOOKUP(B130,[1]Alt_Honda_Historico!$B:$D,3,FALSE)</f>
        <v>575528.60894764203</v>
      </c>
    </row>
    <row r="131" spans="1:34" x14ac:dyDescent="0.3">
      <c r="A131" s="3">
        <v>698588</v>
      </c>
      <c r="B131" s="2">
        <v>122442</v>
      </c>
      <c r="C131" s="3">
        <f>VLOOKUP(B131,VISIT_ID!C:F,4,FALSE)</f>
        <v>4</v>
      </c>
      <c r="D131" s="3">
        <v>1</v>
      </c>
      <c r="E131" s="2" t="s">
        <v>33</v>
      </c>
      <c r="F131" s="2" t="s">
        <v>23</v>
      </c>
      <c r="G131" s="2" t="s">
        <v>24</v>
      </c>
      <c r="H131" s="2">
        <v>122442</v>
      </c>
      <c r="I131" s="2" t="s">
        <v>291</v>
      </c>
      <c r="J131" s="2" t="s">
        <v>291</v>
      </c>
      <c r="K131" s="2">
        <v>5.2067889999999997</v>
      </c>
      <c r="L131" s="2">
        <v>-74.736407</v>
      </c>
      <c r="M131" s="2">
        <v>5</v>
      </c>
      <c r="N131" s="2" t="s">
        <v>26</v>
      </c>
      <c r="O131" s="2"/>
      <c r="P131" s="3">
        <v>2655</v>
      </c>
      <c r="Q131" s="2" t="s">
        <v>292</v>
      </c>
      <c r="R131" s="2">
        <v>1913</v>
      </c>
      <c r="S131" s="2">
        <v>2</v>
      </c>
      <c r="T131" s="2">
        <v>6</v>
      </c>
      <c r="U131" s="2">
        <v>4786</v>
      </c>
      <c r="V131" s="4">
        <v>4786</v>
      </c>
      <c r="W131" s="2" t="s">
        <v>28</v>
      </c>
      <c r="X131" s="2" t="s">
        <v>29</v>
      </c>
      <c r="Y131" s="2" t="s">
        <v>30</v>
      </c>
      <c r="Z131" s="2" t="s">
        <v>281</v>
      </c>
      <c r="AA131" s="2" t="s">
        <v>281</v>
      </c>
      <c r="AB131" s="2" t="s">
        <v>292</v>
      </c>
      <c r="AC131" s="3">
        <v>2655</v>
      </c>
      <c r="AD131" s="2">
        <v>-74.736407</v>
      </c>
      <c r="AE131" s="2">
        <v>5.2067889999999997</v>
      </c>
      <c r="AF131">
        <f>VLOOKUP(B131,[1]Alt_Honda_Historico!$B:$E,4,FALSE)</f>
        <v>207</v>
      </c>
      <c r="AG131">
        <f>VLOOKUP(B131,[1]Alt_Honda_Historico!$B:$C,2,FALSE)</f>
        <v>529211.17746349797</v>
      </c>
      <c r="AH131">
        <f>VLOOKUP(B131,[1]Alt_Honda_Historico!$B:$D,3,FALSE)</f>
        <v>575528.60894764203</v>
      </c>
    </row>
    <row r="132" spans="1:34" x14ac:dyDescent="0.3">
      <c r="A132" s="3">
        <v>700681</v>
      </c>
      <c r="B132" s="2">
        <v>122520</v>
      </c>
      <c r="C132" s="3">
        <f>VLOOKUP(B132,VISIT_ID!C:F,4,FALSE)</f>
        <v>4</v>
      </c>
      <c r="D132" s="3">
        <v>1</v>
      </c>
      <c r="E132" s="2" t="s">
        <v>33</v>
      </c>
      <c r="F132" s="2" t="s">
        <v>23</v>
      </c>
      <c r="G132" s="2" t="s">
        <v>24</v>
      </c>
      <c r="H132" s="2">
        <v>122520</v>
      </c>
      <c r="I132" s="2" t="s">
        <v>293</v>
      </c>
      <c r="J132" s="2" t="s">
        <v>293</v>
      </c>
      <c r="K132" s="2">
        <v>5.2067889999999997</v>
      </c>
      <c r="L132" s="2">
        <v>-74.736407</v>
      </c>
      <c r="M132" s="2">
        <v>5</v>
      </c>
      <c r="N132" s="2" t="s">
        <v>26</v>
      </c>
      <c r="O132" s="2" t="s">
        <v>294</v>
      </c>
      <c r="P132" s="2">
        <v>2683</v>
      </c>
      <c r="Q132" s="2" t="s">
        <v>295</v>
      </c>
      <c r="R132" s="2">
        <v>1913</v>
      </c>
      <c r="S132" s="2">
        <v>2</v>
      </c>
      <c r="T132" s="2">
        <v>6</v>
      </c>
      <c r="U132" s="2">
        <v>4786</v>
      </c>
      <c r="V132" s="4">
        <v>4786</v>
      </c>
      <c r="W132" s="2" t="s">
        <v>28</v>
      </c>
      <c r="X132" s="2" t="s">
        <v>29</v>
      </c>
      <c r="Y132" s="2" t="s">
        <v>30</v>
      </c>
      <c r="Z132" s="2" t="s">
        <v>281</v>
      </c>
      <c r="AA132" s="2" t="s">
        <v>281</v>
      </c>
      <c r="AB132" s="2" t="s">
        <v>295</v>
      </c>
      <c r="AC132" s="2">
        <v>2683</v>
      </c>
      <c r="AD132" s="2">
        <v>-74.736407</v>
      </c>
      <c r="AE132" s="2">
        <v>5.2067889999999997</v>
      </c>
      <c r="AF132">
        <f>VLOOKUP(B132,[1]Alt_Honda_Historico!$B:$E,4,FALSE)</f>
        <v>207</v>
      </c>
      <c r="AG132">
        <f>VLOOKUP(B132,[1]Alt_Honda_Historico!$B:$C,2,FALSE)</f>
        <v>529211.17746349797</v>
      </c>
      <c r="AH132">
        <f>VLOOKUP(B132,[1]Alt_Honda_Historico!$B:$D,3,FALSE)</f>
        <v>575528.60894764203</v>
      </c>
    </row>
    <row r="133" spans="1:34" x14ac:dyDescent="0.3">
      <c r="A133" s="3">
        <v>721673</v>
      </c>
      <c r="B133" s="2">
        <v>122961</v>
      </c>
      <c r="C133" s="3">
        <f>VLOOKUP(B133,VISIT_ID!C:F,4,FALSE)</f>
        <v>4</v>
      </c>
      <c r="D133" s="3">
        <v>1</v>
      </c>
      <c r="E133" s="2" t="s">
        <v>33</v>
      </c>
      <c r="F133" s="2" t="s">
        <v>23</v>
      </c>
      <c r="G133" s="2" t="s">
        <v>24</v>
      </c>
      <c r="H133" s="2">
        <v>122961</v>
      </c>
      <c r="I133" s="2" t="s">
        <v>269</v>
      </c>
      <c r="J133" s="2" t="s">
        <v>269</v>
      </c>
      <c r="K133" s="2">
        <v>5.2067889999999997</v>
      </c>
      <c r="L133" s="2">
        <v>-74.736407</v>
      </c>
      <c r="M133" s="2">
        <v>5</v>
      </c>
      <c r="N133" s="2" t="s">
        <v>26</v>
      </c>
      <c r="O133" s="2" t="s">
        <v>92</v>
      </c>
      <c r="P133" s="2">
        <v>2902</v>
      </c>
      <c r="Q133" s="2" t="s">
        <v>298</v>
      </c>
      <c r="R133" s="2">
        <v>1913</v>
      </c>
      <c r="S133" s="2">
        <v>2</v>
      </c>
      <c r="T133" s="2">
        <v>6</v>
      </c>
      <c r="U133" s="2">
        <v>4786</v>
      </c>
      <c r="V133" s="4">
        <v>4786</v>
      </c>
      <c r="W133" s="2" t="s">
        <v>28</v>
      </c>
      <c r="X133" s="2" t="s">
        <v>29</v>
      </c>
      <c r="Y133" s="2" t="s">
        <v>30</v>
      </c>
      <c r="Z133" s="2" t="s">
        <v>281</v>
      </c>
      <c r="AA133" s="2" t="s">
        <v>281</v>
      </c>
      <c r="AB133" s="2" t="s">
        <v>298</v>
      </c>
      <c r="AC133" s="2">
        <v>2902</v>
      </c>
      <c r="AD133" s="2">
        <v>-74.736407</v>
      </c>
      <c r="AE133" s="2">
        <v>5.2067889999999997</v>
      </c>
      <c r="AF133">
        <f>VLOOKUP(B133,[1]Alt_Honda_Historico!$B:$E,4,FALSE)</f>
        <v>207</v>
      </c>
      <c r="AG133">
        <f>VLOOKUP(B133,[1]Alt_Honda_Historico!$B:$C,2,FALSE)</f>
        <v>529211.17746349797</v>
      </c>
      <c r="AH133">
        <f>VLOOKUP(B133,[1]Alt_Honda_Historico!$B:$D,3,FALSE)</f>
        <v>575528.60894764203</v>
      </c>
    </row>
    <row r="134" spans="1:34" x14ac:dyDescent="0.3">
      <c r="A134" s="3">
        <v>695523</v>
      </c>
      <c r="B134" s="2">
        <v>123074</v>
      </c>
      <c r="C134" s="3">
        <f>VLOOKUP(B134,VISIT_ID!C:F,4,FALSE)</f>
        <v>4</v>
      </c>
      <c r="D134" s="3">
        <v>1</v>
      </c>
      <c r="E134" s="2" t="s">
        <v>33</v>
      </c>
      <c r="F134" s="2" t="s">
        <v>23</v>
      </c>
      <c r="G134" s="2" t="s">
        <v>24</v>
      </c>
      <c r="H134" s="2">
        <v>123074</v>
      </c>
      <c r="I134" s="2" t="s">
        <v>300</v>
      </c>
      <c r="J134" s="2" t="s">
        <v>300</v>
      </c>
      <c r="K134" s="2">
        <v>5.2067889999999997</v>
      </c>
      <c r="L134" s="2">
        <v>-74.736407</v>
      </c>
      <c r="M134" s="2">
        <v>5</v>
      </c>
      <c r="N134" s="2" t="s">
        <v>26</v>
      </c>
      <c r="O134" s="2" t="s">
        <v>41</v>
      </c>
      <c r="P134" s="2">
        <v>3182</v>
      </c>
      <c r="Q134" s="2" t="s">
        <v>301</v>
      </c>
      <c r="R134" s="2">
        <v>1913</v>
      </c>
      <c r="S134" s="2">
        <v>2</v>
      </c>
      <c r="T134" s="2">
        <v>6</v>
      </c>
      <c r="U134" s="2">
        <v>4786</v>
      </c>
      <c r="V134" s="4">
        <v>4786</v>
      </c>
      <c r="W134" s="2" t="s">
        <v>28</v>
      </c>
      <c r="X134" s="2" t="s">
        <v>29</v>
      </c>
      <c r="Y134" s="2" t="s">
        <v>30</v>
      </c>
      <c r="Z134" s="2" t="s">
        <v>281</v>
      </c>
      <c r="AA134" s="2" t="s">
        <v>281</v>
      </c>
      <c r="AB134" s="2" t="s">
        <v>301</v>
      </c>
      <c r="AC134" s="2">
        <v>3182</v>
      </c>
      <c r="AD134" s="2">
        <v>-74.736407</v>
      </c>
      <c r="AE134" s="2">
        <v>5.2067889999999997</v>
      </c>
      <c r="AF134">
        <f>VLOOKUP(B134,[1]Alt_Honda_Historico!$B:$E,4,FALSE)</f>
        <v>207</v>
      </c>
      <c r="AG134">
        <f>VLOOKUP(B134,[1]Alt_Honda_Historico!$B:$C,2,FALSE)</f>
        <v>529211.17746349797</v>
      </c>
      <c r="AH134">
        <f>VLOOKUP(B134,[1]Alt_Honda_Historico!$B:$D,3,FALSE)</f>
        <v>575528.60894764203</v>
      </c>
    </row>
    <row r="135" spans="1:34" x14ac:dyDescent="0.3">
      <c r="A135" s="3">
        <v>695522</v>
      </c>
      <c r="B135" s="2">
        <v>123075</v>
      </c>
      <c r="C135" s="3">
        <f>VLOOKUP(B135,VISIT_ID!C:F,4,FALSE)</f>
        <v>4</v>
      </c>
      <c r="D135" s="3">
        <v>1</v>
      </c>
      <c r="E135" s="2" t="s">
        <v>33</v>
      </c>
      <c r="F135" s="2" t="s">
        <v>23</v>
      </c>
      <c r="G135" s="2" t="s">
        <v>24</v>
      </c>
      <c r="H135" s="2">
        <v>123075</v>
      </c>
      <c r="I135" s="2" t="s">
        <v>300</v>
      </c>
      <c r="J135" s="2" t="s">
        <v>300</v>
      </c>
      <c r="K135" s="2">
        <v>5.2067889999999997</v>
      </c>
      <c r="L135" s="2">
        <v>-74.736407</v>
      </c>
      <c r="M135" s="2">
        <v>5</v>
      </c>
      <c r="N135" s="2" t="s">
        <v>26</v>
      </c>
      <c r="O135" s="2" t="s">
        <v>41</v>
      </c>
      <c r="P135" s="2">
        <v>3182</v>
      </c>
      <c r="Q135" s="2" t="s">
        <v>302</v>
      </c>
      <c r="R135" s="2">
        <v>1913</v>
      </c>
      <c r="S135" s="2">
        <v>2</v>
      </c>
      <c r="T135" s="2">
        <v>6</v>
      </c>
      <c r="U135" s="2">
        <v>4786</v>
      </c>
      <c r="V135" s="4">
        <v>4786</v>
      </c>
      <c r="W135" s="2" t="s">
        <v>28</v>
      </c>
      <c r="X135" s="2" t="s">
        <v>29</v>
      </c>
      <c r="Y135" s="2" t="s">
        <v>30</v>
      </c>
      <c r="Z135" s="2" t="s">
        <v>281</v>
      </c>
      <c r="AA135" s="2" t="s">
        <v>281</v>
      </c>
      <c r="AB135" s="2" t="s">
        <v>302</v>
      </c>
      <c r="AC135" s="2">
        <v>3182</v>
      </c>
      <c r="AD135" s="2">
        <v>-74.736407</v>
      </c>
      <c r="AE135" s="2">
        <v>5.2067889999999997</v>
      </c>
      <c r="AF135">
        <f>VLOOKUP(B135,[1]Alt_Honda_Historico!$B:$E,4,FALSE)</f>
        <v>207</v>
      </c>
      <c r="AG135">
        <f>VLOOKUP(B135,[1]Alt_Honda_Historico!$B:$C,2,FALSE)</f>
        <v>529211.17746349797</v>
      </c>
      <c r="AH135">
        <f>VLOOKUP(B135,[1]Alt_Honda_Historico!$B:$D,3,FALSE)</f>
        <v>575528.60894764203</v>
      </c>
    </row>
    <row r="136" spans="1:34" x14ac:dyDescent="0.3">
      <c r="A136" s="3">
        <v>708499</v>
      </c>
      <c r="B136" s="2">
        <v>7148</v>
      </c>
      <c r="C136" s="3">
        <f>VLOOKUP(B136,VISIT_ID!C:F,4,FALSE)</f>
        <v>4</v>
      </c>
      <c r="D136" s="3">
        <v>1</v>
      </c>
      <c r="E136" s="2" t="s">
        <v>33</v>
      </c>
      <c r="F136" s="2" t="s">
        <v>211</v>
      </c>
      <c r="G136" s="2" t="s">
        <v>212</v>
      </c>
      <c r="H136" s="2">
        <v>7148</v>
      </c>
      <c r="I136" s="2" t="s">
        <v>98</v>
      </c>
      <c r="J136" s="2" t="s">
        <v>98</v>
      </c>
      <c r="K136" s="2">
        <v>5.2067889999999997</v>
      </c>
      <c r="L136" s="2">
        <v>-74.736407</v>
      </c>
      <c r="M136" s="2">
        <v>5</v>
      </c>
      <c r="N136" s="2" t="s">
        <v>26</v>
      </c>
      <c r="O136" s="2"/>
      <c r="P136" s="3">
        <v>1607</v>
      </c>
      <c r="Q136" s="2" t="s">
        <v>99</v>
      </c>
      <c r="R136" s="2">
        <v>1913</v>
      </c>
      <c r="S136" s="2">
        <v>2</v>
      </c>
      <c r="T136" s="2">
        <v>6</v>
      </c>
      <c r="U136" s="2">
        <v>4786</v>
      </c>
      <c r="V136" s="4">
        <v>4786</v>
      </c>
      <c r="W136" s="2" t="s">
        <v>28</v>
      </c>
      <c r="X136" s="2" t="s">
        <v>29</v>
      </c>
      <c r="Y136" s="2" t="s">
        <v>30</v>
      </c>
      <c r="Z136" s="2" t="s">
        <v>281</v>
      </c>
      <c r="AA136" s="2" t="s">
        <v>304</v>
      </c>
      <c r="AB136" s="2" t="s">
        <v>99</v>
      </c>
      <c r="AC136" s="3">
        <v>1607</v>
      </c>
      <c r="AD136" s="2">
        <v>-74.736407</v>
      </c>
      <c r="AE136" s="2">
        <v>5.2067889999999997</v>
      </c>
      <c r="AF136">
        <f>VLOOKUP(B136,[1]Alt_Honda_Historico!$B:$E,4,FALSE)</f>
        <v>207</v>
      </c>
      <c r="AG136">
        <f>VLOOKUP(B136,[1]Alt_Honda_Historico!$B:$C,2,FALSE)</f>
        <v>529211.17746349797</v>
      </c>
      <c r="AH136">
        <f>VLOOKUP(B136,[1]Alt_Honda_Historico!$B:$D,3,FALSE)</f>
        <v>575528.60894764203</v>
      </c>
    </row>
    <row r="137" spans="1:34" x14ac:dyDescent="0.3">
      <c r="A137" s="3">
        <v>717468</v>
      </c>
      <c r="B137" s="2">
        <v>7487</v>
      </c>
      <c r="C137" s="3">
        <f>VLOOKUP(B137,VISIT_ID!C:F,4,FALSE)</f>
        <v>4</v>
      </c>
      <c r="D137" s="3">
        <v>1</v>
      </c>
      <c r="E137" s="2" t="s">
        <v>33</v>
      </c>
      <c r="F137" s="2" t="s">
        <v>211</v>
      </c>
      <c r="G137" s="2" t="s">
        <v>212</v>
      </c>
      <c r="H137" s="2">
        <v>7487</v>
      </c>
      <c r="I137" s="2" t="s">
        <v>290</v>
      </c>
      <c r="J137" s="2" t="s">
        <v>290</v>
      </c>
      <c r="K137" s="2">
        <v>5.2067889999999997</v>
      </c>
      <c r="L137" s="2">
        <v>-74.736407</v>
      </c>
      <c r="M137" s="2">
        <v>5</v>
      </c>
      <c r="N137" s="2" t="s">
        <v>26</v>
      </c>
      <c r="O137" s="2"/>
      <c r="P137" s="2">
        <v>2545</v>
      </c>
      <c r="Q137" s="2" t="s">
        <v>305</v>
      </c>
      <c r="R137" s="2">
        <v>1913</v>
      </c>
      <c r="S137" s="2">
        <v>2</v>
      </c>
      <c r="T137" s="2">
        <v>6</v>
      </c>
      <c r="U137" s="2">
        <v>4786</v>
      </c>
      <c r="V137" s="4">
        <v>4786</v>
      </c>
      <c r="W137" s="2" t="s">
        <v>28</v>
      </c>
      <c r="X137" s="2" t="s">
        <v>29</v>
      </c>
      <c r="Y137" s="2" t="s">
        <v>30</v>
      </c>
      <c r="Z137" s="2" t="s">
        <v>281</v>
      </c>
      <c r="AA137" s="2" t="s">
        <v>304</v>
      </c>
      <c r="AB137" s="2" t="s">
        <v>305</v>
      </c>
      <c r="AC137" s="2">
        <v>2545</v>
      </c>
      <c r="AD137" s="2">
        <v>-74.736407</v>
      </c>
      <c r="AE137" s="2">
        <v>5.2067889999999997</v>
      </c>
      <c r="AF137">
        <f>VLOOKUP(B137,[1]Alt_Honda_Historico!$B:$E,4,FALSE)</f>
        <v>207</v>
      </c>
      <c r="AG137">
        <f>VLOOKUP(B137,[1]Alt_Honda_Historico!$B:$C,2,FALSE)</f>
        <v>529211.17746349797</v>
      </c>
      <c r="AH137">
        <f>VLOOKUP(B137,[1]Alt_Honda_Historico!$B:$D,3,FALSE)</f>
        <v>575528.60894764203</v>
      </c>
    </row>
    <row r="138" spans="1:34" x14ac:dyDescent="0.3">
      <c r="A138" s="3">
        <v>684057</v>
      </c>
      <c r="B138" s="2">
        <v>14233</v>
      </c>
      <c r="C138" s="3">
        <f>VLOOKUP(B138,VISIT_ID!C:F,4,FALSE)</f>
        <v>4</v>
      </c>
      <c r="D138" s="3">
        <v>1</v>
      </c>
      <c r="E138" s="2" t="s">
        <v>33</v>
      </c>
      <c r="F138" s="2" t="s">
        <v>211</v>
      </c>
      <c r="G138" s="2" t="s">
        <v>212</v>
      </c>
      <c r="H138" s="2">
        <v>14233</v>
      </c>
      <c r="I138" s="2" t="s">
        <v>306</v>
      </c>
      <c r="J138" s="2" t="s">
        <v>306</v>
      </c>
      <c r="K138" s="2">
        <v>5.2067889999999997</v>
      </c>
      <c r="L138" s="2">
        <v>-74.736407</v>
      </c>
      <c r="M138" s="2">
        <v>5</v>
      </c>
      <c r="N138" s="2" t="s">
        <v>26</v>
      </c>
      <c r="O138" s="2"/>
      <c r="P138" s="2">
        <v>2709</v>
      </c>
      <c r="Q138" s="2" t="s">
        <v>306</v>
      </c>
      <c r="R138" s="2">
        <v>1913</v>
      </c>
      <c r="S138" s="2">
        <v>2</v>
      </c>
      <c r="T138" s="2">
        <v>6</v>
      </c>
      <c r="U138" s="2">
        <v>4786</v>
      </c>
      <c r="V138" s="4">
        <v>4786</v>
      </c>
      <c r="W138" s="2" t="s">
        <v>28</v>
      </c>
      <c r="X138" s="2" t="s">
        <v>29</v>
      </c>
      <c r="Y138" s="2" t="s">
        <v>30</v>
      </c>
      <c r="Z138" s="2" t="s">
        <v>281</v>
      </c>
      <c r="AA138" s="2" t="s">
        <v>307</v>
      </c>
      <c r="AB138" s="2" t="s">
        <v>306</v>
      </c>
      <c r="AC138" s="2">
        <v>2709</v>
      </c>
      <c r="AD138" s="2">
        <v>-74.736407</v>
      </c>
      <c r="AE138" s="2">
        <v>5.2067889999999997</v>
      </c>
      <c r="AF138">
        <f>VLOOKUP(B138,[1]Alt_Honda_Historico!$B:$E,4,FALSE)</f>
        <v>207</v>
      </c>
      <c r="AG138">
        <f>VLOOKUP(B138,[1]Alt_Honda_Historico!$B:$C,2,FALSE)</f>
        <v>529211.17746349797</v>
      </c>
      <c r="AH138">
        <f>VLOOKUP(B138,[1]Alt_Honda_Historico!$B:$D,3,FALSE)</f>
        <v>575528.60894764203</v>
      </c>
    </row>
    <row r="139" spans="1:34" x14ac:dyDescent="0.3">
      <c r="A139" s="3">
        <v>696151</v>
      </c>
      <c r="B139" s="2">
        <v>121355</v>
      </c>
      <c r="C139" s="3">
        <f>VLOOKUP(B139,VISIT_ID!C:F,4,FALSE)</f>
        <v>5</v>
      </c>
      <c r="D139" s="3">
        <v>4</v>
      </c>
      <c r="E139" s="2" t="s">
        <v>33</v>
      </c>
      <c r="F139" s="2" t="s">
        <v>23</v>
      </c>
      <c r="G139" s="2" t="s">
        <v>24</v>
      </c>
      <c r="H139" s="2">
        <v>121355</v>
      </c>
      <c r="I139" s="2" t="s">
        <v>25</v>
      </c>
      <c r="J139" s="2" t="s">
        <v>25</v>
      </c>
      <c r="K139" s="2">
        <v>5.2067889999999997</v>
      </c>
      <c r="L139" s="2">
        <v>-74.736407</v>
      </c>
      <c r="M139" s="2">
        <v>5</v>
      </c>
      <c r="N139" s="2" t="s">
        <v>26</v>
      </c>
      <c r="O139" s="2"/>
      <c r="P139" s="3">
        <v>145</v>
      </c>
      <c r="Q139" s="2" t="s">
        <v>34</v>
      </c>
      <c r="R139" s="2">
        <v>1913</v>
      </c>
      <c r="S139" s="2">
        <v>2</v>
      </c>
      <c r="T139" s="2">
        <v>6</v>
      </c>
      <c r="U139" s="2">
        <v>4786</v>
      </c>
      <c r="V139" s="4">
        <v>4786</v>
      </c>
      <c r="W139" s="2" t="s">
        <v>28</v>
      </c>
      <c r="X139" s="2" t="s">
        <v>29</v>
      </c>
      <c r="Y139" s="2" t="s">
        <v>30</v>
      </c>
      <c r="Z139" s="2" t="s">
        <v>30</v>
      </c>
      <c r="AA139" s="2" t="s">
        <v>30</v>
      </c>
      <c r="AB139" s="2" t="s">
        <v>34</v>
      </c>
      <c r="AC139" s="3">
        <v>145</v>
      </c>
      <c r="AD139" s="2">
        <v>-74.735100000000003</v>
      </c>
      <c r="AE139" s="2">
        <v>5.2034000000000002</v>
      </c>
      <c r="AF139">
        <f>VLOOKUP(B139,[1]Alt_Honda_Historico!$B:$E,4,FALSE)</f>
        <v>207</v>
      </c>
      <c r="AG139">
        <f>VLOOKUP(B139,[1]Alt_Honda_Historico!$B:$C,2,FALSE)</f>
        <v>529356.17636866297</v>
      </c>
      <c r="AH139">
        <f>VLOOKUP(B139,[1]Alt_Honda_Historico!$B:$D,3,FALSE)</f>
        <v>575154.04831928795</v>
      </c>
    </row>
    <row r="140" spans="1:34" x14ac:dyDescent="0.3">
      <c r="A140" s="3">
        <v>696152</v>
      </c>
      <c r="B140" s="2">
        <v>121356</v>
      </c>
      <c r="C140" s="3">
        <f>VLOOKUP(B140,VISIT_ID!C:F,4,FALSE)</f>
        <v>5</v>
      </c>
      <c r="D140" s="3">
        <v>4</v>
      </c>
      <c r="E140" s="2" t="s">
        <v>33</v>
      </c>
      <c r="F140" s="2" t="s">
        <v>23</v>
      </c>
      <c r="G140" s="2" t="s">
        <v>24</v>
      </c>
      <c r="H140" s="2">
        <v>121356</v>
      </c>
      <c r="I140" s="2" t="s">
        <v>25</v>
      </c>
      <c r="J140" s="2" t="s">
        <v>25</v>
      </c>
      <c r="K140" s="2">
        <v>5.2067889999999997</v>
      </c>
      <c r="L140" s="2">
        <v>-74.736407</v>
      </c>
      <c r="M140" s="2">
        <v>5</v>
      </c>
      <c r="N140" s="2" t="s">
        <v>26</v>
      </c>
      <c r="O140" s="2"/>
      <c r="P140" s="3">
        <v>145</v>
      </c>
      <c r="Q140" s="2" t="s">
        <v>34</v>
      </c>
      <c r="R140" s="2">
        <v>1913</v>
      </c>
      <c r="S140" s="2">
        <v>2</v>
      </c>
      <c r="T140" s="2">
        <v>6</v>
      </c>
      <c r="U140" s="2">
        <v>4786</v>
      </c>
      <c r="V140" s="4">
        <v>4786</v>
      </c>
      <c r="W140" s="2" t="s">
        <v>28</v>
      </c>
      <c r="X140" s="2" t="s">
        <v>29</v>
      </c>
      <c r="Y140" s="2" t="s">
        <v>30</v>
      </c>
      <c r="Z140" s="2" t="s">
        <v>30</v>
      </c>
      <c r="AA140" s="2" t="s">
        <v>30</v>
      </c>
      <c r="AB140" s="2" t="s">
        <v>34</v>
      </c>
      <c r="AC140" s="3">
        <v>145</v>
      </c>
      <c r="AD140" s="2">
        <v>-74.735100000000003</v>
      </c>
      <c r="AE140" s="2">
        <v>5.2034000000000002</v>
      </c>
      <c r="AF140">
        <f>VLOOKUP(B140,[1]Alt_Honda_Historico!$B:$E,4,FALSE)</f>
        <v>207</v>
      </c>
      <c r="AG140">
        <f>VLOOKUP(B140,[1]Alt_Honda_Historico!$B:$C,2,FALSE)</f>
        <v>529356.17636866297</v>
      </c>
      <c r="AH140">
        <f>VLOOKUP(B140,[1]Alt_Honda_Historico!$B:$D,3,FALSE)</f>
        <v>575154.04831928795</v>
      </c>
    </row>
    <row r="141" spans="1:34" x14ac:dyDescent="0.3">
      <c r="A141" s="3">
        <v>696153</v>
      </c>
      <c r="B141" s="2">
        <v>121357</v>
      </c>
      <c r="C141" s="3">
        <f>VLOOKUP(B141,VISIT_ID!C:F,4,FALSE)</f>
        <v>5</v>
      </c>
      <c r="D141" s="3">
        <v>4</v>
      </c>
      <c r="E141" s="2" t="s">
        <v>33</v>
      </c>
      <c r="F141" s="2" t="s">
        <v>23</v>
      </c>
      <c r="G141" s="2" t="s">
        <v>24</v>
      </c>
      <c r="H141" s="2">
        <v>121357</v>
      </c>
      <c r="I141" s="2" t="s">
        <v>25</v>
      </c>
      <c r="J141" s="2" t="s">
        <v>25</v>
      </c>
      <c r="K141" s="2">
        <v>5.2067889999999997</v>
      </c>
      <c r="L141" s="2">
        <v>-74.736407</v>
      </c>
      <c r="M141" s="2">
        <v>5</v>
      </c>
      <c r="N141" s="2" t="s">
        <v>26</v>
      </c>
      <c r="O141" s="2"/>
      <c r="P141" s="3">
        <v>145</v>
      </c>
      <c r="Q141" s="2" t="s">
        <v>34</v>
      </c>
      <c r="R141" s="2">
        <v>1913</v>
      </c>
      <c r="S141" s="2">
        <v>2</v>
      </c>
      <c r="T141" s="2">
        <v>6</v>
      </c>
      <c r="U141" s="2">
        <v>4786</v>
      </c>
      <c r="V141" s="4">
        <v>4786</v>
      </c>
      <c r="W141" s="2" t="s">
        <v>28</v>
      </c>
      <c r="X141" s="2" t="s">
        <v>29</v>
      </c>
      <c r="Y141" s="2" t="s">
        <v>30</v>
      </c>
      <c r="Z141" s="2" t="s">
        <v>30</v>
      </c>
      <c r="AA141" s="2" t="s">
        <v>30</v>
      </c>
      <c r="AB141" s="2" t="s">
        <v>34</v>
      </c>
      <c r="AC141" s="3">
        <v>145</v>
      </c>
      <c r="AD141" s="2">
        <v>-74.735100000000003</v>
      </c>
      <c r="AE141" s="2">
        <v>5.2034000000000002</v>
      </c>
      <c r="AF141">
        <f>VLOOKUP(B141,[1]Alt_Honda_Historico!$B:$E,4,FALSE)</f>
        <v>207</v>
      </c>
      <c r="AG141">
        <f>VLOOKUP(B141,[1]Alt_Honda_Historico!$B:$C,2,FALSE)</f>
        <v>529356.17636866297</v>
      </c>
      <c r="AH141">
        <f>VLOOKUP(B141,[1]Alt_Honda_Historico!$B:$D,3,FALSE)</f>
        <v>575154.04831928795</v>
      </c>
    </row>
    <row r="142" spans="1:34" x14ac:dyDescent="0.3">
      <c r="A142" s="3">
        <v>696154</v>
      </c>
      <c r="B142" s="2">
        <v>121358</v>
      </c>
      <c r="C142" s="3">
        <f>VLOOKUP(B142,VISIT_ID!C:F,4,FALSE)</f>
        <v>5</v>
      </c>
      <c r="D142" s="3">
        <v>4</v>
      </c>
      <c r="E142" s="2" t="s">
        <v>33</v>
      </c>
      <c r="F142" s="2" t="s">
        <v>23</v>
      </c>
      <c r="G142" s="2" t="s">
        <v>24</v>
      </c>
      <c r="H142" s="2">
        <v>121358</v>
      </c>
      <c r="I142" s="2" t="s">
        <v>25</v>
      </c>
      <c r="J142" s="2" t="s">
        <v>25</v>
      </c>
      <c r="K142" s="2">
        <v>5.2067889999999997</v>
      </c>
      <c r="L142" s="2">
        <v>-74.736407</v>
      </c>
      <c r="M142" s="2">
        <v>5</v>
      </c>
      <c r="N142" s="2" t="s">
        <v>26</v>
      </c>
      <c r="O142" s="2"/>
      <c r="P142" s="3">
        <v>145</v>
      </c>
      <c r="Q142" s="2" t="s">
        <v>34</v>
      </c>
      <c r="R142" s="2">
        <v>1913</v>
      </c>
      <c r="S142" s="2">
        <v>2</v>
      </c>
      <c r="T142" s="2">
        <v>6</v>
      </c>
      <c r="U142" s="2">
        <v>4786</v>
      </c>
      <c r="V142" s="4">
        <v>4786</v>
      </c>
      <c r="W142" s="2" t="s">
        <v>28</v>
      </c>
      <c r="X142" s="2" t="s">
        <v>29</v>
      </c>
      <c r="Y142" s="2" t="s">
        <v>30</v>
      </c>
      <c r="Z142" s="2" t="s">
        <v>30</v>
      </c>
      <c r="AA142" s="2" t="s">
        <v>30</v>
      </c>
      <c r="AB142" s="2" t="s">
        <v>34</v>
      </c>
      <c r="AC142" s="3">
        <v>145</v>
      </c>
      <c r="AD142" s="2">
        <v>-74.735100000000003</v>
      </c>
      <c r="AE142" s="2">
        <v>5.2034000000000002</v>
      </c>
      <c r="AF142">
        <f>VLOOKUP(B142,[1]Alt_Honda_Historico!$B:$E,4,FALSE)</f>
        <v>207</v>
      </c>
      <c r="AG142">
        <f>VLOOKUP(B142,[1]Alt_Honda_Historico!$B:$C,2,FALSE)</f>
        <v>529356.17636866297</v>
      </c>
      <c r="AH142">
        <f>VLOOKUP(B142,[1]Alt_Honda_Historico!$B:$D,3,FALSE)</f>
        <v>575154.04831928795</v>
      </c>
    </row>
    <row r="143" spans="1:34" x14ac:dyDescent="0.3">
      <c r="A143" s="3">
        <v>696155</v>
      </c>
      <c r="B143" s="2">
        <v>121359</v>
      </c>
      <c r="C143" s="3">
        <f>VLOOKUP(B143,VISIT_ID!C:F,4,FALSE)</f>
        <v>5</v>
      </c>
      <c r="D143" s="3">
        <v>4</v>
      </c>
      <c r="E143" s="2" t="s">
        <v>33</v>
      </c>
      <c r="F143" s="2" t="s">
        <v>23</v>
      </c>
      <c r="G143" s="2" t="s">
        <v>24</v>
      </c>
      <c r="H143" s="2">
        <v>121359</v>
      </c>
      <c r="I143" s="2" t="s">
        <v>25</v>
      </c>
      <c r="J143" s="2" t="s">
        <v>25</v>
      </c>
      <c r="K143" s="2">
        <v>5.2067889999999997</v>
      </c>
      <c r="L143" s="2">
        <v>-74.736407</v>
      </c>
      <c r="M143" s="2">
        <v>5</v>
      </c>
      <c r="N143" s="2" t="s">
        <v>26</v>
      </c>
      <c r="O143" s="2"/>
      <c r="P143" s="3">
        <v>145</v>
      </c>
      <c r="Q143" s="2" t="s">
        <v>34</v>
      </c>
      <c r="R143" s="2">
        <v>1913</v>
      </c>
      <c r="S143" s="2">
        <v>2</v>
      </c>
      <c r="T143" s="2">
        <v>6</v>
      </c>
      <c r="U143" s="2">
        <v>4786</v>
      </c>
      <c r="V143" s="4">
        <v>4786</v>
      </c>
      <c r="W143" s="2" t="s">
        <v>28</v>
      </c>
      <c r="X143" s="2" t="s">
        <v>29</v>
      </c>
      <c r="Y143" s="2" t="s">
        <v>30</v>
      </c>
      <c r="Z143" s="2" t="s">
        <v>30</v>
      </c>
      <c r="AA143" s="2" t="s">
        <v>30</v>
      </c>
      <c r="AB143" s="2" t="s">
        <v>34</v>
      </c>
      <c r="AC143" s="3">
        <v>145</v>
      </c>
      <c r="AD143" s="2">
        <v>-74.735100000000003</v>
      </c>
      <c r="AE143" s="2">
        <v>5.2034000000000002</v>
      </c>
      <c r="AF143">
        <f>VLOOKUP(B143,[1]Alt_Honda_Historico!$B:$E,4,FALSE)</f>
        <v>207</v>
      </c>
      <c r="AG143">
        <f>VLOOKUP(B143,[1]Alt_Honda_Historico!$B:$C,2,FALSE)</f>
        <v>529356.17636866297</v>
      </c>
      <c r="AH143">
        <f>VLOOKUP(B143,[1]Alt_Honda_Historico!$B:$D,3,FALSE)</f>
        <v>575154.04831928795</v>
      </c>
    </row>
    <row r="144" spans="1:34" x14ac:dyDescent="0.3">
      <c r="A144" s="3">
        <v>696156</v>
      </c>
      <c r="B144" s="2">
        <v>121360</v>
      </c>
      <c r="C144" s="3">
        <f>VLOOKUP(B144,VISIT_ID!C:F,4,FALSE)</f>
        <v>5</v>
      </c>
      <c r="D144" s="3">
        <v>4</v>
      </c>
      <c r="E144" s="2" t="s">
        <v>33</v>
      </c>
      <c r="F144" s="2" t="s">
        <v>23</v>
      </c>
      <c r="G144" s="2" t="s">
        <v>24</v>
      </c>
      <c r="H144" s="2">
        <v>121360</v>
      </c>
      <c r="I144" s="2" t="s">
        <v>25</v>
      </c>
      <c r="J144" s="2" t="s">
        <v>25</v>
      </c>
      <c r="K144" s="2">
        <v>5.2067889999999997</v>
      </c>
      <c r="L144" s="2">
        <v>-74.736407</v>
      </c>
      <c r="M144" s="2">
        <v>5</v>
      </c>
      <c r="N144" s="2" t="s">
        <v>26</v>
      </c>
      <c r="O144" s="2"/>
      <c r="P144" s="3">
        <v>145</v>
      </c>
      <c r="Q144" s="2" t="s">
        <v>34</v>
      </c>
      <c r="R144" s="2">
        <v>1913</v>
      </c>
      <c r="S144" s="2">
        <v>2</v>
      </c>
      <c r="T144" s="2">
        <v>6</v>
      </c>
      <c r="U144" s="2">
        <v>4786</v>
      </c>
      <c r="V144" s="4">
        <v>4786</v>
      </c>
      <c r="W144" s="2" t="s">
        <v>28</v>
      </c>
      <c r="X144" s="2" t="s">
        <v>29</v>
      </c>
      <c r="Y144" s="2" t="s">
        <v>30</v>
      </c>
      <c r="Z144" s="2" t="s">
        <v>30</v>
      </c>
      <c r="AA144" s="2" t="s">
        <v>30</v>
      </c>
      <c r="AB144" s="2" t="s">
        <v>34</v>
      </c>
      <c r="AC144" s="3">
        <v>145</v>
      </c>
      <c r="AD144" s="2">
        <v>-74.735100000000003</v>
      </c>
      <c r="AE144" s="2">
        <v>5.2034000000000002</v>
      </c>
      <c r="AF144">
        <f>VLOOKUP(B144,[1]Alt_Honda_Historico!$B:$E,4,FALSE)</f>
        <v>207</v>
      </c>
      <c r="AG144">
        <f>VLOOKUP(B144,[1]Alt_Honda_Historico!$B:$C,2,FALSE)</f>
        <v>529356.17636866297</v>
      </c>
      <c r="AH144">
        <f>VLOOKUP(B144,[1]Alt_Honda_Historico!$B:$D,3,FALSE)</f>
        <v>575154.04831928795</v>
      </c>
    </row>
    <row r="145" spans="1:34" x14ac:dyDescent="0.3">
      <c r="A145" s="3">
        <v>696157</v>
      </c>
      <c r="B145" s="2">
        <v>121361</v>
      </c>
      <c r="C145" s="3">
        <f>VLOOKUP(B145,VISIT_ID!C:F,4,FALSE)</f>
        <v>5</v>
      </c>
      <c r="D145" s="3">
        <v>4</v>
      </c>
      <c r="E145" s="2" t="s">
        <v>33</v>
      </c>
      <c r="F145" s="2" t="s">
        <v>23</v>
      </c>
      <c r="G145" s="2" t="s">
        <v>24</v>
      </c>
      <c r="H145" s="2">
        <v>121361</v>
      </c>
      <c r="I145" s="2" t="s">
        <v>25</v>
      </c>
      <c r="J145" s="2" t="s">
        <v>25</v>
      </c>
      <c r="K145" s="2">
        <v>5.2067889999999997</v>
      </c>
      <c r="L145" s="2">
        <v>-74.736407</v>
      </c>
      <c r="M145" s="2">
        <v>5</v>
      </c>
      <c r="N145" s="2" t="s">
        <v>26</v>
      </c>
      <c r="O145" s="2"/>
      <c r="P145" s="3">
        <v>145</v>
      </c>
      <c r="Q145" s="2" t="s">
        <v>34</v>
      </c>
      <c r="R145" s="2">
        <v>1913</v>
      </c>
      <c r="S145" s="2">
        <v>2</v>
      </c>
      <c r="T145" s="2">
        <v>6</v>
      </c>
      <c r="U145" s="2">
        <v>4786</v>
      </c>
      <c r="V145" s="4">
        <v>4786</v>
      </c>
      <c r="W145" s="2" t="s">
        <v>28</v>
      </c>
      <c r="X145" s="2" t="s">
        <v>29</v>
      </c>
      <c r="Y145" s="2" t="s">
        <v>30</v>
      </c>
      <c r="Z145" s="2" t="s">
        <v>30</v>
      </c>
      <c r="AA145" s="2" t="s">
        <v>30</v>
      </c>
      <c r="AB145" s="2" t="s">
        <v>34</v>
      </c>
      <c r="AC145" s="3">
        <v>145</v>
      </c>
      <c r="AD145" s="2">
        <v>-74.735100000000003</v>
      </c>
      <c r="AE145" s="2">
        <v>5.2034000000000002</v>
      </c>
      <c r="AF145">
        <f>VLOOKUP(B145,[1]Alt_Honda_Historico!$B:$E,4,FALSE)</f>
        <v>207</v>
      </c>
      <c r="AG145">
        <f>VLOOKUP(B145,[1]Alt_Honda_Historico!$B:$C,2,FALSE)</f>
        <v>529356.17636866297</v>
      </c>
      <c r="AH145">
        <f>VLOOKUP(B145,[1]Alt_Honda_Historico!$B:$D,3,FALSE)</f>
        <v>575154.04831928795</v>
      </c>
    </row>
    <row r="146" spans="1:34" x14ac:dyDescent="0.3">
      <c r="A146" s="3">
        <v>715016</v>
      </c>
      <c r="B146" s="2">
        <v>121469</v>
      </c>
      <c r="C146" s="3">
        <f>VLOOKUP(B146,VISIT_ID!C:F,4,FALSE)</f>
        <v>5</v>
      </c>
      <c r="D146" s="3">
        <v>4</v>
      </c>
      <c r="E146" s="2" t="s">
        <v>33</v>
      </c>
      <c r="F146" s="2" t="s">
        <v>23</v>
      </c>
      <c r="G146" s="2" t="s">
        <v>24</v>
      </c>
      <c r="H146" s="2">
        <v>121469</v>
      </c>
      <c r="I146" s="2" t="s">
        <v>54</v>
      </c>
      <c r="J146" s="2" t="s">
        <v>54</v>
      </c>
      <c r="K146" s="2">
        <v>5.2067889999999997</v>
      </c>
      <c r="L146" s="2">
        <v>-74.736407</v>
      </c>
      <c r="M146" s="2">
        <v>5</v>
      </c>
      <c r="N146" s="2" t="s">
        <v>26</v>
      </c>
      <c r="O146" s="2"/>
      <c r="P146" s="2">
        <v>1337</v>
      </c>
      <c r="Q146" s="2" t="s">
        <v>56</v>
      </c>
      <c r="R146" s="2">
        <v>1913</v>
      </c>
      <c r="S146" s="2">
        <v>2</v>
      </c>
      <c r="T146" s="2">
        <v>6</v>
      </c>
      <c r="U146" s="2">
        <v>4786</v>
      </c>
      <c r="V146" s="4">
        <v>4786</v>
      </c>
      <c r="W146" s="2" t="s">
        <v>28</v>
      </c>
      <c r="X146" s="2" t="s">
        <v>29</v>
      </c>
      <c r="Y146" s="2" t="s">
        <v>30</v>
      </c>
      <c r="Z146" s="2" t="s">
        <v>30</v>
      </c>
      <c r="AA146" s="2" t="s">
        <v>30</v>
      </c>
      <c r="AB146" s="2" t="s">
        <v>56</v>
      </c>
      <c r="AC146" s="2">
        <v>1337</v>
      </c>
      <c r="AD146" s="2">
        <v>-74.735100000000003</v>
      </c>
      <c r="AE146" s="2">
        <v>5.2034000000000002</v>
      </c>
      <c r="AF146">
        <f>VLOOKUP(B146,[1]Alt_Honda_Historico!$B:$E,4,FALSE)</f>
        <v>207</v>
      </c>
      <c r="AG146">
        <f>VLOOKUP(B146,[1]Alt_Honda_Historico!$B:$C,2,FALSE)</f>
        <v>529356.17636866297</v>
      </c>
      <c r="AH146">
        <f>VLOOKUP(B146,[1]Alt_Honda_Historico!$B:$D,3,FALSE)</f>
        <v>575154.04831928795</v>
      </c>
    </row>
    <row r="147" spans="1:34" x14ac:dyDescent="0.3">
      <c r="A147" s="3">
        <v>675987</v>
      </c>
      <c r="B147" s="2">
        <v>121484</v>
      </c>
      <c r="C147" s="3">
        <f>VLOOKUP(B147,VISIT_ID!C:F,4,FALSE)</f>
        <v>5</v>
      </c>
      <c r="D147" s="3">
        <v>4</v>
      </c>
      <c r="E147" s="2" t="s">
        <v>33</v>
      </c>
      <c r="F147" s="2" t="s">
        <v>23</v>
      </c>
      <c r="G147" s="2" t="s">
        <v>24</v>
      </c>
      <c r="H147" s="2">
        <v>121484</v>
      </c>
      <c r="I147" s="2" t="s">
        <v>59</v>
      </c>
      <c r="J147" s="2" t="s">
        <v>59</v>
      </c>
      <c r="K147" s="2">
        <v>5.2067889999999997</v>
      </c>
      <c r="L147" s="2">
        <v>-74.736407</v>
      </c>
      <c r="M147" s="2">
        <v>5</v>
      </c>
      <c r="N147" s="2" t="s">
        <v>26</v>
      </c>
      <c r="O147" s="2" t="s">
        <v>61</v>
      </c>
      <c r="P147" s="2">
        <v>1327</v>
      </c>
      <c r="Q147" s="2" t="s">
        <v>60</v>
      </c>
      <c r="R147" s="2">
        <v>1913</v>
      </c>
      <c r="S147" s="2">
        <v>2</v>
      </c>
      <c r="T147" s="2">
        <v>6</v>
      </c>
      <c r="U147" s="2">
        <v>4786</v>
      </c>
      <c r="V147" s="4">
        <v>4786</v>
      </c>
      <c r="W147" s="2" t="s">
        <v>28</v>
      </c>
      <c r="X147" s="2" t="s">
        <v>29</v>
      </c>
      <c r="Y147" s="2" t="s">
        <v>30</v>
      </c>
      <c r="Z147" s="2" t="s">
        <v>30</v>
      </c>
      <c r="AA147" s="2" t="s">
        <v>30</v>
      </c>
      <c r="AB147" s="2" t="s">
        <v>60</v>
      </c>
      <c r="AC147" s="2">
        <v>1327</v>
      </c>
      <c r="AD147" s="2">
        <v>-74.735100000000003</v>
      </c>
      <c r="AE147" s="2">
        <v>5.2034000000000002</v>
      </c>
      <c r="AF147">
        <f>VLOOKUP(B147,[1]Alt_Honda_Historico!$B:$E,4,FALSE)</f>
        <v>207</v>
      </c>
      <c r="AG147">
        <f>VLOOKUP(B147,[1]Alt_Honda_Historico!$B:$C,2,FALSE)</f>
        <v>529356.17636866297</v>
      </c>
      <c r="AH147">
        <f>VLOOKUP(B147,[1]Alt_Honda_Historico!$B:$D,3,FALSE)</f>
        <v>575154.04831928795</v>
      </c>
    </row>
    <row r="148" spans="1:34" x14ac:dyDescent="0.3">
      <c r="A148" s="3">
        <v>706096</v>
      </c>
      <c r="B148" s="2">
        <v>121498</v>
      </c>
      <c r="C148" s="3">
        <f>VLOOKUP(B148,VISIT_ID!C:F,4,FALSE)</f>
        <v>5</v>
      </c>
      <c r="D148" s="3">
        <v>4</v>
      </c>
      <c r="E148" s="2" t="s">
        <v>33</v>
      </c>
      <c r="F148" s="2" t="s">
        <v>23</v>
      </c>
      <c r="G148" s="2" t="s">
        <v>24</v>
      </c>
      <c r="H148" s="2">
        <v>121498</v>
      </c>
      <c r="I148" s="2" t="s">
        <v>65</v>
      </c>
      <c r="J148" s="2" t="s">
        <v>65</v>
      </c>
      <c r="K148" s="2">
        <v>5.2067889999999997</v>
      </c>
      <c r="L148" s="2">
        <v>-74.736407</v>
      </c>
      <c r="M148" s="2">
        <v>5</v>
      </c>
      <c r="N148" s="2" t="s">
        <v>26</v>
      </c>
      <c r="O148" s="2"/>
      <c r="P148" s="2">
        <v>1057</v>
      </c>
      <c r="Q148" s="2" t="s">
        <v>66</v>
      </c>
      <c r="R148" s="2">
        <v>1913</v>
      </c>
      <c r="S148" s="2">
        <v>2</v>
      </c>
      <c r="T148" s="2">
        <v>6</v>
      </c>
      <c r="U148" s="2">
        <v>4786</v>
      </c>
      <c r="V148" s="4">
        <v>4786</v>
      </c>
      <c r="W148" s="2" t="s">
        <v>28</v>
      </c>
      <c r="X148" s="2" t="s">
        <v>29</v>
      </c>
      <c r="Y148" s="2" t="s">
        <v>30</v>
      </c>
      <c r="Z148" s="2" t="s">
        <v>30</v>
      </c>
      <c r="AA148" s="2" t="s">
        <v>30</v>
      </c>
      <c r="AB148" s="2" t="s">
        <v>66</v>
      </c>
      <c r="AC148" s="2">
        <v>1057</v>
      </c>
      <c r="AD148" s="2">
        <v>-74.735100000000003</v>
      </c>
      <c r="AE148" s="2">
        <v>5.2034000000000002</v>
      </c>
      <c r="AF148">
        <f>VLOOKUP(B148,[1]Alt_Honda_Historico!$B:$E,4,FALSE)</f>
        <v>207</v>
      </c>
      <c r="AG148">
        <f>VLOOKUP(B148,[1]Alt_Honda_Historico!$B:$C,2,FALSE)</f>
        <v>529356.17636866297</v>
      </c>
      <c r="AH148">
        <f>VLOOKUP(B148,[1]Alt_Honda_Historico!$B:$D,3,FALSE)</f>
        <v>575154.04831928795</v>
      </c>
    </row>
    <row r="149" spans="1:34" x14ac:dyDescent="0.3">
      <c r="A149" s="3">
        <v>677189</v>
      </c>
      <c r="B149" s="2">
        <v>121577</v>
      </c>
      <c r="C149" s="3">
        <f>VLOOKUP(B149,VISIT_ID!C:F,4,FALSE)</f>
        <v>5</v>
      </c>
      <c r="D149" s="3">
        <v>4</v>
      </c>
      <c r="E149" s="2" t="s">
        <v>33</v>
      </c>
      <c r="F149" s="2" t="s">
        <v>23</v>
      </c>
      <c r="G149" s="2" t="s">
        <v>24</v>
      </c>
      <c r="H149" s="2">
        <v>121577</v>
      </c>
      <c r="I149" s="2" t="s">
        <v>69</v>
      </c>
      <c r="J149" s="2" t="s">
        <v>69</v>
      </c>
      <c r="K149" s="2">
        <v>5.2067889999999997</v>
      </c>
      <c r="L149" s="2">
        <v>-74.736407</v>
      </c>
      <c r="M149" s="2">
        <v>5</v>
      </c>
      <c r="N149" s="2" t="s">
        <v>26</v>
      </c>
      <c r="O149" s="2" t="s">
        <v>36</v>
      </c>
      <c r="P149" s="2">
        <v>830</v>
      </c>
      <c r="Q149" s="2" t="s">
        <v>70</v>
      </c>
      <c r="R149" s="2">
        <v>1913</v>
      </c>
      <c r="S149" s="2">
        <v>2</v>
      </c>
      <c r="T149" s="2">
        <v>6</v>
      </c>
      <c r="U149" s="2">
        <v>4786</v>
      </c>
      <c r="V149" s="4">
        <v>4786</v>
      </c>
      <c r="W149" s="2" t="s">
        <v>28</v>
      </c>
      <c r="X149" s="2" t="s">
        <v>29</v>
      </c>
      <c r="Y149" s="2" t="s">
        <v>30</v>
      </c>
      <c r="Z149" s="2" t="s">
        <v>30</v>
      </c>
      <c r="AA149" s="2" t="s">
        <v>30</v>
      </c>
      <c r="AB149" s="2" t="s">
        <v>70</v>
      </c>
      <c r="AC149" s="2">
        <v>830</v>
      </c>
      <c r="AD149" s="2">
        <v>-74.735100000000003</v>
      </c>
      <c r="AE149" s="2">
        <v>5.2034000000000002</v>
      </c>
      <c r="AF149">
        <f>VLOOKUP(B149,[1]Alt_Honda_Historico!$B:$E,4,FALSE)</f>
        <v>207</v>
      </c>
      <c r="AG149">
        <f>VLOOKUP(B149,[1]Alt_Honda_Historico!$B:$C,2,FALSE)</f>
        <v>529356.17636866297</v>
      </c>
      <c r="AH149">
        <f>VLOOKUP(B149,[1]Alt_Honda_Historico!$B:$D,3,FALSE)</f>
        <v>575154.04831928795</v>
      </c>
    </row>
    <row r="150" spans="1:34" x14ac:dyDescent="0.3">
      <c r="A150" s="3">
        <v>684294</v>
      </c>
      <c r="B150" s="2">
        <v>121793</v>
      </c>
      <c r="C150" s="3">
        <f>VLOOKUP(B150,VISIT_ID!C:F,4,FALSE)</f>
        <v>5</v>
      </c>
      <c r="D150" s="3">
        <v>4</v>
      </c>
      <c r="E150" s="2" t="s">
        <v>33</v>
      </c>
      <c r="F150" s="2" t="s">
        <v>23</v>
      </c>
      <c r="G150" s="2" t="s">
        <v>24</v>
      </c>
      <c r="H150" s="2">
        <v>121793</v>
      </c>
      <c r="I150" s="2" t="s">
        <v>79</v>
      </c>
      <c r="J150" s="2" t="s">
        <v>79</v>
      </c>
      <c r="K150" s="2">
        <v>5.2067889999999997</v>
      </c>
      <c r="L150" s="2">
        <v>-74.736407</v>
      </c>
      <c r="M150" s="2">
        <v>5</v>
      </c>
      <c r="N150" s="2" t="s">
        <v>26</v>
      </c>
      <c r="O150" s="2" t="s">
        <v>36</v>
      </c>
      <c r="P150" s="3">
        <v>1196</v>
      </c>
      <c r="Q150" s="2" t="s">
        <v>80</v>
      </c>
      <c r="R150" s="2">
        <v>1913</v>
      </c>
      <c r="S150" s="2">
        <v>2</v>
      </c>
      <c r="T150" s="2">
        <v>6</v>
      </c>
      <c r="U150" s="2">
        <v>4786</v>
      </c>
      <c r="V150" s="4">
        <v>4786</v>
      </c>
      <c r="W150" s="2" t="s">
        <v>28</v>
      </c>
      <c r="X150" s="2" t="s">
        <v>29</v>
      </c>
      <c r="Y150" s="2" t="s">
        <v>30</v>
      </c>
      <c r="Z150" s="2" t="s">
        <v>30</v>
      </c>
      <c r="AA150" s="2" t="s">
        <v>30</v>
      </c>
      <c r="AB150" s="2" t="s">
        <v>80</v>
      </c>
      <c r="AC150" s="3">
        <v>1196</v>
      </c>
      <c r="AD150" s="2">
        <v>-74.735100000000003</v>
      </c>
      <c r="AE150" s="2">
        <v>5.2034000000000002</v>
      </c>
      <c r="AF150">
        <f>VLOOKUP(B150,[1]Alt_Honda_Historico!$B:$E,4,FALSE)</f>
        <v>207</v>
      </c>
      <c r="AG150">
        <f>VLOOKUP(B150,[1]Alt_Honda_Historico!$B:$C,2,FALSE)</f>
        <v>529356.17636866297</v>
      </c>
      <c r="AH150">
        <f>VLOOKUP(B150,[1]Alt_Honda_Historico!$B:$D,3,FALSE)</f>
        <v>575154.04831928795</v>
      </c>
    </row>
    <row r="151" spans="1:34" x14ac:dyDescent="0.3">
      <c r="A151" s="3">
        <v>723640</v>
      </c>
      <c r="B151" s="2">
        <v>121866</v>
      </c>
      <c r="C151" s="3">
        <f>VLOOKUP(B151,VISIT_ID!C:F,4,FALSE)</f>
        <v>5</v>
      </c>
      <c r="D151" s="3">
        <v>4</v>
      </c>
      <c r="E151" s="2" t="s">
        <v>33</v>
      </c>
      <c r="F151" s="2" t="s">
        <v>23</v>
      </c>
      <c r="G151" s="2" t="s">
        <v>24</v>
      </c>
      <c r="H151" s="2">
        <v>121866</v>
      </c>
      <c r="I151" s="2" t="s">
        <v>91</v>
      </c>
      <c r="J151" s="2" t="s">
        <v>91</v>
      </c>
      <c r="K151" s="2">
        <v>5.2067889999999997</v>
      </c>
      <c r="L151" s="2">
        <v>-74.736407</v>
      </c>
      <c r="M151" s="2">
        <v>5</v>
      </c>
      <c r="N151" s="2" t="s">
        <v>26</v>
      </c>
      <c r="O151" s="2" t="s">
        <v>92</v>
      </c>
      <c r="P151" s="2">
        <v>1437</v>
      </c>
      <c r="Q151" s="2" t="s">
        <v>93</v>
      </c>
      <c r="R151" s="2">
        <v>1913</v>
      </c>
      <c r="S151" s="2">
        <v>2</v>
      </c>
      <c r="T151" s="2">
        <v>6</v>
      </c>
      <c r="U151" s="2">
        <v>4786</v>
      </c>
      <c r="V151" s="4">
        <v>4786</v>
      </c>
      <c r="W151" s="2" t="s">
        <v>28</v>
      </c>
      <c r="X151" s="2" t="s">
        <v>29</v>
      </c>
      <c r="Y151" s="2" t="s">
        <v>30</v>
      </c>
      <c r="Z151" s="2" t="s">
        <v>30</v>
      </c>
      <c r="AA151" s="2" t="s">
        <v>30</v>
      </c>
      <c r="AB151" s="2" t="s">
        <v>93</v>
      </c>
      <c r="AC151" s="2">
        <v>1437</v>
      </c>
      <c r="AD151" s="2">
        <v>-74.735100000000003</v>
      </c>
      <c r="AE151" s="2">
        <v>5.2034000000000002</v>
      </c>
      <c r="AF151">
        <f>VLOOKUP(B151,[1]Alt_Honda_Historico!$B:$E,4,FALSE)</f>
        <v>207</v>
      </c>
      <c r="AG151">
        <f>VLOOKUP(B151,[1]Alt_Honda_Historico!$B:$C,2,FALSE)</f>
        <v>529356.17636866297</v>
      </c>
      <c r="AH151">
        <f>VLOOKUP(B151,[1]Alt_Honda_Historico!$B:$D,3,FALSE)</f>
        <v>575154.04831928795</v>
      </c>
    </row>
    <row r="152" spans="1:34" x14ac:dyDescent="0.3">
      <c r="A152" s="3">
        <v>723641</v>
      </c>
      <c r="B152" s="2">
        <v>121867</v>
      </c>
      <c r="C152" s="3">
        <f>VLOOKUP(B152,VISIT_ID!C:F,4,FALSE)</f>
        <v>5</v>
      </c>
      <c r="D152" s="3">
        <v>4</v>
      </c>
      <c r="E152" s="2" t="s">
        <v>33</v>
      </c>
      <c r="F152" s="2" t="s">
        <v>23</v>
      </c>
      <c r="G152" s="2" t="s">
        <v>24</v>
      </c>
      <c r="H152" s="2">
        <v>121867</v>
      </c>
      <c r="I152" s="2" t="s">
        <v>91</v>
      </c>
      <c r="J152" s="2" t="s">
        <v>91</v>
      </c>
      <c r="K152" s="2">
        <v>5.2067889999999997</v>
      </c>
      <c r="L152" s="2">
        <v>-74.736407</v>
      </c>
      <c r="M152" s="2">
        <v>5</v>
      </c>
      <c r="N152" s="2" t="s">
        <v>26</v>
      </c>
      <c r="O152" s="2" t="s">
        <v>92</v>
      </c>
      <c r="P152" s="2">
        <v>1437</v>
      </c>
      <c r="Q152" s="2" t="s">
        <v>93</v>
      </c>
      <c r="R152" s="2">
        <v>1913</v>
      </c>
      <c r="S152" s="2">
        <v>2</v>
      </c>
      <c r="T152" s="2">
        <v>6</v>
      </c>
      <c r="U152" s="2">
        <v>4786</v>
      </c>
      <c r="V152" s="4">
        <v>4786</v>
      </c>
      <c r="W152" s="2" t="s">
        <v>28</v>
      </c>
      <c r="X152" s="2" t="s">
        <v>29</v>
      </c>
      <c r="Y152" s="2" t="s">
        <v>30</v>
      </c>
      <c r="Z152" s="2" t="s">
        <v>30</v>
      </c>
      <c r="AA152" s="2" t="s">
        <v>30</v>
      </c>
      <c r="AB152" s="2" t="s">
        <v>93</v>
      </c>
      <c r="AC152" s="2">
        <v>1437</v>
      </c>
      <c r="AD152" s="2">
        <v>-74.735100000000003</v>
      </c>
      <c r="AE152" s="2">
        <v>5.2034000000000002</v>
      </c>
      <c r="AF152">
        <f>VLOOKUP(B152,[1]Alt_Honda_Historico!$B:$E,4,FALSE)</f>
        <v>207</v>
      </c>
      <c r="AG152">
        <f>VLOOKUP(B152,[1]Alt_Honda_Historico!$B:$C,2,FALSE)</f>
        <v>529356.17636866297</v>
      </c>
      <c r="AH152">
        <f>VLOOKUP(B152,[1]Alt_Honda_Historico!$B:$D,3,FALSE)</f>
        <v>575154.04831928795</v>
      </c>
    </row>
    <row r="153" spans="1:34" x14ac:dyDescent="0.3">
      <c r="A153" s="3">
        <v>693665</v>
      </c>
      <c r="B153" s="2">
        <v>121881</v>
      </c>
      <c r="C153" s="3">
        <f>VLOOKUP(B153,VISIT_ID!C:F,4,FALSE)</f>
        <v>5</v>
      </c>
      <c r="D153" s="3">
        <v>4</v>
      </c>
      <c r="E153" s="2" t="s">
        <v>33</v>
      </c>
      <c r="F153" s="2" t="s">
        <v>23</v>
      </c>
      <c r="G153" s="2" t="s">
        <v>24</v>
      </c>
      <c r="H153" s="2">
        <v>121881</v>
      </c>
      <c r="I153" s="2" t="s">
        <v>94</v>
      </c>
      <c r="J153" s="2" t="s">
        <v>94</v>
      </c>
      <c r="K153" s="2">
        <v>5.2067889999999997</v>
      </c>
      <c r="L153" s="2">
        <v>-74.736407</v>
      </c>
      <c r="M153" s="2">
        <v>5</v>
      </c>
      <c r="N153" s="2" t="s">
        <v>26</v>
      </c>
      <c r="O153" s="2"/>
      <c r="P153" s="2">
        <v>1458</v>
      </c>
      <c r="Q153" s="2" t="s">
        <v>94</v>
      </c>
      <c r="R153" s="2">
        <v>1913</v>
      </c>
      <c r="S153" s="2">
        <v>2</v>
      </c>
      <c r="T153" s="2">
        <v>6</v>
      </c>
      <c r="U153" s="2">
        <v>4786</v>
      </c>
      <c r="V153" s="4">
        <v>4786</v>
      </c>
      <c r="W153" s="2" t="s">
        <v>28</v>
      </c>
      <c r="X153" s="2" t="s">
        <v>29</v>
      </c>
      <c r="Y153" s="2" t="s">
        <v>30</v>
      </c>
      <c r="Z153" s="2" t="s">
        <v>30</v>
      </c>
      <c r="AA153" s="2" t="s">
        <v>30</v>
      </c>
      <c r="AB153" s="2" t="s">
        <v>94</v>
      </c>
      <c r="AC153" s="2">
        <v>1458</v>
      </c>
      <c r="AD153" s="2">
        <v>-74.735100000000003</v>
      </c>
      <c r="AE153" s="2">
        <v>5.2034000000000002</v>
      </c>
      <c r="AF153">
        <f>VLOOKUP(B153,[1]Alt_Honda_Historico!$B:$E,4,FALSE)</f>
        <v>207</v>
      </c>
      <c r="AG153">
        <f>VLOOKUP(B153,[1]Alt_Honda_Historico!$B:$C,2,FALSE)</f>
        <v>529356.17636866297</v>
      </c>
      <c r="AH153">
        <f>VLOOKUP(B153,[1]Alt_Honda_Historico!$B:$D,3,FALSE)</f>
        <v>575154.04831928795</v>
      </c>
    </row>
    <row r="154" spans="1:34" x14ac:dyDescent="0.3">
      <c r="A154" s="3">
        <v>693666</v>
      </c>
      <c r="B154" s="2">
        <v>121882</v>
      </c>
      <c r="C154" s="3">
        <f>VLOOKUP(B154,VISIT_ID!C:F,4,FALSE)</f>
        <v>5</v>
      </c>
      <c r="D154" s="3">
        <v>4</v>
      </c>
      <c r="E154" s="2" t="s">
        <v>33</v>
      </c>
      <c r="F154" s="2" t="s">
        <v>23</v>
      </c>
      <c r="G154" s="2" t="s">
        <v>24</v>
      </c>
      <c r="H154" s="2">
        <v>121882</v>
      </c>
      <c r="I154" s="2" t="s">
        <v>94</v>
      </c>
      <c r="J154" s="2" t="s">
        <v>94</v>
      </c>
      <c r="K154" s="2">
        <v>5.2067889999999997</v>
      </c>
      <c r="L154" s="2">
        <v>-74.736407</v>
      </c>
      <c r="M154" s="2">
        <v>5</v>
      </c>
      <c r="N154" s="2" t="s">
        <v>26</v>
      </c>
      <c r="O154" s="2"/>
      <c r="P154" s="2">
        <v>1458</v>
      </c>
      <c r="Q154" s="2" t="s">
        <v>94</v>
      </c>
      <c r="R154" s="2">
        <v>1913</v>
      </c>
      <c r="S154" s="2">
        <v>2</v>
      </c>
      <c r="T154" s="2">
        <v>6</v>
      </c>
      <c r="U154" s="2">
        <v>4786</v>
      </c>
      <c r="V154" s="4">
        <v>4786</v>
      </c>
      <c r="W154" s="2" t="s">
        <v>28</v>
      </c>
      <c r="X154" s="2" t="s">
        <v>29</v>
      </c>
      <c r="Y154" s="2" t="s">
        <v>30</v>
      </c>
      <c r="Z154" s="2" t="s">
        <v>30</v>
      </c>
      <c r="AA154" s="2" t="s">
        <v>30</v>
      </c>
      <c r="AB154" s="2" t="s">
        <v>94</v>
      </c>
      <c r="AC154" s="2">
        <v>1458</v>
      </c>
      <c r="AD154" s="2">
        <v>-74.735100000000003</v>
      </c>
      <c r="AE154" s="2">
        <v>5.2034000000000002</v>
      </c>
      <c r="AF154">
        <f>VLOOKUP(B154,[1]Alt_Honda_Historico!$B:$E,4,FALSE)</f>
        <v>207</v>
      </c>
      <c r="AG154">
        <f>VLOOKUP(B154,[1]Alt_Honda_Historico!$B:$C,2,FALSE)</f>
        <v>529356.17636866297</v>
      </c>
      <c r="AH154">
        <f>VLOOKUP(B154,[1]Alt_Honda_Historico!$B:$D,3,FALSE)</f>
        <v>575154.04831928795</v>
      </c>
    </row>
    <row r="155" spans="1:34" x14ac:dyDescent="0.3">
      <c r="A155" s="3">
        <v>705091</v>
      </c>
      <c r="B155" s="2">
        <v>121903</v>
      </c>
      <c r="C155" s="3">
        <f>VLOOKUP(B155,VISIT_ID!C:F,4,FALSE)</f>
        <v>5</v>
      </c>
      <c r="D155" s="3">
        <v>4</v>
      </c>
      <c r="E155" s="2" t="s">
        <v>33</v>
      </c>
      <c r="F155" s="2" t="s">
        <v>23</v>
      </c>
      <c r="G155" s="2" t="s">
        <v>24</v>
      </c>
      <c r="H155" s="2">
        <v>121903</v>
      </c>
      <c r="I155" s="2" t="s">
        <v>95</v>
      </c>
      <c r="J155" s="2" t="s">
        <v>95</v>
      </c>
      <c r="K155" s="2">
        <v>5.2067889999999997</v>
      </c>
      <c r="L155" s="2">
        <v>-74.736407</v>
      </c>
      <c r="M155" s="2">
        <v>5</v>
      </c>
      <c r="N155" s="2" t="s">
        <v>26</v>
      </c>
      <c r="O155" s="2" t="s">
        <v>36</v>
      </c>
      <c r="P155" s="3">
        <v>1526</v>
      </c>
      <c r="Q155" s="2" t="s">
        <v>96</v>
      </c>
      <c r="R155" s="2">
        <v>1913</v>
      </c>
      <c r="S155" s="2">
        <v>2</v>
      </c>
      <c r="T155" s="2">
        <v>6</v>
      </c>
      <c r="U155" s="2">
        <v>4786</v>
      </c>
      <c r="V155" s="4">
        <v>4786</v>
      </c>
      <c r="W155" s="2" t="s">
        <v>28</v>
      </c>
      <c r="X155" s="2" t="s">
        <v>29</v>
      </c>
      <c r="Y155" s="2" t="s">
        <v>30</v>
      </c>
      <c r="Z155" s="2" t="s">
        <v>30</v>
      </c>
      <c r="AA155" s="2" t="s">
        <v>30</v>
      </c>
      <c r="AB155" s="2" t="s">
        <v>96</v>
      </c>
      <c r="AC155" s="3">
        <v>1526</v>
      </c>
      <c r="AD155" s="2">
        <v>-74.735100000000003</v>
      </c>
      <c r="AE155" s="2">
        <v>5.2034000000000002</v>
      </c>
      <c r="AF155">
        <f>VLOOKUP(B155,[1]Alt_Honda_Historico!$B:$E,4,FALSE)</f>
        <v>207</v>
      </c>
      <c r="AG155">
        <f>VLOOKUP(B155,[1]Alt_Honda_Historico!$B:$C,2,FALSE)</f>
        <v>529356.17636866297</v>
      </c>
      <c r="AH155">
        <f>VLOOKUP(B155,[1]Alt_Honda_Historico!$B:$D,3,FALSE)</f>
        <v>575154.04831928795</v>
      </c>
    </row>
    <row r="156" spans="1:34" x14ac:dyDescent="0.3">
      <c r="A156" s="3">
        <v>684360</v>
      </c>
      <c r="B156" s="2">
        <v>121927</v>
      </c>
      <c r="C156" s="3">
        <f>VLOOKUP(B156,VISIT_ID!C:F,4,FALSE)</f>
        <v>5</v>
      </c>
      <c r="D156" s="3">
        <v>4</v>
      </c>
      <c r="E156" s="2" t="s">
        <v>33</v>
      </c>
      <c r="F156" s="2" t="s">
        <v>23</v>
      </c>
      <c r="G156" s="2" t="s">
        <v>24</v>
      </c>
      <c r="H156" s="2">
        <v>121927</v>
      </c>
      <c r="I156" s="2" t="s">
        <v>97</v>
      </c>
      <c r="J156" s="2" t="s">
        <v>97</v>
      </c>
      <c r="K156" s="2">
        <v>5.2067889999999997</v>
      </c>
      <c r="L156" s="2">
        <v>-74.736407</v>
      </c>
      <c r="M156" s="2">
        <v>5</v>
      </c>
      <c r="N156" s="2" t="s">
        <v>26</v>
      </c>
      <c r="O156" s="2" t="s">
        <v>36</v>
      </c>
      <c r="P156" s="2">
        <v>1565</v>
      </c>
      <c r="Q156" s="2" t="s">
        <v>97</v>
      </c>
      <c r="R156" s="2">
        <v>1913</v>
      </c>
      <c r="S156" s="2">
        <v>2</v>
      </c>
      <c r="T156" s="2">
        <v>6</v>
      </c>
      <c r="U156" s="2">
        <v>4786</v>
      </c>
      <c r="V156" s="4">
        <v>4786</v>
      </c>
      <c r="W156" s="2" t="s">
        <v>28</v>
      </c>
      <c r="X156" s="2" t="s">
        <v>29</v>
      </c>
      <c r="Y156" s="2" t="s">
        <v>30</v>
      </c>
      <c r="Z156" s="2" t="s">
        <v>30</v>
      </c>
      <c r="AA156" s="2" t="s">
        <v>30</v>
      </c>
      <c r="AB156" s="2" t="s">
        <v>97</v>
      </c>
      <c r="AC156" s="2">
        <v>1565</v>
      </c>
      <c r="AD156" s="2">
        <v>-74.735100000000003</v>
      </c>
      <c r="AE156" s="2">
        <v>5.2034000000000002</v>
      </c>
      <c r="AF156">
        <f>VLOOKUP(B156,[1]Alt_Honda_Historico!$B:$E,4,FALSE)</f>
        <v>207</v>
      </c>
      <c r="AG156">
        <f>VLOOKUP(B156,[1]Alt_Honda_Historico!$B:$C,2,FALSE)</f>
        <v>529356.17636866297</v>
      </c>
      <c r="AH156">
        <f>VLOOKUP(B156,[1]Alt_Honda_Historico!$B:$D,3,FALSE)</f>
        <v>575154.04831928795</v>
      </c>
    </row>
    <row r="157" spans="1:34" x14ac:dyDescent="0.3">
      <c r="A157" s="3">
        <v>708500</v>
      </c>
      <c r="B157" s="2">
        <v>121939</v>
      </c>
      <c r="C157" s="3">
        <f>VLOOKUP(B157,VISIT_ID!C:F,4,FALSE)</f>
        <v>5</v>
      </c>
      <c r="D157" s="3">
        <v>4</v>
      </c>
      <c r="E157" s="2" t="s">
        <v>33</v>
      </c>
      <c r="F157" s="2" t="s">
        <v>23</v>
      </c>
      <c r="G157" s="2" t="s">
        <v>24</v>
      </c>
      <c r="H157" s="2">
        <v>121939</v>
      </c>
      <c r="I157" s="2" t="s">
        <v>98</v>
      </c>
      <c r="J157" s="2" t="s">
        <v>98</v>
      </c>
      <c r="K157" s="2">
        <v>5.2067889999999997</v>
      </c>
      <c r="L157" s="2">
        <v>-74.736407</v>
      </c>
      <c r="M157" s="2">
        <v>5</v>
      </c>
      <c r="N157" s="2" t="s">
        <v>26</v>
      </c>
      <c r="O157" s="2"/>
      <c r="P157" s="3">
        <v>1607</v>
      </c>
      <c r="Q157" s="2" t="s">
        <v>99</v>
      </c>
      <c r="R157" s="2">
        <v>1913</v>
      </c>
      <c r="S157" s="2">
        <v>2</v>
      </c>
      <c r="T157" s="2">
        <v>6</v>
      </c>
      <c r="U157" s="2">
        <v>4786</v>
      </c>
      <c r="V157" s="4">
        <v>4786</v>
      </c>
      <c r="W157" s="2" t="s">
        <v>28</v>
      </c>
      <c r="X157" s="2" t="s">
        <v>29</v>
      </c>
      <c r="Y157" s="2" t="s">
        <v>30</v>
      </c>
      <c r="Z157" s="2" t="s">
        <v>30</v>
      </c>
      <c r="AA157" s="2" t="s">
        <v>30</v>
      </c>
      <c r="AB157" s="2" t="s">
        <v>99</v>
      </c>
      <c r="AC157" s="3">
        <v>1607</v>
      </c>
      <c r="AD157" s="2">
        <v>-74.735100000000003</v>
      </c>
      <c r="AE157" s="2">
        <v>5.2034000000000002</v>
      </c>
      <c r="AF157">
        <f>VLOOKUP(B157,[1]Alt_Honda_Historico!$B:$E,4,FALSE)</f>
        <v>207</v>
      </c>
      <c r="AG157">
        <f>VLOOKUP(B157,[1]Alt_Honda_Historico!$B:$C,2,FALSE)</f>
        <v>529356.17636866297</v>
      </c>
      <c r="AH157">
        <f>VLOOKUP(B157,[1]Alt_Honda_Historico!$B:$D,3,FALSE)</f>
        <v>575154.04831928795</v>
      </c>
    </row>
    <row r="158" spans="1:34" x14ac:dyDescent="0.3">
      <c r="A158" s="3">
        <v>708501</v>
      </c>
      <c r="B158" s="2">
        <v>121940</v>
      </c>
      <c r="C158" s="3">
        <f>VLOOKUP(B158,VISIT_ID!C:F,4,FALSE)</f>
        <v>5</v>
      </c>
      <c r="D158" s="3">
        <v>4</v>
      </c>
      <c r="E158" s="2" t="s">
        <v>33</v>
      </c>
      <c r="F158" s="2" t="s">
        <v>23</v>
      </c>
      <c r="G158" s="2" t="s">
        <v>24</v>
      </c>
      <c r="H158" s="2">
        <v>121940</v>
      </c>
      <c r="I158" s="2" t="s">
        <v>98</v>
      </c>
      <c r="J158" s="2" t="s">
        <v>98</v>
      </c>
      <c r="K158" s="2">
        <v>5.2067889999999997</v>
      </c>
      <c r="L158" s="2">
        <v>-74.736407</v>
      </c>
      <c r="M158" s="2">
        <v>5</v>
      </c>
      <c r="N158" s="2" t="s">
        <v>26</v>
      </c>
      <c r="O158" s="2"/>
      <c r="P158" s="3">
        <v>1607</v>
      </c>
      <c r="Q158" s="2" t="s">
        <v>99</v>
      </c>
      <c r="R158" s="2">
        <v>1913</v>
      </c>
      <c r="S158" s="2">
        <v>2</v>
      </c>
      <c r="T158" s="2">
        <v>6</v>
      </c>
      <c r="U158" s="2">
        <v>4786</v>
      </c>
      <c r="V158" s="4">
        <v>4786</v>
      </c>
      <c r="W158" s="2" t="s">
        <v>28</v>
      </c>
      <c r="X158" s="2" t="s">
        <v>29</v>
      </c>
      <c r="Y158" s="2" t="s">
        <v>30</v>
      </c>
      <c r="Z158" s="2" t="s">
        <v>30</v>
      </c>
      <c r="AA158" s="2" t="s">
        <v>30</v>
      </c>
      <c r="AB158" s="2" t="s">
        <v>99</v>
      </c>
      <c r="AC158" s="3">
        <v>1607</v>
      </c>
      <c r="AD158" s="2">
        <v>-74.735100000000003</v>
      </c>
      <c r="AE158" s="2">
        <v>5.2034000000000002</v>
      </c>
      <c r="AF158">
        <f>VLOOKUP(B158,[1]Alt_Honda_Historico!$B:$E,4,FALSE)</f>
        <v>207</v>
      </c>
      <c r="AG158">
        <f>VLOOKUP(B158,[1]Alt_Honda_Historico!$B:$C,2,FALSE)</f>
        <v>529356.17636866297</v>
      </c>
      <c r="AH158">
        <f>VLOOKUP(B158,[1]Alt_Honda_Historico!$B:$D,3,FALSE)</f>
        <v>575154.04831928795</v>
      </c>
    </row>
    <row r="159" spans="1:34" x14ac:dyDescent="0.3">
      <c r="A159" s="3">
        <v>679668</v>
      </c>
      <c r="B159" s="2">
        <v>122038</v>
      </c>
      <c r="C159" s="3">
        <f>VLOOKUP(B159,VISIT_ID!C:F,4,FALSE)</f>
        <v>5</v>
      </c>
      <c r="D159" s="3">
        <v>4</v>
      </c>
      <c r="E159" s="2" t="s">
        <v>33</v>
      </c>
      <c r="F159" s="2" t="s">
        <v>23</v>
      </c>
      <c r="G159" s="2" t="s">
        <v>24</v>
      </c>
      <c r="H159" s="2">
        <v>122038</v>
      </c>
      <c r="I159" s="2" t="s">
        <v>102</v>
      </c>
      <c r="J159" s="2" t="s">
        <v>102</v>
      </c>
      <c r="K159" s="2">
        <v>5.2067889999999997</v>
      </c>
      <c r="L159" s="2">
        <v>-74.736407</v>
      </c>
      <c r="M159" s="2">
        <v>5</v>
      </c>
      <c r="N159" s="2" t="s">
        <v>26</v>
      </c>
      <c r="O159" s="2" t="s">
        <v>41</v>
      </c>
      <c r="P159" s="2">
        <v>1921</v>
      </c>
      <c r="Q159" s="2" t="s">
        <v>103</v>
      </c>
      <c r="R159" s="2">
        <v>1913</v>
      </c>
      <c r="S159" s="2">
        <v>2</v>
      </c>
      <c r="T159" s="2">
        <v>6</v>
      </c>
      <c r="U159" s="2">
        <v>4786</v>
      </c>
      <c r="V159" s="4">
        <v>4786</v>
      </c>
      <c r="W159" s="2" t="s">
        <v>28</v>
      </c>
      <c r="X159" s="2" t="s">
        <v>29</v>
      </c>
      <c r="Y159" s="2" t="s">
        <v>30</v>
      </c>
      <c r="Z159" s="2" t="s">
        <v>30</v>
      </c>
      <c r="AA159" s="2" t="s">
        <v>30</v>
      </c>
      <c r="AB159" s="2" t="s">
        <v>103</v>
      </c>
      <c r="AC159" s="2">
        <v>1921</v>
      </c>
      <c r="AD159" s="2">
        <v>-74.735100000000003</v>
      </c>
      <c r="AE159" s="2">
        <v>5.2034000000000002</v>
      </c>
      <c r="AF159">
        <f>VLOOKUP(B159,[1]Alt_Honda_Historico!$B:$E,4,FALSE)</f>
        <v>207</v>
      </c>
      <c r="AG159">
        <f>VLOOKUP(B159,[1]Alt_Honda_Historico!$B:$C,2,FALSE)</f>
        <v>529356.17636866297</v>
      </c>
      <c r="AH159">
        <f>VLOOKUP(B159,[1]Alt_Honda_Historico!$B:$D,3,FALSE)</f>
        <v>575154.04831928795</v>
      </c>
    </row>
    <row r="160" spans="1:34" x14ac:dyDescent="0.3">
      <c r="A160" s="3">
        <v>729309</v>
      </c>
      <c r="B160" s="2">
        <v>122087</v>
      </c>
      <c r="C160" s="3">
        <f>VLOOKUP(B160,VISIT_ID!C:F,4,FALSE)</f>
        <v>5</v>
      </c>
      <c r="D160" s="3">
        <v>4</v>
      </c>
      <c r="E160" s="2" t="s">
        <v>33</v>
      </c>
      <c r="F160" s="2" t="s">
        <v>23</v>
      </c>
      <c r="G160" s="2" t="s">
        <v>24</v>
      </c>
      <c r="H160" s="2">
        <v>122087</v>
      </c>
      <c r="I160" s="64" t="s">
        <v>6211</v>
      </c>
      <c r="J160" s="2" t="s">
        <v>6211</v>
      </c>
      <c r="K160" s="2">
        <v>5.2067889999999997</v>
      </c>
      <c r="L160" s="2">
        <v>-74.736407</v>
      </c>
      <c r="M160" s="2">
        <v>5</v>
      </c>
      <c r="N160" s="2" t="s">
        <v>26</v>
      </c>
      <c r="O160" s="2"/>
      <c r="P160" s="3"/>
      <c r="Q160" s="2" t="s">
        <v>106</v>
      </c>
      <c r="R160" s="2">
        <v>1913</v>
      </c>
      <c r="S160" s="2">
        <v>2</v>
      </c>
      <c r="T160" s="2">
        <v>6</v>
      </c>
      <c r="U160" s="2">
        <v>4786</v>
      </c>
      <c r="V160" s="4">
        <v>4786</v>
      </c>
      <c r="W160" s="2" t="s">
        <v>28</v>
      </c>
      <c r="X160" s="2" t="s">
        <v>29</v>
      </c>
      <c r="Y160" s="2" t="s">
        <v>30</v>
      </c>
      <c r="Z160" s="2" t="s">
        <v>30</v>
      </c>
      <c r="AA160" s="2" t="s">
        <v>30</v>
      </c>
      <c r="AB160" s="2" t="s">
        <v>106</v>
      </c>
      <c r="AC160" s="3"/>
      <c r="AD160" s="2">
        <v>-74.735100000000003</v>
      </c>
      <c r="AE160" s="2">
        <v>5.2034000000000002</v>
      </c>
      <c r="AF160">
        <f>VLOOKUP(B160,[1]Alt_Honda_Historico!$B:$E,4,FALSE)</f>
        <v>207</v>
      </c>
      <c r="AG160">
        <f>VLOOKUP(B160,[1]Alt_Honda_Historico!$B:$C,2,FALSE)</f>
        <v>529356.17636866297</v>
      </c>
      <c r="AH160">
        <f>VLOOKUP(B160,[1]Alt_Honda_Historico!$B:$D,3,FALSE)</f>
        <v>575154.04831928795</v>
      </c>
    </row>
    <row r="161" spans="1:34" x14ac:dyDescent="0.3">
      <c r="A161" s="3">
        <v>691982</v>
      </c>
      <c r="B161" s="2">
        <v>122092</v>
      </c>
      <c r="C161" s="3">
        <f>VLOOKUP(B161,VISIT_ID!C:F,4,FALSE)</f>
        <v>5</v>
      </c>
      <c r="D161" s="3">
        <v>4</v>
      </c>
      <c r="E161" s="2" t="s">
        <v>33</v>
      </c>
      <c r="F161" s="2" t="s">
        <v>23</v>
      </c>
      <c r="G161" s="2" t="s">
        <v>24</v>
      </c>
      <c r="H161" s="2">
        <v>122092</v>
      </c>
      <c r="I161" s="2" t="s">
        <v>107</v>
      </c>
      <c r="J161" s="2" t="s">
        <v>107</v>
      </c>
      <c r="K161" s="2">
        <v>5.2067889999999997</v>
      </c>
      <c r="L161" s="2">
        <v>-74.736407</v>
      </c>
      <c r="M161" s="2">
        <v>5</v>
      </c>
      <c r="N161" s="2" t="s">
        <v>26</v>
      </c>
      <c r="O161" s="2"/>
      <c r="P161" s="2">
        <v>1820</v>
      </c>
      <c r="Q161" s="2" t="s">
        <v>108</v>
      </c>
      <c r="R161" s="2">
        <v>1913</v>
      </c>
      <c r="S161" s="2">
        <v>2</v>
      </c>
      <c r="T161" s="2">
        <v>6</v>
      </c>
      <c r="U161" s="2">
        <v>4786</v>
      </c>
      <c r="V161" s="4">
        <v>4786</v>
      </c>
      <c r="W161" s="2" t="s">
        <v>28</v>
      </c>
      <c r="X161" s="2" t="s">
        <v>29</v>
      </c>
      <c r="Y161" s="2" t="s">
        <v>30</v>
      </c>
      <c r="Z161" s="2" t="s">
        <v>30</v>
      </c>
      <c r="AA161" s="2" t="s">
        <v>30</v>
      </c>
      <c r="AB161" s="2" t="s">
        <v>108</v>
      </c>
      <c r="AC161" s="2">
        <v>1820</v>
      </c>
      <c r="AD161" s="2">
        <v>-74.735100000000003</v>
      </c>
      <c r="AE161" s="2">
        <v>5.2034000000000002</v>
      </c>
      <c r="AF161">
        <f>VLOOKUP(B161,[1]Alt_Honda_Historico!$B:$E,4,FALSE)</f>
        <v>207</v>
      </c>
      <c r="AG161">
        <f>VLOOKUP(B161,[1]Alt_Honda_Historico!$B:$C,2,FALSE)</f>
        <v>529356.17636866297</v>
      </c>
      <c r="AH161">
        <f>VLOOKUP(B161,[1]Alt_Honda_Historico!$B:$D,3,FALSE)</f>
        <v>575154.04831928795</v>
      </c>
    </row>
    <row r="162" spans="1:34" x14ac:dyDescent="0.3">
      <c r="A162" s="3">
        <v>713522</v>
      </c>
      <c r="B162" s="2">
        <v>122207</v>
      </c>
      <c r="C162" s="3">
        <f>VLOOKUP(B162,VISIT_ID!C:F,4,FALSE)</f>
        <v>5</v>
      </c>
      <c r="D162" s="3">
        <v>4</v>
      </c>
      <c r="E162" s="2" t="s">
        <v>33</v>
      </c>
      <c r="F162" s="2" t="s">
        <v>23</v>
      </c>
      <c r="G162" s="2" t="s">
        <v>24</v>
      </c>
      <c r="H162" s="2">
        <v>122207</v>
      </c>
      <c r="I162" s="2" t="s">
        <v>123</v>
      </c>
      <c r="J162" s="2" t="s">
        <v>123</v>
      </c>
      <c r="K162" s="2">
        <v>5.2067889999999997</v>
      </c>
      <c r="L162" s="2">
        <v>-74.736407</v>
      </c>
      <c r="M162" s="2">
        <v>5</v>
      </c>
      <c r="N162" s="2" t="s">
        <v>26</v>
      </c>
      <c r="O162" s="2" t="s">
        <v>41</v>
      </c>
      <c r="P162" s="2">
        <v>2179</v>
      </c>
      <c r="Q162" s="2" t="s">
        <v>124</v>
      </c>
      <c r="R162" s="2">
        <v>1913</v>
      </c>
      <c r="S162" s="2">
        <v>2</v>
      </c>
      <c r="T162" s="2">
        <v>6</v>
      </c>
      <c r="U162" s="2">
        <v>4786</v>
      </c>
      <c r="V162" s="4">
        <v>4786</v>
      </c>
      <c r="W162" s="2" t="s">
        <v>28</v>
      </c>
      <c r="X162" s="2" t="s">
        <v>29</v>
      </c>
      <c r="Y162" s="2" t="s">
        <v>30</v>
      </c>
      <c r="Z162" s="2" t="s">
        <v>30</v>
      </c>
      <c r="AA162" s="2" t="s">
        <v>30</v>
      </c>
      <c r="AB162" s="2" t="s">
        <v>124</v>
      </c>
      <c r="AC162" s="2">
        <v>2179</v>
      </c>
      <c r="AD162" s="2">
        <v>-74.735100000000003</v>
      </c>
      <c r="AE162" s="2">
        <v>5.2034000000000002</v>
      </c>
      <c r="AF162">
        <f>VLOOKUP(B162,[1]Alt_Honda_Historico!$B:$E,4,FALSE)</f>
        <v>207</v>
      </c>
      <c r="AG162">
        <f>VLOOKUP(B162,[1]Alt_Honda_Historico!$B:$C,2,FALSE)</f>
        <v>529356.17636866297</v>
      </c>
      <c r="AH162">
        <f>VLOOKUP(B162,[1]Alt_Honda_Historico!$B:$D,3,FALSE)</f>
        <v>575154.04831928795</v>
      </c>
    </row>
    <row r="163" spans="1:34" x14ac:dyDescent="0.3">
      <c r="A163" s="3">
        <v>694758</v>
      </c>
      <c r="B163" s="2">
        <v>122316</v>
      </c>
      <c r="C163" s="3">
        <f>VLOOKUP(B163,VISIT_ID!C:F,4,FALSE)</f>
        <v>5</v>
      </c>
      <c r="D163" s="3">
        <v>4</v>
      </c>
      <c r="E163" s="2" t="s">
        <v>33</v>
      </c>
      <c r="F163" s="2" t="s">
        <v>23</v>
      </c>
      <c r="G163" s="2" t="s">
        <v>24</v>
      </c>
      <c r="H163" s="2">
        <v>122316</v>
      </c>
      <c r="I163" s="2" t="s">
        <v>140</v>
      </c>
      <c r="J163" s="2" t="s">
        <v>140</v>
      </c>
      <c r="K163" s="2">
        <v>5.2067889999999997</v>
      </c>
      <c r="L163" s="2">
        <v>-74.736407</v>
      </c>
      <c r="M163" s="2">
        <v>5</v>
      </c>
      <c r="N163" s="2" t="s">
        <v>26</v>
      </c>
      <c r="O163" s="2" t="s">
        <v>36</v>
      </c>
      <c r="P163" s="2">
        <v>2288</v>
      </c>
      <c r="Q163" s="2" t="s">
        <v>141</v>
      </c>
      <c r="R163" s="2">
        <v>1913</v>
      </c>
      <c r="S163" s="2">
        <v>2</v>
      </c>
      <c r="T163" s="2">
        <v>6</v>
      </c>
      <c r="U163" s="2">
        <v>4786</v>
      </c>
      <c r="V163" s="4">
        <v>4786</v>
      </c>
      <c r="W163" s="2" t="s">
        <v>28</v>
      </c>
      <c r="X163" s="2" t="s">
        <v>29</v>
      </c>
      <c r="Y163" s="2" t="s">
        <v>30</v>
      </c>
      <c r="Z163" s="2" t="s">
        <v>30</v>
      </c>
      <c r="AA163" s="2" t="s">
        <v>30</v>
      </c>
      <c r="AB163" s="2" t="s">
        <v>141</v>
      </c>
      <c r="AC163" s="2">
        <v>2288</v>
      </c>
      <c r="AD163" s="2">
        <v>-74.735100000000003</v>
      </c>
      <c r="AE163" s="2">
        <v>5.2034000000000002</v>
      </c>
      <c r="AF163">
        <f>VLOOKUP(B163,[1]Alt_Honda_Historico!$B:$E,4,FALSE)</f>
        <v>207</v>
      </c>
      <c r="AG163">
        <f>VLOOKUP(B163,[1]Alt_Honda_Historico!$B:$C,2,FALSE)</f>
        <v>529356.17636866297</v>
      </c>
      <c r="AH163">
        <f>VLOOKUP(B163,[1]Alt_Honda_Historico!$B:$D,3,FALSE)</f>
        <v>575154.04831928795</v>
      </c>
    </row>
    <row r="164" spans="1:34" x14ac:dyDescent="0.3">
      <c r="A164" s="3">
        <v>689963</v>
      </c>
      <c r="B164" s="2">
        <v>122370</v>
      </c>
      <c r="C164" s="3">
        <f>VLOOKUP(B164,VISIT_ID!C:F,4,FALSE)</f>
        <v>5</v>
      </c>
      <c r="D164" s="3">
        <v>4</v>
      </c>
      <c r="E164" s="2" t="s">
        <v>33</v>
      </c>
      <c r="F164" s="2" t="s">
        <v>23</v>
      </c>
      <c r="G164" s="2" t="s">
        <v>24</v>
      </c>
      <c r="H164" s="2">
        <v>122370</v>
      </c>
      <c r="I164" s="2" t="s">
        <v>145</v>
      </c>
      <c r="J164" s="2" t="s">
        <v>145</v>
      </c>
      <c r="K164" s="2">
        <v>5.2067889999999997</v>
      </c>
      <c r="L164" s="2">
        <v>-74.736407</v>
      </c>
      <c r="M164" s="2">
        <v>5</v>
      </c>
      <c r="N164" s="2" t="s">
        <v>26</v>
      </c>
      <c r="O164" s="2" t="s">
        <v>92</v>
      </c>
      <c r="P164" s="2">
        <v>2508</v>
      </c>
      <c r="Q164" s="2" t="s">
        <v>146</v>
      </c>
      <c r="R164" s="2">
        <v>1913</v>
      </c>
      <c r="S164" s="2">
        <v>2</v>
      </c>
      <c r="T164" s="2">
        <v>6</v>
      </c>
      <c r="U164" s="2">
        <v>4786</v>
      </c>
      <c r="V164" s="4">
        <v>4786</v>
      </c>
      <c r="W164" s="2" t="s">
        <v>28</v>
      </c>
      <c r="X164" s="2" t="s">
        <v>29</v>
      </c>
      <c r="Y164" s="2" t="s">
        <v>30</v>
      </c>
      <c r="Z164" s="2" t="s">
        <v>30</v>
      </c>
      <c r="AA164" s="2" t="s">
        <v>30</v>
      </c>
      <c r="AB164" s="2" t="s">
        <v>146</v>
      </c>
      <c r="AC164" s="2">
        <v>2508</v>
      </c>
      <c r="AD164" s="2">
        <v>-74.735100000000003</v>
      </c>
      <c r="AE164" s="2">
        <v>5.2034000000000002</v>
      </c>
      <c r="AF164">
        <f>VLOOKUP(B164,[1]Alt_Honda_Historico!$B:$E,4,FALSE)</f>
        <v>207</v>
      </c>
      <c r="AG164">
        <f>VLOOKUP(B164,[1]Alt_Honda_Historico!$B:$C,2,FALSE)</f>
        <v>529356.17636866297</v>
      </c>
      <c r="AH164">
        <f>VLOOKUP(B164,[1]Alt_Honda_Historico!$B:$D,3,FALSE)</f>
        <v>575154.04831928795</v>
      </c>
    </row>
    <row r="165" spans="1:34" x14ac:dyDescent="0.3">
      <c r="A165" s="3">
        <v>724545</v>
      </c>
      <c r="B165" s="2">
        <v>122462</v>
      </c>
      <c r="C165" s="3">
        <f>VLOOKUP(B165,VISIT_ID!C:F,4,FALSE)</f>
        <v>5</v>
      </c>
      <c r="D165" s="3">
        <v>4</v>
      </c>
      <c r="E165" s="2" t="s">
        <v>33</v>
      </c>
      <c r="F165" s="2" t="s">
        <v>23</v>
      </c>
      <c r="G165" s="2" t="s">
        <v>24</v>
      </c>
      <c r="H165" s="2">
        <v>122462</v>
      </c>
      <c r="I165" s="2" t="s">
        <v>151</v>
      </c>
      <c r="J165" s="2" t="s">
        <v>151</v>
      </c>
      <c r="K165" s="2">
        <v>5.2067889999999997</v>
      </c>
      <c r="L165" s="2">
        <v>-74.736407</v>
      </c>
      <c r="M165" s="2">
        <v>5</v>
      </c>
      <c r="N165" s="2" t="s">
        <v>26</v>
      </c>
      <c r="O165" s="2" t="s">
        <v>36</v>
      </c>
      <c r="P165" s="2">
        <v>2675</v>
      </c>
      <c r="Q165" s="2" t="s">
        <v>152</v>
      </c>
      <c r="R165" s="2">
        <v>1913</v>
      </c>
      <c r="S165" s="2">
        <v>2</v>
      </c>
      <c r="T165" s="2">
        <v>6</v>
      </c>
      <c r="U165" s="2">
        <v>4786</v>
      </c>
      <c r="V165" s="4">
        <v>4786</v>
      </c>
      <c r="W165" s="2" t="s">
        <v>28</v>
      </c>
      <c r="X165" s="2" t="s">
        <v>29</v>
      </c>
      <c r="Y165" s="2" t="s">
        <v>30</v>
      </c>
      <c r="Z165" s="2" t="s">
        <v>30</v>
      </c>
      <c r="AA165" s="2" t="s">
        <v>30</v>
      </c>
      <c r="AB165" s="2" t="s">
        <v>152</v>
      </c>
      <c r="AC165" s="2">
        <v>2675</v>
      </c>
      <c r="AD165" s="2">
        <v>-74.735100000000003</v>
      </c>
      <c r="AE165" s="2">
        <v>5.2034000000000002</v>
      </c>
      <c r="AF165">
        <f>VLOOKUP(B165,[1]Alt_Honda_Historico!$B:$E,4,FALSE)</f>
        <v>207</v>
      </c>
      <c r="AG165">
        <f>VLOOKUP(B165,[1]Alt_Honda_Historico!$B:$C,2,FALSE)</f>
        <v>529356.17636866297</v>
      </c>
      <c r="AH165">
        <f>VLOOKUP(B165,[1]Alt_Honda_Historico!$B:$D,3,FALSE)</f>
        <v>575154.04831928795</v>
      </c>
    </row>
    <row r="166" spans="1:34" x14ac:dyDescent="0.3">
      <c r="A166" s="3">
        <v>724546</v>
      </c>
      <c r="B166" s="2">
        <v>122463</v>
      </c>
      <c r="C166" s="3">
        <f>VLOOKUP(B166,VISIT_ID!C:F,4,FALSE)</f>
        <v>5</v>
      </c>
      <c r="D166" s="3">
        <v>4</v>
      </c>
      <c r="E166" s="2" t="s">
        <v>33</v>
      </c>
      <c r="F166" s="2" t="s">
        <v>23</v>
      </c>
      <c r="G166" s="2" t="s">
        <v>24</v>
      </c>
      <c r="H166" s="2">
        <v>122463</v>
      </c>
      <c r="I166" s="2" t="s">
        <v>151</v>
      </c>
      <c r="J166" s="2" t="s">
        <v>151</v>
      </c>
      <c r="K166" s="2">
        <v>5.2067889999999997</v>
      </c>
      <c r="L166" s="2">
        <v>-74.736407</v>
      </c>
      <c r="M166" s="2">
        <v>5</v>
      </c>
      <c r="N166" s="2" t="s">
        <v>26</v>
      </c>
      <c r="O166" s="2" t="s">
        <v>36</v>
      </c>
      <c r="P166" s="2">
        <v>2675</v>
      </c>
      <c r="Q166" s="2" t="s">
        <v>152</v>
      </c>
      <c r="R166" s="2">
        <v>1913</v>
      </c>
      <c r="S166" s="2">
        <v>2</v>
      </c>
      <c r="T166" s="2">
        <v>6</v>
      </c>
      <c r="U166" s="2">
        <v>4786</v>
      </c>
      <c r="V166" s="4">
        <v>4786</v>
      </c>
      <c r="W166" s="2" t="s">
        <v>28</v>
      </c>
      <c r="X166" s="2" t="s">
        <v>29</v>
      </c>
      <c r="Y166" s="2" t="s">
        <v>30</v>
      </c>
      <c r="Z166" s="2" t="s">
        <v>30</v>
      </c>
      <c r="AA166" s="2" t="s">
        <v>30</v>
      </c>
      <c r="AB166" s="2" t="s">
        <v>152</v>
      </c>
      <c r="AC166" s="2">
        <v>2675</v>
      </c>
      <c r="AD166" s="2">
        <v>-74.735100000000003</v>
      </c>
      <c r="AE166" s="2">
        <v>5.2034000000000002</v>
      </c>
      <c r="AF166">
        <f>VLOOKUP(B166,[1]Alt_Honda_Historico!$B:$E,4,FALSE)</f>
        <v>207</v>
      </c>
      <c r="AG166">
        <f>VLOOKUP(B166,[1]Alt_Honda_Historico!$B:$C,2,FALSE)</f>
        <v>529356.17636866297</v>
      </c>
      <c r="AH166">
        <f>VLOOKUP(B166,[1]Alt_Honda_Historico!$B:$D,3,FALSE)</f>
        <v>575154.04831928795</v>
      </c>
    </row>
    <row r="167" spans="1:34" x14ac:dyDescent="0.3">
      <c r="A167" s="3">
        <v>705256</v>
      </c>
      <c r="B167" s="2">
        <v>122540</v>
      </c>
      <c r="C167" s="3">
        <f>VLOOKUP(B167,VISIT_ID!C:F,4,FALSE)</f>
        <v>5</v>
      </c>
      <c r="D167" s="3">
        <v>4</v>
      </c>
      <c r="E167" s="2" t="s">
        <v>33</v>
      </c>
      <c r="F167" s="2" t="s">
        <v>23</v>
      </c>
      <c r="G167" s="2" t="s">
        <v>24</v>
      </c>
      <c r="H167" s="2">
        <v>122540</v>
      </c>
      <c r="I167" s="2" t="s">
        <v>155</v>
      </c>
      <c r="J167" s="2" t="s">
        <v>155</v>
      </c>
      <c r="K167" s="2">
        <v>5.2067889999999997</v>
      </c>
      <c r="L167" s="2">
        <v>-74.736407</v>
      </c>
      <c r="M167" s="2">
        <v>5</v>
      </c>
      <c r="N167" s="2" t="s">
        <v>26</v>
      </c>
      <c r="O167" s="2" t="s">
        <v>75</v>
      </c>
      <c r="P167" s="2">
        <v>2743</v>
      </c>
      <c r="Q167" s="2" t="s">
        <v>156</v>
      </c>
      <c r="R167" s="2">
        <v>1913</v>
      </c>
      <c r="S167" s="2">
        <v>2</v>
      </c>
      <c r="T167" s="2">
        <v>6</v>
      </c>
      <c r="U167" s="2">
        <v>4786</v>
      </c>
      <c r="V167" s="4">
        <v>4786</v>
      </c>
      <c r="W167" s="2" t="s">
        <v>28</v>
      </c>
      <c r="X167" s="2" t="s">
        <v>29</v>
      </c>
      <c r="Y167" s="2" t="s">
        <v>30</v>
      </c>
      <c r="Z167" s="2" t="s">
        <v>30</v>
      </c>
      <c r="AA167" s="2" t="s">
        <v>30</v>
      </c>
      <c r="AB167" s="2" t="s">
        <v>156</v>
      </c>
      <c r="AC167" s="2">
        <v>2743</v>
      </c>
      <c r="AD167" s="2">
        <v>-74.735100000000003</v>
      </c>
      <c r="AE167" s="2">
        <v>5.2034000000000002</v>
      </c>
      <c r="AF167">
        <f>VLOOKUP(B167,[1]Alt_Honda_Historico!$B:$E,4,FALSE)</f>
        <v>207</v>
      </c>
      <c r="AG167">
        <f>VLOOKUP(B167,[1]Alt_Honda_Historico!$B:$C,2,FALSE)</f>
        <v>529356.17636866297</v>
      </c>
      <c r="AH167">
        <f>VLOOKUP(B167,[1]Alt_Honda_Historico!$B:$D,3,FALSE)</f>
        <v>575154.04831928795</v>
      </c>
    </row>
    <row r="168" spans="1:34" x14ac:dyDescent="0.3">
      <c r="A168" s="3">
        <v>713964</v>
      </c>
      <c r="B168" s="2">
        <v>122555</v>
      </c>
      <c r="C168" s="3">
        <f>VLOOKUP(B168,VISIT_ID!C:F,4,FALSE)</f>
        <v>5</v>
      </c>
      <c r="D168" s="3">
        <v>4</v>
      </c>
      <c r="E168" s="2" t="s">
        <v>33</v>
      </c>
      <c r="F168" s="2" t="s">
        <v>23</v>
      </c>
      <c r="G168" s="2" t="s">
        <v>24</v>
      </c>
      <c r="H168" s="2">
        <v>122555</v>
      </c>
      <c r="I168" s="2" t="s">
        <v>159</v>
      </c>
      <c r="J168" s="2" t="s">
        <v>159</v>
      </c>
      <c r="K168" s="2">
        <v>5.2067889999999997</v>
      </c>
      <c r="L168" s="2">
        <v>-74.736407</v>
      </c>
      <c r="M168" s="2">
        <v>5</v>
      </c>
      <c r="N168" s="2" t="s">
        <v>26</v>
      </c>
      <c r="O168" s="2" t="s">
        <v>36</v>
      </c>
      <c r="P168" s="2">
        <v>2731</v>
      </c>
      <c r="Q168" s="2" t="s">
        <v>161</v>
      </c>
      <c r="R168" s="2">
        <v>1913</v>
      </c>
      <c r="S168" s="2">
        <v>2</v>
      </c>
      <c r="T168" s="2">
        <v>6</v>
      </c>
      <c r="U168" s="2">
        <v>4786</v>
      </c>
      <c r="V168" s="4">
        <v>4786</v>
      </c>
      <c r="W168" s="2" t="s">
        <v>28</v>
      </c>
      <c r="X168" s="2" t="s">
        <v>29</v>
      </c>
      <c r="Y168" s="2" t="s">
        <v>30</v>
      </c>
      <c r="Z168" s="2" t="s">
        <v>30</v>
      </c>
      <c r="AA168" s="2" t="s">
        <v>30</v>
      </c>
      <c r="AB168" s="2" t="s">
        <v>161</v>
      </c>
      <c r="AC168" s="2">
        <v>2731</v>
      </c>
      <c r="AD168" s="2">
        <v>-74.735100000000003</v>
      </c>
      <c r="AE168" s="2">
        <v>5.2034000000000002</v>
      </c>
      <c r="AF168">
        <f>VLOOKUP(B168,[1]Alt_Honda_Historico!$B:$E,4,FALSE)</f>
        <v>207</v>
      </c>
      <c r="AG168">
        <f>VLOOKUP(B168,[1]Alt_Honda_Historico!$B:$C,2,FALSE)</f>
        <v>529356.17636866297</v>
      </c>
      <c r="AH168">
        <f>VLOOKUP(B168,[1]Alt_Honda_Historico!$B:$D,3,FALSE)</f>
        <v>575154.04831928795</v>
      </c>
    </row>
    <row r="169" spans="1:34" x14ac:dyDescent="0.3">
      <c r="A169" s="3">
        <v>691682</v>
      </c>
      <c r="B169" s="2">
        <v>122602</v>
      </c>
      <c r="C169" s="3">
        <f>VLOOKUP(B169,VISIT_ID!C:F,4,FALSE)</f>
        <v>5</v>
      </c>
      <c r="D169" s="3">
        <v>4</v>
      </c>
      <c r="E169" s="2" t="s">
        <v>33</v>
      </c>
      <c r="F169" s="2" t="s">
        <v>23</v>
      </c>
      <c r="G169" s="2" t="s">
        <v>24</v>
      </c>
      <c r="H169" s="2">
        <v>122602</v>
      </c>
      <c r="I169" s="2" t="s">
        <v>165</v>
      </c>
      <c r="J169" s="2" t="s">
        <v>165</v>
      </c>
      <c r="K169" s="2">
        <v>5.2067889999999997</v>
      </c>
      <c r="L169" s="2">
        <v>-74.736407</v>
      </c>
      <c r="M169" s="2">
        <v>5</v>
      </c>
      <c r="N169" s="2" t="s">
        <v>26</v>
      </c>
      <c r="O169" s="2"/>
      <c r="P169" s="2">
        <v>3227</v>
      </c>
      <c r="Q169" s="2" t="s">
        <v>166</v>
      </c>
      <c r="R169" s="2">
        <v>1913</v>
      </c>
      <c r="S169" s="2">
        <v>2</v>
      </c>
      <c r="T169" s="2">
        <v>6</v>
      </c>
      <c r="U169" s="2">
        <v>4786</v>
      </c>
      <c r="V169" s="4">
        <v>4786</v>
      </c>
      <c r="W169" s="2" t="s">
        <v>28</v>
      </c>
      <c r="X169" s="2" t="s">
        <v>29</v>
      </c>
      <c r="Y169" s="2" t="s">
        <v>30</v>
      </c>
      <c r="Z169" s="2" t="s">
        <v>30</v>
      </c>
      <c r="AA169" s="2" t="s">
        <v>30</v>
      </c>
      <c r="AB169" s="2" t="s">
        <v>166</v>
      </c>
      <c r="AC169" s="2">
        <v>3227</v>
      </c>
      <c r="AD169" s="2">
        <v>-74.735100000000003</v>
      </c>
      <c r="AE169" s="2">
        <v>5.2034000000000002</v>
      </c>
      <c r="AF169">
        <f>VLOOKUP(B169,[1]Alt_Honda_Historico!$B:$E,4,FALSE)</f>
        <v>207</v>
      </c>
      <c r="AG169">
        <f>VLOOKUP(B169,[1]Alt_Honda_Historico!$B:$C,2,FALSE)</f>
        <v>529356.17636866297</v>
      </c>
      <c r="AH169">
        <f>VLOOKUP(B169,[1]Alt_Honda_Historico!$B:$D,3,FALSE)</f>
        <v>575154.04831928795</v>
      </c>
    </row>
    <row r="170" spans="1:34" x14ac:dyDescent="0.3">
      <c r="A170" s="3">
        <v>710359</v>
      </c>
      <c r="B170" s="2">
        <v>122619</v>
      </c>
      <c r="C170" s="3">
        <f>VLOOKUP(B170,VISIT_ID!C:F,4,FALSE)</f>
        <v>5</v>
      </c>
      <c r="D170" s="3">
        <v>4</v>
      </c>
      <c r="E170" s="2" t="s">
        <v>33</v>
      </c>
      <c r="F170" s="2" t="s">
        <v>23</v>
      </c>
      <c r="G170" s="2" t="s">
        <v>24</v>
      </c>
      <c r="H170" s="2">
        <v>122619</v>
      </c>
      <c r="I170" s="2" t="s">
        <v>171</v>
      </c>
      <c r="J170" s="2" t="s">
        <v>171</v>
      </c>
      <c r="K170" s="2">
        <v>5.2067889999999997</v>
      </c>
      <c r="L170" s="2">
        <v>-74.736407</v>
      </c>
      <c r="M170" s="2">
        <v>5</v>
      </c>
      <c r="N170" s="2" t="s">
        <v>26</v>
      </c>
      <c r="O170" s="2" t="s">
        <v>36</v>
      </c>
      <c r="P170" s="2">
        <v>3214</v>
      </c>
      <c r="Q170" s="2" t="s">
        <v>172</v>
      </c>
      <c r="R170" s="2">
        <v>1913</v>
      </c>
      <c r="S170" s="2">
        <v>2</v>
      </c>
      <c r="T170" s="2">
        <v>6</v>
      </c>
      <c r="U170" s="2">
        <v>4786</v>
      </c>
      <c r="V170" s="4">
        <v>4786</v>
      </c>
      <c r="W170" s="2" t="s">
        <v>28</v>
      </c>
      <c r="X170" s="2" t="s">
        <v>29</v>
      </c>
      <c r="Y170" s="2" t="s">
        <v>30</v>
      </c>
      <c r="Z170" s="2" t="s">
        <v>30</v>
      </c>
      <c r="AA170" s="2" t="s">
        <v>30</v>
      </c>
      <c r="AB170" s="2" t="s">
        <v>172</v>
      </c>
      <c r="AC170" s="2">
        <v>3214</v>
      </c>
      <c r="AD170" s="2">
        <v>-74.735100000000003</v>
      </c>
      <c r="AE170" s="2">
        <v>5.2034000000000002</v>
      </c>
      <c r="AF170">
        <f>VLOOKUP(B170,[1]Alt_Honda_Historico!$B:$E,4,FALSE)</f>
        <v>207</v>
      </c>
      <c r="AG170">
        <f>VLOOKUP(B170,[1]Alt_Honda_Historico!$B:$C,2,FALSE)</f>
        <v>529356.17636866297</v>
      </c>
      <c r="AH170">
        <f>VLOOKUP(B170,[1]Alt_Honda_Historico!$B:$D,3,FALSE)</f>
        <v>575154.04831928795</v>
      </c>
    </row>
    <row r="171" spans="1:34" x14ac:dyDescent="0.3">
      <c r="A171" s="3">
        <v>677969</v>
      </c>
      <c r="B171" s="2">
        <v>122761</v>
      </c>
      <c r="C171" s="3">
        <f>VLOOKUP(B171,VISIT_ID!C:F,4,FALSE)</f>
        <v>5</v>
      </c>
      <c r="D171" s="3">
        <v>4</v>
      </c>
      <c r="E171" s="2" t="s">
        <v>33</v>
      </c>
      <c r="F171" s="2" t="s">
        <v>23</v>
      </c>
      <c r="G171" s="2" t="s">
        <v>24</v>
      </c>
      <c r="H171" s="2">
        <v>122761</v>
      </c>
      <c r="I171" s="2" t="s">
        <v>185</v>
      </c>
      <c r="J171" s="2" t="s">
        <v>185</v>
      </c>
      <c r="K171" s="2">
        <v>5.2067889999999997</v>
      </c>
      <c r="L171" s="2">
        <v>-74.736407</v>
      </c>
      <c r="M171" s="2">
        <v>5</v>
      </c>
      <c r="N171" s="2" t="s">
        <v>26</v>
      </c>
      <c r="O171" s="2" t="s">
        <v>92</v>
      </c>
      <c r="P171" s="2">
        <v>3348</v>
      </c>
      <c r="Q171" s="2" t="s">
        <v>186</v>
      </c>
      <c r="R171" s="2">
        <v>1913</v>
      </c>
      <c r="S171" s="2">
        <v>2</v>
      </c>
      <c r="T171" s="2">
        <v>6</v>
      </c>
      <c r="U171" s="2">
        <v>4786</v>
      </c>
      <c r="V171" s="4">
        <v>4786</v>
      </c>
      <c r="W171" s="2" t="s">
        <v>28</v>
      </c>
      <c r="X171" s="2" t="s">
        <v>29</v>
      </c>
      <c r="Y171" s="2" t="s">
        <v>30</v>
      </c>
      <c r="Z171" s="2" t="s">
        <v>30</v>
      </c>
      <c r="AA171" s="2" t="s">
        <v>30</v>
      </c>
      <c r="AB171" s="2" t="s">
        <v>186</v>
      </c>
      <c r="AC171" s="2">
        <v>3348</v>
      </c>
      <c r="AD171" s="2">
        <v>-74.735100000000003</v>
      </c>
      <c r="AE171" s="2">
        <v>5.2034000000000002</v>
      </c>
      <c r="AF171">
        <f>VLOOKUP(B171,[1]Alt_Honda_Historico!$B:$E,4,FALSE)</f>
        <v>207</v>
      </c>
      <c r="AG171">
        <f>VLOOKUP(B171,[1]Alt_Honda_Historico!$B:$C,2,FALSE)</f>
        <v>529356.17636866297</v>
      </c>
      <c r="AH171">
        <f>VLOOKUP(B171,[1]Alt_Honda_Historico!$B:$D,3,FALSE)</f>
        <v>575154.04831928795</v>
      </c>
    </row>
    <row r="172" spans="1:34" x14ac:dyDescent="0.3">
      <c r="A172" s="3">
        <v>677680</v>
      </c>
      <c r="B172" s="2">
        <v>122788</v>
      </c>
      <c r="C172" s="3">
        <f>VLOOKUP(B172,VISIT_ID!C:F,4,FALSE)</f>
        <v>5</v>
      </c>
      <c r="D172" s="3">
        <v>4</v>
      </c>
      <c r="E172" s="2" t="s">
        <v>33</v>
      </c>
      <c r="F172" s="2" t="s">
        <v>23</v>
      </c>
      <c r="G172" s="2" t="s">
        <v>24</v>
      </c>
      <c r="H172" s="2">
        <v>122788</v>
      </c>
      <c r="I172" s="2" t="s">
        <v>187</v>
      </c>
      <c r="J172" s="2" t="s">
        <v>187</v>
      </c>
      <c r="K172" s="2">
        <v>5.2067889999999997</v>
      </c>
      <c r="L172" s="2">
        <v>-74.736407</v>
      </c>
      <c r="M172" s="2">
        <v>5</v>
      </c>
      <c r="N172" s="2" t="s">
        <v>26</v>
      </c>
      <c r="O172" s="2" t="s">
        <v>36</v>
      </c>
      <c r="P172" s="2">
        <v>3126</v>
      </c>
      <c r="Q172" s="2" t="s">
        <v>188</v>
      </c>
      <c r="R172" s="2">
        <v>1913</v>
      </c>
      <c r="S172" s="2">
        <v>2</v>
      </c>
      <c r="T172" s="2">
        <v>6</v>
      </c>
      <c r="U172" s="2">
        <v>4786</v>
      </c>
      <c r="V172" s="4">
        <v>4786</v>
      </c>
      <c r="W172" s="2" t="s">
        <v>28</v>
      </c>
      <c r="X172" s="2" t="s">
        <v>29</v>
      </c>
      <c r="Y172" s="2" t="s">
        <v>30</v>
      </c>
      <c r="Z172" s="2" t="s">
        <v>30</v>
      </c>
      <c r="AA172" s="2" t="s">
        <v>30</v>
      </c>
      <c r="AB172" s="2" t="s">
        <v>188</v>
      </c>
      <c r="AC172" s="2">
        <v>3126</v>
      </c>
      <c r="AD172" s="2">
        <v>-74.735100000000003</v>
      </c>
      <c r="AE172" s="2">
        <v>5.2034000000000002</v>
      </c>
      <c r="AF172">
        <f>VLOOKUP(B172,[1]Alt_Honda_Historico!$B:$E,4,FALSE)</f>
        <v>207</v>
      </c>
      <c r="AG172">
        <f>VLOOKUP(B172,[1]Alt_Honda_Historico!$B:$C,2,FALSE)</f>
        <v>529356.17636866297</v>
      </c>
      <c r="AH172">
        <f>VLOOKUP(B172,[1]Alt_Honda_Historico!$B:$D,3,FALSE)</f>
        <v>575154.04831928795</v>
      </c>
    </row>
    <row r="173" spans="1:34" x14ac:dyDescent="0.3">
      <c r="A173" s="3">
        <v>677684</v>
      </c>
      <c r="B173" s="2">
        <v>122791</v>
      </c>
      <c r="C173" s="3">
        <f>VLOOKUP(B173,VISIT_ID!C:F,4,FALSE)</f>
        <v>5</v>
      </c>
      <c r="D173" s="3">
        <v>4</v>
      </c>
      <c r="E173" s="2" t="s">
        <v>33</v>
      </c>
      <c r="F173" s="2" t="s">
        <v>23</v>
      </c>
      <c r="G173" s="2" t="s">
        <v>24</v>
      </c>
      <c r="H173" s="2">
        <v>122791</v>
      </c>
      <c r="I173" s="2" t="s">
        <v>187</v>
      </c>
      <c r="J173" s="2" t="s">
        <v>187</v>
      </c>
      <c r="K173" s="2">
        <v>5.2067889999999997</v>
      </c>
      <c r="L173" s="2">
        <v>-74.736407</v>
      </c>
      <c r="M173" s="2">
        <v>5</v>
      </c>
      <c r="N173" s="2" t="s">
        <v>26</v>
      </c>
      <c r="O173" s="2" t="s">
        <v>75</v>
      </c>
      <c r="P173" s="2">
        <v>3126</v>
      </c>
      <c r="Q173" s="2" t="s">
        <v>188</v>
      </c>
      <c r="R173" s="2">
        <v>1913</v>
      </c>
      <c r="S173" s="2">
        <v>2</v>
      </c>
      <c r="T173" s="2">
        <v>6</v>
      </c>
      <c r="U173" s="2">
        <v>4786</v>
      </c>
      <c r="V173" s="4">
        <v>4786</v>
      </c>
      <c r="W173" s="2" t="s">
        <v>28</v>
      </c>
      <c r="X173" s="2" t="s">
        <v>29</v>
      </c>
      <c r="Y173" s="2" t="s">
        <v>30</v>
      </c>
      <c r="Z173" s="2" t="s">
        <v>30</v>
      </c>
      <c r="AA173" s="2" t="s">
        <v>30</v>
      </c>
      <c r="AB173" s="2" t="s">
        <v>188</v>
      </c>
      <c r="AC173" s="2">
        <v>3126</v>
      </c>
      <c r="AD173" s="2">
        <v>-74.735100000000003</v>
      </c>
      <c r="AE173" s="2">
        <v>5.2034000000000002</v>
      </c>
      <c r="AF173">
        <f>VLOOKUP(B173,[1]Alt_Honda_Historico!$B:$E,4,FALSE)</f>
        <v>207</v>
      </c>
      <c r="AG173">
        <f>VLOOKUP(B173,[1]Alt_Honda_Historico!$B:$C,2,FALSE)</f>
        <v>529356.17636866297</v>
      </c>
      <c r="AH173">
        <f>VLOOKUP(B173,[1]Alt_Honda_Historico!$B:$D,3,FALSE)</f>
        <v>575154.04831928795</v>
      </c>
    </row>
    <row r="174" spans="1:34" x14ac:dyDescent="0.3">
      <c r="A174" s="3">
        <v>685184</v>
      </c>
      <c r="B174" s="2">
        <v>122901</v>
      </c>
      <c r="C174" s="3">
        <f>VLOOKUP(B174,VISIT_ID!C:F,4,FALSE)</f>
        <v>5</v>
      </c>
      <c r="D174" s="3">
        <v>4</v>
      </c>
      <c r="E174" s="2" t="s">
        <v>33</v>
      </c>
      <c r="F174" s="2" t="s">
        <v>23</v>
      </c>
      <c r="G174" s="2" t="s">
        <v>24</v>
      </c>
      <c r="H174" s="2">
        <v>122901</v>
      </c>
      <c r="I174" s="2" t="s">
        <v>195</v>
      </c>
      <c r="J174" s="2" t="s">
        <v>195</v>
      </c>
      <c r="K174" s="2">
        <v>5.2067889999999997</v>
      </c>
      <c r="L174" s="2">
        <v>-74.736407</v>
      </c>
      <c r="M174" s="2">
        <v>5</v>
      </c>
      <c r="N174" s="2" t="s">
        <v>26</v>
      </c>
      <c r="O174" s="2" t="s">
        <v>92</v>
      </c>
      <c r="P174" s="2">
        <v>2926</v>
      </c>
      <c r="Q174" s="2" t="s">
        <v>196</v>
      </c>
      <c r="R174" s="2">
        <v>1913</v>
      </c>
      <c r="S174" s="2">
        <v>2</v>
      </c>
      <c r="T174" s="2">
        <v>6</v>
      </c>
      <c r="U174" s="2">
        <v>4786</v>
      </c>
      <c r="V174" s="4">
        <v>4786</v>
      </c>
      <c r="W174" s="2" t="s">
        <v>28</v>
      </c>
      <c r="X174" s="2" t="s">
        <v>29</v>
      </c>
      <c r="Y174" s="2" t="s">
        <v>30</v>
      </c>
      <c r="Z174" s="2" t="s">
        <v>30</v>
      </c>
      <c r="AA174" s="2" t="s">
        <v>30</v>
      </c>
      <c r="AB174" s="2" t="s">
        <v>196</v>
      </c>
      <c r="AC174" s="2">
        <v>2926</v>
      </c>
      <c r="AD174" s="2">
        <v>-74.735100000000003</v>
      </c>
      <c r="AE174" s="2">
        <v>5.2034000000000002</v>
      </c>
      <c r="AF174">
        <f>VLOOKUP(B174,[1]Alt_Honda_Historico!$B:$E,4,FALSE)</f>
        <v>207</v>
      </c>
      <c r="AG174">
        <f>VLOOKUP(B174,[1]Alt_Honda_Historico!$B:$C,2,FALSE)</f>
        <v>529356.17636866297</v>
      </c>
      <c r="AH174">
        <f>VLOOKUP(B174,[1]Alt_Honda_Historico!$B:$D,3,FALSE)</f>
        <v>575154.04831928795</v>
      </c>
    </row>
    <row r="175" spans="1:34" x14ac:dyDescent="0.3">
      <c r="A175" s="3">
        <v>723686</v>
      </c>
      <c r="B175" s="2">
        <v>123027</v>
      </c>
      <c r="C175" s="3">
        <f>VLOOKUP(B175,VISIT_ID!C:F,4,FALSE)</f>
        <v>5</v>
      </c>
      <c r="D175" s="3">
        <v>4</v>
      </c>
      <c r="E175" s="2" t="s">
        <v>33</v>
      </c>
      <c r="F175" s="2" t="s">
        <v>23</v>
      </c>
      <c r="G175" s="2" t="s">
        <v>24</v>
      </c>
      <c r="H175" s="2">
        <v>123027</v>
      </c>
      <c r="I175" s="2" t="s">
        <v>201</v>
      </c>
      <c r="J175" s="2" t="s">
        <v>201</v>
      </c>
      <c r="K175" s="2">
        <v>5.2067889999999997</v>
      </c>
      <c r="L175" s="2">
        <v>-74.736407</v>
      </c>
      <c r="M175" s="2">
        <v>5</v>
      </c>
      <c r="N175" s="2" t="s">
        <v>26</v>
      </c>
      <c r="O175" s="2" t="s">
        <v>36</v>
      </c>
      <c r="P175" s="3">
        <v>2860</v>
      </c>
      <c r="Q175" s="2" t="s">
        <v>202</v>
      </c>
      <c r="R175" s="2">
        <v>1913</v>
      </c>
      <c r="S175" s="2">
        <v>2</v>
      </c>
      <c r="T175" s="2">
        <v>6</v>
      </c>
      <c r="U175" s="2">
        <v>4786</v>
      </c>
      <c r="V175" s="4">
        <v>4786</v>
      </c>
      <c r="W175" s="2" t="s">
        <v>28</v>
      </c>
      <c r="X175" s="2" t="s">
        <v>29</v>
      </c>
      <c r="Y175" s="2" t="s">
        <v>30</v>
      </c>
      <c r="Z175" s="2" t="s">
        <v>30</v>
      </c>
      <c r="AA175" s="2" t="s">
        <v>30</v>
      </c>
      <c r="AB175" s="2" t="s">
        <v>202</v>
      </c>
      <c r="AC175" s="3">
        <v>2860</v>
      </c>
      <c r="AD175" s="2">
        <v>-74.735100000000003</v>
      </c>
      <c r="AE175" s="2">
        <v>5.2034000000000002</v>
      </c>
      <c r="AF175">
        <f>VLOOKUP(B175,[1]Alt_Honda_Historico!$B:$E,4,FALSE)</f>
        <v>207</v>
      </c>
      <c r="AG175">
        <f>VLOOKUP(B175,[1]Alt_Honda_Historico!$B:$C,2,FALSE)</f>
        <v>529356.17636866297</v>
      </c>
      <c r="AH175">
        <f>VLOOKUP(B175,[1]Alt_Honda_Historico!$B:$D,3,FALSE)</f>
        <v>575154.04831928795</v>
      </c>
    </row>
    <row r="176" spans="1:34" x14ac:dyDescent="0.3">
      <c r="A176" s="3">
        <v>716226</v>
      </c>
      <c r="B176" s="2">
        <v>123048</v>
      </c>
      <c r="C176" s="3">
        <f>VLOOKUP(B176,VISIT_ID!C:F,4,FALSE)</f>
        <v>5</v>
      </c>
      <c r="D176" s="3">
        <v>4</v>
      </c>
      <c r="E176" s="2" t="s">
        <v>33</v>
      </c>
      <c r="F176" s="2" t="s">
        <v>23</v>
      </c>
      <c r="G176" s="2" t="s">
        <v>24</v>
      </c>
      <c r="H176" s="2">
        <v>123048</v>
      </c>
      <c r="I176" s="2" t="s">
        <v>203</v>
      </c>
      <c r="J176" s="2" t="s">
        <v>203</v>
      </c>
      <c r="K176" s="2">
        <v>5.2067889999999997</v>
      </c>
      <c r="L176" s="2">
        <v>-74.736407</v>
      </c>
      <c r="M176" s="2">
        <v>5</v>
      </c>
      <c r="N176" s="2" t="s">
        <v>26</v>
      </c>
      <c r="O176" s="2" t="s">
        <v>36</v>
      </c>
      <c r="P176" s="2">
        <v>2823</v>
      </c>
      <c r="Q176" s="2" t="s">
        <v>204</v>
      </c>
      <c r="R176" s="2">
        <v>1913</v>
      </c>
      <c r="S176" s="2">
        <v>2</v>
      </c>
      <c r="T176" s="2">
        <v>6</v>
      </c>
      <c r="U176" s="2">
        <v>4786</v>
      </c>
      <c r="V176" s="4">
        <v>4786</v>
      </c>
      <c r="W176" s="2" t="s">
        <v>28</v>
      </c>
      <c r="X176" s="2" t="s">
        <v>29</v>
      </c>
      <c r="Y176" s="2" t="s">
        <v>30</v>
      </c>
      <c r="Z176" s="2" t="s">
        <v>30</v>
      </c>
      <c r="AA176" s="2" t="s">
        <v>30</v>
      </c>
      <c r="AB176" s="2" t="s">
        <v>204</v>
      </c>
      <c r="AC176" s="2">
        <v>2823</v>
      </c>
      <c r="AD176" s="2">
        <v>-74.735100000000003</v>
      </c>
      <c r="AE176" s="2">
        <v>5.2034000000000002</v>
      </c>
      <c r="AF176">
        <f>VLOOKUP(B176,[1]Alt_Honda_Historico!$B:$E,4,FALSE)</f>
        <v>207</v>
      </c>
      <c r="AG176">
        <f>VLOOKUP(B176,[1]Alt_Honda_Historico!$B:$C,2,FALSE)</f>
        <v>529356.17636866297</v>
      </c>
      <c r="AH176">
        <f>VLOOKUP(B176,[1]Alt_Honda_Historico!$B:$D,3,FALSE)</f>
        <v>575154.04831928795</v>
      </c>
    </row>
    <row r="177" spans="1:34" x14ac:dyDescent="0.3">
      <c r="A177" s="3">
        <v>713721</v>
      </c>
      <c r="B177" s="2">
        <v>20721</v>
      </c>
      <c r="C177" s="3">
        <f>VLOOKUP(B177,VISIT_ID!C:F,4,FALSE)</f>
        <v>5</v>
      </c>
      <c r="D177" s="3">
        <v>4</v>
      </c>
      <c r="E177" s="2" t="s">
        <v>33</v>
      </c>
      <c r="F177" s="2" t="s">
        <v>211</v>
      </c>
      <c r="G177" s="2" t="s">
        <v>212</v>
      </c>
      <c r="H177" s="2">
        <v>20721</v>
      </c>
      <c r="I177" s="2" t="s">
        <v>205</v>
      </c>
      <c r="J177" s="2" t="s">
        <v>205</v>
      </c>
      <c r="K177" s="2">
        <v>5.2067889999999997</v>
      </c>
      <c r="L177" s="2">
        <v>-74.736407</v>
      </c>
      <c r="M177" s="2">
        <v>5</v>
      </c>
      <c r="N177" s="2" t="s">
        <v>26</v>
      </c>
      <c r="O177" s="2"/>
      <c r="P177" s="2">
        <v>3174</v>
      </c>
      <c r="Q177" s="2" t="s">
        <v>206</v>
      </c>
      <c r="R177" s="2">
        <v>1913</v>
      </c>
      <c r="S177" s="2">
        <v>2</v>
      </c>
      <c r="T177" s="2">
        <v>6</v>
      </c>
      <c r="U177" s="2">
        <v>4786</v>
      </c>
      <c r="V177" s="4">
        <v>4786</v>
      </c>
      <c r="W177" s="2" t="s">
        <v>28</v>
      </c>
      <c r="X177" s="2" t="s">
        <v>29</v>
      </c>
      <c r="Y177" s="2" t="s">
        <v>30</v>
      </c>
      <c r="Z177" s="2" t="s">
        <v>30</v>
      </c>
      <c r="AA177" s="2" t="s">
        <v>30</v>
      </c>
      <c r="AB177" s="2" t="s">
        <v>206</v>
      </c>
      <c r="AC177" s="2">
        <v>3174</v>
      </c>
      <c r="AD177" s="2">
        <v>-74.735100000000003</v>
      </c>
      <c r="AE177" s="2">
        <v>5.2034000000000002</v>
      </c>
      <c r="AF177">
        <f>VLOOKUP(B177,[1]Alt_Honda_Historico!$B:$E,4,FALSE)</f>
        <v>207</v>
      </c>
      <c r="AG177">
        <f>VLOOKUP(B177,[1]Alt_Honda_Historico!$B:$C,2,FALSE)</f>
        <v>529356.17636866297</v>
      </c>
      <c r="AH177">
        <f>VLOOKUP(B177,[1]Alt_Honda_Historico!$B:$D,3,FALSE)</f>
        <v>575154.04831928795</v>
      </c>
    </row>
    <row r="178" spans="1:34" x14ac:dyDescent="0.3">
      <c r="A178" s="3">
        <v>697001</v>
      </c>
      <c r="B178" s="2">
        <v>50929</v>
      </c>
      <c r="C178" s="3">
        <f>VLOOKUP(B178,VISIT_ID!C:F,4,FALSE)</f>
        <v>5</v>
      </c>
      <c r="D178" s="3">
        <v>4</v>
      </c>
      <c r="E178" s="2" t="s">
        <v>33</v>
      </c>
      <c r="F178" s="2" t="s">
        <v>253</v>
      </c>
      <c r="G178" s="2" t="s">
        <v>254</v>
      </c>
      <c r="H178" s="2">
        <v>50929</v>
      </c>
      <c r="I178" s="2" t="s">
        <v>54</v>
      </c>
      <c r="J178" s="2" t="s">
        <v>54</v>
      </c>
      <c r="K178" s="2">
        <v>5.2067889999999997</v>
      </c>
      <c r="L178" s="2">
        <v>-74.736407</v>
      </c>
      <c r="M178" s="2">
        <v>5</v>
      </c>
      <c r="N178" s="2" t="s">
        <v>26</v>
      </c>
      <c r="O178" s="2"/>
      <c r="P178" s="2">
        <v>1337</v>
      </c>
      <c r="Q178" s="2" t="s">
        <v>55</v>
      </c>
      <c r="R178" s="2">
        <v>1913</v>
      </c>
      <c r="S178" s="2">
        <v>2</v>
      </c>
      <c r="T178" s="2">
        <v>6</v>
      </c>
      <c r="U178" s="2">
        <v>4786</v>
      </c>
      <c r="V178" s="4">
        <v>4786</v>
      </c>
      <c r="W178" s="2" t="s">
        <v>28</v>
      </c>
      <c r="X178" s="2" t="s">
        <v>29</v>
      </c>
      <c r="Y178" s="2" t="s">
        <v>30</v>
      </c>
      <c r="Z178" s="2" t="s">
        <v>30</v>
      </c>
      <c r="AA178" s="2" t="s">
        <v>30</v>
      </c>
      <c r="AB178" s="2" t="s">
        <v>55</v>
      </c>
      <c r="AC178" s="2">
        <v>1337</v>
      </c>
      <c r="AD178" s="2">
        <v>-74.735100000000003</v>
      </c>
      <c r="AE178" s="2">
        <v>5.2034000000000002</v>
      </c>
      <c r="AF178">
        <f>VLOOKUP(B178,[1]Alt_Honda_Historico!$B:$E,4,FALSE)</f>
        <v>207</v>
      </c>
      <c r="AG178">
        <f>VLOOKUP(B178,[1]Alt_Honda_Historico!$B:$C,2,FALSE)</f>
        <v>529356.17636866297</v>
      </c>
      <c r="AH178">
        <f>VLOOKUP(B178,[1]Alt_Honda_Historico!$B:$D,3,FALSE)</f>
        <v>575154.04831928795</v>
      </c>
    </row>
    <row r="179" spans="1:34" x14ac:dyDescent="0.3">
      <c r="A179" s="3">
        <v>721352</v>
      </c>
      <c r="B179" s="2">
        <v>280001</v>
      </c>
      <c r="C179" s="3">
        <f>VLOOKUP(B179,VISIT_ID!C:F,4,FALSE)</f>
        <v>2</v>
      </c>
      <c r="D179" s="3">
        <v>2</v>
      </c>
      <c r="E179" s="2" t="s">
        <v>33</v>
      </c>
      <c r="F179" s="2" t="s">
        <v>261</v>
      </c>
      <c r="G179" s="2" t="s">
        <v>260</v>
      </c>
      <c r="H179" s="2">
        <v>280001</v>
      </c>
      <c r="I179" s="64" t="s">
        <v>10598</v>
      </c>
      <c r="J179" s="2" t="s">
        <v>10598</v>
      </c>
      <c r="K179" s="2">
        <v>5.2067889999999997</v>
      </c>
      <c r="L179" s="2">
        <v>-74.736407</v>
      </c>
      <c r="M179" s="2">
        <v>5</v>
      </c>
      <c r="N179" s="2" t="s">
        <v>227</v>
      </c>
      <c r="O179" s="2" t="s">
        <v>265</v>
      </c>
      <c r="P179" s="2">
        <v>2881</v>
      </c>
      <c r="Q179" s="2" t="s">
        <v>266</v>
      </c>
      <c r="R179" s="2">
        <v>1913</v>
      </c>
      <c r="S179" s="2">
        <v>2</v>
      </c>
      <c r="T179" s="2">
        <v>6</v>
      </c>
      <c r="U179" s="2"/>
      <c r="V179" s="4">
        <v>4786</v>
      </c>
      <c r="W179" s="2" t="s">
        <v>28</v>
      </c>
      <c r="X179" s="2" t="s">
        <v>29</v>
      </c>
      <c r="Y179" s="2" t="s">
        <v>30</v>
      </c>
      <c r="Z179" s="2" t="s">
        <v>267</v>
      </c>
      <c r="AA179" s="2" t="s">
        <v>268</v>
      </c>
      <c r="AB179" s="2" t="s">
        <v>266</v>
      </c>
      <c r="AC179" s="2">
        <v>2881</v>
      </c>
      <c r="AD179" s="2">
        <v>-74.736407</v>
      </c>
      <c r="AE179" s="2">
        <v>5.2067889999999997</v>
      </c>
      <c r="AF179">
        <f>VLOOKUP(B179,[1]Alt_Honda_Historico!$B:$E,4,FALSE)</f>
        <v>207</v>
      </c>
      <c r="AG179">
        <f>VLOOKUP(B179,[1]Alt_Honda_Historico!$B:$C,2,FALSE)</f>
        <v>529211.17746349797</v>
      </c>
      <c r="AH179">
        <f>VLOOKUP(B179,[1]Alt_Honda_Historico!$B:$D,3,FALSE)</f>
        <v>575528.60894764203</v>
      </c>
    </row>
    <row r="180" spans="1:34" x14ac:dyDescent="0.3">
      <c r="A180" s="3">
        <v>675722</v>
      </c>
      <c r="B180" s="2">
        <v>4564</v>
      </c>
      <c r="C180" s="3">
        <f>VLOOKUP(B180,VISIT_ID!C:F,4,FALSE)</f>
        <v>2</v>
      </c>
      <c r="D180" s="3">
        <v>2</v>
      </c>
      <c r="E180" s="2" t="s">
        <v>33</v>
      </c>
      <c r="F180" s="2" t="s">
        <v>211</v>
      </c>
      <c r="G180" s="2" t="s">
        <v>212</v>
      </c>
      <c r="H180" s="2">
        <v>4564</v>
      </c>
      <c r="I180" s="2" t="s">
        <v>226</v>
      </c>
      <c r="J180" s="2" t="s">
        <v>226</v>
      </c>
      <c r="K180" s="2">
        <v>5.2067889999999997</v>
      </c>
      <c r="L180" s="2">
        <v>-74.736407</v>
      </c>
      <c r="M180" s="2">
        <v>5</v>
      </c>
      <c r="N180" s="2" t="s">
        <v>227</v>
      </c>
      <c r="O180" s="2"/>
      <c r="P180" s="2">
        <v>1000</v>
      </c>
      <c r="Q180" s="2" t="s">
        <v>228</v>
      </c>
      <c r="R180" s="2">
        <v>1913</v>
      </c>
      <c r="S180" s="2">
        <v>2</v>
      </c>
      <c r="T180" s="2">
        <v>6</v>
      </c>
      <c r="U180" s="2">
        <v>4786</v>
      </c>
      <c r="V180" s="4">
        <v>4786</v>
      </c>
      <c r="W180" s="2" t="s">
        <v>28</v>
      </c>
      <c r="X180" s="2" t="s">
        <v>29</v>
      </c>
      <c r="Y180" s="2" t="s">
        <v>30</v>
      </c>
      <c r="Z180" s="2" t="s">
        <v>229</v>
      </c>
      <c r="AA180" s="2" t="s">
        <v>230</v>
      </c>
      <c r="AB180" s="2" t="s">
        <v>228</v>
      </c>
      <c r="AC180" s="2">
        <v>1000</v>
      </c>
      <c r="AD180" s="2">
        <v>-74.736407</v>
      </c>
      <c r="AE180" s="2">
        <v>5.2067889999999997</v>
      </c>
      <c r="AF180">
        <f>VLOOKUP(B180,[1]Alt_Honda_Historico!$B:$E,4,FALSE)</f>
        <v>207</v>
      </c>
      <c r="AG180">
        <f>VLOOKUP(B180,[1]Alt_Honda_Historico!$B:$C,2,FALSE)</f>
        <v>529211.17746349797</v>
      </c>
      <c r="AH180">
        <f>VLOOKUP(B180,[1]Alt_Honda_Historico!$B:$D,3,FALSE)</f>
        <v>575528.60894764203</v>
      </c>
    </row>
    <row r="181" spans="1:34" x14ac:dyDescent="0.3">
      <c r="A181" s="3">
        <v>684815</v>
      </c>
      <c r="B181" s="2">
        <v>5470</v>
      </c>
      <c r="C181" s="3">
        <f>VLOOKUP(B181,VISIT_ID!C:F,4,FALSE)</f>
        <v>2</v>
      </c>
      <c r="D181" s="3">
        <v>2</v>
      </c>
      <c r="E181" s="2" t="s">
        <v>33</v>
      </c>
      <c r="F181" s="2" t="s">
        <v>211</v>
      </c>
      <c r="G181" s="2" t="s">
        <v>212</v>
      </c>
      <c r="H181" s="2">
        <v>5470</v>
      </c>
      <c r="I181" s="2" t="s">
        <v>231</v>
      </c>
      <c r="J181" s="2" t="s">
        <v>231</v>
      </c>
      <c r="K181" s="2">
        <v>5.2067889999999997</v>
      </c>
      <c r="L181" s="2">
        <v>-74.736407</v>
      </c>
      <c r="M181" s="2">
        <v>5</v>
      </c>
      <c r="N181" s="2" t="s">
        <v>227</v>
      </c>
      <c r="O181" s="2"/>
      <c r="P181" s="2">
        <v>985</v>
      </c>
      <c r="Q181" s="2" t="s">
        <v>232</v>
      </c>
      <c r="R181" s="2">
        <v>1913</v>
      </c>
      <c r="S181" s="2">
        <v>2</v>
      </c>
      <c r="T181" s="2">
        <v>6</v>
      </c>
      <c r="U181" s="2">
        <v>4786</v>
      </c>
      <c r="V181" s="4">
        <v>4786</v>
      </c>
      <c r="W181" s="2" t="s">
        <v>28</v>
      </c>
      <c r="X181" s="2" t="s">
        <v>29</v>
      </c>
      <c r="Y181" s="2" t="s">
        <v>30</v>
      </c>
      <c r="Z181" s="2" t="s">
        <v>229</v>
      </c>
      <c r="AA181" s="2" t="s">
        <v>230</v>
      </c>
      <c r="AB181" s="2" t="s">
        <v>232</v>
      </c>
      <c r="AC181" s="2">
        <v>985</v>
      </c>
      <c r="AD181" s="2">
        <v>-74.736407</v>
      </c>
      <c r="AE181" s="2">
        <v>5.2067889999999997</v>
      </c>
      <c r="AF181">
        <f>VLOOKUP(B181,[1]Alt_Honda_Historico!$B:$E,4,FALSE)</f>
        <v>207</v>
      </c>
      <c r="AG181">
        <f>VLOOKUP(B181,[1]Alt_Honda_Historico!$B:$C,2,FALSE)</f>
        <v>529211.17746349797</v>
      </c>
      <c r="AH181">
        <f>VLOOKUP(B181,[1]Alt_Honda_Historico!$B:$D,3,FALSE)</f>
        <v>575528.60894764203</v>
      </c>
    </row>
    <row r="182" spans="1:34" x14ac:dyDescent="0.3">
      <c r="A182" s="3">
        <v>689964</v>
      </c>
      <c r="B182" s="2">
        <v>7454</v>
      </c>
      <c r="C182" s="3">
        <f>VLOOKUP(B182,VISIT_ID!C:F,4,FALSE)</f>
        <v>2</v>
      </c>
      <c r="D182" s="3">
        <v>2</v>
      </c>
      <c r="E182" s="2" t="s">
        <v>33</v>
      </c>
      <c r="F182" s="2" t="s">
        <v>211</v>
      </c>
      <c r="G182" s="2" t="s">
        <v>212</v>
      </c>
      <c r="H182" s="2">
        <v>7454</v>
      </c>
      <c r="I182" s="2" t="s">
        <v>145</v>
      </c>
      <c r="J182" s="2" t="s">
        <v>145</v>
      </c>
      <c r="K182" s="2">
        <v>5.2067889999999997</v>
      </c>
      <c r="L182" s="2">
        <v>-74.736407</v>
      </c>
      <c r="M182" s="2">
        <v>5</v>
      </c>
      <c r="N182" s="2" t="s">
        <v>227</v>
      </c>
      <c r="O182" s="2"/>
      <c r="P182" s="2">
        <v>2508</v>
      </c>
      <c r="Q182" s="2" t="s">
        <v>146</v>
      </c>
      <c r="R182" s="2">
        <v>1913</v>
      </c>
      <c r="S182" s="2">
        <v>2</v>
      </c>
      <c r="T182" s="2">
        <v>6</v>
      </c>
      <c r="U182" s="2">
        <v>4786</v>
      </c>
      <c r="V182" s="4">
        <v>4786</v>
      </c>
      <c r="W182" s="2" t="s">
        <v>28</v>
      </c>
      <c r="X182" s="2" t="s">
        <v>29</v>
      </c>
      <c r="Y182" s="2" t="s">
        <v>30</v>
      </c>
      <c r="Z182" s="2" t="s">
        <v>240</v>
      </c>
      <c r="AA182" s="2" t="s">
        <v>241</v>
      </c>
      <c r="AB182" s="2" t="s">
        <v>146</v>
      </c>
      <c r="AC182" s="2">
        <v>2508</v>
      </c>
      <c r="AD182" s="2">
        <v>-74.736407</v>
      </c>
      <c r="AE182" s="2">
        <v>5.2067889999999997</v>
      </c>
      <c r="AF182">
        <f>VLOOKUP(B182,[1]Alt_Honda_Historico!$B:$E,4,FALSE)</f>
        <v>207</v>
      </c>
      <c r="AG182">
        <f>VLOOKUP(B182,[1]Alt_Honda_Historico!$B:$C,2,FALSE)</f>
        <v>529211.17746349797</v>
      </c>
      <c r="AH182">
        <f>VLOOKUP(B182,[1]Alt_Honda_Historico!$B:$D,3,FALSE)</f>
        <v>575528.60894764203</v>
      </c>
    </row>
    <row r="183" spans="1:34" x14ac:dyDescent="0.3">
      <c r="A183" s="3">
        <v>688696</v>
      </c>
      <c r="B183" s="2">
        <v>255807</v>
      </c>
      <c r="C183" s="3">
        <f>VLOOKUP(B183,VISIT_ID!C:F,4,FALSE)</f>
        <v>5</v>
      </c>
      <c r="D183" s="3">
        <v>4</v>
      </c>
      <c r="E183" s="2" t="s">
        <v>33</v>
      </c>
      <c r="F183" s="2" t="s">
        <v>272</v>
      </c>
      <c r="G183" s="2" t="s">
        <v>273</v>
      </c>
      <c r="H183" s="2">
        <v>255807</v>
      </c>
      <c r="I183" s="2" t="s">
        <v>25</v>
      </c>
      <c r="J183" s="2" t="s">
        <v>25</v>
      </c>
      <c r="K183" s="2">
        <v>5.2034000000000002</v>
      </c>
      <c r="L183" s="2">
        <v>-74.735100000000003</v>
      </c>
      <c r="M183" s="2">
        <v>7</v>
      </c>
      <c r="N183" s="2"/>
      <c r="O183" s="2" t="s">
        <v>274</v>
      </c>
      <c r="P183" s="2">
        <v>145</v>
      </c>
      <c r="Q183" s="2" t="s">
        <v>27</v>
      </c>
      <c r="R183" s="2">
        <v>1913</v>
      </c>
      <c r="S183" s="2">
        <v>2</v>
      </c>
      <c r="T183" s="2">
        <v>6</v>
      </c>
      <c r="U183" s="2">
        <v>4786</v>
      </c>
      <c r="V183" s="4">
        <v>4786</v>
      </c>
      <c r="W183" s="2" t="s">
        <v>28</v>
      </c>
      <c r="X183" s="2" t="s">
        <v>29</v>
      </c>
      <c r="Y183" s="2" t="s">
        <v>30</v>
      </c>
      <c r="Z183" s="2" t="s">
        <v>214</v>
      </c>
      <c r="AA183" s="2" t="s">
        <v>219</v>
      </c>
      <c r="AB183" s="2" t="s">
        <v>27</v>
      </c>
      <c r="AC183" s="2">
        <v>145</v>
      </c>
      <c r="AD183" s="2">
        <v>-74.735100000000003</v>
      </c>
      <c r="AE183" s="2">
        <v>5.2034000000000002</v>
      </c>
      <c r="AF183">
        <f>VLOOKUP(B183,[1]Alt_Honda_Historico!$B:$E,4,FALSE)</f>
        <v>207</v>
      </c>
      <c r="AG183">
        <f>VLOOKUP(B183,[1]Alt_Honda_Historico!$B:$C,2,FALSE)</f>
        <v>529356.17636866297</v>
      </c>
      <c r="AH183">
        <f>VLOOKUP(B183,[1]Alt_Honda_Historico!$B:$D,3,FALSE)</f>
        <v>575154.04831928795</v>
      </c>
    </row>
    <row r="184" spans="1:34" x14ac:dyDescent="0.3">
      <c r="A184" s="3">
        <v>688701</v>
      </c>
      <c r="B184" s="2">
        <v>26021</v>
      </c>
      <c r="C184" s="3">
        <f>VLOOKUP(B184,VISIT_ID!C:F,4,FALSE)</f>
        <v>5</v>
      </c>
      <c r="D184" s="3">
        <v>4</v>
      </c>
      <c r="E184" s="2" t="s">
        <v>33</v>
      </c>
      <c r="F184" s="2" t="s">
        <v>277</v>
      </c>
      <c r="G184" s="2" t="s">
        <v>313</v>
      </c>
      <c r="H184" s="2">
        <v>26021</v>
      </c>
      <c r="I184" s="2" t="s">
        <v>25</v>
      </c>
      <c r="J184" s="2" t="s">
        <v>25</v>
      </c>
      <c r="K184" s="2">
        <v>5.2034000000000002</v>
      </c>
      <c r="L184" s="2">
        <v>-74.735100000000003</v>
      </c>
      <c r="M184" s="2">
        <v>7</v>
      </c>
      <c r="N184" s="2"/>
      <c r="O184" s="2" t="s">
        <v>278</v>
      </c>
      <c r="P184" s="2">
        <v>145</v>
      </c>
      <c r="Q184" s="2" t="s">
        <v>27</v>
      </c>
      <c r="R184" s="2">
        <v>1913</v>
      </c>
      <c r="S184" s="2">
        <v>2</v>
      </c>
      <c r="T184" s="2">
        <v>6</v>
      </c>
      <c r="U184" s="2">
        <v>4786</v>
      </c>
      <c r="V184" s="4">
        <v>4786</v>
      </c>
      <c r="W184" s="2" t="s">
        <v>28</v>
      </c>
      <c r="X184" s="2" t="s">
        <v>29</v>
      </c>
      <c r="Y184" s="2" t="s">
        <v>30</v>
      </c>
      <c r="Z184" s="2" t="s">
        <v>214</v>
      </c>
      <c r="AA184" s="2" t="s">
        <v>279</v>
      </c>
      <c r="AB184" s="2" t="s">
        <v>27</v>
      </c>
      <c r="AC184" s="2">
        <v>145</v>
      </c>
      <c r="AD184" s="2">
        <v>-74.735100000000003</v>
      </c>
      <c r="AE184" s="2">
        <v>5.2034000000000002</v>
      </c>
      <c r="AF184">
        <f>VLOOKUP(B184,[1]Alt_Honda_Historico!$B:$E,4,FALSE)</f>
        <v>207</v>
      </c>
      <c r="AG184">
        <f>VLOOKUP(B184,[1]Alt_Honda_Historico!$B:$C,2,FALSE)</f>
        <v>529356.17636866297</v>
      </c>
      <c r="AH184">
        <f>VLOOKUP(B184,[1]Alt_Honda_Historico!$B:$D,3,FALSE)</f>
        <v>575154.04831928795</v>
      </c>
    </row>
    <row r="185" spans="1:34" x14ac:dyDescent="0.3">
      <c r="A185" s="3">
        <v>677114</v>
      </c>
      <c r="B185" s="2">
        <v>121658</v>
      </c>
      <c r="C185" s="3">
        <f>VLOOKUP(B185,VISIT_ID!C:F,4,FALSE)</f>
        <v>5</v>
      </c>
      <c r="D185" s="3">
        <v>1</v>
      </c>
      <c r="E185" s="2" t="s">
        <v>33</v>
      </c>
      <c r="F185" s="2" t="s">
        <v>23</v>
      </c>
      <c r="G185" s="2" t="s">
        <v>24</v>
      </c>
      <c r="H185" s="2">
        <v>121658</v>
      </c>
      <c r="I185" s="2" t="s">
        <v>284</v>
      </c>
      <c r="J185" s="2" t="s">
        <v>284</v>
      </c>
      <c r="K185" s="2">
        <v>5.2067889999999997</v>
      </c>
      <c r="L185" s="2">
        <v>-74.736407</v>
      </c>
      <c r="M185" s="2">
        <v>5</v>
      </c>
      <c r="N185" s="2" t="s">
        <v>26</v>
      </c>
      <c r="O185" s="2" t="s">
        <v>39</v>
      </c>
      <c r="P185" s="2">
        <v>946</v>
      </c>
      <c r="Q185" s="2" t="s">
        <v>285</v>
      </c>
      <c r="R185" s="2">
        <v>1913</v>
      </c>
      <c r="S185" s="2">
        <v>2</v>
      </c>
      <c r="T185" s="2">
        <v>7</v>
      </c>
      <c r="U185" s="2">
        <v>4787</v>
      </c>
      <c r="V185" s="4">
        <v>4787</v>
      </c>
      <c r="W185" s="2" t="s">
        <v>28</v>
      </c>
      <c r="X185" s="2" t="s">
        <v>29</v>
      </c>
      <c r="Y185" s="2" t="s">
        <v>30</v>
      </c>
      <c r="Z185" s="2" t="s">
        <v>281</v>
      </c>
      <c r="AA185" s="2" t="s">
        <v>281</v>
      </c>
      <c r="AB185" s="2" t="s">
        <v>285</v>
      </c>
      <c r="AC185" s="2">
        <v>946</v>
      </c>
      <c r="AD185" s="2">
        <v>-74.736407</v>
      </c>
      <c r="AE185" s="2">
        <v>5.2067889999999997</v>
      </c>
      <c r="AF185">
        <f>VLOOKUP(B185,[1]Alt_Honda_Historico!$B:$E,4,FALSE)</f>
        <v>207</v>
      </c>
      <c r="AG185">
        <f>VLOOKUP(B185,[1]Alt_Honda_Historico!$B:$C,2,FALSE)</f>
        <v>529211.17746349797</v>
      </c>
      <c r="AH185">
        <f>VLOOKUP(B185,[1]Alt_Honda_Historico!$B:$D,3,FALSE)</f>
        <v>575528.60894764203</v>
      </c>
    </row>
    <row r="186" spans="1:34" x14ac:dyDescent="0.3">
      <c r="A186" s="3">
        <v>706484</v>
      </c>
      <c r="B186" s="2">
        <v>122333</v>
      </c>
      <c r="C186" s="3">
        <f>VLOOKUP(B186,VISIT_ID!C:F,4,FALSE)</f>
        <v>5</v>
      </c>
      <c r="D186" s="3">
        <v>1</v>
      </c>
      <c r="E186" s="2" t="s">
        <v>33</v>
      </c>
      <c r="F186" s="2" t="s">
        <v>23</v>
      </c>
      <c r="G186" s="2" t="s">
        <v>24</v>
      </c>
      <c r="H186" s="2">
        <v>122333</v>
      </c>
      <c r="I186" s="2" t="s">
        <v>142</v>
      </c>
      <c r="J186" s="2" t="s">
        <v>142</v>
      </c>
      <c r="K186" s="2">
        <v>5.2067889999999997</v>
      </c>
      <c r="L186" s="2">
        <v>-74.736407</v>
      </c>
      <c r="M186" s="2">
        <v>5</v>
      </c>
      <c r="N186" s="2" t="s">
        <v>26</v>
      </c>
      <c r="O186" s="2" t="s">
        <v>92</v>
      </c>
      <c r="P186" s="2">
        <v>2415</v>
      </c>
      <c r="Q186" s="2" t="s">
        <v>142</v>
      </c>
      <c r="R186" s="2">
        <v>1913</v>
      </c>
      <c r="S186" s="2">
        <v>2</v>
      </c>
      <c r="T186" s="2">
        <v>7</v>
      </c>
      <c r="U186" s="2">
        <v>4787</v>
      </c>
      <c r="V186" s="4">
        <v>4787</v>
      </c>
      <c r="W186" s="2" t="s">
        <v>28</v>
      </c>
      <c r="X186" s="2" t="s">
        <v>29</v>
      </c>
      <c r="Y186" s="2" t="s">
        <v>30</v>
      </c>
      <c r="Z186" s="2" t="s">
        <v>281</v>
      </c>
      <c r="AA186" s="2" t="s">
        <v>289</v>
      </c>
      <c r="AB186" s="2" t="s">
        <v>142</v>
      </c>
      <c r="AC186" s="2">
        <v>2415</v>
      </c>
      <c r="AD186" s="2">
        <v>-74.736407</v>
      </c>
      <c r="AE186" s="2">
        <v>5.2067889999999997</v>
      </c>
      <c r="AF186">
        <f>VLOOKUP(B186,[1]Alt_Honda_Historico!$B:$E,4,FALSE)</f>
        <v>207</v>
      </c>
      <c r="AG186">
        <f>VLOOKUP(B186,[1]Alt_Honda_Historico!$B:$C,2,FALSE)</f>
        <v>529211.17746349797</v>
      </c>
      <c r="AH186">
        <f>VLOOKUP(B186,[1]Alt_Honda_Historico!$B:$D,3,FALSE)</f>
        <v>575528.60894764203</v>
      </c>
    </row>
    <row r="187" spans="1:34" x14ac:dyDescent="0.3">
      <c r="A187" s="3">
        <v>713963</v>
      </c>
      <c r="B187" s="2">
        <v>122557</v>
      </c>
      <c r="C187" s="3">
        <f>VLOOKUP(B187,VISIT_ID!C:F,4,FALSE)</f>
        <v>5</v>
      </c>
      <c r="D187" s="3">
        <v>1</v>
      </c>
      <c r="E187" s="2" t="s">
        <v>33</v>
      </c>
      <c r="F187" s="2" t="s">
        <v>23</v>
      </c>
      <c r="G187" s="2" t="s">
        <v>24</v>
      </c>
      <c r="H187" s="2">
        <v>122557</v>
      </c>
      <c r="I187" s="2" t="s">
        <v>159</v>
      </c>
      <c r="J187" s="2" t="s">
        <v>159</v>
      </c>
      <c r="K187" s="2">
        <v>5.2067889999999997</v>
      </c>
      <c r="L187" s="2">
        <v>-74.736407</v>
      </c>
      <c r="M187" s="2">
        <v>5</v>
      </c>
      <c r="N187" s="2" t="s">
        <v>26</v>
      </c>
      <c r="O187" s="2"/>
      <c r="P187" s="2">
        <v>2731</v>
      </c>
      <c r="Q187" s="2" t="s">
        <v>161</v>
      </c>
      <c r="R187" s="2">
        <v>1913</v>
      </c>
      <c r="S187" s="2">
        <v>2</v>
      </c>
      <c r="T187" s="2">
        <v>7</v>
      </c>
      <c r="U187" s="2">
        <v>4787</v>
      </c>
      <c r="V187" s="4">
        <v>4787</v>
      </c>
      <c r="W187" s="2" t="s">
        <v>28</v>
      </c>
      <c r="X187" s="2" t="s">
        <v>29</v>
      </c>
      <c r="Y187" s="2" t="s">
        <v>30</v>
      </c>
      <c r="Z187" s="2" t="s">
        <v>281</v>
      </c>
      <c r="AA187" s="2" t="s">
        <v>281</v>
      </c>
      <c r="AB187" s="2" t="s">
        <v>161</v>
      </c>
      <c r="AC187" s="2">
        <v>2731</v>
      </c>
      <c r="AD187" s="2">
        <v>-74.736407</v>
      </c>
      <c r="AE187" s="2">
        <v>5.2067889999999997</v>
      </c>
      <c r="AF187">
        <f>VLOOKUP(B187,[1]Alt_Honda_Historico!$B:$E,4,FALSE)</f>
        <v>207</v>
      </c>
      <c r="AG187">
        <f>VLOOKUP(B187,[1]Alt_Honda_Historico!$B:$C,2,FALSE)</f>
        <v>529211.17746349797</v>
      </c>
      <c r="AH187">
        <f>VLOOKUP(B187,[1]Alt_Honda_Historico!$B:$D,3,FALSE)</f>
        <v>575528.60894764203</v>
      </c>
    </row>
    <row r="188" spans="1:34" x14ac:dyDescent="0.3">
      <c r="A188" s="3">
        <v>721178</v>
      </c>
      <c r="B188" s="2">
        <v>122971</v>
      </c>
      <c r="C188" s="3">
        <f>VLOOKUP(B188,VISIT_ID!C:F,4,FALSE)</f>
        <v>5</v>
      </c>
      <c r="D188" s="3">
        <v>1</v>
      </c>
      <c r="E188" s="2" t="s">
        <v>33</v>
      </c>
      <c r="F188" s="2" t="s">
        <v>23</v>
      </c>
      <c r="G188" s="2" t="s">
        <v>24</v>
      </c>
      <c r="H188" s="2">
        <v>122971</v>
      </c>
      <c r="I188" s="64" t="s">
        <v>10598</v>
      </c>
      <c r="J188" s="2" t="s">
        <v>10598</v>
      </c>
      <c r="K188" s="2">
        <v>5.2067889999999997</v>
      </c>
      <c r="L188" s="2">
        <v>-74.736407</v>
      </c>
      <c r="M188" s="2">
        <v>5</v>
      </c>
      <c r="N188" s="2" t="s">
        <v>26</v>
      </c>
      <c r="O188" s="2"/>
      <c r="P188" s="2">
        <v>2881</v>
      </c>
      <c r="Q188" s="2" t="s">
        <v>299</v>
      </c>
      <c r="R188" s="2">
        <v>1913</v>
      </c>
      <c r="S188" s="2">
        <v>2</v>
      </c>
      <c r="T188" s="2">
        <v>7</v>
      </c>
      <c r="U188" s="2">
        <v>4787</v>
      </c>
      <c r="V188" s="4">
        <v>4787</v>
      </c>
      <c r="W188" s="2" t="s">
        <v>28</v>
      </c>
      <c r="X188" s="2" t="s">
        <v>29</v>
      </c>
      <c r="Y188" s="2" t="s">
        <v>30</v>
      </c>
      <c r="Z188" s="2" t="s">
        <v>281</v>
      </c>
      <c r="AA188" s="2" t="s">
        <v>281</v>
      </c>
      <c r="AB188" s="2" t="s">
        <v>299</v>
      </c>
      <c r="AC188" s="2">
        <v>2881</v>
      </c>
      <c r="AD188" s="2">
        <v>-74.736407</v>
      </c>
      <c r="AE188" s="2">
        <v>5.2067889999999997</v>
      </c>
      <c r="AF188">
        <f>VLOOKUP(B188,[1]Alt_Honda_Historico!$B:$E,4,FALSE)</f>
        <v>207</v>
      </c>
      <c r="AG188">
        <f>VLOOKUP(B188,[1]Alt_Honda_Historico!$B:$C,2,FALSE)</f>
        <v>529211.17746349797</v>
      </c>
      <c r="AH188">
        <f>VLOOKUP(B188,[1]Alt_Honda_Historico!$B:$D,3,FALSE)</f>
        <v>575528.60894764203</v>
      </c>
    </row>
    <row r="189" spans="1:34" x14ac:dyDescent="0.3">
      <c r="A189" s="3">
        <v>702059</v>
      </c>
      <c r="B189" s="2">
        <v>6872</v>
      </c>
      <c r="C189" s="3">
        <f>VLOOKUP(B189,VISIT_ID!C:F,4,FALSE)</f>
        <v>5</v>
      </c>
      <c r="D189" s="3">
        <v>1</v>
      </c>
      <c r="E189" s="2" t="s">
        <v>33</v>
      </c>
      <c r="F189" s="2" t="s">
        <v>211</v>
      </c>
      <c r="G189" s="2" t="s">
        <v>212</v>
      </c>
      <c r="H189" s="2">
        <v>6872</v>
      </c>
      <c r="I189" s="2" t="s">
        <v>109</v>
      </c>
      <c r="J189" s="2" t="s">
        <v>109</v>
      </c>
      <c r="K189" s="2">
        <v>5.2067889999999997</v>
      </c>
      <c r="L189" s="2">
        <v>-74.736407</v>
      </c>
      <c r="M189" s="2">
        <v>5</v>
      </c>
      <c r="N189" s="2" t="s">
        <v>26</v>
      </c>
      <c r="O189" s="2"/>
      <c r="P189" s="2">
        <v>1834</v>
      </c>
      <c r="Q189" s="2" t="s">
        <v>109</v>
      </c>
      <c r="R189" s="2">
        <v>1913</v>
      </c>
      <c r="S189" s="2">
        <v>2</v>
      </c>
      <c r="T189" s="2">
        <v>7</v>
      </c>
      <c r="U189" s="2">
        <v>4787</v>
      </c>
      <c r="V189" s="4">
        <v>4787</v>
      </c>
      <c r="W189" s="2" t="s">
        <v>28</v>
      </c>
      <c r="X189" s="2" t="s">
        <v>29</v>
      </c>
      <c r="Y189" s="2" t="s">
        <v>30</v>
      </c>
      <c r="Z189" s="2" t="s">
        <v>281</v>
      </c>
      <c r="AA189" s="2" t="s">
        <v>303</v>
      </c>
      <c r="AB189" s="2" t="s">
        <v>109</v>
      </c>
      <c r="AC189" s="2">
        <v>1834</v>
      </c>
      <c r="AD189" s="2">
        <v>-74.736407</v>
      </c>
      <c r="AE189" s="2">
        <v>5.2067889999999997</v>
      </c>
      <c r="AF189">
        <f>VLOOKUP(B189,[1]Alt_Honda_Historico!$B:$E,4,FALSE)</f>
        <v>207</v>
      </c>
      <c r="AG189">
        <f>VLOOKUP(B189,[1]Alt_Honda_Historico!$B:$C,2,FALSE)</f>
        <v>529211.17746349797</v>
      </c>
      <c r="AH189">
        <f>VLOOKUP(B189,[1]Alt_Honda_Historico!$B:$D,3,FALSE)</f>
        <v>575528.60894764203</v>
      </c>
    </row>
    <row r="190" spans="1:34" x14ac:dyDescent="0.3">
      <c r="A190" s="3">
        <v>727023</v>
      </c>
      <c r="B190" s="2">
        <v>124842</v>
      </c>
      <c r="C190" s="3">
        <f>VLOOKUP(B190,VISIT_ID!C:F,4,FALSE)</f>
        <v>5</v>
      </c>
      <c r="D190" s="3">
        <v>1</v>
      </c>
      <c r="E190" s="2" t="s">
        <v>33</v>
      </c>
      <c r="F190" s="2" t="s">
        <v>261</v>
      </c>
      <c r="G190" s="2" t="s">
        <v>260</v>
      </c>
      <c r="H190" s="2">
        <v>124842</v>
      </c>
      <c r="I190" s="2" t="s">
        <v>159</v>
      </c>
      <c r="J190" s="2" t="s">
        <v>159</v>
      </c>
      <c r="K190" s="2">
        <v>5.2067889999999997</v>
      </c>
      <c r="L190" s="2">
        <v>-74.736407</v>
      </c>
      <c r="M190" s="2">
        <v>5</v>
      </c>
      <c r="N190" s="2" t="s">
        <v>26</v>
      </c>
      <c r="O190" s="2" t="s">
        <v>308</v>
      </c>
      <c r="P190" s="2">
        <v>2731</v>
      </c>
      <c r="Q190" s="2" t="s">
        <v>160</v>
      </c>
      <c r="R190" s="2">
        <v>1913</v>
      </c>
      <c r="S190" s="2">
        <v>2</v>
      </c>
      <c r="T190" s="2">
        <v>7</v>
      </c>
      <c r="U190" s="2"/>
      <c r="V190" s="4">
        <v>4787</v>
      </c>
      <c r="W190" s="2" t="s">
        <v>28</v>
      </c>
      <c r="X190" s="2" t="s">
        <v>29</v>
      </c>
      <c r="Y190" s="2" t="s">
        <v>30</v>
      </c>
      <c r="Z190" s="2" t="s">
        <v>281</v>
      </c>
      <c r="AA190" s="2" t="s">
        <v>309</v>
      </c>
      <c r="AB190" s="2" t="s">
        <v>160</v>
      </c>
      <c r="AC190" s="2">
        <v>2731</v>
      </c>
      <c r="AD190" s="2">
        <v>-74.736407</v>
      </c>
      <c r="AE190" s="2">
        <v>5.2067889999999997</v>
      </c>
      <c r="AF190">
        <f>VLOOKUP(B190,[1]Alt_Honda_Historico!$B:$E,4,FALSE)</f>
        <v>207</v>
      </c>
      <c r="AG190">
        <f>VLOOKUP(B190,[1]Alt_Honda_Historico!$B:$C,2,FALSE)</f>
        <v>529211.17746349797</v>
      </c>
      <c r="AH190">
        <f>VLOOKUP(B190,[1]Alt_Honda_Historico!$B:$D,3,FALSE)</f>
        <v>575528.60894764203</v>
      </c>
    </row>
    <row r="191" spans="1:34" x14ac:dyDescent="0.3">
      <c r="A191" s="3">
        <v>705118</v>
      </c>
      <c r="B191" s="2">
        <v>121436</v>
      </c>
      <c r="C191" s="3">
        <f>VLOOKUP(B191,VISIT_ID!C:F,4,FALSE)</f>
        <v>6</v>
      </c>
      <c r="D191" s="3">
        <v>4</v>
      </c>
      <c r="E191" s="2" t="s">
        <v>33</v>
      </c>
      <c r="F191" s="2" t="s">
        <v>23</v>
      </c>
      <c r="G191" s="2" t="s">
        <v>24</v>
      </c>
      <c r="H191" s="2">
        <v>121436</v>
      </c>
      <c r="I191" s="2" t="s">
        <v>49</v>
      </c>
      <c r="J191" s="2" t="s">
        <v>49</v>
      </c>
      <c r="K191" s="2">
        <v>5.2067889999999997</v>
      </c>
      <c r="L191" s="2">
        <v>-74.736407</v>
      </c>
      <c r="M191" s="2">
        <v>5</v>
      </c>
      <c r="N191" s="2" t="s">
        <v>26</v>
      </c>
      <c r="O191" s="2" t="s">
        <v>36</v>
      </c>
      <c r="P191" s="2">
        <v>1266</v>
      </c>
      <c r="Q191" s="2" t="s">
        <v>49</v>
      </c>
      <c r="R191" s="2">
        <v>1913</v>
      </c>
      <c r="S191" s="2">
        <v>2</v>
      </c>
      <c r="T191" s="2">
        <v>7</v>
      </c>
      <c r="U191" s="2">
        <v>4787</v>
      </c>
      <c r="V191" s="4">
        <v>4787</v>
      </c>
      <c r="W191" s="2" t="s">
        <v>28</v>
      </c>
      <c r="X191" s="2" t="s">
        <v>29</v>
      </c>
      <c r="Y191" s="2" t="s">
        <v>30</v>
      </c>
      <c r="Z191" s="2" t="s">
        <v>30</v>
      </c>
      <c r="AA191" s="2" t="s">
        <v>30</v>
      </c>
      <c r="AB191" s="2" t="s">
        <v>49</v>
      </c>
      <c r="AC191" s="2">
        <v>1266</v>
      </c>
      <c r="AD191" s="2">
        <v>-74.735100000000003</v>
      </c>
      <c r="AE191" s="2">
        <v>5.2034000000000002</v>
      </c>
      <c r="AF191">
        <f>VLOOKUP(B191,[1]Alt_Honda_Historico!$B:$E,4,FALSE)</f>
        <v>207</v>
      </c>
      <c r="AG191">
        <f>VLOOKUP(B191,[1]Alt_Honda_Historico!$B:$C,2,FALSE)</f>
        <v>529356.17636866297</v>
      </c>
      <c r="AH191">
        <f>VLOOKUP(B191,[1]Alt_Honda_Historico!$B:$D,3,FALSE)</f>
        <v>575154.04831928795</v>
      </c>
    </row>
    <row r="192" spans="1:34" x14ac:dyDescent="0.3">
      <c r="A192" s="3">
        <v>684316</v>
      </c>
      <c r="B192" s="2">
        <v>121452</v>
      </c>
      <c r="C192" s="3">
        <f>VLOOKUP(B192,VISIT_ID!C:F,4,FALSE)</f>
        <v>6</v>
      </c>
      <c r="D192" s="3">
        <v>4</v>
      </c>
      <c r="E192" s="2" t="s">
        <v>33</v>
      </c>
      <c r="F192" s="2" t="s">
        <v>23</v>
      </c>
      <c r="G192" s="2" t="s">
        <v>24</v>
      </c>
      <c r="H192" s="2">
        <v>121452</v>
      </c>
      <c r="I192" s="2" t="s">
        <v>51</v>
      </c>
      <c r="J192" s="2" t="s">
        <v>51</v>
      </c>
      <c r="K192" s="2">
        <v>5.2067889999999997</v>
      </c>
      <c r="L192" s="2">
        <v>-74.736407</v>
      </c>
      <c r="M192" s="2">
        <v>5</v>
      </c>
      <c r="N192" s="2" t="s">
        <v>26</v>
      </c>
      <c r="O192" s="2"/>
      <c r="P192" s="3">
        <v>1269</v>
      </c>
      <c r="Q192" s="2" t="s">
        <v>53</v>
      </c>
      <c r="R192" s="2">
        <v>1913</v>
      </c>
      <c r="S192" s="2">
        <v>2</v>
      </c>
      <c r="T192" s="2">
        <v>7</v>
      </c>
      <c r="U192" s="2">
        <v>4787</v>
      </c>
      <c r="V192" s="4">
        <v>4787</v>
      </c>
      <c r="W192" s="2" t="s">
        <v>28</v>
      </c>
      <c r="X192" s="2" t="s">
        <v>29</v>
      </c>
      <c r="Y192" s="2" t="s">
        <v>30</v>
      </c>
      <c r="Z192" s="2" t="s">
        <v>30</v>
      </c>
      <c r="AA192" s="2" t="s">
        <v>30</v>
      </c>
      <c r="AB192" s="2" t="s">
        <v>53</v>
      </c>
      <c r="AC192" s="3">
        <v>1269</v>
      </c>
      <c r="AD192" s="2">
        <v>-74.735100000000003</v>
      </c>
      <c r="AE192" s="2">
        <v>5.2034000000000002</v>
      </c>
      <c r="AF192">
        <f>VLOOKUP(B192,[1]Alt_Honda_Historico!$B:$E,4,FALSE)</f>
        <v>207</v>
      </c>
      <c r="AG192">
        <f>VLOOKUP(B192,[1]Alt_Honda_Historico!$B:$C,2,FALSE)</f>
        <v>529356.17636866297</v>
      </c>
      <c r="AH192">
        <f>VLOOKUP(B192,[1]Alt_Honda_Historico!$B:$D,3,FALSE)</f>
        <v>575154.04831928795</v>
      </c>
    </row>
    <row r="193" spans="1:34" x14ac:dyDescent="0.3">
      <c r="A193" s="3">
        <v>715015</v>
      </c>
      <c r="B193" s="2">
        <v>121468</v>
      </c>
      <c r="C193" s="3">
        <f>VLOOKUP(B193,VISIT_ID!C:F,4,FALSE)</f>
        <v>6</v>
      </c>
      <c r="D193" s="3">
        <v>4</v>
      </c>
      <c r="E193" s="2" t="s">
        <v>33</v>
      </c>
      <c r="F193" s="2" t="s">
        <v>23</v>
      </c>
      <c r="G193" s="2" t="s">
        <v>24</v>
      </c>
      <c r="H193" s="2">
        <v>121468</v>
      </c>
      <c r="I193" s="2" t="s">
        <v>54</v>
      </c>
      <c r="J193" s="2" t="s">
        <v>54</v>
      </c>
      <c r="K193" s="2">
        <v>5.2067889999999997</v>
      </c>
      <c r="L193" s="2">
        <v>-74.736407</v>
      </c>
      <c r="M193" s="2">
        <v>5</v>
      </c>
      <c r="N193" s="2" t="s">
        <v>26</v>
      </c>
      <c r="O193" s="2" t="s">
        <v>52</v>
      </c>
      <c r="P193" s="2">
        <v>1337</v>
      </c>
      <c r="Q193" s="2" t="s">
        <v>56</v>
      </c>
      <c r="R193" s="2">
        <v>1913</v>
      </c>
      <c r="S193" s="2">
        <v>2</v>
      </c>
      <c r="T193" s="2">
        <v>7</v>
      </c>
      <c r="U193" s="2">
        <v>4787</v>
      </c>
      <c r="V193" s="4">
        <v>4787</v>
      </c>
      <c r="W193" s="2" t="s">
        <v>28</v>
      </c>
      <c r="X193" s="2" t="s">
        <v>29</v>
      </c>
      <c r="Y193" s="2" t="s">
        <v>30</v>
      </c>
      <c r="Z193" s="2" t="s">
        <v>30</v>
      </c>
      <c r="AA193" s="2" t="s">
        <v>30</v>
      </c>
      <c r="AB193" s="2" t="s">
        <v>56</v>
      </c>
      <c r="AC193" s="2">
        <v>1337</v>
      </c>
      <c r="AD193" s="2">
        <v>-74.735100000000003</v>
      </c>
      <c r="AE193" s="2">
        <v>5.2034000000000002</v>
      </c>
      <c r="AF193">
        <f>VLOOKUP(B193,[1]Alt_Honda_Historico!$B:$E,4,FALSE)</f>
        <v>207</v>
      </c>
      <c r="AG193">
        <f>VLOOKUP(B193,[1]Alt_Honda_Historico!$B:$C,2,FALSE)</f>
        <v>529356.17636866297</v>
      </c>
      <c r="AH193">
        <f>VLOOKUP(B193,[1]Alt_Honda_Historico!$B:$D,3,FALSE)</f>
        <v>575154.04831928795</v>
      </c>
    </row>
    <row r="194" spans="1:34" x14ac:dyDescent="0.3">
      <c r="A194" s="3">
        <v>681398</v>
      </c>
      <c r="B194" s="2">
        <v>121477</v>
      </c>
      <c r="C194" s="3">
        <f>VLOOKUP(B194,VISIT_ID!C:F,4,FALSE)</f>
        <v>6</v>
      </c>
      <c r="D194" s="3">
        <v>4</v>
      </c>
      <c r="E194" s="2" t="s">
        <v>33</v>
      </c>
      <c r="F194" s="2" t="s">
        <v>23</v>
      </c>
      <c r="G194" s="2" t="s">
        <v>24</v>
      </c>
      <c r="H194" s="2">
        <v>121477</v>
      </c>
      <c r="I194" s="2" t="s">
        <v>57</v>
      </c>
      <c r="J194" s="2" t="s">
        <v>57</v>
      </c>
      <c r="K194" s="2">
        <v>5.2067889999999997</v>
      </c>
      <c r="L194" s="2">
        <v>-74.736407</v>
      </c>
      <c r="M194" s="2">
        <v>5</v>
      </c>
      <c r="N194" s="2" t="s">
        <v>26</v>
      </c>
      <c r="O194" s="2" t="s">
        <v>36</v>
      </c>
      <c r="P194" s="2">
        <v>1296</v>
      </c>
      <c r="Q194" s="2" t="s">
        <v>57</v>
      </c>
      <c r="R194" s="2">
        <v>1913</v>
      </c>
      <c r="S194" s="2">
        <v>2</v>
      </c>
      <c r="T194" s="2">
        <v>7</v>
      </c>
      <c r="U194" s="2">
        <v>4787</v>
      </c>
      <c r="V194" s="4">
        <v>4787</v>
      </c>
      <c r="W194" s="2" t="s">
        <v>28</v>
      </c>
      <c r="X194" s="2" t="s">
        <v>29</v>
      </c>
      <c r="Y194" s="2" t="s">
        <v>30</v>
      </c>
      <c r="Z194" s="2" t="s">
        <v>30</v>
      </c>
      <c r="AA194" s="2" t="s">
        <v>30</v>
      </c>
      <c r="AB194" s="2" t="s">
        <v>57</v>
      </c>
      <c r="AC194" s="2">
        <v>1296</v>
      </c>
      <c r="AD194" s="2">
        <v>-74.735100000000003</v>
      </c>
      <c r="AE194" s="2">
        <v>5.2034000000000002</v>
      </c>
      <c r="AF194">
        <f>VLOOKUP(B194,[1]Alt_Honda_Historico!$B:$E,4,FALSE)</f>
        <v>207</v>
      </c>
      <c r="AG194">
        <f>VLOOKUP(B194,[1]Alt_Honda_Historico!$B:$C,2,FALSE)</f>
        <v>529356.17636866297</v>
      </c>
      <c r="AH194">
        <f>VLOOKUP(B194,[1]Alt_Honda_Historico!$B:$D,3,FALSE)</f>
        <v>575154.04831928795</v>
      </c>
    </row>
    <row r="195" spans="1:34" x14ac:dyDescent="0.3">
      <c r="A195" s="3">
        <v>681399</v>
      </c>
      <c r="B195" s="2">
        <v>121478</v>
      </c>
      <c r="C195" s="3">
        <f>VLOOKUP(B195,VISIT_ID!C:F,4,FALSE)</f>
        <v>6</v>
      </c>
      <c r="D195" s="3">
        <v>4</v>
      </c>
      <c r="E195" s="2" t="s">
        <v>33</v>
      </c>
      <c r="F195" s="2" t="s">
        <v>23</v>
      </c>
      <c r="G195" s="2" t="s">
        <v>24</v>
      </c>
      <c r="H195" s="2">
        <v>121478</v>
      </c>
      <c r="I195" s="2" t="s">
        <v>57</v>
      </c>
      <c r="J195" s="2" t="s">
        <v>57</v>
      </c>
      <c r="K195" s="2">
        <v>5.2067889999999997</v>
      </c>
      <c r="L195" s="2">
        <v>-74.736407</v>
      </c>
      <c r="M195" s="2">
        <v>5</v>
      </c>
      <c r="N195" s="2" t="s">
        <v>26</v>
      </c>
      <c r="O195" s="2"/>
      <c r="P195" s="2">
        <v>1296</v>
      </c>
      <c r="Q195" s="2" t="s">
        <v>57</v>
      </c>
      <c r="R195" s="2">
        <v>1913</v>
      </c>
      <c r="S195" s="2">
        <v>2</v>
      </c>
      <c r="T195" s="2">
        <v>7</v>
      </c>
      <c r="U195" s="2">
        <v>4787</v>
      </c>
      <c r="V195" s="4">
        <v>4787</v>
      </c>
      <c r="W195" s="2" t="s">
        <v>28</v>
      </c>
      <c r="X195" s="2" t="s">
        <v>29</v>
      </c>
      <c r="Y195" s="2" t="s">
        <v>30</v>
      </c>
      <c r="Z195" s="2" t="s">
        <v>30</v>
      </c>
      <c r="AA195" s="2" t="s">
        <v>30</v>
      </c>
      <c r="AB195" s="2" t="s">
        <v>57</v>
      </c>
      <c r="AC195" s="2">
        <v>1296</v>
      </c>
      <c r="AD195" s="2">
        <v>-74.735100000000003</v>
      </c>
      <c r="AE195" s="2">
        <v>5.2034000000000002</v>
      </c>
      <c r="AF195">
        <f>VLOOKUP(B195,[1]Alt_Honda_Historico!$B:$E,4,FALSE)</f>
        <v>207</v>
      </c>
      <c r="AG195">
        <f>VLOOKUP(B195,[1]Alt_Honda_Historico!$B:$C,2,FALSE)</f>
        <v>529356.17636866297</v>
      </c>
      <c r="AH195">
        <f>VLOOKUP(B195,[1]Alt_Honda_Historico!$B:$D,3,FALSE)</f>
        <v>575154.04831928795</v>
      </c>
    </row>
    <row r="196" spans="1:34" x14ac:dyDescent="0.3">
      <c r="A196" s="3">
        <v>684599</v>
      </c>
      <c r="B196" s="2">
        <v>121494</v>
      </c>
      <c r="C196" s="3">
        <f>VLOOKUP(B196,VISIT_ID!C:F,4,FALSE)</f>
        <v>6</v>
      </c>
      <c r="D196" s="3">
        <v>4</v>
      </c>
      <c r="E196" s="2" t="s">
        <v>33</v>
      </c>
      <c r="F196" s="2" t="s">
        <v>23</v>
      </c>
      <c r="G196" s="2" t="s">
        <v>24</v>
      </c>
      <c r="H196" s="2">
        <v>121494</v>
      </c>
      <c r="I196" s="2" t="s">
        <v>62</v>
      </c>
      <c r="J196" s="2" t="s">
        <v>62</v>
      </c>
      <c r="K196" s="2">
        <v>5.2067889999999997</v>
      </c>
      <c r="L196" s="2">
        <v>-74.736407</v>
      </c>
      <c r="M196" s="2">
        <v>5</v>
      </c>
      <c r="N196" s="2" t="s">
        <v>26</v>
      </c>
      <c r="O196" s="2"/>
      <c r="P196" s="2">
        <v>1047</v>
      </c>
      <c r="Q196" s="2" t="s">
        <v>63</v>
      </c>
      <c r="R196" s="2">
        <v>1913</v>
      </c>
      <c r="S196" s="2">
        <v>2</v>
      </c>
      <c r="T196" s="2">
        <v>7</v>
      </c>
      <c r="U196" s="2">
        <v>4787</v>
      </c>
      <c r="V196" s="4">
        <v>4787</v>
      </c>
      <c r="W196" s="2" t="s">
        <v>28</v>
      </c>
      <c r="X196" s="2" t="s">
        <v>29</v>
      </c>
      <c r="Y196" s="2" t="s">
        <v>30</v>
      </c>
      <c r="Z196" s="2" t="s">
        <v>30</v>
      </c>
      <c r="AA196" s="2" t="s">
        <v>30</v>
      </c>
      <c r="AB196" s="2" t="s">
        <v>63</v>
      </c>
      <c r="AC196" s="2">
        <v>1047</v>
      </c>
      <c r="AD196" s="2">
        <v>-74.735100000000003</v>
      </c>
      <c r="AE196" s="2">
        <v>5.2034000000000002</v>
      </c>
      <c r="AF196">
        <f>VLOOKUP(B196,[1]Alt_Honda_Historico!$B:$E,4,FALSE)</f>
        <v>207</v>
      </c>
      <c r="AG196">
        <f>VLOOKUP(B196,[1]Alt_Honda_Historico!$B:$C,2,FALSE)</f>
        <v>529356.17636866297</v>
      </c>
      <c r="AH196">
        <f>VLOOKUP(B196,[1]Alt_Honda_Historico!$B:$D,3,FALSE)</f>
        <v>575154.04831928795</v>
      </c>
    </row>
    <row r="197" spans="1:34" x14ac:dyDescent="0.3">
      <c r="A197" s="3">
        <v>706094</v>
      </c>
      <c r="B197" s="2">
        <v>121500</v>
      </c>
      <c r="C197" s="3">
        <f>VLOOKUP(B197,VISIT_ID!C:F,4,FALSE)</f>
        <v>6</v>
      </c>
      <c r="D197" s="3">
        <v>4</v>
      </c>
      <c r="E197" s="2" t="s">
        <v>33</v>
      </c>
      <c r="F197" s="2" t="s">
        <v>23</v>
      </c>
      <c r="G197" s="2" t="s">
        <v>24</v>
      </c>
      <c r="H197" s="2">
        <v>121500</v>
      </c>
      <c r="I197" s="2" t="s">
        <v>65</v>
      </c>
      <c r="J197" s="2" t="s">
        <v>65</v>
      </c>
      <c r="K197" s="2">
        <v>5.2067889999999997</v>
      </c>
      <c r="L197" s="2">
        <v>-74.736407</v>
      </c>
      <c r="M197" s="2">
        <v>5</v>
      </c>
      <c r="N197" s="2" t="s">
        <v>26</v>
      </c>
      <c r="O197" s="2" t="s">
        <v>43</v>
      </c>
      <c r="P197" s="2">
        <v>1057</v>
      </c>
      <c r="Q197" s="2" t="s">
        <v>66</v>
      </c>
      <c r="R197" s="2">
        <v>1913</v>
      </c>
      <c r="S197" s="2">
        <v>2</v>
      </c>
      <c r="T197" s="2">
        <v>7</v>
      </c>
      <c r="U197" s="2">
        <v>4787</v>
      </c>
      <c r="V197" s="4">
        <v>4787</v>
      </c>
      <c r="W197" s="2" t="s">
        <v>28</v>
      </c>
      <c r="X197" s="2" t="s">
        <v>29</v>
      </c>
      <c r="Y197" s="2" t="s">
        <v>30</v>
      </c>
      <c r="Z197" s="2" t="s">
        <v>30</v>
      </c>
      <c r="AA197" s="2" t="s">
        <v>30</v>
      </c>
      <c r="AB197" s="2" t="s">
        <v>66</v>
      </c>
      <c r="AC197" s="2">
        <v>1057</v>
      </c>
      <c r="AD197" s="2">
        <v>-74.735100000000003</v>
      </c>
      <c r="AE197" s="2">
        <v>5.2034000000000002</v>
      </c>
      <c r="AF197">
        <f>VLOOKUP(B197,[1]Alt_Honda_Historico!$B:$E,4,FALSE)</f>
        <v>207</v>
      </c>
      <c r="AG197">
        <f>VLOOKUP(B197,[1]Alt_Honda_Historico!$B:$C,2,FALSE)</f>
        <v>529356.17636866297</v>
      </c>
      <c r="AH197">
        <f>VLOOKUP(B197,[1]Alt_Honda_Historico!$B:$D,3,FALSE)</f>
        <v>575154.04831928795</v>
      </c>
    </row>
    <row r="198" spans="1:34" x14ac:dyDescent="0.3">
      <c r="A198" s="3">
        <v>691399</v>
      </c>
      <c r="B198" s="2">
        <v>121563</v>
      </c>
      <c r="C198" s="3">
        <f>VLOOKUP(B198,VISIT_ID!C:F,4,FALSE)</f>
        <v>6</v>
      </c>
      <c r="D198" s="3">
        <v>4</v>
      </c>
      <c r="E198" s="2" t="s">
        <v>33</v>
      </c>
      <c r="F198" s="2" t="s">
        <v>23</v>
      </c>
      <c r="G198" s="2" t="s">
        <v>24</v>
      </c>
      <c r="H198" s="2">
        <v>121563</v>
      </c>
      <c r="I198" s="64" t="s">
        <v>2286</v>
      </c>
      <c r="J198" s="2" t="s">
        <v>2286</v>
      </c>
      <c r="K198" s="2">
        <v>5.2067889999999997</v>
      </c>
      <c r="L198" s="2">
        <v>-74.736407</v>
      </c>
      <c r="M198" s="2">
        <v>5</v>
      </c>
      <c r="N198" s="2" t="s">
        <v>26</v>
      </c>
      <c r="O198" s="2" t="s">
        <v>39</v>
      </c>
      <c r="P198" s="2">
        <v>1022</v>
      </c>
      <c r="Q198" s="2" t="s">
        <v>67</v>
      </c>
      <c r="R198" s="2">
        <v>1913</v>
      </c>
      <c r="S198" s="2">
        <v>2</v>
      </c>
      <c r="T198" s="2">
        <v>7</v>
      </c>
      <c r="U198" s="2">
        <v>4787</v>
      </c>
      <c r="V198" s="4">
        <v>4787</v>
      </c>
      <c r="W198" s="2" t="s">
        <v>28</v>
      </c>
      <c r="X198" s="2" t="s">
        <v>29</v>
      </c>
      <c r="Y198" s="2" t="s">
        <v>30</v>
      </c>
      <c r="Z198" s="2" t="s">
        <v>30</v>
      </c>
      <c r="AA198" s="2" t="s">
        <v>30</v>
      </c>
      <c r="AB198" s="2" t="s">
        <v>67</v>
      </c>
      <c r="AC198" s="2">
        <v>1022</v>
      </c>
      <c r="AD198" s="2">
        <v>-74.735100000000003</v>
      </c>
      <c r="AE198" s="2">
        <v>5.2034000000000002</v>
      </c>
      <c r="AF198">
        <f>VLOOKUP(B198,[1]Alt_Honda_Historico!$B:$E,4,FALSE)</f>
        <v>207</v>
      </c>
      <c r="AG198">
        <f>VLOOKUP(B198,[1]Alt_Honda_Historico!$B:$C,2,FALSE)</f>
        <v>529356.17636866297</v>
      </c>
      <c r="AH198">
        <f>VLOOKUP(B198,[1]Alt_Honda_Historico!$B:$D,3,FALSE)</f>
        <v>575154.04831928795</v>
      </c>
    </row>
    <row r="199" spans="1:34" x14ac:dyDescent="0.3">
      <c r="A199" s="3">
        <v>708993</v>
      </c>
      <c r="B199" s="2">
        <v>121758</v>
      </c>
      <c r="C199" s="3">
        <f>VLOOKUP(B199,VISIT_ID!C:F,4,FALSE)</f>
        <v>6</v>
      </c>
      <c r="D199" s="3">
        <v>4</v>
      </c>
      <c r="E199" s="2" t="s">
        <v>33</v>
      </c>
      <c r="F199" s="2" t="s">
        <v>23</v>
      </c>
      <c r="G199" s="2" t="s">
        <v>24</v>
      </c>
      <c r="H199" s="2">
        <v>121758</v>
      </c>
      <c r="I199" s="2" t="s">
        <v>77</v>
      </c>
      <c r="J199" s="2" t="s">
        <v>77</v>
      </c>
      <c r="K199" s="2">
        <v>5.2067889999999997</v>
      </c>
      <c r="L199" s="2">
        <v>-74.736407</v>
      </c>
      <c r="M199" s="2">
        <v>5</v>
      </c>
      <c r="N199" s="2" t="s">
        <v>26</v>
      </c>
      <c r="O199" s="2" t="s">
        <v>75</v>
      </c>
      <c r="P199" s="2">
        <v>1079</v>
      </c>
      <c r="Q199" s="2" t="s">
        <v>78</v>
      </c>
      <c r="R199" s="2">
        <v>1913</v>
      </c>
      <c r="S199" s="2">
        <v>2</v>
      </c>
      <c r="T199" s="2">
        <v>7</v>
      </c>
      <c r="U199" s="2">
        <v>4787</v>
      </c>
      <c r="V199" s="4">
        <v>4787</v>
      </c>
      <c r="W199" s="2" t="s">
        <v>28</v>
      </c>
      <c r="X199" s="2" t="s">
        <v>29</v>
      </c>
      <c r="Y199" s="2" t="s">
        <v>30</v>
      </c>
      <c r="Z199" s="2" t="s">
        <v>30</v>
      </c>
      <c r="AA199" s="2" t="s">
        <v>30</v>
      </c>
      <c r="AB199" s="2" t="s">
        <v>78</v>
      </c>
      <c r="AC199" s="2">
        <v>1079</v>
      </c>
      <c r="AD199" s="2">
        <v>-74.735100000000003</v>
      </c>
      <c r="AE199" s="2">
        <v>5.2034000000000002</v>
      </c>
      <c r="AF199">
        <f>VLOOKUP(B199,[1]Alt_Honda_Historico!$B:$E,4,FALSE)</f>
        <v>207</v>
      </c>
      <c r="AG199">
        <f>VLOOKUP(B199,[1]Alt_Honda_Historico!$B:$C,2,FALSE)</f>
        <v>529356.17636866297</v>
      </c>
      <c r="AH199">
        <f>VLOOKUP(B199,[1]Alt_Honda_Historico!$B:$D,3,FALSE)</f>
        <v>575154.04831928795</v>
      </c>
    </row>
    <row r="200" spans="1:34" x14ac:dyDescent="0.3">
      <c r="A200" s="3">
        <v>723298</v>
      </c>
      <c r="B200" s="2">
        <v>121838</v>
      </c>
      <c r="C200" s="3">
        <f>VLOOKUP(B200,VISIT_ID!C:F,4,FALSE)</f>
        <v>6</v>
      </c>
      <c r="D200" s="3">
        <v>4</v>
      </c>
      <c r="E200" s="2" t="s">
        <v>33</v>
      </c>
      <c r="F200" s="2" t="s">
        <v>23</v>
      </c>
      <c r="G200" s="2" t="s">
        <v>24</v>
      </c>
      <c r="H200" s="2">
        <v>121838</v>
      </c>
      <c r="I200" s="2" t="s">
        <v>86</v>
      </c>
      <c r="J200" s="2" t="s">
        <v>86</v>
      </c>
      <c r="K200" s="2">
        <v>5.2067889999999997</v>
      </c>
      <c r="L200" s="2">
        <v>-74.736407</v>
      </c>
      <c r="M200" s="2">
        <v>5</v>
      </c>
      <c r="N200" s="2" t="s">
        <v>26</v>
      </c>
      <c r="O200" s="2" t="s">
        <v>36</v>
      </c>
      <c r="P200" s="3">
        <v>1417</v>
      </c>
      <c r="Q200" s="2" t="s">
        <v>87</v>
      </c>
      <c r="R200" s="2">
        <v>1913</v>
      </c>
      <c r="S200" s="2">
        <v>2</v>
      </c>
      <c r="T200" s="2">
        <v>7</v>
      </c>
      <c r="U200" s="2">
        <v>4787</v>
      </c>
      <c r="V200" s="4">
        <v>4787</v>
      </c>
      <c r="W200" s="2" t="s">
        <v>28</v>
      </c>
      <c r="X200" s="2" t="s">
        <v>29</v>
      </c>
      <c r="Y200" s="2" t="s">
        <v>30</v>
      </c>
      <c r="Z200" s="2" t="s">
        <v>30</v>
      </c>
      <c r="AA200" s="2" t="s">
        <v>30</v>
      </c>
      <c r="AB200" s="2" t="s">
        <v>87</v>
      </c>
      <c r="AC200" s="3">
        <v>1417</v>
      </c>
      <c r="AD200" s="2">
        <v>-74.735100000000003</v>
      </c>
      <c r="AE200" s="2">
        <v>5.2034000000000002</v>
      </c>
      <c r="AF200">
        <f>VLOOKUP(B200,[1]Alt_Honda_Historico!$B:$E,4,FALSE)</f>
        <v>207</v>
      </c>
      <c r="AG200">
        <f>VLOOKUP(B200,[1]Alt_Honda_Historico!$B:$C,2,FALSE)</f>
        <v>529356.17636866297</v>
      </c>
      <c r="AH200">
        <f>VLOOKUP(B200,[1]Alt_Honda_Historico!$B:$D,3,FALSE)</f>
        <v>575154.04831928795</v>
      </c>
    </row>
    <row r="201" spans="1:34" x14ac:dyDescent="0.3">
      <c r="A201" s="3">
        <v>723299</v>
      </c>
      <c r="B201" s="2">
        <v>121839</v>
      </c>
      <c r="C201" s="3">
        <f>VLOOKUP(B201,VISIT_ID!C:F,4,FALSE)</f>
        <v>6</v>
      </c>
      <c r="D201" s="3">
        <v>4</v>
      </c>
      <c r="E201" s="2" t="s">
        <v>33</v>
      </c>
      <c r="F201" s="2" t="s">
        <v>23</v>
      </c>
      <c r="G201" s="2" t="s">
        <v>24</v>
      </c>
      <c r="H201" s="2">
        <v>121839</v>
      </c>
      <c r="I201" s="2" t="s">
        <v>86</v>
      </c>
      <c r="J201" s="2" t="s">
        <v>86</v>
      </c>
      <c r="K201" s="2">
        <v>5.2067889999999997</v>
      </c>
      <c r="L201" s="2">
        <v>-74.736407</v>
      </c>
      <c r="M201" s="2">
        <v>5</v>
      </c>
      <c r="N201" s="2" t="s">
        <v>26</v>
      </c>
      <c r="O201" s="2" t="s">
        <v>36</v>
      </c>
      <c r="P201" s="3">
        <v>1417</v>
      </c>
      <c r="Q201" s="2" t="s">
        <v>87</v>
      </c>
      <c r="R201" s="2">
        <v>1913</v>
      </c>
      <c r="S201" s="2">
        <v>2</v>
      </c>
      <c r="T201" s="2">
        <v>7</v>
      </c>
      <c r="U201" s="2">
        <v>4787</v>
      </c>
      <c r="V201" s="4">
        <v>4787</v>
      </c>
      <c r="W201" s="2" t="s">
        <v>28</v>
      </c>
      <c r="X201" s="2" t="s">
        <v>29</v>
      </c>
      <c r="Y201" s="2" t="s">
        <v>30</v>
      </c>
      <c r="Z201" s="2" t="s">
        <v>30</v>
      </c>
      <c r="AA201" s="2" t="s">
        <v>30</v>
      </c>
      <c r="AB201" s="2" t="s">
        <v>87</v>
      </c>
      <c r="AC201" s="3">
        <v>1417</v>
      </c>
      <c r="AD201" s="2">
        <v>-74.735100000000003</v>
      </c>
      <c r="AE201" s="2">
        <v>5.2034000000000002</v>
      </c>
      <c r="AF201">
        <f>VLOOKUP(B201,[1]Alt_Honda_Historico!$B:$E,4,FALSE)</f>
        <v>207</v>
      </c>
      <c r="AG201">
        <f>VLOOKUP(B201,[1]Alt_Honda_Historico!$B:$C,2,FALSE)</f>
        <v>529356.17636866297</v>
      </c>
      <c r="AH201">
        <f>VLOOKUP(B201,[1]Alt_Honda_Historico!$B:$D,3,FALSE)</f>
        <v>575154.04831928795</v>
      </c>
    </row>
    <row r="202" spans="1:34" x14ac:dyDescent="0.3">
      <c r="A202" s="3">
        <v>684362</v>
      </c>
      <c r="B202" s="2">
        <v>121929</v>
      </c>
      <c r="C202" s="3">
        <f>VLOOKUP(B202,VISIT_ID!C:F,4,FALSE)</f>
        <v>6</v>
      </c>
      <c r="D202" s="3">
        <v>4</v>
      </c>
      <c r="E202" s="2" t="s">
        <v>33</v>
      </c>
      <c r="F202" s="2" t="s">
        <v>23</v>
      </c>
      <c r="G202" s="2" t="s">
        <v>24</v>
      </c>
      <c r="H202" s="2">
        <v>121929</v>
      </c>
      <c r="I202" s="2" t="s">
        <v>97</v>
      </c>
      <c r="J202" s="2" t="s">
        <v>97</v>
      </c>
      <c r="K202" s="2">
        <v>5.2067889999999997</v>
      </c>
      <c r="L202" s="2">
        <v>-74.736407</v>
      </c>
      <c r="M202" s="2">
        <v>5</v>
      </c>
      <c r="N202" s="2" t="s">
        <v>26</v>
      </c>
      <c r="O202" s="2" t="s">
        <v>36</v>
      </c>
      <c r="P202" s="2">
        <v>1565</v>
      </c>
      <c r="Q202" s="2" t="s">
        <v>97</v>
      </c>
      <c r="R202" s="2">
        <v>1913</v>
      </c>
      <c r="S202" s="2">
        <v>2</v>
      </c>
      <c r="T202" s="2">
        <v>7</v>
      </c>
      <c r="U202" s="2">
        <v>4787</v>
      </c>
      <c r="V202" s="4">
        <v>4787</v>
      </c>
      <c r="W202" s="2" t="s">
        <v>28</v>
      </c>
      <c r="X202" s="2" t="s">
        <v>29</v>
      </c>
      <c r="Y202" s="2" t="s">
        <v>30</v>
      </c>
      <c r="Z202" s="2" t="s">
        <v>30</v>
      </c>
      <c r="AA202" s="2" t="s">
        <v>30</v>
      </c>
      <c r="AB202" s="2" t="s">
        <v>97</v>
      </c>
      <c r="AC202" s="2">
        <v>1565</v>
      </c>
      <c r="AD202" s="2">
        <v>-74.735100000000003</v>
      </c>
      <c r="AE202" s="2">
        <v>5.2034000000000002</v>
      </c>
      <c r="AF202">
        <f>VLOOKUP(B202,[1]Alt_Honda_Historico!$B:$E,4,FALSE)</f>
        <v>207</v>
      </c>
      <c r="AG202">
        <f>VLOOKUP(B202,[1]Alt_Honda_Historico!$B:$C,2,FALSE)</f>
        <v>529356.17636866297</v>
      </c>
      <c r="AH202">
        <f>VLOOKUP(B202,[1]Alt_Honda_Historico!$B:$D,3,FALSE)</f>
        <v>575154.04831928795</v>
      </c>
    </row>
    <row r="203" spans="1:34" x14ac:dyDescent="0.3">
      <c r="A203" s="3">
        <v>691534</v>
      </c>
      <c r="B203" s="2">
        <v>122077</v>
      </c>
      <c r="C203" s="3">
        <f>VLOOKUP(B203,VISIT_ID!C:F,4,FALSE)</f>
        <v>6</v>
      </c>
      <c r="D203" s="3">
        <v>4</v>
      </c>
      <c r="E203" s="2" t="s">
        <v>33</v>
      </c>
      <c r="F203" s="2" t="s">
        <v>23</v>
      </c>
      <c r="G203" s="2" t="s">
        <v>24</v>
      </c>
      <c r="H203" s="2">
        <v>122077</v>
      </c>
      <c r="I203" s="2" t="s">
        <v>104</v>
      </c>
      <c r="J203" s="2" t="s">
        <v>104</v>
      </c>
      <c r="K203" s="2">
        <v>5.2067889999999997</v>
      </c>
      <c r="L203" s="2">
        <v>-74.736407</v>
      </c>
      <c r="M203" s="2">
        <v>5</v>
      </c>
      <c r="N203" s="2" t="s">
        <v>26</v>
      </c>
      <c r="O203" s="2"/>
      <c r="P203" s="2">
        <v>1793</v>
      </c>
      <c r="Q203" s="2" t="s">
        <v>105</v>
      </c>
      <c r="R203" s="2">
        <v>1913</v>
      </c>
      <c r="S203" s="2">
        <v>2</v>
      </c>
      <c r="T203" s="2">
        <v>7</v>
      </c>
      <c r="U203" s="2">
        <v>4787</v>
      </c>
      <c r="V203" s="4">
        <v>4787</v>
      </c>
      <c r="W203" s="2" t="s">
        <v>28</v>
      </c>
      <c r="X203" s="2" t="s">
        <v>29</v>
      </c>
      <c r="Y203" s="2" t="s">
        <v>30</v>
      </c>
      <c r="Z203" s="2" t="s">
        <v>30</v>
      </c>
      <c r="AA203" s="2" t="s">
        <v>30</v>
      </c>
      <c r="AB203" s="2" t="s">
        <v>105</v>
      </c>
      <c r="AC203" s="2">
        <v>1793</v>
      </c>
      <c r="AD203" s="2">
        <v>-74.735100000000003</v>
      </c>
      <c r="AE203" s="2">
        <v>5.2034000000000002</v>
      </c>
      <c r="AF203">
        <f>VLOOKUP(B203,[1]Alt_Honda_Historico!$B:$E,4,FALSE)</f>
        <v>207</v>
      </c>
      <c r="AG203">
        <f>VLOOKUP(B203,[1]Alt_Honda_Historico!$B:$C,2,FALSE)</f>
        <v>529356.17636866297</v>
      </c>
      <c r="AH203">
        <f>VLOOKUP(B203,[1]Alt_Honda_Historico!$B:$D,3,FALSE)</f>
        <v>575154.04831928795</v>
      </c>
    </row>
    <row r="204" spans="1:34" x14ac:dyDescent="0.3">
      <c r="A204" s="3">
        <v>691981</v>
      </c>
      <c r="B204" s="2">
        <v>122093</v>
      </c>
      <c r="C204" s="3">
        <f>VLOOKUP(B204,VISIT_ID!C:F,4,FALSE)</f>
        <v>6</v>
      </c>
      <c r="D204" s="3">
        <v>4</v>
      </c>
      <c r="E204" s="2" t="s">
        <v>33</v>
      </c>
      <c r="F204" s="2" t="s">
        <v>23</v>
      </c>
      <c r="G204" s="2" t="s">
        <v>24</v>
      </c>
      <c r="H204" s="2">
        <v>122093</v>
      </c>
      <c r="I204" s="2" t="s">
        <v>107</v>
      </c>
      <c r="J204" s="2" t="s">
        <v>107</v>
      </c>
      <c r="K204" s="2">
        <v>5.2067889999999997</v>
      </c>
      <c r="L204" s="2">
        <v>-74.736407</v>
      </c>
      <c r="M204" s="2">
        <v>5</v>
      </c>
      <c r="N204" s="2" t="s">
        <v>26</v>
      </c>
      <c r="O204" s="2" t="s">
        <v>75</v>
      </c>
      <c r="P204" s="2">
        <v>1820</v>
      </c>
      <c r="Q204" s="2" t="s">
        <v>108</v>
      </c>
      <c r="R204" s="2">
        <v>1913</v>
      </c>
      <c r="S204" s="2">
        <v>2</v>
      </c>
      <c r="T204" s="2">
        <v>7</v>
      </c>
      <c r="U204" s="2">
        <v>4787</v>
      </c>
      <c r="V204" s="4">
        <v>4787</v>
      </c>
      <c r="W204" s="2" t="s">
        <v>28</v>
      </c>
      <c r="X204" s="2" t="s">
        <v>29</v>
      </c>
      <c r="Y204" s="2" t="s">
        <v>30</v>
      </c>
      <c r="Z204" s="2" t="s">
        <v>30</v>
      </c>
      <c r="AA204" s="2" t="s">
        <v>30</v>
      </c>
      <c r="AB204" s="2" t="s">
        <v>108</v>
      </c>
      <c r="AC204" s="2">
        <v>1820</v>
      </c>
      <c r="AD204" s="2">
        <v>-74.735100000000003</v>
      </c>
      <c r="AE204" s="2">
        <v>5.2034000000000002</v>
      </c>
      <c r="AF204">
        <f>VLOOKUP(B204,[1]Alt_Honda_Historico!$B:$E,4,FALSE)</f>
        <v>207</v>
      </c>
      <c r="AG204">
        <f>VLOOKUP(B204,[1]Alt_Honda_Historico!$B:$C,2,FALSE)</f>
        <v>529356.17636866297</v>
      </c>
      <c r="AH204">
        <f>VLOOKUP(B204,[1]Alt_Honda_Historico!$B:$D,3,FALSE)</f>
        <v>575154.04831928795</v>
      </c>
    </row>
    <row r="205" spans="1:34" x14ac:dyDescent="0.3">
      <c r="A205" s="3">
        <v>712548</v>
      </c>
      <c r="B205" s="2">
        <v>122106</v>
      </c>
      <c r="C205" s="3">
        <f>VLOOKUP(B205,VISIT_ID!C:F,4,FALSE)</f>
        <v>6</v>
      </c>
      <c r="D205" s="3">
        <v>4</v>
      </c>
      <c r="E205" s="2" t="s">
        <v>33</v>
      </c>
      <c r="F205" s="2" t="s">
        <v>23</v>
      </c>
      <c r="G205" s="2" t="s">
        <v>24</v>
      </c>
      <c r="H205" s="2">
        <v>122106</v>
      </c>
      <c r="I205" s="2" t="s">
        <v>109</v>
      </c>
      <c r="J205" s="2" t="s">
        <v>109</v>
      </c>
      <c r="K205" s="2">
        <v>5.2067889999999997</v>
      </c>
      <c r="L205" s="2">
        <v>-74.736407</v>
      </c>
      <c r="M205" s="2">
        <v>5</v>
      </c>
      <c r="N205" s="2" t="s">
        <v>26</v>
      </c>
      <c r="O205" s="2" t="s">
        <v>36</v>
      </c>
      <c r="P205" s="2">
        <v>1834</v>
      </c>
      <c r="Q205" s="2" t="s">
        <v>110</v>
      </c>
      <c r="R205" s="2">
        <v>1913</v>
      </c>
      <c r="S205" s="2">
        <v>2</v>
      </c>
      <c r="T205" s="2">
        <v>7</v>
      </c>
      <c r="U205" s="2">
        <v>4787</v>
      </c>
      <c r="V205" s="4">
        <v>4787</v>
      </c>
      <c r="W205" s="2" t="s">
        <v>28</v>
      </c>
      <c r="X205" s="2" t="s">
        <v>29</v>
      </c>
      <c r="Y205" s="2" t="s">
        <v>30</v>
      </c>
      <c r="Z205" s="2" t="s">
        <v>30</v>
      </c>
      <c r="AA205" s="2" t="s">
        <v>30</v>
      </c>
      <c r="AB205" s="2" t="s">
        <v>110</v>
      </c>
      <c r="AC205" s="2">
        <v>1834</v>
      </c>
      <c r="AD205" s="2">
        <v>-74.735100000000003</v>
      </c>
      <c r="AE205" s="2">
        <v>5.2034000000000002</v>
      </c>
      <c r="AF205">
        <f>VLOOKUP(B205,[1]Alt_Honda_Historico!$B:$E,4,FALSE)</f>
        <v>207</v>
      </c>
      <c r="AG205">
        <f>VLOOKUP(B205,[1]Alt_Honda_Historico!$B:$C,2,FALSE)</f>
        <v>529356.17636866297</v>
      </c>
      <c r="AH205">
        <f>VLOOKUP(B205,[1]Alt_Honda_Historico!$B:$D,3,FALSE)</f>
        <v>575154.04831928795</v>
      </c>
    </row>
    <row r="206" spans="1:34" x14ac:dyDescent="0.3">
      <c r="A206" s="3">
        <v>707734</v>
      </c>
      <c r="B206" s="2">
        <v>122218</v>
      </c>
      <c r="C206" s="3">
        <f>VLOOKUP(B206,VISIT_ID!C:F,4,FALSE)</f>
        <v>6</v>
      </c>
      <c r="D206" s="3">
        <v>4</v>
      </c>
      <c r="E206" s="2" t="s">
        <v>33</v>
      </c>
      <c r="F206" s="2" t="s">
        <v>23</v>
      </c>
      <c r="G206" s="2" t="s">
        <v>24</v>
      </c>
      <c r="H206" s="2">
        <v>122218</v>
      </c>
      <c r="I206" s="2" t="s">
        <v>125</v>
      </c>
      <c r="J206" s="2" t="s">
        <v>125</v>
      </c>
      <c r="K206" s="2">
        <v>5.2067889999999997</v>
      </c>
      <c r="L206" s="2">
        <v>-74.736407</v>
      </c>
      <c r="M206" s="2">
        <v>5</v>
      </c>
      <c r="N206" s="2" t="s">
        <v>26</v>
      </c>
      <c r="O206" s="2" t="s">
        <v>36</v>
      </c>
      <c r="P206" s="2">
        <v>2082</v>
      </c>
      <c r="Q206" s="2" t="s">
        <v>126</v>
      </c>
      <c r="R206" s="2">
        <v>1913</v>
      </c>
      <c r="S206" s="2">
        <v>2</v>
      </c>
      <c r="T206" s="2">
        <v>7</v>
      </c>
      <c r="U206" s="2">
        <v>4787</v>
      </c>
      <c r="V206" s="4">
        <v>4787</v>
      </c>
      <c r="W206" s="2" t="s">
        <v>28</v>
      </c>
      <c r="X206" s="2" t="s">
        <v>29</v>
      </c>
      <c r="Y206" s="2" t="s">
        <v>30</v>
      </c>
      <c r="Z206" s="2" t="s">
        <v>30</v>
      </c>
      <c r="AA206" s="2" t="s">
        <v>30</v>
      </c>
      <c r="AB206" s="2" t="s">
        <v>126</v>
      </c>
      <c r="AC206" s="2">
        <v>2082</v>
      </c>
      <c r="AD206" s="2">
        <v>-74.735100000000003</v>
      </c>
      <c r="AE206" s="2">
        <v>5.2034000000000002</v>
      </c>
      <c r="AF206">
        <f>VLOOKUP(B206,[1]Alt_Honda_Historico!$B:$E,4,FALSE)</f>
        <v>207</v>
      </c>
      <c r="AG206">
        <f>VLOOKUP(B206,[1]Alt_Honda_Historico!$B:$C,2,FALSE)</f>
        <v>529356.17636866297</v>
      </c>
      <c r="AH206">
        <f>VLOOKUP(B206,[1]Alt_Honda_Historico!$B:$D,3,FALSE)</f>
        <v>575154.04831928795</v>
      </c>
    </row>
    <row r="207" spans="1:34" x14ac:dyDescent="0.3">
      <c r="A207" s="3">
        <v>707735</v>
      </c>
      <c r="B207" s="2">
        <v>122219</v>
      </c>
      <c r="C207" s="3">
        <f>VLOOKUP(B207,VISIT_ID!C:F,4,FALSE)</f>
        <v>6</v>
      </c>
      <c r="D207" s="3">
        <v>4</v>
      </c>
      <c r="E207" s="2" t="s">
        <v>33</v>
      </c>
      <c r="F207" s="2" t="s">
        <v>23</v>
      </c>
      <c r="G207" s="2" t="s">
        <v>24</v>
      </c>
      <c r="H207" s="2">
        <v>122219</v>
      </c>
      <c r="I207" s="2" t="s">
        <v>125</v>
      </c>
      <c r="J207" s="2" t="s">
        <v>125</v>
      </c>
      <c r="K207" s="2">
        <v>5.2067889999999997</v>
      </c>
      <c r="L207" s="2">
        <v>-74.736407</v>
      </c>
      <c r="M207" s="2">
        <v>5</v>
      </c>
      <c r="N207" s="2" t="s">
        <v>26</v>
      </c>
      <c r="O207" s="2" t="s">
        <v>36</v>
      </c>
      <c r="P207" s="2">
        <v>2082</v>
      </c>
      <c r="Q207" s="2" t="s">
        <v>126</v>
      </c>
      <c r="R207" s="2">
        <v>1913</v>
      </c>
      <c r="S207" s="2">
        <v>2</v>
      </c>
      <c r="T207" s="2">
        <v>7</v>
      </c>
      <c r="U207" s="2">
        <v>4787</v>
      </c>
      <c r="V207" s="4">
        <v>4787</v>
      </c>
      <c r="W207" s="2" t="s">
        <v>28</v>
      </c>
      <c r="X207" s="2" t="s">
        <v>29</v>
      </c>
      <c r="Y207" s="2" t="s">
        <v>30</v>
      </c>
      <c r="Z207" s="2" t="s">
        <v>30</v>
      </c>
      <c r="AA207" s="2" t="s">
        <v>30</v>
      </c>
      <c r="AB207" s="2" t="s">
        <v>126</v>
      </c>
      <c r="AC207" s="2">
        <v>2082</v>
      </c>
      <c r="AD207" s="2">
        <v>-74.735100000000003</v>
      </c>
      <c r="AE207" s="2">
        <v>5.2034000000000002</v>
      </c>
      <c r="AF207">
        <f>VLOOKUP(B207,[1]Alt_Honda_Historico!$B:$E,4,FALSE)</f>
        <v>207</v>
      </c>
      <c r="AG207">
        <f>VLOOKUP(B207,[1]Alt_Honda_Historico!$B:$C,2,FALSE)</f>
        <v>529356.17636866297</v>
      </c>
      <c r="AH207">
        <f>VLOOKUP(B207,[1]Alt_Honda_Historico!$B:$D,3,FALSE)</f>
        <v>575154.04831928795</v>
      </c>
    </row>
    <row r="208" spans="1:34" x14ac:dyDescent="0.3">
      <c r="A208" s="3">
        <v>707736</v>
      </c>
      <c r="B208" s="2">
        <v>122220</v>
      </c>
      <c r="C208" s="3">
        <f>VLOOKUP(B208,VISIT_ID!C:F,4,FALSE)</f>
        <v>6</v>
      </c>
      <c r="D208" s="3">
        <v>4</v>
      </c>
      <c r="E208" s="2" t="s">
        <v>33</v>
      </c>
      <c r="F208" s="2" t="s">
        <v>23</v>
      </c>
      <c r="G208" s="2" t="s">
        <v>24</v>
      </c>
      <c r="H208" s="2">
        <v>122220</v>
      </c>
      <c r="I208" s="2" t="s">
        <v>125</v>
      </c>
      <c r="J208" s="2" t="s">
        <v>125</v>
      </c>
      <c r="K208" s="2">
        <v>5.2067889999999997</v>
      </c>
      <c r="L208" s="2">
        <v>-74.736407</v>
      </c>
      <c r="M208" s="2">
        <v>5</v>
      </c>
      <c r="N208" s="2" t="s">
        <v>26</v>
      </c>
      <c r="O208" s="2" t="s">
        <v>36</v>
      </c>
      <c r="P208" s="2">
        <v>2082</v>
      </c>
      <c r="Q208" s="2" t="s">
        <v>126</v>
      </c>
      <c r="R208" s="2">
        <v>1913</v>
      </c>
      <c r="S208" s="2">
        <v>2</v>
      </c>
      <c r="T208" s="2">
        <v>7</v>
      </c>
      <c r="U208" s="2">
        <v>4787</v>
      </c>
      <c r="V208" s="4">
        <v>4787</v>
      </c>
      <c r="W208" s="2" t="s">
        <v>28</v>
      </c>
      <c r="X208" s="2" t="s">
        <v>29</v>
      </c>
      <c r="Y208" s="2" t="s">
        <v>30</v>
      </c>
      <c r="Z208" s="2" t="s">
        <v>30</v>
      </c>
      <c r="AA208" s="2" t="s">
        <v>30</v>
      </c>
      <c r="AB208" s="2" t="s">
        <v>126</v>
      </c>
      <c r="AC208" s="2">
        <v>2082</v>
      </c>
      <c r="AD208" s="2">
        <v>-74.735100000000003</v>
      </c>
      <c r="AE208" s="2">
        <v>5.2034000000000002</v>
      </c>
      <c r="AF208">
        <f>VLOOKUP(B208,[1]Alt_Honda_Historico!$B:$E,4,FALSE)</f>
        <v>207</v>
      </c>
      <c r="AG208">
        <f>VLOOKUP(B208,[1]Alt_Honda_Historico!$B:$C,2,FALSE)</f>
        <v>529356.17636866297</v>
      </c>
      <c r="AH208">
        <f>VLOOKUP(B208,[1]Alt_Honda_Historico!$B:$D,3,FALSE)</f>
        <v>575154.04831928795</v>
      </c>
    </row>
    <row r="209" spans="1:34" x14ac:dyDescent="0.3">
      <c r="A209" s="3">
        <v>727251</v>
      </c>
      <c r="B209" s="2">
        <v>122234</v>
      </c>
      <c r="C209" s="3">
        <f>VLOOKUP(B209,VISIT_ID!C:F,4,FALSE)</f>
        <v>6</v>
      </c>
      <c r="D209" s="3">
        <v>4</v>
      </c>
      <c r="E209" s="2" t="s">
        <v>33</v>
      </c>
      <c r="F209" s="2" t="s">
        <v>23</v>
      </c>
      <c r="G209" s="2" t="s">
        <v>24</v>
      </c>
      <c r="H209" s="2">
        <v>122234</v>
      </c>
      <c r="I209" s="2" t="s">
        <v>129</v>
      </c>
      <c r="J209" s="2" t="s">
        <v>129</v>
      </c>
      <c r="K209" s="2">
        <v>5.2067889999999997</v>
      </c>
      <c r="L209" s="2">
        <v>-74.736407</v>
      </c>
      <c r="M209" s="2">
        <v>5</v>
      </c>
      <c r="N209" s="2" t="s">
        <v>26</v>
      </c>
      <c r="O209" s="2"/>
      <c r="P209" s="3">
        <v>2153</v>
      </c>
      <c r="Q209" s="2" t="s">
        <v>130</v>
      </c>
      <c r="R209" s="2">
        <v>1913</v>
      </c>
      <c r="S209" s="2">
        <v>2</v>
      </c>
      <c r="T209" s="2">
        <v>7</v>
      </c>
      <c r="U209" s="2">
        <v>4787</v>
      </c>
      <c r="V209" s="4">
        <v>4787</v>
      </c>
      <c r="W209" s="2" t="s">
        <v>28</v>
      </c>
      <c r="X209" s="2" t="s">
        <v>29</v>
      </c>
      <c r="Y209" s="2" t="s">
        <v>30</v>
      </c>
      <c r="Z209" s="2" t="s">
        <v>30</v>
      </c>
      <c r="AA209" s="2" t="s">
        <v>30</v>
      </c>
      <c r="AB209" s="2" t="s">
        <v>130</v>
      </c>
      <c r="AC209" s="3">
        <v>2153</v>
      </c>
      <c r="AD209" s="2">
        <v>-74.735100000000003</v>
      </c>
      <c r="AE209" s="2">
        <v>5.2034000000000002</v>
      </c>
      <c r="AF209">
        <f>VLOOKUP(B209,[1]Alt_Honda_Historico!$B:$E,4,FALSE)</f>
        <v>207</v>
      </c>
      <c r="AG209">
        <f>VLOOKUP(B209,[1]Alt_Honda_Historico!$B:$C,2,FALSE)</f>
        <v>529356.17636866297</v>
      </c>
      <c r="AH209">
        <f>VLOOKUP(B209,[1]Alt_Honda_Historico!$B:$D,3,FALSE)</f>
        <v>575154.04831928795</v>
      </c>
    </row>
    <row r="210" spans="1:34" x14ac:dyDescent="0.3">
      <c r="A210" s="3">
        <v>694201</v>
      </c>
      <c r="B210" s="2">
        <v>122256</v>
      </c>
      <c r="C210" s="3">
        <f>VLOOKUP(B210,VISIT_ID!C:F,4,FALSE)</f>
        <v>6</v>
      </c>
      <c r="D210" s="3">
        <v>4</v>
      </c>
      <c r="E210" s="2" t="s">
        <v>33</v>
      </c>
      <c r="F210" s="2" t="s">
        <v>23</v>
      </c>
      <c r="G210" s="2" t="s">
        <v>24</v>
      </c>
      <c r="H210" s="2">
        <v>122256</v>
      </c>
      <c r="I210" s="2" t="s">
        <v>131</v>
      </c>
      <c r="J210" s="2" t="s">
        <v>131</v>
      </c>
      <c r="K210" s="2">
        <v>5.2067889999999997</v>
      </c>
      <c r="L210" s="2">
        <v>-74.736407</v>
      </c>
      <c r="M210" s="2">
        <v>5</v>
      </c>
      <c r="N210" s="2" t="s">
        <v>26</v>
      </c>
      <c r="O210" s="2" t="s">
        <v>36</v>
      </c>
      <c r="P210" s="2">
        <v>2083</v>
      </c>
      <c r="Q210" s="2" t="s">
        <v>132</v>
      </c>
      <c r="R210" s="2">
        <v>1913</v>
      </c>
      <c r="S210" s="2">
        <v>2</v>
      </c>
      <c r="T210" s="2">
        <v>7</v>
      </c>
      <c r="U210" s="2">
        <v>4787</v>
      </c>
      <c r="V210" s="4">
        <v>4787</v>
      </c>
      <c r="W210" s="2" t="s">
        <v>28</v>
      </c>
      <c r="X210" s="2" t="s">
        <v>29</v>
      </c>
      <c r="Y210" s="2" t="s">
        <v>30</v>
      </c>
      <c r="Z210" s="2" t="s">
        <v>30</v>
      </c>
      <c r="AA210" s="2" t="s">
        <v>30</v>
      </c>
      <c r="AB210" s="2" t="s">
        <v>132</v>
      </c>
      <c r="AC210" s="2">
        <v>2083</v>
      </c>
      <c r="AD210" s="2">
        <v>-74.735100000000003</v>
      </c>
      <c r="AE210" s="2">
        <v>5.2034000000000002</v>
      </c>
      <c r="AF210">
        <f>VLOOKUP(B210,[1]Alt_Honda_Historico!$B:$E,4,FALSE)</f>
        <v>207</v>
      </c>
      <c r="AG210">
        <f>VLOOKUP(B210,[1]Alt_Honda_Historico!$B:$C,2,FALSE)</f>
        <v>529356.17636866297</v>
      </c>
      <c r="AH210">
        <f>VLOOKUP(B210,[1]Alt_Honda_Historico!$B:$D,3,FALSE)</f>
        <v>575154.04831928795</v>
      </c>
    </row>
    <row r="211" spans="1:34" x14ac:dyDescent="0.3">
      <c r="A211" s="3">
        <v>715324</v>
      </c>
      <c r="B211" s="2">
        <v>122303</v>
      </c>
      <c r="C211" s="3">
        <f>VLOOKUP(B211,VISIT_ID!C:F,4,FALSE)</f>
        <v>6</v>
      </c>
      <c r="D211" s="3">
        <v>4</v>
      </c>
      <c r="E211" s="2" t="s">
        <v>33</v>
      </c>
      <c r="F211" s="2" t="s">
        <v>23</v>
      </c>
      <c r="G211" s="2" t="s">
        <v>24</v>
      </c>
      <c r="H211" s="2">
        <v>122303</v>
      </c>
      <c r="I211" s="2" t="s">
        <v>138</v>
      </c>
      <c r="J211" s="2" t="s">
        <v>138</v>
      </c>
      <c r="K211" s="2">
        <v>5.2067889999999997</v>
      </c>
      <c r="L211" s="2">
        <v>-74.736407</v>
      </c>
      <c r="M211" s="2">
        <v>5</v>
      </c>
      <c r="N211" s="2" t="s">
        <v>26</v>
      </c>
      <c r="O211" s="2" t="s">
        <v>36</v>
      </c>
      <c r="P211" s="2">
        <v>2300</v>
      </c>
      <c r="Q211" s="2" t="s">
        <v>139</v>
      </c>
      <c r="R211" s="2">
        <v>1913</v>
      </c>
      <c r="S211" s="2">
        <v>2</v>
      </c>
      <c r="T211" s="2">
        <v>7</v>
      </c>
      <c r="U211" s="2">
        <v>4787</v>
      </c>
      <c r="V211" s="4">
        <v>4787</v>
      </c>
      <c r="W211" s="2" t="s">
        <v>28</v>
      </c>
      <c r="X211" s="2" t="s">
        <v>29</v>
      </c>
      <c r="Y211" s="2" t="s">
        <v>30</v>
      </c>
      <c r="Z211" s="2" t="s">
        <v>30</v>
      </c>
      <c r="AA211" s="2" t="s">
        <v>30</v>
      </c>
      <c r="AB211" s="2" t="s">
        <v>139</v>
      </c>
      <c r="AC211" s="2">
        <v>2300</v>
      </c>
      <c r="AD211" s="2">
        <v>-74.735100000000003</v>
      </c>
      <c r="AE211" s="2">
        <v>5.2034000000000002</v>
      </c>
      <c r="AF211">
        <f>VLOOKUP(B211,[1]Alt_Honda_Historico!$B:$E,4,FALSE)</f>
        <v>207</v>
      </c>
      <c r="AG211">
        <f>VLOOKUP(B211,[1]Alt_Honda_Historico!$B:$C,2,FALSE)</f>
        <v>529356.17636866297</v>
      </c>
      <c r="AH211">
        <f>VLOOKUP(B211,[1]Alt_Honda_Historico!$B:$D,3,FALSE)</f>
        <v>575154.04831928795</v>
      </c>
    </row>
    <row r="212" spans="1:34" x14ac:dyDescent="0.3">
      <c r="A212" s="3">
        <v>694760</v>
      </c>
      <c r="B212" s="2">
        <v>122314</v>
      </c>
      <c r="C212" s="3">
        <f>VLOOKUP(B212,VISIT_ID!C:F,4,FALSE)</f>
        <v>6</v>
      </c>
      <c r="D212" s="3">
        <v>4</v>
      </c>
      <c r="E212" s="2" t="s">
        <v>33</v>
      </c>
      <c r="F212" s="2" t="s">
        <v>23</v>
      </c>
      <c r="G212" s="2" t="s">
        <v>24</v>
      </c>
      <c r="H212" s="2">
        <v>122314</v>
      </c>
      <c r="I212" s="2" t="s">
        <v>140</v>
      </c>
      <c r="J212" s="2" t="s">
        <v>140</v>
      </c>
      <c r="K212" s="2">
        <v>5.2067889999999997</v>
      </c>
      <c r="L212" s="2">
        <v>-74.736407</v>
      </c>
      <c r="M212" s="2">
        <v>5</v>
      </c>
      <c r="N212" s="2" t="s">
        <v>26</v>
      </c>
      <c r="O212" s="2" t="s">
        <v>75</v>
      </c>
      <c r="P212" s="2">
        <v>2288</v>
      </c>
      <c r="Q212" s="2" t="s">
        <v>141</v>
      </c>
      <c r="R212" s="2">
        <v>1913</v>
      </c>
      <c r="S212" s="2">
        <v>2</v>
      </c>
      <c r="T212" s="2">
        <v>7</v>
      </c>
      <c r="U212" s="2">
        <v>4787</v>
      </c>
      <c r="V212" s="4">
        <v>4787</v>
      </c>
      <c r="W212" s="2" t="s">
        <v>28</v>
      </c>
      <c r="X212" s="2" t="s">
        <v>29</v>
      </c>
      <c r="Y212" s="2" t="s">
        <v>30</v>
      </c>
      <c r="Z212" s="2" t="s">
        <v>30</v>
      </c>
      <c r="AA212" s="2" t="s">
        <v>30</v>
      </c>
      <c r="AB212" s="2" t="s">
        <v>141</v>
      </c>
      <c r="AC212" s="2">
        <v>2288</v>
      </c>
      <c r="AD212" s="2">
        <v>-74.735100000000003</v>
      </c>
      <c r="AE212" s="2">
        <v>5.2034000000000002</v>
      </c>
      <c r="AF212">
        <f>VLOOKUP(B212,[1]Alt_Honda_Historico!$B:$E,4,FALSE)</f>
        <v>207</v>
      </c>
      <c r="AG212">
        <f>VLOOKUP(B212,[1]Alt_Honda_Historico!$B:$C,2,FALSE)</f>
        <v>529356.17636866297</v>
      </c>
      <c r="AH212">
        <f>VLOOKUP(B212,[1]Alt_Honda_Historico!$B:$D,3,FALSE)</f>
        <v>575154.04831928795</v>
      </c>
    </row>
    <row r="213" spans="1:34" x14ac:dyDescent="0.3">
      <c r="A213" s="3">
        <v>693413</v>
      </c>
      <c r="B213" s="2">
        <v>122541</v>
      </c>
      <c r="C213" s="3">
        <f>VLOOKUP(B213,VISIT_ID!C:F,4,FALSE)</f>
        <v>6</v>
      </c>
      <c r="D213" s="3">
        <v>4</v>
      </c>
      <c r="E213" s="2" t="s">
        <v>33</v>
      </c>
      <c r="F213" s="2" t="s">
        <v>23</v>
      </c>
      <c r="G213" s="2" t="s">
        <v>24</v>
      </c>
      <c r="H213" s="2">
        <v>122541</v>
      </c>
      <c r="I213" s="2" t="s">
        <v>157</v>
      </c>
      <c r="J213" s="2" t="s">
        <v>157</v>
      </c>
      <c r="K213" s="2">
        <v>5.2067889999999997</v>
      </c>
      <c r="L213" s="2">
        <v>-74.736407</v>
      </c>
      <c r="M213" s="2">
        <v>5</v>
      </c>
      <c r="N213" s="2" t="s">
        <v>26</v>
      </c>
      <c r="O213" s="2" t="s">
        <v>36</v>
      </c>
      <c r="P213" s="2">
        <v>2699</v>
      </c>
      <c r="Q213" s="2" t="s">
        <v>158</v>
      </c>
      <c r="R213" s="2">
        <v>1913</v>
      </c>
      <c r="S213" s="2">
        <v>2</v>
      </c>
      <c r="T213" s="2">
        <v>7</v>
      </c>
      <c r="U213" s="2">
        <v>4787</v>
      </c>
      <c r="V213" s="4">
        <v>4787</v>
      </c>
      <c r="W213" s="2" t="s">
        <v>28</v>
      </c>
      <c r="X213" s="2" t="s">
        <v>29</v>
      </c>
      <c r="Y213" s="2" t="s">
        <v>30</v>
      </c>
      <c r="Z213" s="2" t="s">
        <v>30</v>
      </c>
      <c r="AA213" s="2" t="s">
        <v>30</v>
      </c>
      <c r="AB213" s="2" t="s">
        <v>158</v>
      </c>
      <c r="AC213" s="2">
        <v>2699</v>
      </c>
      <c r="AD213" s="2">
        <v>-74.735100000000003</v>
      </c>
      <c r="AE213" s="2">
        <v>5.2034000000000002</v>
      </c>
      <c r="AF213">
        <f>VLOOKUP(B213,[1]Alt_Honda_Historico!$B:$E,4,FALSE)</f>
        <v>207</v>
      </c>
      <c r="AG213">
        <f>VLOOKUP(B213,[1]Alt_Honda_Historico!$B:$C,2,FALSE)</f>
        <v>529356.17636866297</v>
      </c>
      <c r="AH213">
        <f>VLOOKUP(B213,[1]Alt_Honda_Historico!$B:$D,3,FALSE)</f>
        <v>575154.04831928795</v>
      </c>
    </row>
    <row r="214" spans="1:34" x14ac:dyDescent="0.3">
      <c r="A214" s="3">
        <v>705796</v>
      </c>
      <c r="B214" s="2">
        <v>122590</v>
      </c>
      <c r="C214" s="3">
        <f>VLOOKUP(B214,VISIT_ID!C:F,4,FALSE)</f>
        <v>6</v>
      </c>
      <c r="D214" s="3">
        <v>4</v>
      </c>
      <c r="E214" s="2" t="s">
        <v>33</v>
      </c>
      <c r="F214" s="2" t="s">
        <v>23</v>
      </c>
      <c r="G214" s="2" t="s">
        <v>24</v>
      </c>
      <c r="H214" s="2">
        <v>122590</v>
      </c>
      <c r="I214" s="2" t="s">
        <v>164</v>
      </c>
      <c r="J214" s="2" t="s">
        <v>164</v>
      </c>
      <c r="K214" s="2">
        <v>5.2067889999999997</v>
      </c>
      <c r="L214" s="2">
        <v>-74.736407</v>
      </c>
      <c r="M214" s="2">
        <v>5</v>
      </c>
      <c r="N214" s="2" t="s">
        <v>26</v>
      </c>
      <c r="O214" s="2" t="s">
        <v>92</v>
      </c>
      <c r="P214" s="2">
        <v>3209</v>
      </c>
      <c r="Q214" s="2" t="s">
        <v>164</v>
      </c>
      <c r="R214" s="2">
        <v>1913</v>
      </c>
      <c r="S214" s="2">
        <v>2</v>
      </c>
      <c r="T214" s="2">
        <v>7</v>
      </c>
      <c r="U214" s="2">
        <v>4787</v>
      </c>
      <c r="V214" s="4">
        <v>4787</v>
      </c>
      <c r="W214" s="2" t="s">
        <v>28</v>
      </c>
      <c r="X214" s="2" t="s">
        <v>29</v>
      </c>
      <c r="Y214" s="2" t="s">
        <v>30</v>
      </c>
      <c r="Z214" s="2" t="s">
        <v>30</v>
      </c>
      <c r="AA214" s="2" t="s">
        <v>30</v>
      </c>
      <c r="AB214" s="2" t="s">
        <v>164</v>
      </c>
      <c r="AC214" s="2">
        <v>3209</v>
      </c>
      <c r="AD214" s="2">
        <v>-74.735100000000003</v>
      </c>
      <c r="AE214" s="2">
        <v>5.2034000000000002</v>
      </c>
      <c r="AF214">
        <f>VLOOKUP(B214,[1]Alt_Honda_Historico!$B:$E,4,FALSE)</f>
        <v>207</v>
      </c>
      <c r="AG214">
        <f>VLOOKUP(B214,[1]Alt_Honda_Historico!$B:$C,2,FALSE)</f>
        <v>529356.17636866297</v>
      </c>
      <c r="AH214">
        <f>VLOOKUP(B214,[1]Alt_Honda_Historico!$B:$D,3,FALSE)</f>
        <v>575154.04831928795</v>
      </c>
    </row>
    <row r="215" spans="1:34" x14ac:dyDescent="0.3">
      <c r="A215" s="3">
        <v>710358</v>
      </c>
      <c r="B215" s="2">
        <v>122618</v>
      </c>
      <c r="C215" s="3">
        <f>VLOOKUP(B215,VISIT_ID!C:F,4,FALSE)</f>
        <v>6</v>
      </c>
      <c r="D215" s="3">
        <v>4</v>
      </c>
      <c r="E215" s="2" t="s">
        <v>33</v>
      </c>
      <c r="F215" s="2" t="s">
        <v>23</v>
      </c>
      <c r="G215" s="2" t="s">
        <v>24</v>
      </c>
      <c r="H215" s="2">
        <v>122618</v>
      </c>
      <c r="I215" s="2" t="s">
        <v>171</v>
      </c>
      <c r="J215" s="2" t="s">
        <v>171</v>
      </c>
      <c r="K215" s="2">
        <v>5.2067889999999997</v>
      </c>
      <c r="L215" s="2">
        <v>-74.736407</v>
      </c>
      <c r="M215" s="2">
        <v>5</v>
      </c>
      <c r="N215" s="2" t="s">
        <v>26</v>
      </c>
      <c r="O215" s="2" t="s">
        <v>36</v>
      </c>
      <c r="P215" s="2">
        <v>3214</v>
      </c>
      <c r="Q215" s="2" t="s">
        <v>172</v>
      </c>
      <c r="R215" s="2">
        <v>1913</v>
      </c>
      <c r="S215" s="2">
        <v>2</v>
      </c>
      <c r="T215" s="2">
        <v>7</v>
      </c>
      <c r="U215" s="2">
        <v>4787</v>
      </c>
      <c r="V215" s="4">
        <v>4787</v>
      </c>
      <c r="W215" s="2" t="s">
        <v>28</v>
      </c>
      <c r="X215" s="2" t="s">
        <v>29</v>
      </c>
      <c r="Y215" s="2" t="s">
        <v>30</v>
      </c>
      <c r="Z215" s="2" t="s">
        <v>30</v>
      </c>
      <c r="AA215" s="2" t="s">
        <v>30</v>
      </c>
      <c r="AB215" s="2" t="s">
        <v>172</v>
      </c>
      <c r="AC215" s="2">
        <v>3214</v>
      </c>
      <c r="AD215" s="2">
        <v>-74.735100000000003</v>
      </c>
      <c r="AE215" s="2">
        <v>5.2034000000000002</v>
      </c>
      <c r="AF215">
        <f>VLOOKUP(B215,[1]Alt_Honda_Historico!$B:$E,4,FALSE)</f>
        <v>207</v>
      </c>
      <c r="AG215">
        <f>VLOOKUP(B215,[1]Alt_Honda_Historico!$B:$C,2,FALSE)</f>
        <v>529356.17636866297</v>
      </c>
      <c r="AH215">
        <f>VLOOKUP(B215,[1]Alt_Honda_Historico!$B:$D,3,FALSE)</f>
        <v>575154.04831928795</v>
      </c>
    </row>
    <row r="216" spans="1:34" x14ac:dyDescent="0.3">
      <c r="A216" s="3">
        <v>718135</v>
      </c>
      <c r="B216" s="2">
        <v>122634</v>
      </c>
      <c r="C216" s="3">
        <f>VLOOKUP(B216,VISIT_ID!C:F,4,FALSE)</f>
        <v>6</v>
      </c>
      <c r="D216" s="3">
        <v>4</v>
      </c>
      <c r="E216" s="2" t="s">
        <v>33</v>
      </c>
      <c r="F216" s="2" t="s">
        <v>23</v>
      </c>
      <c r="G216" s="2" t="s">
        <v>24</v>
      </c>
      <c r="H216" s="2">
        <v>122634</v>
      </c>
      <c r="I216" s="2" t="s">
        <v>175</v>
      </c>
      <c r="J216" s="2" t="s">
        <v>175</v>
      </c>
      <c r="K216" s="2">
        <v>5.2067889999999997</v>
      </c>
      <c r="L216" s="2">
        <v>-74.736407</v>
      </c>
      <c r="M216" s="2">
        <v>5</v>
      </c>
      <c r="N216" s="2" t="s">
        <v>26</v>
      </c>
      <c r="O216" s="2" t="s">
        <v>75</v>
      </c>
      <c r="P216" s="2">
        <v>3219</v>
      </c>
      <c r="Q216" s="2" t="s">
        <v>175</v>
      </c>
      <c r="R216" s="2">
        <v>1913</v>
      </c>
      <c r="S216" s="2">
        <v>2</v>
      </c>
      <c r="T216" s="2">
        <v>7</v>
      </c>
      <c r="U216" s="2">
        <v>4787</v>
      </c>
      <c r="V216" s="4">
        <v>4787</v>
      </c>
      <c r="W216" s="2" t="s">
        <v>28</v>
      </c>
      <c r="X216" s="2" t="s">
        <v>29</v>
      </c>
      <c r="Y216" s="2" t="s">
        <v>30</v>
      </c>
      <c r="Z216" s="2" t="s">
        <v>30</v>
      </c>
      <c r="AA216" s="2" t="s">
        <v>30</v>
      </c>
      <c r="AB216" s="2" t="s">
        <v>175</v>
      </c>
      <c r="AC216" s="2">
        <v>3219</v>
      </c>
      <c r="AD216" s="2">
        <v>-74.735100000000003</v>
      </c>
      <c r="AE216" s="2">
        <v>5.2034000000000002</v>
      </c>
      <c r="AF216">
        <f>VLOOKUP(B216,[1]Alt_Honda_Historico!$B:$E,4,FALSE)</f>
        <v>207</v>
      </c>
      <c r="AG216">
        <f>VLOOKUP(B216,[1]Alt_Honda_Historico!$B:$C,2,FALSE)</f>
        <v>529356.17636866297</v>
      </c>
      <c r="AH216">
        <f>VLOOKUP(B216,[1]Alt_Honda_Historico!$B:$D,3,FALSE)</f>
        <v>575154.04831928795</v>
      </c>
    </row>
    <row r="217" spans="1:34" x14ac:dyDescent="0.3">
      <c r="A217" s="3">
        <v>718525</v>
      </c>
      <c r="B217" s="2">
        <v>122696</v>
      </c>
      <c r="C217" s="3">
        <f>VLOOKUP(B217,VISIT_ID!C:F,4,FALSE)</f>
        <v>6</v>
      </c>
      <c r="D217" s="3">
        <v>4</v>
      </c>
      <c r="E217" s="2" t="s">
        <v>33</v>
      </c>
      <c r="F217" s="2" t="s">
        <v>23</v>
      </c>
      <c r="G217" s="2" t="s">
        <v>24</v>
      </c>
      <c r="H217" s="2">
        <v>122696</v>
      </c>
      <c r="I217" s="64" t="s">
        <v>10152</v>
      </c>
      <c r="J217" s="2" t="s">
        <v>10152</v>
      </c>
      <c r="K217" s="2">
        <v>5.2067889999999997</v>
      </c>
      <c r="L217" s="2">
        <v>-74.736407</v>
      </c>
      <c r="M217" s="2">
        <v>5</v>
      </c>
      <c r="N217" s="2" t="s">
        <v>26</v>
      </c>
      <c r="O217" s="2" t="s">
        <v>36</v>
      </c>
      <c r="P217" s="3"/>
      <c r="Q217" s="2" t="s">
        <v>176</v>
      </c>
      <c r="R217" s="2">
        <v>1913</v>
      </c>
      <c r="S217" s="2">
        <v>2</v>
      </c>
      <c r="T217" s="2">
        <v>7</v>
      </c>
      <c r="U217" s="2">
        <v>4787</v>
      </c>
      <c r="V217" s="4">
        <v>4787</v>
      </c>
      <c r="W217" s="2" t="s">
        <v>28</v>
      </c>
      <c r="X217" s="2" t="s">
        <v>29</v>
      </c>
      <c r="Y217" s="2" t="s">
        <v>30</v>
      </c>
      <c r="Z217" s="2" t="s">
        <v>30</v>
      </c>
      <c r="AA217" s="2" t="s">
        <v>30</v>
      </c>
      <c r="AB217" s="2" t="s">
        <v>176</v>
      </c>
      <c r="AC217" s="3"/>
      <c r="AD217" s="2">
        <v>-74.735100000000003</v>
      </c>
      <c r="AE217" s="2">
        <v>5.2034000000000002</v>
      </c>
      <c r="AF217">
        <f>VLOOKUP(B217,[1]Alt_Honda_Historico!$B:$E,4,FALSE)</f>
        <v>207</v>
      </c>
      <c r="AG217">
        <f>VLOOKUP(B217,[1]Alt_Honda_Historico!$B:$C,2,FALSE)</f>
        <v>529356.17636866297</v>
      </c>
      <c r="AH217">
        <f>VLOOKUP(B217,[1]Alt_Honda_Historico!$B:$D,3,FALSE)</f>
        <v>575154.04831928795</v>
      </c>
    </row>
    <row r="218" spans="1:34" x14ac:dyDescent="0.3">
      <c r="A218" s="3">
        <v>677681</v>
      </c>
      <c r="B218" s="2">
        <v>122789</v>
      </c>
      <c r="C218" s="3">
        <f>VLOOKUP(B218,VISIT_ID!C:F,4,FALSE)</f>
        <v>6</v>
      </c>
      <c r="D218" s="3">
        <v>4</v>
      </c>
      <c r="E218" s="2" t="s">
        <v>33</v>
      </c>
      <c r="F218" s="2" t="s">
        <v>23</v>
      </c>
      <c r="G218" s="2" t="s">
        <v>24</v>
      </c>
      <c r="H218" s="2">
        <v>122789</v>
      </c>
      <c r="I218" s="2" t="s">
        <v>187</v>
      </c>
      <c r="J218" s="2" t="s">
        <v>187</v>
      </c>
      <c r="K218" s="2">
        <v>5.2067889999999997</v>
      </c>
      <c r="L218" s="2">
        <v>-74.736407</v>
      </c>
      <c r="M218" s="2">
        <v>5</v>
      </c>
      <c r="N218" s="2" t="s">
        <v>26</v>
      </c>
      <c r="O218" s="2" t="s">
        <v>36</v>
      </c>
      <c r="P218" s="2">
        <v>3126</v>
      </c>
      <c r="Q218" s="2" t="s">
        <v>188</v>
      </c>
      <c r="R218" s="2">
        <v>1913</v>
      </c>
      <c r="S218" s="2">
        <v>2</v>
      </c>
      <c r="T218" s="2">
        <v>7</v>
      </c>
      <c r="U218" s="2">
        <v>4787</v>
      </c>
      <c r="V218" s="4">
        <v>4787</v>
      </c>
      <c r="W218" s="2" t="s">
        <v>28</v>
      </c>
      <c r="X218" s="2" t="s">
        <v>29</v>
      </c>
      <c r="Y218" s="2" t="s">
        <v>30</v>
      </c>
      <c r="Z218" s="2" t="s">
        <v>30</v>
      </c>
      <c r="AA218" s="2" t="s">
        <v>30</v>
      </c>
      <c r="AB218" s="2" t="s">
        <v>188</v>
      </c>
      <c r="AC218" s="2">
        <v>3126</v>
      </c>
      <c r="AD218" s="2">
        <v>-74.735100000000003</v>
      </c>
      <c r="AE218" s="2">
        <v>5.2034000000000002</v>
      </c>
      <c r="AF218">
        <f>VLOOKUP(B218,[1]Alt_Honda_Historico!$B:$E,4,FALSE)</f>
        <v>207</v>
      </c>
      <c r="AG218">
        <f>VLOOKUP(B218,[1]Alt_Honda_Historico!$B:$C,2,FALSE)</f>
        <v>529356.17636866297</v>
      </c>
      <c r="AH218">
        <f>VLOOKUP(B218,[1]Alt_Honda_Historico!$B:$D,3,FALSE)</f>
        <v>575154.04831928795</v>
      </c>
    </row>
    <row r="219" spans="1:34" x14ac:dyDescent="0.3">
      <c r="A219" s="3">
        <v>688065</v>
      </c>
      <c r="B219" s="2">
        <v>122831</v>
      </c>
      <c r="C219" s="3">
        <f>VLOOKUP(B219,VISIT_ID!C:F,4,FALSE)</f>
        <v>6</v>
      </c>
      <c r="D219" s="3">
        <v>4</v>
      </c>
      <c r="E219" s="2" t="s">
        <v>33</v>
      </c>
      <c r="F219" s="2" t="s">
        <v>23</v>
      </c>
      <c r="G219" s="2" t="s">
        <v>24</v>
      </c>
      <c r="H219" s="2">
        <v>122831</v>
      </c>
      <c r="I219" s="2" t="s">
        <v>189</v>
      </c>
      <c r="J219" s="2" t="s">
        <v>189</v>
      </c>
      <c r="K219" s="2">
        <v>5.2067889999999997</v>
      </c>
      <c r="L219" s="2">
        <v>-74.736407</v>
      </c>
      <c r="M219" s="2">
        <v>5</v>
      </c>
      <c r="N219" s="2" t="s">
        <v>26</v>
      </c>
      <c r="O219" s="2"/>
      <c r="P219" s="3">
        <v>3090</v>
      </c>
      <c r="Q219" s="2" t="s">
        <v>190</v>
      </c>
      <c r="R219" s="2">
        <v>1913</v>
      </c>
      <c r="S219" s="2">
        <v>2</v>
      </c>
      <c r="T219" s="2">
        <v>7</v>
      </c>
      <c r="U219" s="2">
        <v>4787</v>
      </c>
      <c r="V219" s="4">
        <v>4787</v>
      </c>
      <c r="W219" s="2" t="s">
        <v>28</v>
      </c>
      <c r="X219" s="2" t="s">
        <v>29</v>
      </c>
      <c r="Y219" s="2" t="s">
        <v>30</v>
      </c>
      <c r="Z219" s="2" t="s">
        <v>30</v>
      </c>
      <c r="AA219" s="2" t="s">
        <v>30</v>
      </c>
      <c r="AB219" s="2" t="s">
        <v>190</v>
      </c>
      <c r="AC219" s="3">
        <v>3090</v>
      </c>
      <c r="AD219" s="2">
        <v>-74.735100000000003</v>
      </c>
      <c r="AE219" s="2">
        <v>5.2034000000000002</v>
      </c>
      <c r="AF219">
        <f>VLOOKUP(B219,[1]Alt_Honda_Historico!$B:$E,4,FALSE)</f>
        <v>207</v>
      </c>
      <c r="AG219">
        <f>VLOOKUP(B219,[1]Alt_Honda_Historico!$B:$C,2,FALSE)</f>
        <v>529356.17636866297</v>
      </c>
      <c r="AH219">
        <f>VLOOKUP(B219,[1]Alt_Honda_Historico!$B:$D,3,FALSE)</f>
        <v>575154.04831928795</v>
      </c>
    </row>
    <row r="220" spans="1:34" x14ac:dyDescent="0.3">
      <c r="A220" s="3">
        <v>678032</v>
      </c>
      <c r="B220" s="2">
        <v>122894</v>
      </c>
      <c r="C220" s="3">
        <f>VLOOKUP(B220,VISIT_ID!C:F,4,FALSE)</f>
        <v>6</v>
      </c>
      <c r="D220" s="3">
        <v>4</v>
      </c>
      <c r="E220" s="2" t="s">
        <v>33</v>
      </c>
      <c r="F220" s="2" t="s">
        <v>23</v>
      </c>
      <c r="G220" s="2" t="s">
        <v>24</v>
      </c>
      <c r="H220" s="2">
        <v>122894</v>
      </c>
      <c r="I220" s="2" t="s">
        <v>191</v>
      </c>
      <c r="J220" s="2" t="s">
        <v>191</v>
      </c>
      <c r="K220" s="2">
        <v>5.2067889999999997</v>
      </c>
      <c r="L220" s="2">
        <v>-74.736407</v>
      </c>
      <c r="M220" s="2">
        <v>5</v>
      </c>
      <c r="N220" s="2" t="s">
        <v>26</v>
      </c>
      <c r="O220" s="2" t="s">
        <v>36</v>
      </c>
      <c r="P220" s="2">
        <v>2935</v>
      </c>
      <c r="Q220" s="2" t="s">
        <v>192</v>
      </c>
      <c r="R220" s="2">
        <v>1913</v>
      </c>
      <c r="S220" s="2">
        <v>2</v>
      </c>
      <c r="T220" s="2">
        <v>7</v>
      </c>
      <c r="U220" s="2">
        <v>4787</v>
      </c>
      <c r="V220" s="4">
        <v>4787</v>
      </c>
      <c r="W220" s="2" t="s">
        <v>28</v>
      </c>
      <c r="X220" s="2" t="s">
        <v>29</v>
      </c>
      <c r="Y220" s="2" t="s">
        <v>30</v>
      </c>
      <c r="Z220" s="2" t="s">
        <v>30</v>
      </c>
      <c r="AA220" s="2" t="s">
        <v>30</v>
      </c>
      <c r="AB220" s="2" t="s">
        <v>192</v>
      </c>
      <c r="AC220" s="2">
        <v>2935</v>
      </c>
      <c r="AD220" s="2">
        <v>-74.735100000000003</v>
      </c>
      <c r="AE220" s="2">
        <v>5.2034000000000002</v>
      </c>
      <c r="AF220">
        <f>VLOOKUP(B220,[1]Alt_Honda_Historico!$B:$E,4,FALSE)</f>
        <v>207</v>
      </c>
      <c r="AG220">
        <f>VLOOKUP(B220,[1]Alt_Honda_Historico!$B:$C,2,FALSE)</f>
        <v>529356.17636866297</v>
      </c>
      <c r="AH220">
        <f>VLOOKUP(B220,[1]Alt_Honda_Historico!$B:$D,3,FALSE)</f>
        <v>575154.04831928795</v>
      </c>
    </row>
    <row r="221" spans="1:34" x14ac:dyDescent="0.3">
      <c r="A221" s="3">
        <v>678033</v>
      </c>
      <c r="B221" s="2">
        <v>122895</v>
      </c>
      <c r="C221" s="3">
        <f>VLOOKUP(B221,VISIT_ID!C:F,4,FALSE)</f>
        <v>6</v>
      </c>
      <c r="D221" s="3">
        <v>4</v>
      </c>
      <c r="E221" s="2" t="s">
        <v>33</v>
      </c>
      <c r="F221" s="2" t="s">
        <v>23</v>
      </c>
      <c r="G221" s="2" t="s">
        <v>24</v>
      </c>
      <c r="H221" s="2">
        <v>122895</v>
      </c>
      <c r="I221" s="2" t="s">
        <v>191</v>
      </c>
      <c r="J221" s="2" t="s">
        <v>191</v>
      </c>
      <c r="K221" s="2">
        <v>5.2067889999999997</v>
      </c>
      <c r="L221" s="2">
        <v>-74.736407</v>
      </c>
      <c r="M221" s="2">
        <v>5</v>
      </c>
      <c r="N221" s="2" t="s">
        <v>26</v>
      </c>
      <c r="O221" s="2" t="s">
        <v>36</v>
      </c>
      <c r="P221" s="2">
        <v>2935</v>
      </c>
      <c r="Q221" s="2" t="s">
        <v>192</v>
      </c>
      <c r="R221" s="2">
        <v>1913</v>
      </c>
      <c r="S221" s="2">
        <v>2</v>
      </c>
      <c r="T221" s="2">
        <v>7</v>
      </c>
      <c r="U221" s="2">
        <v>4787</v>
      </c>
      <c r="V221" s="4">
        <v>4787</v>
      </c>
      <c r="W221" s="2" t="s">
        <v>28</v>
      </c>
      <c r="X221" s="2" t="s">
        <v>29</v>
      </c>
      <c r="Y221" s="2" t="s">
        <v>30</v>
      </c>
      <c r="Z221" s="2" t="s">
        <v>30</v>
      </c>
      <c r="AA221" s="2" t="s">
        <v>30</v>
      </c>
      <c r="AB221" s="2" t="s">
        <v>192</v>
      </c>
      <c r="AC221" s="2">
        <v>2935</v>
      </c>
      <c r="AD221" s="2">
        <v>-74.735100000000003</v>
      </c>
      <c r="AE221" s="2">
        <v>5.2034000000000002</v>
      </c>
      <c r="AF221">
        <f>VLOOKUP(B221,[1]Alt_Honda_Historico!$B:$E,4,FALSE)</f>
        <v>207</v>
      </c>
      <c r="AG221">
        <f>VLOOKUP(B221,[1]Alt_Honda_Historico!$B:$C,2,FALSE)</f>
        <v>529356.17636866297</v>
      </c>
      <c r="AH221">
        <f>VLOOKUP(B221,[1]Alt_Honda_Historico!$B:$D,3,FALSE)</f>
        <v>575154.04831928795</v>
      </c>
    </row>
    <row r="222" spans="1:34" x14ac:dyDescent="0.3">
      <c r="A222" s="3">
        <v>691245</v>
      </c>
      <c r="B222" s="2">
        <v>122896</v>
      </c>
      <c r="C222" s="3">
        <f>VLOOKUP(B222,VISIT_ID!C:F,4,FALSE)</f>
        <v>6</v>
      </c>
      <c r="D222" s="3">
        <v>4</v>
      </c>
      <c r="E222" s="2" t="s">
        <v>33</v>
      </c>
      <c r="F222" s="2" t="s">
        <v>23</v>
      </c>
      <c r="G222" s="2" t="s">
        <v>24</v>
      </c>
      <c r="H222" s="2">
        <v>122896</v>
      </c>
      <c r="I222" s="2" t="s">
        <v>193</v>
      </c>
      <c r="J222" s="2" t="s">
        <v>193</v>
      </c>
      <c r="K222" s="2">
        <v>5.2067889999999997</v>
      </c>
      <c r="L222" s="2">
        <v>-74.736407</v>
      </c>
      <c r="M222" s="2">
        <v>5</v>
      </c>
      <c r="N222" s="2" t="s">
        <v>26</v>
      </c>
      <c r="O222" s="2"/>
      <c r="P222" s="3">
        <v>2914</v>
      </c>
      <c r="Q222" s="2" t="s">
        <v>194</v>
      </c>
      <c r="R222" s="2">
        <v>1913</v>
      </c>
      <c r="S222" s="2">
        <v>2</v>
      </c>
      <c r="T222" s="2">
        <v>7</v>
      </c>
      <c r="U222" s="2">
        <v>4787</v>
      </c>
      <c r="V222" s="4">
        <v>4787</v>
      </c>
      <c r="W222" s="2" t="s">
        <v>28</v>
      </c>
      <c r="X222" s="2" t="s">
        <v>29</v>
      </c>
      <c r="Y222" s="2" t="s">
        <v>30</v>
      </c>
      <c r="Z222" s="2" t="s">
        <v>30</v>
      </c>
      <c r="AA222" s="2" t="s">
        <v>30</v>
      </c>
      <c r="AB222" s="2" t="s">
        <v>194</v>
      </c>
      <c r="AC222" s="3">
        <v>2914</v>
      </c>
      <c r="AD222" s="2">
        <v>-74.735100000000003</v>
      </c>
      <c r="AE222" s="2">
        <v>5.2034000000000002</v>
      </c>
      <c r="AF222">
        <f>VLOOKUP(B222,[1]Alt_Honda_Historico!$B:$E,4,FALSE)</f>
        <v>207</v>
      </c>
      <c r="AG222">
        <f>VLOOKUP(B222,[1]Alt_Honda_Historico!$B:$C,2,FALSE)</f>
        <v>529356.17636866297</v>
      </c>
      <c r="AH222">
        <f>VLOOKUP(B222,[1]Alt_Honda_Historico!$B:$D,3,FALSE)</f>
        <v>575154.04831928795</v>
      </c>
    </row>
    <row r="223" spans="1:34" x14ac:dyDescent="0.3">
      <c r="A223" s="3">
        <v>695646</v>
      </c>
      <c r="B223" s="2">
        <v>122915</v>
      </c>
      <c r="C223" s="3">
        <f>VLOOKUP(B223,VISIT_ID!C:F,4,FALSE)</f>
        <v>6</v>
      </c>
      <c r="D223" s="3">
        <v>4</v>
      </c>
      <c r="E223" s="2" t="s">
        <v>33</v>
      </c>
      <c r="F223" s="2" t="s">
        <v>23</v>
      </c>
      <c r="G223" s="2" t="s">
        <v>24</v>
      </c>
      <c r="H223" s="2">
        <v>122915</v>
      </c>
      <c r="I223" s="2" t="s">
        <v>198</v>
      </c>
      <c r="J223" s="2" t="s">
        <v>198</v>
      </c>
      <c r="K223" s="2">
        <v>5.2067889999999997</v>
      </c>
      <c r="L223" s="2">
        <v>-74.736407</v>
      </c>
      <c r="M223" s="2">
        <v>5</v>
      </c>
      <c r="N223" s="2" t="s">
        <v>26</v>
      </c>
      <c r="O223" s="2"/>
      <c r="P223" s="3">
        <v>3356</v>
      </c>
      <c r="Q223" s="2" t="s">
        <v>199</v>
      </c>
      <c r="R223" s="2">
        <v>1913</v>
      </c>
      <c r="S223" s="2">
        <v>2</v>
      </c>
      <c r="T223" s="2">
        <v>7</v>
      </c>
      <c r="U223" s="2">
        <v>4787</v>
      </c>
      <c r="V223" s="4">
        <v>4787</v>
      </c>
      <c r="W223" s="2" t="s">
        <v>28</v>
      </c>
      <c r="X223" s="2" t="s">
        <v>29</v>
      </c>
      <c r="Y223" s="2" t="s">
        <v>30</v>
      </c>
      <c r="Z223" s="2" t="s">
        <v>30</v>
      </c>
      <c r="AA223" s="2" t="s">
        <v>30</v>
      </c>
      <c r="AB223" s="2" t="s">
        <v>199</v>
      </c>
      <c r="AC223" s="3">
        <v>3356</v>
      </c>
      <c r="AD223" s="2">
        <v>-74.735100000000003</v>
      </c>
      <c r="AE223" s="2">
        <v>5.2034000000000002</v>
      </c>
      <c r="AF223">
        <f>VLOOKUP(B223,[1]Alt_Honda_Historico!$B:$E,4,FALSE)</f>
        <v>207</v>
      </c>
      <c r="AG223">
        <f>VLOOKUP(B223,[1]Alt_Honda_Historico!$B:$C,2,FALSE)</f>
        <v>529356.17636866297</v>
      </c>
      <c r="AH223">
        <f>VLOOKUP(B223,[1]Alt_Honda_Historico!$B:$D,3,FALSE)</f>
        <v>575154.04831928795</v>
      </c>
    </row>
    <row r="224" spans="1:34" x14ac:dyDescent="0.3">
      <c r="A224" s="3">
        <v>721599</v>
      </c>
      <c r="B224" s="2">
        <v>280002</v>
      </c>
      <c r="C224" s="3">
        <f>VLOOKUP(B224,VISIT_ID!C:F,4,FALSE)</f>
        <v>3</v>
      </c>
      <c r="D224" s="3">
        <v>2</v>
      </c>
      <c r="E224" s="2" t="s">
        <v>33</v>
      </c>
      <c r="F224" s="2" t="s">
        <v>261</v>
      </c>
      <c r="G224" s="2" t="s">
        <v>260</v>
      </c>
      <c r="H224" s="2">
        <v>280002</v>
      </c>
      <c r="I224" s="2" t="s">
        <v>269</v>
      </c>
      <c r="J224" s="2" t="s">
        <v>269</v>
      </c>
      <c r="K224" s="2">
        <v>5.2067889999999997</v>
      </c>
      <c r="L224" s="2">
        <v>-74.736407</v>
      </c>
      <c r="M224" s="2">
        <v>5</v>
      </c>
      <c r="N224" s="2" t="s">
        <v>227</v>
      </c>
      <c r="O224" s="2" t="s">
        <v>270</v>
      </c>
      <c r="P224" s="2">
        <v>2902</v>
      </c>
      <c r="Q224" s="2" t="s">
        <v>271</v>
      </c>
      <c r="R224" s="2">
        <v>1913</v>
      </c>
      <c r="S224" s="2">
        <v>2</v>
      </c>
      <c r="T224" s="2">
        <v>7</v>
      </c>
      <c r="U224" s="2"/>
      <c r="V224" s="4">
        <v>4787</v>
      </c>
      <c r="W224" s="2" t="s">
        <v>28</v>
      </c>
      <c r="X224" s="2" t="s">
        <v>29</v>
      </c>
      <c r="Y224" s="2" t="s">
        <v>30</v>
      </c>
      <c r="Z224" s="2" t="s">
        <v>267</v>
      </c>
      <c r="AA224" s="2" t="s">
        <v>268</v>
      </c>
      <c r="AB224" s="2" t="s">
        <v>271</v>
      </c>
      <c r="AC224" s="2">
        <v>2902</v>
      </c>
      <c r="AD224" s="2">
        <v>-74.736407</v>
      </c>
      <c r="AE224" s="2">
        <v>5.2067889999999997</v>
      </c>
      <c r="AF224">
        <f>VLOOKUP(B224,[1]Alt_Honda_Historico!$B:$E,4,FALSE)</f>
        <v>207</v>
      </c>
      <c r="AG224">
        <f>VLOOKUP(B224,[1]Alt_Honda_Historico!$B:$C,2,FALSE)</f>
        <v>529211.17746349797</v>
      </c>
      <c r="AH224">
        <f>VLOOKUP(B224,[1]Alt_Honda_Historico!$B:$D,3,FALSE)</f>
        <v>575528.60894764203</v>
      </c>
    </row>
    <row r="225" spans="1:34" x14ac:dyDescent="0.3">
      <c r="A225" s="3">
        <v>579127</v>
      </c>
      <c r="B225" s="2">
        <v>121416</v>
      </c>
      <c r="C225" s="3">
        <f>VLOOKUP(B225,VISIT_ID!C:F,4,FALSE)</f>
        <v>7</v>
      </c>
      <c r="D225" s="3">
        <v>4</v>
      </c>
      <c r="E225" s="2" t="s">
        <v>22</v>
      </c>
      <c r="F225" s="2" t="s">
        <v>23</v>
      </c>
      <c r="G225" s="2" t="s">
        <v>24</v>
      </c>
      <c r="H225" s="2">
        <v>121416</v>
      </c>
      <c r="I225" s="2" t="s">
        <v>44</v>
      </c>
      <c r="J225" s="2" t="s">
        <v>44</v>
      </c>
      <c r="K225" s="2">
        <v>5.2067889999999997</v>
      </c>
      <c r="L225" s="2">
        <v>-74.736407</v>
      </c>
      <c r="M225" s="2">
        <v>5</v>
      </c>
      <c r="N225" s="2" t="s">
        <v>26</v>
      </c>
      <c r="O225" s="2" t="s">
        <v>45</v>
      </c>
      <c r="P225" s="2">
        <v>516</v>
      </c>
      <c r="Q225" s="2" t="s">
        <v>44</v>
      </c>
      <c r="R225" s="2">
        <v>1913</v>
      </c>
      <c r="S225" s="2">
        <v>2</v>
      </c>
      <c r="T225" s="2">
        <v>8</v>
      </c>
      <c r="U225" s="2">
        <v>4788</v>
      </c>
      <c r="V225" s="4">
        <v>4788</v>
      </c>
      <c r="W225" s="2" t="s">
        <v>28</v>
      </c>
      <c r="X225" s="2" t="s">
        <v>29</v>
      </c>
      <c r="Y225" s="2" t="s">
        <v>30</v>
      </c>
      <c r="Z225" s="2" t="s">
        <v>30</v>
      </c>
      <c r="AA225" s="2" t="s">
        <v>31</v>
      </c>
      <c r="AB225" s="2" t="s">
        <v>44</v>
      </c>
      <c r="AC225" s="2">
        <v>516</v>
      </c>
      <c r="AD225" s="2">
        <v>-74.735100000000003</v>
      </c>
      <c r="AE225" s="2">
        <v>5.2034000000000002</v>
      </c>
      <c r="AF225">
        <f>VLOOKUP(B225,[1]Alt_Honda_Historico!$B:$E,4,FALSE)</f>
        <v>207</v>
      </c>
      <c r="AG225">
        <f>VLOOKUP(B225,[1]Alt_Honda_Historico!$B:$C,2,FALSE)</f>
        <v>529356.17636866297</v>
      </c>
      <c r="AH225">
        <f>VLOOKUP(B225,[1]Alt_Honda_Historico!$B:$D,3,FALSE)</f>
        <v>575154.04831928795</v>
      </c>
    </row>
    <row r="226" spans="1:34" x14ac:dyDescent="0.3">
      <c r="A226" s="3">
        <v>674344</v>
      </c>
      <c r="B226" s="2">
        <v>121417</v>
      </c>
      <c r="C226" s="3">
        <f>VLOOKUP(B226,VISIT_ID!C:F,4,FALSE)</f>
        <v>7</v>
      </c>
      <c r="D226" s="3">
        <v>4</v>
      </c>
      <c r="E226" s="2" t="s">
        <v>33</v>
      </c>
      <c r="F226" s="2" t="s">
        <v>23</v>
      </c>
      <c r="G226" s="2" t="s">
        <v>24</v>
      </c>
      <c r="H226" s="2">
        <v>121417</v>
      </c>
      <c r="I226" s="2" t="s">
        <v>44</v>
      </c>
      <c r="J226" s="2" t="s">
        <v>44</v>
      </c>
      <c r="K226" s="2">
        <v>5.2067889999999997</v>
      </c>
      <c r="L226" s="2">
        <v>-74.736407</v>
      </c>
      <c r="M226" s="2">
        <v>5</v>
      </c>
      <c r="N226" s="2" t="s">
        <v>26</v>
      </c>
      <c r="O226" s="2" t="s">
        <v>43</v>
      </c>
      <c r="P226" s="2">
        <v>516</v>
      </c>
      <c r="Q226" s="2" t="s">
        <v>46</v>
      </c>
      <c r="R226" s="2">
        <v>1913</v>
      </c>
      <c r="S226" s="2">
        <v>2</v>
      </c>
      <c r="T226" s="2">
        <v>8</v>
      </c>
      <c r="U226" s="2">
        <v>4788</v>
      </c>
      <c r="V226" s="4">
        <v>4788</v>
      </c>
      <c r="W226" s="2" t="s">
        <v>28</v>
      </c>
      <c r="X226" s="2" t="s">
        <v>29</v>
      </c>
      <c r="Y226" s="2" t="s">
        <v>30</v>
      </c>
      <c r="Z226" s="2" t="s">
        <v>30</v>
      </c>
      <c r="AA226" s="2" t="s">
        <v>30</v>
      </c>
      <c r="AB226" s="2" t="s">
        <v>46</v>
      </c>
      <c r="AC226" s="2">
        <v>516</v>
      </c>
      <c r="AD226" s="2">
        <v>-74.735100000000003</v>
      </c>
      <c r="AE226" s="2">
        <v>5.2034000000000002</v>
      </c>
      <c r="AF226">
        <f>VLOOKUP(B226,[1]Alt_Honda_Historico!$B:$E,4,FALSE)</f>
        <v>207</v>
      </c>
      <c r="AG226">
        <f>VLOOKUP(B226,[1]Alt_Honda_Historico!$B:$C,2,FALSE)</f>
        <v>529356.17636866297</v>
      </c>
      <c r="AH226">
        <f>VLOOKUP(B226,[1]Alt_Honda_Historico!$B:$D,3,FALSE)</f>
        <v>575154.04831928795</v>
      </c>
    </row>
    <row r="227" spans="1:34" x14ac:dyDescent="0.3">
      <c r="A227" s="3">
        <v>675988</v>
      </c>
      <c r="B227" s="2">
        <v>121483</v>
      </c>
      <c r="C227" s="3">
        <f>VLOOKUP(B227,VISIT_ID!C:F,4,FALSE)</f>
        <v>7</v>
      </c>
      <c r="D227" s="3">
        <v>4</v>
      </c>
      <c r="E227" s="2" t="s">
        <v>33</v>
      </c>
      <c r="F227" s="2" t="s">
        <v>23</v>
      </c>
      <c r="G227" s="2" t="s">
        <v>24</v>
      </c>
      <c r="H227" s="2">
        <v>121483</v>
      </c>
      <c r="I227" s="2" t="s">
        <v>59</v>
      </c>
      <c r="J227" s="2" t="s">
        <v>59</v>
      </c>
      <c r="K227" s="2">
        <v>5.2067889999999997</v>
      </c>
      <c r="L227" s="2">
        <v>-74.736407</v>
      </c>
      <c r="M227" s="2">
        <v>5</v>
      </c>
      <c r="N227" s="2" t="s">
        <v>26</v>
      </c>
      <c r="O227" s="2" t="s">
        <v>43</v>
      </c>
      <c r="P227" s="2">
        <v>1327</v>
      </c>
      <c r="Q227" s="2" t="s">
        <v>60</v>
      </c>
      <c r="R227" s="2">
        <v>1913</v>
      </c>
      <c r="S227" s="2">
        <v>2</v>
      </c>
      <c r="T227" s="2">
        <v>8</v>
      </c>
      <c r="U227" s="2">
        <v>4788</v>
      </c>
      <c r="V227" s="4">
        <v>4788</v>
      </c>
      <c r="W227" s="2" t="s">
        <v>28</v>
      </c>
      <c r="X227" s="2" t="s">
        <v>29</v>
      </c>
      <c r="Y227" s="2" t="s">
        <v>30</v>
      </c>
      <c r="Z227" s="2" t="s">
        <v>30</v>
      </c>
      <c r="AA227" s="2" t="s">
        <v>30</v>
      </c>
      <c r="AB227" s="2" t="s">
        <v>60</v>
      </c>
      <c r="AC227" s="2">
        <v>1327</v>
      </c>
      <c r="AD227" s="2">
        <v>-74.735100000000003</v>
      </c>
      <c r="AE227" s="2">
        <v>5.2034000000000002</v>
      </c>
      <c r="AF227">
        <f>VLOOKUP(B227,[1]Alt_Honda_Historico!$B:$E,4,FALSE)</f>
        <v>207</v>
      </c>
      <c r="AG227">
        <f>VLOOKUP(B227,[1]Alt_Honda_Historico!$B:$C,2,FALSE)</f>
        <v>529356.17636866297</v>
      </c>
      <c r="AH227">
        <f>VLOOKUP(B227,[1]Alt_Honda_Historico!$B:$D,3,FALSE)</f>
        <v>575154.04831928795</v>
      </c>
    </row>
    <row r="228" spans="1:34" x14ac:dyDescent="0.3">
      <c r="A228" s="3">
        <v>706095</v>
      </c>
      <c r="B228" s="2">
        <v>121499</v>
      </c>
      <c r="C228" s="3">
        <f>VLOOKUP(B228,VISIT_ID!C:F,4,FALSE)</f>
        <v>7</v>
      </c>
      <c r="D228" s="3">
        <v>4</v>
      </c>
      <c r="E228" s="2" t="s">
        <v>33</v>
      </c>
      <c r="F228" s="2" t="s">
        <v>23</v>
      </c>
      <c r="G228" s="2" t="s">
        <v>24</v>
      </c>
      <c r="H228" s="2">
        <v>121499</v>
      </c>
      <c r="I228" s="2" t="s">
        <v>65</v>
      </c>
      <c r="J228" s="2" t="s">
        <v>65</v>
      </c>
      <c r="K228" s="2">
        <v>5.2067889999999997</v>
      </c>
      <c r="L228" s="2">
        <v>-74.736407</v>
      </c>
      <c r="M228" s="2">
        <v>5</v>
      </c>
      <c r="N228" s="2" t="s">
        <v>26</v>
      </c>
      <c r="O228" s="2" t="s">
        <v>52</v>
      </c>
      <c r="P228" s="2">
        <v>1057</v>
      </c>
      <c r="Q228" s="2" t="s">
        <v>66</v>
      </c>
      <c r="R228" s="2">
        <v>1913</v>
      </c>
      <c r="S228" s="2">
        <v>2</v>
      </c>
      <c r="T228" s="2">
        <v>8</v>
      </c>
      <c r="U228" s="2">
        <v>4788</v>
      </c>
      <c r="V228" s="4">
        <v>4788</v>
      </c>
      <c r="W228" s="2" t="s">
        <v>28</v>
      </c>
      <c r="X228" s="2" t="s">
        <v>29</v>
      </c>
      <c r="Y228" s="2" t="s">
        <v>30</v>
      </c>
      <c r="Z228" s="2" t="s">
        <v>30</v>
      </c>
      <c r="AA228" s="2" t="s">
        <v>30</v>
      </c>
      <c r="AB228" s="2" t="s">
        <v>66</v>
      </c>
      <c r="AC228" s="2">
        <v>1057</v>
      </c>
      <c r="AD228" s="2">
        <v>-74.735100000000003</v>
      </c>
      <c r="AE228" s="2">
        <v>5.2034000000000002</v>
      </c>
      <c r="AF228">
        <f>VLOOKUP(B228,[1]Alt_Honda_Historico!$B:$E,4,FALSE)</f>
        <v>207</v>
      </c>
      <c r="AG228">
        <f>VLOOKUP(B228,[1]Alt_Honda_Historico!$B:$C,2,FALSE)</f>
        <v>529356.17636866297</v>
      </c>
      <c r="AH228">
        <f>VLOOKUP(B228,[1]Alt_Honda_Historico!$B:$D,3,FALSE)</f>
        <v>575154.04831928795</v>
      </c>
    </row>
    <row r="229" spans="1:34" x14ac:dyDescent="0.3">
      <c r="A229" s="3">
        <v>690338</v>
      </c>
      <c r="B229" s="2">
        <v>121682</v>
      </c>
      <c r="C229" s="3">
        <f>VLOOKUP(B229,VISIT_ID!C:F,4,FALSE)</f>
        <v>7</v>
      </c>
      <c r="D229" s="3">
        <v>4</v>
      </c>
      <c r="E229" s="2" t="s">
        <v>33</v>
      </c>
      <c r="F229" s="2" t="s">
        <v>23</v>
      </c>
      <c r="G229" s="2" t="s">
        <v>24</v>
      </c>
      <c r="H229" s="2">
        <v>121682</v>
      </c>
      <c r="I229" s="2" t="s">
        <v>71</v>
      </c>
      <c r="J229" s="2" t="s">
        <v>71</v>
      </c>
      <c r="K229" s="2">
        <v>5.2067889999999997</v>
      </c>
      <c r="L229" s="2">
        <v>-74.736407</v>
      </c>
      <c r="M229" s="2">
        <v>5</v>
      </c>
      <c r="N229" s="2" t="s">
        <v>26</v>
      </c>
      <c r="O229" s="2" t="s">
        <v>36</v>
      </c>
      <c r="P229" s="2">
        <v>638</v>
      </c>
      <c r="Q229" s="2" t="s">
        <v>71</v>
      </c>
      <c r="R229" s="2">
        <v>1913</v>
      </c>
      <c r="S229" s="2">
        <v>2</v>
      </c>
      <c r="T229" s="2">
        <v>8</v>
      </c>
      <c r="U229" s="2">
        <v>4788</v>
      </c>
      <c r="V229" s="4">
        <v>4788</v>
      </c>
      <c r="W229" s="2" t="s">
        <v>28</v>
      </c>
      <c r="X229" s="2" t="s">
        <v>29</v>
      </c>
      <c r="Y229" s="2" t="s">
        <v>30</v>
      </c>
      <c r="Z229" s="2" t="s">
        <v>30</v>
      </c>
      <c r="AA229" s="2" t="s">
        <v>30</v>
      </c>
      <c r="AB229" s="2" t="s">
        <v>71</v>
      </c>
      <c r="AC229" s="2">
        <v>638</v>
      </c>
      <c r="AD229" s="2">
        <v>-74.735100000000003</v>
      </c>
      <c r="AE229" s="2">
        <v>5.2034000000000002</v>
      </c>
      <c r="AF229">
        <f>VLOOKUP(B229,[1]Alt_Honda_Historico!$B:$E,4,FALSE)</f>
        <v>207</v>
      </c>
      <c r="AG229">
        <f>VLOOKUP(B229,[1]Alt_Honda_Historico!$B:$C,2,FALSE)</f>
        <v>529356.17636866297</v>
      </c>
      <c r="AH229">
        <f>VLOOKUP(B229,[1]Alt_Honda_Historico!$B:$D,3,FALSE)</f>
        <v>575154.04831928795</v>
      </c>
    </row>
    <row r="230" spans="1:34" x14ac:dyDescent="0.3">
      <c r="A230" s="3">
        <v>697289</v>
      </c>
      <c r="B230" s="2">
        <v>121729</v>
      </c>
      <c r="C230" s="3">
        <f>VLOOKUP(B230,VISIT_ID!C:F,4,FALSE)</f>
        <v>7</v>
      </c>
      <c r="D230" s="3">
        <v>4</v>
      </c>
      <c r="E230" s="2" t="s">
        <v>33</v>
      </c>
      <c r="F230" s="2" t="s">
        <v>23</v>
      </c>
      <c r="G230" s="2" t="s">
        <v>24</v>
      </c>
      <c r="H230" s="2">
        <v>121729</v>
      </c>
      <c r="I230" s="2" t="s">
        <v>72</v>
      </c>
      <c r="J230" s="2" t="s">
        <v>72</v>
      </c>
      <c r="K230" s="2">
        <v>5.2067889999999997</v>
      </c>
      <c r="L230" s="2">
        <v>-74.736407</v>
      </c>
      <c r="M230" s="2">
        <v>5</v>
      </c>
      <c r="N230" s="2" t="s">
        <v>26</v>
      </c>
      <c r="O230" s="2" t="s">
        <v>36</v>
      </c>
      <c r="P230" s="2">
        <v>1070</v>
      </c>
      <c r="Q230" s="2" t="s">
        <v>73</v>
      </c>
      <c r="R230" s="2">
        <v>1913</v>
      </c>
      <c r="S230" s="2">
        <v>2</v>
      </c>
      <c r="T230" s="2">
        <v>8</v>
      </c>
      <c r="U230" s="2">
        <v>4788</v>
      </c>
      <c r="V230" s="4">
        <v>4788</v>
      </c>
      <c r="W230" s="2" t="s">
        <v>28</v>
      </c>
      <c r="X230" s="2" t="s">
        <v>29</v>
      </c>
      <c r="Y230" s="2" t="s">
        <v>30</v>
      </c>
      <c r="Z230" s="2" t="s">
        <v>30</v>
      </c>
      <c r="AA230" s="2" t="s">
        <v>30</v>
      </c>
      <c r="AB230" s="2" t="s">
        <v>73</v>
      </c>
      <c r="AC230" s="2">
        <v>1070</v>
      </c>
      <c r="AD230" s="2">
        <v>-74.735100000000003</v>
      </c>
      <c r="AE230" s="2">
        <v>5.2034000000000002</v>
      </c>
      <c r="AF230">
        <f>VLOOKUP(B230,[1]Alt_Honda_Historico!$B:$E,4,FALSE)</f>
        <v>207</v>
      </c>
      <c r="AG230">
        <f>VLOOKUP(B230,[1]Alt_Honda_Historico!$B:$C,2,FALSE)</f>
        <v>529356.17636866297</v>
      </c>
      <c r="AH230">
        <f>VLOOKUP(B230,[1]Alt_Honda_Historico!$B:$D,3,FALSE)</f>
        <v>575154.04831928795</v>
      </c>
    </row>
    <row r="231" spans="1:34" x14ac:dyDescent="0.3">
      <c r="A231" s="3">
        <v>681746</v>
      </c>
      <c r="B231" s="2">
        <v>121747</v>
      </c>
      <c r="C231" s="3">
        <f>VLOOKUP(B231,VISIT_ID!C:F,4,FALSE)</f>
        <v>7</v>
      </c>
      <c r="D231" s="3">
        <v>4</v>
      </c>
      <c r="E231" s="2" t="s">
        <v>33</v>
      </c>
      <c r="F231" s="2" t="s">
        <v>23</v>
      </c>
      <c r="G231" s="2" t="s">
        <v>24</v>
      </c>
      <c r="H231" s="2">
        <v>121747</v>
      </c>
      <c r="I231" s="2" t="s">
        <v>74</v>
      </c>
      <c r="J231" s="2" t="s">
        <v>74</v>
      </c>
      <c r="K231" s="2">
        <v>5.2067889999999997</v>
      </c>
      <c r="L231" s="2">
        <v>-74.736407</v>
      </c>
      <c r="M231" s="2">
        <v>5</v>
      </c>
      <c r="N231" s="2" t="s">
        <v>26</v>
      </c>
      <c r="O231" s="2" t="s">
        <v>75</v>
      </c>
      <c r="P231" s="2">
        <v>1089</v>
      </c>
      <c r="Q231" s="2" t="s">
        <v>76</v>
      </c>
      <c r="R231" s="2">
        <v>1913</v>
      </c>
      <c r="S231" s="2">
        <v>2</v>
      </c>
      <c r="T231" s="2">
        <v>8</v>
      </c>
      <c r="U231" s="2">
        <v>4788</v>
      </c>
      <c r="V231" s="4">
        <v>4788</v>
      </c>
      <c r="W231" s="2" t="s">
        <v>28</v>
      </c>
      <c r="X231" s="2" t="s">
        <v>29</v>
      </c>
      <c r="Y231" s="2" t="s">
        <v>30</v>
      </c>
      <c r="Z231" s="2" t="s">
        <v>30</v>
      </c>
      <c r="AA231" s="2" t="s">
        <v>30</v>
      </c>
      <c r="AB231" s="2" t="s">
        <v>76</v>
      </c>
      <c r="AC231" s="2">
        <v>1089</v>
      </c>
      <c r="AD231" s="2">
        <v>-74.735100000000003</v>
      </c>
      <c r="AE231" s="2">
        <v>5.2034000000000002</v>
      </c>
      <c r="AF231">
        <f>VLOOKUP(B231,[1]Alt_Honda_Historico!$B:$E,4,FALSE)</f>
        <v>207</v>
      </c>
      <c r="AG231">
        <f>VLOOKUP(B231,[1]Alt_Honda_Historico!$B:$C,2,FALSE)</f>
        <v>529356.17636866297</v>
      </c>
      <c r="AH231">
        <f>VLOOKUP(B231,[1]Alt_Honda_Historico!$B:$D,3,FALSE)</f>
        <v>575154.04831928795</v>
      </c>
    </row>
    <row r="232" spans="1:34" x14ac:dyDescent="0.3">
      <c r="A232" s="3">
        <v>708992</v>
      </c>
      <c r="B232" s="2">
        <v>121757</v>
      </c>
      <c r="C232" s="3">
        <f>VLOOKUP(B232,VISIT_ID!C:F,4,FALSE)</f>
        <v>7</v>
      </c>
      <c r="D232" s="3">
        <v>4</v>
      </c>
      <c r="E232" s="2" t="s">
        <v>33</v>
      </c>
      <c r="F232" s="2" t="s">
        <v>23</v>
      </c>
      <c r="G232" s="2" t="s">
        <v>24</v>
      </c>
      <c r="H232" s="2">
        <v>121757</v>
      </c>
      <c r="I232" s="2" t="s">
        <v>77</v>
      </c>
      <c r="J232" s="2" t="s">
        <v>77</v>
      </c>
      <c r="K232" s="2">
        <v>5.2067889999999997</v>
      </c>
      <c r="L232" s="2">
        <v>-74.736407</v>
      </c>
      <c r="M232" s="2">
        <v>5</v>
      </c>
      <c r="N232" s="2" t="s">
        <v>26</v>
      </c>
      <c r="O232" s="2" t="s">
        <v>36</v>
      </c>
      <c r="P232" s="2">
        <v>1079</v>
      </c>
      <c r="Q232" s="2" t="s">
        <v>78</v>
      </c>
      <c r="R232" s="2">
        <v>1913</v>
      </c>
      <c r="S232" s="2">
        <v>2</v>
      </c>
      <c r="T232" s="2">
        <v>8</v>
      </c>
      <c r="U232" s="2">
        <v>4788</v>
      </c>
      <c r="V232" s="4">
        <v>4788</v>
      </c>
      <c r="W232" s="2" t="s">
        <v>28</v>
      </c>
      <c r="X232" s="2" t="s">
        <v>29</v>
      </c>
      <c r="Y232" s="2" t="s">
        <v>30</v>
      </c>
      <c r="Z232" s="2" t="s">
        <v>30</v>
      </c>
      <c r="AA232" s="2" t="s">
        <v>30</v>
      </c>
      <c r="AB232" s="2" t="s">
        <v>78</v>
      </c>
      <c r="AC232" s="2">
        <v>1079</v>
      </c>
      <c r="AD232" s="2">
        <v>-74.735100000000003</v>
      </c>
      <c r="AE232" s="2">
        <v>5.2034000000000002</v>
      </c>
      <c r="AF232">
        <f>VLOOKUP(B232,[1]Alt_Honda_Historico!$B:$E,4,FALSE)</f>
        <v>207</v>
      </c>
      <c r="AG232">
        <f>VLOOKUP(B232,[1]Alt_Honda_Historico!$B:$C,2,FALSE)</f>
        <v>529356.17636866297</v>
      </c>
      <c r="AH232">
        <f>VLOOKUP(B232,[1]Alt_Honda_Historico!$B:$D,3,FALSE)</f>
        <v>575154.04831928795</v>
      </c>
    </row>
    <row r="233" spans="1:34" x14ac:dyDescent="0.3">
      <c r="A233" s="3">
        <v>684292</v>
      </c>
      <c r="B233" s="2">
        <v>121790</v>
      </c>
      <c r="C233" s="3">
        <f>VLOOKUP(B233,VISIT_ID!C:F,4,FALSE)</f>
        <v>7</v>
      </c>
      <c r="D233" s="3">
        <v>4</v>
      </c>
      <c r="E233" s="2" t="s">
        <v>33</v>
      </c>
      <c r="F233" s="2" t="s">
        <v>23</v>
      </c>
      <c r="G233" s="2" t="s">
        <v>24</v>
      </c>
      <c r="H233" s="2">
        <v>121790</v>
      </c>
      <c r="I233" s="2" t="s">
        <v>79</v>
      </c>
      <c r="J233" s="2" t="s">
        <v>79</v>
      </c>
      <c r="K233" s="2">
        <v>5.2067889999999997</v>
      </c>
      <c r="L233" s="2">
        <v>-74.736407</v>
      </c>
      <c r="M233" s="2">
        <v>5</v>
      </c>
      <c r="N233" s="2" t="s">
        <v>26</v>
      </c>
      <c r="O233" s="2" t="s">
        <v>36</v>
      </c>
      <c r="P233" s="3">
        <v>1196</v>
      </c>
      <c r="Q233" s="2" t="s">
        <v>80</v>
      </c>
      <c r="R233" s="2">
        <v>1913</v>
      </c>
      <c r="S233" s="2">
        <v>2</v>
      </c>
      <c r="T233" s="2">
        <v>8</v>
      </c>
      <c r="U233" s="2">
        <v>4788</v>
      </c>
      <c r="V233" s="4">
        <v>4788</v>
      </c>
      <c r="W233" s="2" t="s">
        <v>28</v>
      </c>
      <c r="X233" s="2" t="s">
        <v>29</v>
      </c>
      <c r="Y233" s="2" t="s">
        <v>30</v>
      </c>
      <c r="Z233" s="2" t="s">
        <v>30</v>
      </c>
      <c r="AA233" s="2" t="s">
        <v>30</v>
      </c>
      <c r="AB233" s="2" t="s">
        <v>80</v>
      </c>
      <c r="AC233" s="3">
        <v>1196</v>
      </c>
      <c r="AD233" s="2">
        <v>-74.735100000000003</v>
      </c>
      <c r="AE233" s="2">
        <v>5.2034000000000002</v>
      </c>
      <c r="AF233">
        <f>VLOOKUP(B233,[1]Alt_Honda_Historico!$B:$E,4,FALSE)</f>
        <v>207</v>
      </c>
      <c r="AG233">
        <f>VLOOKUP(B233,[1]Alt_Honda_Historico!$B:$C,2,FALSE)</f>
        <v>529356.17636866297</v>
      </c>
      <c r="AH233">
        <f>VLOOKUP(B233,[1]Alt_Honda_Historico!$B:$D,3,FALSE)</f>
        <v>575154.04831928795</v>
      </c>
    </row>
    <row r="234" spans="1:34" x14ac:dyDescent="0.3">
      <c r="A234" s="3">
        <v>684293</v>
      </c>
      <c r="B234" s="2">
        <v>121792</v>
      </c>
      <c r="C234" s="3">
        <f>VLOOKUP(B234,VISIT_ID!C:F,4,FALSE)</f>
        <v>7</v>
      </c>
      <c r="D234" s="3">
        <v>4</v>
      </c>
      <c r="E234" s="2" t="s">
        <v>33</v>
      </c>
      <c r="F234" s="2" t="s">
        <v>23</v>
      </c>
      <c r="G234" s="2" t="s">
        <v>24</v>
      </c>
      <c r="H234" s="2">
        <v>121792</v>
      </c>
      <c r="I234" s="2" t="s">
        <v>79</v>
      </c>
      <c r="J234" s="2" t="s">
        <v>79</v>
      </c>
      <c r="K234" s="2">
        <v>5.2067889999999997</v>
      </c>
      <c r="L234" s="2">
        <v>-74.736407</v>
      </c>
      <c r="M234" s="2">
        <v>5</v>
      </c>
      <c r="N234" s="2" t="s">
        <v>26</v>
      </c>
      <c r="O234" s="2" t="s">
        <v>36</v>
      </c>
      <c r="P234" s="3">
        <v>1196</v>
      </c>
      <c r="Q234" s="2" t="s">
        <v>80</v>
      </c>
      <c r="R234" s="2">
        <v>1913</v>
      </c>
      <c r="S234" s="2">
        <v>2</v>
      </c>
      <c r="T234" s="2">
        <v>8</v>
      </c>
      <c r="U234" s="2">
        <v>4788</v>
      </c>
      <c r="V234" s="4">
        <v>4788</v>
      </c>
      <c r="W234" s="2" t="s">
        <v>28</v>
      </c>
      <c r="X234" s="2" t="s">
        <v>29</v>
      </c>
      <c r="Y234" s="2" t="s">
        <v>30</v>
      </c>
      <c r="Z234" s="2" t="s">
        <v>30</v>
      </c>
      <c r="AA234" s="2" t="s">
        <v>30</v>
      </c>
      <c r="AB234" s="2" t="s">
        <v>80</v>
      </c>
      <c r="AC234" s="3">
        <v>1196</v>
      </c>
      <c r="AD234" s="2">
        <v>-74.735100000000003</v>
      </c>
      <c r="AE234" s="2">
        <v>5.2034000000000002</v>
      </c>
      <c r="AF234">
        <f>VLOOKUP(B234,[1]Alt_Honda_Historico!$B:$E,4,FALSE)</f>
        <v>207</v>
      </c>
      <c r="AG234">
        <f>VLOOKUP(B234,[1]Alt_Honda_Historico!$B:$C,2,FALSE)</f>
        <v>529356.17636866297</v>
      </c>
      <c r="AH234">
        <f>VLOOKUP(B234,[1]Alt_Honda_Historico!$B:$D,3,FALSE)</f>
        <v>575154.04831928795</v>
      </c>
    </row>
    <row r="235" spans="1:34" x14ac:dyDescent="0.3">
      <c r="A235" s="3">
        <v>684295</v>
      </c>
      <c r="B235" s="2">
        <v>121794</v>
      </c>
      <c r="C235" s="3">
        <f>VLOOKUP(B235,VISIT_ID!C:F,4,FALSE)</f>
        <v>7</v>
      </c>
      <c r="D235" s="3">
        <v>4</v>
      </c>
      <c r="E235" s="2" t="s">
        <v>33</v>
      </c>
      <c r="F235" s="2" t="s">
        <v>23</v>
      </c>
      <c r="G235" s="2" t="s">
        <v>24</v>
      </c>
      <c r="H235" s="2">
        <v>121794</v>
      </c>
      <c r="I235" s="2" t="s">
        <v>79</v>
      </c>
      <c r="J235" s="2" t="s">
        <v>79</v>
      </c>
      <c r="K235" s="2">
        <v>5.2067889999999997</v>
      </c>
      <c r="L235" s="2">
        <v>-74.736407</v>
      </c>
      <c r="M235" s="2">
        <v>5</v>
      </c>
      <c r="N235" s="2" t="s">
        <v>26</v>
      </c>
      <c r="O235" s="2" t="s">
        <v>36</v>
      </c>
      <c r="P235" s="3">
        <v>1196</v>
      </c>
      <c r="Q235" s="2" t="s">
        <v>80</v>
      </c>
      <c r="R235" s="2">
        <v>1913</v>
      </c>
      <c r="S235" s="2">
        <v>2</v>
      </c>
      <c r="T235" s="2">
        <v>8</v>
      </c>
      <c r="U235" s="2">
        <v>4788</v>
      </c>
      <c r="V235" s="4">
        <v>4788</v>
      </c>
      <c r="W235" s="2" t="s">
        <v>28</v>
      </c>
      <c r="X235" s="2" t="s">
        <v>29</v>
      </c>
      <c r="Y235" s="2" t="s">
        <v>30</v>
      </c>
      <c r="Z235" s="2" t="s">
        <v>30</v>
      </c>
      <c r="AA235" s="2" t="s">
        <v>30</v>
      </c>
      <c r="AB235" s="2" t="s">
        <v>80</v>
      </c>
      <c r="AC235" s="3">
        <v>1196</v>
      </c>
      <c r="AD235" s="2">
        <v>-74.735100000000003</v>
      </c>
      <c r="AE235" s="2">
        <v>5.2034000000000002</v>
      </c>
      <c r="AF235">
        <f>VLOOKUP(B235,[1]Alt_Honda_Historico!$B:$E,4,FALSE)</f>
        <v>207</v>
      </c>
      <c r="AG235">
        <f>VLOOKUP(B235,[1]Alt_Honda_Historico!$B:$C,2,FALSE)</f>
        <v>529356.17636866297</v>
      </c>
      <c r="AH235">
        <f>VLOOKUP(B235,[1]Alt_Honda_Historico!$B:$D,3,FALSE)</f>
        <v>575154.04831928795</v>
      </c>
    </row>
    <row r="236" spans="1:34" x14ac:dyDescent="0.3">
      <c r="A236" s="3">
        <v>728045</v>
      </c>
      <c r="B236" s="2">
        <v>121800</v>
      </c>
      <c r="C236" s="3">
        <f>VLOOKUP(B236,VISIT_ID!C:F,4,FALSE)</f>
        <v>7</v>
      </c>
      <c r="D236" s="3">
        <v>4</v>
      </c>
      <c r="E236" s="2" t="s">
        <v>33</v>
      </c>
      <c r="F236" s="2" t="s">
        <v>23</v>
      </c>
      <c r="G236" s="2" t="s">
        <v>24</v>
      </c>
      <c r="H236" s="2">
        <v>121800</v>
      </c>
      <c r="I236" s="64" t="s">
        <v>4348</v>
      </c>
      <c r="J236" s="2" t="s">
        <v>4348</v>
      </c>
      <c r="K236" s="2">
        <v>5.2067889999999997</v>
      </c>
      <c r="L236" s="2">
        <v>-74.736407</v>
      </c>
      <c r="M236" s="2">
        <v>5</v>
      </c>
      <c r="N236" s="2" t="s">
        <v>26</v>
      </c>
      <c r="O236" s="2" t="s">
        <v>36</v>
      </c>
      <c r="P236" s="2">
        <v>1199</v>
      </c>
      <c r="Q236" s="2" t="s">
        <v>81</v>
      </c>
      <c r="R236" s="2">
        <v>1913</v>
      </c>
      <c r="S236" s="2">
        <v>2</v>
      </c>
      <c r="T236" s="2">
        <v>8</v>
      </c>
      <c r="U236" s="2">
        <v>4788</v>
      </c>
      <c r="V236" s="4">
        <v>4788</v>
      </c>
      <c r="W236" s="2" t="s">
        <v>28</v>
      </c>
      <c r="X236" s="2" t="s">
        <v>29</v>
      </c>
      <c r="Y236" s="2" t="s">
        <v>30</v>
      </c>
      <c r="Z236" s="2" t="s">
        <v>30</v>
      </c>
      <c r="AA236" s="2" t="s">
        <v>30</v>
      </c>
      <c r="AB236" s="2" t="s">
        <v>81</v>
      </c>
      <c r="AC236" s="2">
        <v>1199</v>
      </c>
      <c r="AD236" s="2">
        <v>-74.735100000000003</v>
      </c>
      <c r="AE236" s="2">
        <v>5.2034000000000002</v>
      </c>
      <c r="AF236">
        <f>VLOOKUP(B236,[1]Alt_Honda_Historico!$B:$E,4,FALSE)</f>
        <v>207</v>
      </c>
      <c r="AG236">
        <f>VLOOKUP(B236,[1]Alt_Honda_Historico!$B:$C,2,FALSE)</f>
        <v>529356.17636866297</v>
      </c>
      <c r="AH236">
        <f>VLOOKUP(B236,[1]Alt_Honda_Historico!$B:$D,3,FALSE)</f>
        <v>575154.04831928795</v>
      </c>
    </row>
    <row r="237" spans="1:34" x14ac:dyDescent="0.3">
      <c r="A237" s="3">
        <v>728046</v>
      </c>
      <c r="B237" s="2">
        <v>121801</v>
      </c>
      <c r="C237" s="3">
        <f>VLOOKUP(B237,VISIT_ID!C:F,4,FALSE)</f>
        <v>7</v>
      </c>
      <c r="D237" s="3">
        <v>4</v>
      </c>
      <c r="E237" s="2" t="s">
        <v>33</v>
      </c>
      <c r="F237" s="2" t="s">
        <v>23</v>
      </c>
      <c r="G237" s="2" t="s">
        <v>24</v>
      </c>
      <c r="H237" s="2">
        <v>121801</v>
      </c>
      <c r="I237" s="64" t="s">
        <v>4348</v>
      </c>
      <c r="J237" s="2" t="s">
        <v>4348</v>
      </c>
      <c r="K237" s="2">
        <v>5.2067889999999997</v>
      </c>
      <c r="L237" s="2">
        <v>-74.736407</v>
      </c>
      <c r="M237" s="2">
        <v>5</v>
      </c>
      <c r="N237" s="2" t="s">
        <v>26</v>
      </c>
      <c r="O237" s="2" t="s">
        <v>82</v>
      </c>
      <c r="P237" s="2">
        <v>1199</v>
      </c>
      <c r="Q237" s="2" t="s">
        <v>81</v>
      </c>
      <c r="R237" s="2">
        <v>1913</v>
      </c>
      <c r="S237" s="2">
        <v>2</v>
      </c>
      <c r="T237" s="2">
        <v>8</v>
      </c>
      <c r="U237" s="2">
        <v>4788</v>
      </c>
      <c r="V237" s="4">
        <v>4788</v>
      </c>
      <c r="W237" s="2" t="s">
        <v>28</v>
      </c>
      <c r="X237" s="2" t="s">
        <v>29</v>
      </c>
      <c r="Y237" s="2" t="s">
        <v>30</v>
      </c>
      <c r="Z237" s="2" t="s">
        <v>30</v>
      </c>
      <c r="AA237" s="2" t="s">
        <v>30</v>
      </c>
      <c r="AB237" s="2" t="s">
        <v>81</v>
      </c>
      <c r="AC237" s="2">
        <v>1199</v>
      </c>
      <c r="AD237" s="2">
        <v>-74.735100000000003</v>
      </c>
      <c r="AE237" s="2">
        <v>5.2034000000000002</v>
      </c>
      <c r="AF237">
        <f>VLOOKUP(B237,[1]Alt_Honda_Historico!$B:$E,4,FALSE)</f>
        <v>207</v>
      </c>
      <c r="AG237">
        <f>VLOOKUP(B237,[1]Alt_Honda_Historico!$B:$C,2,FALSE)</f>
        <v>529356.17636866297</v>
      </c>
      <c r="AH237">
        <f>VLOOKUP(B237,[1]Alt_Honda_Historico!$B:$D,3,FALSE)</f>
        <v>575154.04831928795</v>
      </c>
    </row>
    <row r="238" spans="1:34" x14ac:dyDescent="0.3">
      <c r="A238" s="3">
        <v>712824</v>
      </c>
      <c r="B238" s="2">
        <v>121820</v>
      </c>
      <c r="C238" s="3">
        <f>VLOOKUP(B238,VISIT_ID!C:F,4,FALSE)</f>
        <v>7</v>
      </c>
      <c r="D238" s="3">
        <v>4</v>
      </c>
      <c r="E238" s="2" t="s">
        <v>33</v>
      </c>
      <c r="F238" s="2" t="s">
        <v>23</v>
      </c>
      <c r="G238" s="2" t="s">
        <v>24</v>
      </c>
      <c r="H238" s="2">
        <v>121820</v>
      </c>
      <c r="I238" s="2" t="s">
        <v>83</v>
      </c>
      <c r="J238" s="2" t="s">
        <v>83</v>
      </c>
      <c r="K238" s="2">
        <v>5.2067889999999997</v>
      </c>
      <c r="L238" s="2">
        <v>-74.736407</v>
      </c>
      <c r="M238" s="2">
        <v>5</v>
      </c>
      <c r="N238" s="2" t="s">
        <v>26</v>
      </c>
      <c r="O238" s="2" t="s">
        <v>43</v>
      </c>
      <c r="P238" s="2">
        <v>1186</v>
      </c>
      <c r="Q238" s="2" t="s">
        <v>84</v>
      </c>
      <c r="R238" s="2">
        <v>1913</v>
      </c>
      <c r="S238" s="2">
        <v>2</v>
      </c>
      <c r="T238" s="2">
        <v>8</v>
      </c>
      <c r="U238" s="2">
        <v>4788</v>
      </c>
      <c r="V238" s="4">
        <v>4788</v>
      </c>
      <c r="W238" s="2" t="s">
        <v>28</v>
      </c>
      <c r="X238" s="2" t="s">
        <v>29</v>
      </c>
      <c r="Y238" s="2" t="s">
        <v>30</v>
      </c>
      <c r="Z238" s="2" t="s">
        <v>30</v>
      </c>
      <c r="AA238" s="2" t="s">
        <v>30</v>
      </c>
      <c r="AB238" s="2" t="s">
        <v>84</v>
      </c>
      <c r="AC238" s="2">
        <v>1186</v>
      </c>
      <c r="AD238" s="2">
        <v>-74.735100000000003</v>
      </c>
      <c r="AE238" s="2">
        <v>5.2034000000000002</v>
      </c>
      <c r="AF238">
        <f>VLOOKUP(B238,[1]Alt_Honda_Historico!$B:$E,4,FALSE)</f>
        <v>207</v>
      </c>
      <c r="AG238">
        <f>VLOOKUP(B238,[1]Alt_Honda_Historico!$B:$C,2,FALSE)</f>
        <v>529356.17636866297</v>
      </c>
      <c r="AH238">
        <f>VLOOKUP(B238,[1]Alt_Honda_Historico!$B:$D,3,FALSE)</f>
        <v>575154.04831928795</v>
      </c>
    </row>
    <row r="239" spans="1:34" x14ac:dyDescent="0.3">
      <c r="A239" s="3">
        <v>723652</v>
      </c>
      <c r="B239" s="2">
        <v>121842</v>
      </c>
      <c r="C239" s="3">
        <f>VLOOKUP(B239,VISIT_ID!C:F,4,FALSE)</f>
        <v>7</v>
      </c>
      <c r="D239" s="3">
        <v>4</v>
      </c>
      <c r="E239" s="2" t="s">
        <v>33</v>
      </c>
      <c r="F239" s="2" t="s">
        <v>23</v>
      </c>
      <c r="G239" s="2" t="s">
        <v>24</v>
      </c>
      <c r="H239" s="2">
        <v>121842</v>
      </c>
      <c r="I239" s="2" t="s">
        <v>88</v>
      </c>
      <c r="J239" s="2" t="s">
        <v>88</v>
      </c>
      <c r="K239" s="2">
        <v>5.2067889999999997</v>
      </c>
      <c r="L239" s="2">
        <v>-74.736407</v>
      </c>
      <c r="M239" s="2">
        <v>5</v>
      </c>
      <c r="N239" s="2" t="s">
        <v>26</v>
      </c>
      <c r="O239" s="2" t="s">
        <v>36</v>
      </c>
      <c r="P239" s="3">
        <v>1422</v>
      </c>
      <c r="Q239" s="2" t="s">
        <v>90</v>
      </c>
      <c r="R239" s="2">
        <v>1913</v>
      </c>
      <c r="S239" s="2">
        <v>2</v>
      </c>
      <c r="T239" s="2">
        <v>8</v>
      </c>
      <c r="U239" s="2">
        <v>4788</v>
      </c>
      <c r="V239" s="4">
        <v>4788</v>
      </c>
      <c r="W239" s="2" t="s">
        <v>28</v>
      </c>
      <c r="X239" s="2" t="s">
        <v>29</v>
      </c>
      <c r="Y239" s="2" t="s">
        <v>30</v>
      </c>
      <c r="Z239" s="2" t="s">
        <v>30</v>
      </c>
      <c r="AA239" s="2" t="s">
        <v>30</v>
      </c>
      <c r="AB239" s="2" t="s">
        <v>90</v>
      </c>
      <c r="AC239" s="3">
        <v>1422</v>
      </c>
      <c r="AD239" s="2">
        <v>-74.735100000000003</v>
      </c>
      <c r="AE239" s="2">
        <v>5.2034000000000002</v>
      </c>
      <c r="AF239">
        <f>VLOOKUP(B239,[1]Alt_Honda_Historico!$B:$E,4,FALSE)</f>
        <v>207</v>
      </c>
      <c r="AG239">
        <f>VLOOKUP(B239,[1]Alt_Honda_Historico!$B:$C,2,FALSE)</f>
        <v>529356.17636866297</v>
      </c>
      <c r="AH239">
        <f>VLOOKUP(B239,[1]Alt_Honda_Historico!$B:$D,3,FALSE)</f>
        <v>575154.04831928795</v>
      </c>
    </row>
    <row r="240" spans="1:34" x14ac:dyDescent="0.3">
      <c r="A240" s="3">
        <v>705090</v>
      </c>
      <c r="B240" s="2">
        <v>121902</v>
      </c>
      <c r="C240" s="3">
        <f>VLOOKUP(B240,VISIT_ID!C:F,4,FALSE)</f>
        <v>7</v>
      </c>
      <c r="D240" s="3">
        <v>4</v>
      </c>
      <c r="E240" s="2" t="s">
        <v>33</v>
      </c>
      <c r="F240" s="2" t="s">
        <v>23</v>
      </c>
      <c r="G240" s="2" t="s">
        <v>24</v>
      </c>
      <c r="H240" s="2">
        <v>121902</v>
      </c>
      <c r="I240" s="2" t="s">
        <v>95</v>
      </c>
      <c r="J240" s="2" t="s">
        <v>95</v>
      </c>
      <c r="K240" s="2">
        <v>5.2067889999999997</v>
      </c>
      <c r="L240" s="2">
        <v>-74.736407</v>
      </c>
      <c r="M240" s="2">
        <v>5</v>
      </c>
      <c r="N240" s="2" t="s">
        <v>26</v>
      </c>
      <c r="O240" s="2" t="s">
        <v>36</v>
      </c>
      <c r="P240" s="3">
        <v>1526</v>
      </c>
      <c r="Q240" s="2" t="s">
        <v>96</v>
      </c>
      <c r="R240" s="2">
        <v>1913</v>
      </c>
      <c r="S240" s="2">
        <v>2</v>
      </c>
      <c r="T240" s="2">
        <v>8</v>
      </c>
      <c r="U240" s="2">
        <v>4788</v>
      </c>
      <c r="V240" s="4">
        <v>4788</v>
      </c>
      <c r="W240" s="2" t="s">
        <v>28</v>
      </c>
      <c r="X240" s="2" t="s">
        <v>29</v>
      </c>
      <c r="Y240" s="2" t="s">
        <v>30</v>
      </c>
      <c r="Z240" s="2" t="s">
        <v>30</v>
      </c>
      <c r="AA240" s="2" t="s">
        <v>30</v>
      </c>
      <c r="AB240" s="2" t="s">
        <v>96</v>
      </c>
      <c r="AC240" s="3">
        <v>1526</v>
      </c>
      <c r="AD240" s="2">
        <v>-74.735100000000003</v>
      </c>
      <c r="AE240" s="2">
        <v>5.2034000000000002</v>
      </c>
      <c r="AF240">
        <f>VLOOKUP(B240,[1]Alt_Honda_Historico!$B:$E,4,FALSE)</f>
        <v>207</v>
      </c>
      <c r="AG240">
        <f>VLOOKUP(B240,[1]Alt_Honda_Historico!$B:$C,2,FALSE)</f>
        <v>529356.17636866297</v>
      </c>
      <c r="AH240">
        <f>VLOOKUP(B240,[1]Alt_Honda_Historico!$B:$D,3,FALSE)</f>
        <v>575154.04831928795</v>
      </c>
    </row>
    <row r="241" spans="1:34" x14ac:dyDescent="0.3">
      <c r="A241" s="3">
        <v>684361</v>
      </c>
      <c r="B241" s="2">
        <v>121928</v>
      </c>
      <c r="C241" s="3">
        <f>VLOOKUP(B241,VISIT_ID!C:F,4,FALSE)</f>
        <v>7</v>
      </c>
      <c r="D241" s="3">
        <v>4</v>
      </c>
      <c r="E241" s="2" t="s">
        <v>33</v>
      </c>
      <c r="F241" s="2" t="s">
        <v>23</v>
      </c>
      <c r="G241" s="2" t="s">
        <v>24</v>
      </c>
      <c r="H241" s="2">
        <v>121928</v>
      </c>
      <c r="I241" s="2" t="s">
        <v>97</v>
      </c>
      <c r="J241" s="2" t="s">
        <v>97</v>
      </c>
      <c r="K241" s="2">
        <v>5.2067889999999997</v>
      </c>
      <c r="L241" s="2">
        <v>-74.736407</v>
      </c>
      <c r="M241" s="2">
        <v>5</v>
      </c>
      <c r="N241" s="2" t="s">
        <v>26</v>
      </c>
      <c r="O241" s="2" t="s">
        <v>36</v>
      </c>
      <c r="P241" s="2">
        <v>1565</v>
      </c>
      <c r="Q241" s="2" t="s">
        <v>97</v>
      </c>
      <c r="R241" s="2">
        <v>1913</v>
      </c>
      <c r="S241" s="2">
        <v>2</v>
      </c>
      <c r="T241" s="2">
        <v>8</v>
      </c>
      <c r="U241" s="2">
        <v>4788</v>
      </c>
      <c r="V241" s="4">
        <v>4788</v>
      </c>
      <c r="W241" s="2" t="s">
        <v>28</v>
      </c>
      <c r="X241" s="2" t="s">
        <v>29</v>
      </c>
      <c r="Y241" s="2" t="s">
        <v>30</v>
      </c>
      <c r="Z241" s="2" t="s">
        <v>30</v>
      </c>
      <c r="AA241" s="2" t="s">
        <v>30</v>
      </c>
      <c r="AB241" s="2" t="s">
        <v>97</v>
      </c>
      <c r="AC241" s="2">
        <v>1565</v>
      </c>
      <c r="AD241" s="2">
        <v>-74.735100000000003</v>
      </c>
      <c r="AE241" s="2">
        <v>5.2034000000000002</v>
      </c>
      <c r="AF241">
        <f>VLOOKUP(B241,[1]Alt_Honda_Historico!$B:$E,4,FALSE)</f>
        <v>207</v>
      </c>
      <c r="AG241">
        <f>VLOOKUP(B241,[1]Alt_Honda_Historico!$B:$C,2,FALSE)</f>
        <v>529356.17636866297</v>
      </c>
      <c r="AH241">
        <f>VLOOKUP(B241,[1]Alt_Honda_Historico!$B:$D,3,FALSE)</f>
        <v>575154.04831928795</v>
      </c>
    </row>
    <row r="242" spans="1:34" x14ac:dyDescent="0.3">
      <c r="A242" s="3">
        <v>684363</v>
      </c>
      <c r="B242" s="2">
        <v>121930</v>
      </c>
      <c r="C242" s="3">
        <f>VLOOKUP(B242,VISIT_ID!C:F,4,FALSE)</f>
        <v>7</v>
      </c>
      <c r="D242" s="3">
        <v>4</v>
      </c>
      <c r="E242" s="2" t="s">
        <v>33</v>
      </c>
      <c r="F242" s="2" t="s">
        <v>23</v>
      </c>
      <c r="G242" s="2" t="s">
        <v>24</v>
      </c>
      <c r="H242" s="2">
        <v>121930</v>
      </c>
      <c r="I242" s="2" t="s">
        <v>97</v>
      </c>
      <c r="J242" s="2" t="s">
        <v>97</v>
      </c>
      <c r="K242" s="2">
        <v>5.2067889999999997</v>
      </c>
      <c r="L242" s="2">
        <v>-74.736407</v>
      </c>
      <c r="M242" s="2">
        <v>5</v>
      </c>
      <c r="N242" s="2" t="s">
        <v>26</v>
      </c>
      <c r="O242" s="2" t="s">
        <v>75</v>
      </c>
      <c r="P242" s="2">
        <v>1565</v>
      </c>
      <c r="Q242" s="2" t="s">
        <v>97</v>
      </c>
      <c r="R242" s="2">
        <v>1913</v>
      </c>
      <c r="S242" s="2">
        <v>2</v>
      </c>
      <c r="T242" s="2">
        <v>8</v>
      </c>
      <c r="U242" s="2">
        <v>4788</v>
      </c>
      <c r="V242" s="4">
        <v>4788</v>
      </c>
      <c r="W242" s="2" t="s">
        <v>28</v>
      </c>
      <c r="X242" s="2" t="s">
        <v>29</v>
      </c>
      <c r="Y242" s="2" t="s">
        <v>30</v>
      </c>
      <c r="Z242" s="2" t="s">
        <v>30</v>
      </c>
      <c r="AA242" s="2" t="s">
        <v>30</v>
      </c>
      <c r="AB242" s="2" t="s">
        <v>97</v>
      </c>
      <c r="AC242" s="2">
        <v>1565</v>
      </c>
      <c r="AD242" s="2">
        <v>-74.735100000000003</v>
      </c>
      <c r="AE242" s="2">
        <v>5.2034000000000002</v>
      </c>
      <c r="AF242">
        <f>VLOOKUP(B242,[1]Alt_Honda_Historico!$B:$E,4,FALSE)</f>
        <v>207</v>
      </c>
      <c r="AG242">
        <f>VLOOKUP(B242,[1]Alt_Honda_Historico!$B:$C,2,FALSE)</f>
        <v>529356.17636866297</v>
      </c>
      <c r="AH242">
        <f>VLOOKUP(B242,[1]Alt_Honda_Historico!$B:$D,3,FALSE)</f>
        <v>575154.04831928795</v>
      </c>
    </row>
    <row r="243" spans="1:34" x14ac:dyDescent="0.3">
      <c r="A243" s="3">
        <v>708577</v>
      </c>
      <c r="B243" s="2">
        <v>121942</v>
      </c>
      <c r="C243" s="3">
        <f>VLOOKUP(B243,VISIT_ID!C:F,4,FALSE)</f>
        <v>7</v>
      </c>
      <c r="D243" s="3">
        <v>4</v>
      </c>
      <c r="E243" s="2" t="s">
        <v>33</v>
      </c>
      <c r="F243" s="2" t="s">
        <v>23</v>
      </c>
      <c r="G243" s="2" t="s">
        <v>24</v>
      </c>
      <c r="H243" s="2">
        <v>121942</v>
      </c>
      <c r="I243" s="2" t="s">
        <v>100</v>
      </c>
      <c r="J243" s="2" t="s">
        <v>100</v>
      </c>
      <c r="K243" s="2">
        <v>5.2067889999999997</v>
      </c>
      <c r="L243" s="2">
        <v>-74.736407</v>
      </c>
      <c r="M243" s="2">
        <v>5</v>
      </c>
      <c r="N243" s="2" t="s">
        <v>26</v>
      </c>
      <c r="O243" s="2" t="s">
        <v>36</v>
      </c>
      <c r="P243" s="2">
        <v>1591</v>
      </c>
      <c r="Q243" s="2" t="s">
        <v>101</v>
      </c>
      <c r="R243" s="2">
        <v>1913</v>
      </c>
      <c r="S243" s="2">
        <v>2</v>
      </c>
      <c r="T243" s="2">
        <v>8</v>
      </c>
      <c r="U243" s="2">
        <v>4788</v>
      </c>
      <c r="V243" s="4">
        <v>4788</v>
      </c>
      <c r="W243" s="2" t="s">
        <v>28</v>
      </c>
      <c r="X243" s="2" t="s">
        <v>29</v>
      </c>
      <c r="Y243" s="2" t="s">
        <v>30</v>
      </c>
      <c r="Z243" s="2" t="s">
        <v>30</v>
      </c>
      <c r="AA243" s="2" t="s">
        <v>30</v>
      </c>
      <c r="AB243" s="2" t="s">
        <v>101</v>
      </c>
      <c r="AC243" s="2">
        <v>1591</v>
      </c>
      <c r="AD243" s="2">
        <v>-74.735100000000003</v>
      </c>
      <c r="AE243" s="2">
        <v>5.2034000000000002</v>
      </c>
      <c r="AF243">
        <f>VLOOKUP(B243,[1]Alt_Honda_Historico!$B:$E,4,FALSE)</f>
        <v>207</v>
      </c>
      <c r="AG243">
        <f>VLOOKUP(B243,[1]Alt_Honda_Historico!$B:$C,2,FALSE)</f>
        <v>529356.17636866297</v>
      </c>
      <c r="AH243">
        <f>VLOOKUP(B243,[1]Alt_Honda_Historico!$B:$D,3,FALSE)</f>
        <v>575154.04831928795</v>
      </c>
    </row>
    <row r="244" spans="1:34" x14ac:dyDescent="0.3">
      <c r="A244" s="3">
        <v>712547</v>
      </c>
      <c r="B244" s="2">
        <v>122105</v>
      </c>
      <c r="C244" s="3">
        <f>VLOOKUP(B244,VISIT_ID!C:F,4,FALSE)</f>
        <v>7</v>
      </c>
      <c r="D244" s="3">
        <v>4</v>
      </c>
      <c r="E244" s="2" t="s">
        <v>33</v>
      </c>
      <c r="F244" s="2" t="s">
        <v>23</v>
      </c>
      <c r="G244" s="2" t="s">
        <v>24</v>
      </c>
      <c r="H244" s="2">
        <v>122105</v>
      </c>
      <c r="I244" s="2" t="s">
        <v>109</v>
      </c>
      <c r="J244" s="2" t="s">
        <v>109</v>
      </c>
      <c r="K244" s="2">
        <v>5.2067889999999997</v>
      </c>
      <c r="L244" s="2">
        <v>-74.736407</v>
      </c>
      <c r="M244" s="2">
        <v>5</v>
      </c>
      <c r="N244" s="2" t="s">
        <v>26</v>
      </c>
      <c r="O244" s="2" t="s">
        <v>36</v>
      </c>
      <c r="P244" s="2">
        <v>1834</v>
      </c>
      <c r="Q244" s="2" t="s">
        <v>110</v>
      </c>
      <c r="R244" s="2">
        <v>1913</v>
      </c>
      <c r="S244" s="2">
        <v>2</v>
      </c>
      <c r="T244" s="2">
        <v>8</v>
      </c>
      <c r="U244" s="2">
        <v>4788</v>
      </c>
      <c r="V244" s="4">
        <v>4788</v>
      </c>
      <c r="W244" s="2" t="s">
        <v>28</v>
      </c>
      <c r="X244" s="2" t="s">
        <v>29</v>
      </c>
      <c r="Y244" s="2" t="s">
        <v>30</v>
      </c>
      <c r="Z244" s="2" t="s">
        <v>30</v>
      </c>
      <c r="AA244" s="2" t="s">
        <v>30</v>
      </c>
      <c r="AB244" s="2" t="s">
        <v>110</v>
      </c>
      <c r="AC244" s="2">
        <v>1834</v>
      </c>
      <c r="AD244" s="2">
        <v>-74.735100000000003</v>
      </c>
      <c r="AE244" s="2">
        <v>5.2034000000000002</v>
      </c>
      <c r="AF244">
        <f>VLOOKUP(B244,[1]Alt_Honda_Historico!$B:$E,4,FALSE)</f>
        <v>207</v>
      </c>
      <c r="AG244">
        <f>VLOOKUP(B244,[1]Alt_Honda_Historico!$B:$C,2,FALSE)</f>
        <v>529356.17636866297</v>
      </c>
      <c r="AH244">
        <f>VLOOKUP(B244,[1]Alt_Honda_Historico!$B:$D,3,FALSE)</f>
        <v>575154.04831928795</v>
      </c>
    </row>
    <row r="245" spans="1:34" x14ac:dyDescent="0.3">
      <c r="A245" s="3">
        <v>696478</v>
      </c>
      <c r="B245" s="2">
        <v>122158</v>
      </c>
      <c r="C245" s="3">
        <f>VLOOKUP(B245,VISIT_ID!C:F,4,FALSE)</f>
        <v>7</v>
      </c>
      <c r="D245" s="3">
        <v>4</v>
      </c>
      <c r="E245" s="2" t="s">
        <v>33</v>
      </c>
      <c r="F245" s="2" t="s">
        <v>23</v>
      </c>
      <c r="G245" s="2" t="s">
        <v>24</v>
      </c>
      <c r="H245" s="2">
        <v>122158</v>
      </c>
      <c r="I245" s="2" t="s">
        <v>111</v>
      </c>
      <c r="J245" s="2" t="s">
        <v>111</v>
      </c>
      <c r="K245" s="2">
        <v>5.2067889999999997</v>
      </c>
      <c r="L245" s="2">
        <v>-74.736407</v>
      </c>
      <c r="M245" s="2">
        <v>5</v>
      </c>
      <c r="N245" s="2" t="s">
        <v>26</v>
      </c>
      <c r="O245" s="2" t="s">
        <v>43</v>
      </c>
      <c r="P245" s="2">
        <v>2353</v>
      </c>
      <c r="Q245" s="2" t="s">
        <v>111</v>
      </c>
      <c r="R245" s="2">
        <v>1913</v>
      </c>
      <c r="S245" s="2">
        <v>2</v>
      </c>
      <c r="T245" s="2">
        <v>8</v>
      </c>
      <c r="U245" s="2">
        <v>4788</v>
      </c>
      <c r="V245" s="4">
        <v>4788</v>
      </c>
      <c r="W245" s="2" t="s">
        <v>28</v>
      </c>
      <c r="X245" s="2" t="s">
        <v>29</v>
      </c>
      <c r="Y245" s="2" t="s">
        <v>30</v>
      </c>
      <c r="Z245" s="2" t="s">
        <v>30</v>
      </c>
      <c r="AA245" s="2" t="s">
        <v>30</v>
      </c>
      <c r="AB245" s="2" t="s">
        <v>111</v>
      </c>
      <c r="AC245" s="2">
        <v>2353</v>
      </c>
      <c r="AD245" s="2">
        <v>-74.735100000000003</v>
      </c>
      <c r="AE245" s="2">
        <v>5.2034000000000002</v>
      </c>
      <c r="AF245">
        <f>VLOOKUP(B245,[1]Alt_Honda_Historico!$B:$E,4,FALSE)</f>
        <v>207</v>
      </c>
      <c r="AG245">
        <f>VLOOKUP(B245,[1]Alt_Honda_Historico!$B:$C,2,FALSE)</f>
        <v>529356.17636866297</v>
      </c>
      <c r="AH245">
        <f>VLOOKUP(B245,[1]Alt_Honda_Historico!$B:$D,3,FALSE)</f>
        <v>575154.04831928795</v>
      </c>
    </row>
    <row r="246" spans="1:34" x14ac:dyDescent="0.3">
      <c r="A246" s="3">
        <v>689946</v>
      </c>
      <c r="B246" s="2">
        <v>122167</v>
      </c>
      <c r="C246" s="3">
        <f>VLOOKUP(B246,VISIT_ID!C:F,4,FALSE)</f>
        <v>7</v>
      </c>
      <c r="D246" s="3">
        <v>4</v>
      </c>
      <c r="E246" s="2" t="s">
        <v>33</v>
      </c>
      <c r="F246" s="2" t="s">
        <v>23</v>
      </c>
      <c r="G246" s="2" t="s">
        <v>24</v>
      </c>
      <c r="H246" s="2">
        <v>122167</v>
      </c>
      <c r="I246" s="2" t="s">
        <v>112</v>
      </c>
      <c r="J246" s="2" t="s">
        <v>112</v>
      </c>
      <c r="K246" s="2">
        <v>5.2067889999999997</v>
      </c>
      <c r="L246" s="2">
        <v>-74.736407</v>
      </c>
      <c r="M246" s="2">
        <v>5</v>
      </c>
      <c r="N246" s="2" t="s">
        <v>26</v>
      </c>
      <c r="O246" s="2" t="s">
        <v>36</v>
      </c>
      <c r="P246" s="3">
        <v>2371</v>
      </c>
      <c r="Q246" s="2" t="s">
        <v>114</v>
      </c>
      <c r="R246" s="2">
        <v>1913</v>
      </c>
      <c r="S246" s="2">
        <v>2</v>
      </c>
      <c r="T246" s="2">
        <v>8</v>
      </c>
      <c r="U246" s="2">
        <v>4788</v>
      </c>
      <c r="V246" s="4">
        <v>4788</v>
      </c>
      <c r="W246" s="2" t="s">
        <v>28</v>
      </c>
      <c r="X246" s="2" t="s">
        <v>29</v>
      </c>
      <c r="Y246" s="2" t="s">
        <v>30</v>
      </c>
      <c r="Z246" s="2" t="s">
        <v>30</v>
      </c>
      <c r="AA246" s="2" t="s">
        <v>30</v>
      </c>
      <c r="AB246" s="2" t="s">
        <v>114</v>
      </c>
      <c r="AC246" s="3">
        <v>2371</v>
      </c>
      <c r="AD246" s="2">
        <v>-74.735100000000003</v>
      </c>
      <c r="AE246" s="2">
        <v>5.2034000000000002</v>
      </c>
      <c r="AF246">
        <f>VLOOKUP(B246,[1]Alt_Honda_Historico!$B:$E,4,FALSE)</f>
        <v>207</v>
      </c>
      <c r="AG246">
        <f>VLOOKUP(B246,[1]Alt_Honda_Historico!$B:$C,2,FALSE)</f>
        <v>529356.17636866297</v>
      </c>
      <c r="AH246">
        <f>VLOOKUP(B246,[1]Alt_Honda_Historico!$B:$D,3,FALSE)</f>
        <v>575154.04831928795</v>
      </c>
    </row>
    <row r="247" spans="1:34" x14ac:dyDescent="0.3">
      <c r="A247" s="3">
        <v>725526</v>
      </c>
      <c r="B247" s="2">
        <v>122185</v>
      </c>
      <c r="C247" s="3">
        <f>VLOOKUP(B247,VISIT_ID!C:F,4,FALSE)</f>
        <v>7</v>
      </c>
      <c r="D247" s="3">
        <v>4</v>
      </c>
      <c r="E247" s="2" t="s">
        <v>33</v>
      </c>
      <c r="F247" s="2" t="s">
        <v>23</v>
      </c>
      <c r="G247" s="2" t="s">
        <v>24</v>
      </c>
      <c r="H247" s="2">
        <v>122185</v>
      </c>
      <c r="I247" s="2" t="s">
        <v>117</v>
      </c>
      <c r="J247" s="2" t="s">
        <v>117</v>
      </c>
      <c r="K247" s="2">
        <v>5.2067889999999997</v>
      </c>
      <c r="L247" s="2">
        <v>-74.736407</v>
      </c>
      <c r="M247" s="2">
        <v>5</v>
      </c>
      <c r="N247" s="2" t="s">
        <v>26</v>
      </c>
      <c r="O247" s="2" t="s">
        <v>36</v>
      </c>
      <c r="P247" s="3">
        <v>2238</v>
      </c>
      <c r="Q247" s="2" t="s">
        <v>118</v>
      </c>
      <c r="R247" s="2">
        <v>1913</v>
      </c>
      <c r="S247" s="2">
        <v>2</v>
      </c>
      <c r="T247" s="2">
        <v>8</v>
      </c>
      <c r="U247" s="2">
        <v>4788</v>
      </c>
      <c r="V247" s="4">
        <v>4788</v>
      </c>
      <c r="W247" s="2" t="s">
        <v>28</v>
      </c>
      <c r="X247" s="2" t="s">
        <v>29</v>
      </c>
      <c r="Y247" s="2" t="s">
        <v>30</v>
      </c>
      <c r="Z247" s="2" t="s">
        <v>30</v>
      </c>
      <c r="AA247" s="2" t="s">
        <v>30</v>
      </c>
      <c r="AB247" s="2" t="s">
        <v>118</v>
      </c>
      <c r="AC247" s="3">
        <v>2238</v>
      </c>
      <c r="AD247" s="2">
        <v>-74.735100000000003</v>
      </c>
      <c r="AE247" s="2">
        <v>5.2034000000000002</v>
      </c>
      <c r="AF247">
        <f>VLOOKUP(B247,[1]Alt_Honda_Historico!$B:$E,4,FALSE)</f>
        <v>207</v>
      </c>
      <c r="AG247">
        <f>VLOOKUP(B247,[1]Alt_Honda_Historico!$B:$C,2,FALSE)</f>
        <v>529356.17636866297</v>
      </c>
      <c r="AH247">
        <f>VLOOKUP(B247,[1]Alt_Honda_Historico!$B:$D,3,FALSE)</f>
        <v>575154.04831928795</v>
      </c>
    </row>
    <row r="248" spans="1:34" x14ac:dyDescent="0.3">
      <c r="A248" s="3">
        <v>713869</v>
      </c>
      <c r="B248" s="2">
        <v>122277</v>
      </c>
      <c r="C248" s="3">
        <f>VLOOKUP(B248,VISIT_ID!C:F,4,FALSE)</f>
        <v>7</v>
      </c>
      <c r="D248" s="3">
        <v>4</v>
      </c>
      <c r="E248" s="2" t="s">
        <v>33</v>
      </c>
      <c r="F248" s="2" t="s">
        <v>23</v>
      </c>
      <c r="G248" s="2" t="s">
        <v>24</v>
      </c>
      <c r="H248" s="2">
        <v>122277</v>
      </c>
      <c r="I248" s="2" t="s">
        <v>135</v>
      </c>
      <c r="J248" s="2" t="s">
        <v>135</v>
      </c>
      <c r="K248" s="2">
        <v>5.2067889999999997</v>
      </c>
      <c r="L248" s="2">
        <v>-74.736407</v>
      </c>
      <c r="M248" s="2">
        <v>5</v>
      </c>
      <c r="N248" s="2" t="s">
        <v>26</v>
      </c>
      <c r="O248" s="2" t="s">
        <v>36</v>
      </c>
      <c r="P248" s="2">
        <v>2380</v>
      </c>
      <c r="Q248" s="2" t="s">
        <v>136</v>
      </c>
      <c r="R248" s="2">
        <v>1913</v>
      </c>
      <c r="S248" s="2">
        <v>2</v>
      </c>
      <c r="T248" s="2">
        <v>8</v>
      </c>
      <c r="U248" s="2">
        <v>4788</v>
      </c>
      <c r="V248" s="4">
        <v>4788</v>
      </c>
      <c r="W248" s="2" t="s">
        <v>28</v>
      </c>
      <c r="X248" s="2" t="s">
        <v>29</v>
      </c>
      <c r="Y248" s="2" t="s">
        <v>30</v>
      </c>
      <c r="Z248" s="2" t="s">
        <v>30</v>
      </c>
      <c r="AA248" s="2" t="s">
        <v>30</v>
      </c>
      <c r="AB248" s="2" t="s">
        <v>136</v>
      </c>
      <c r="AC248" s="2">
        <v>2380</v>
      </c>
      <c r="AD248" s="2">
        <v>-74.735100000000003</v>
      </c>
      <c r="AE248" s="2">
        <v>5.2034000000000002</v>
      </c>
      <c r="AF248">
        <f>VLOOKUP(B248,[1]Alt_Honda_Historico!$B:$E,4,FALSE)</f>
        <v>207</v>
      </c>
      <c r="AG248">
        <f>VLOOKUP(B248,[1]Alt_Honda_Historico!$B:$C,2,FALSE)</f>
        <v>529356.17636866297</v>
      </c>
      <c r="AH248">
        <f>VLOOKUP(B248,[1]Alt_Honda_Historico!$B:$D,3,FALSE)</f>
        <v>575154.04831928795</v>
      </c>
    </row>
    <row r="249" spans="1:34" x14ac:dyDescent="0.3">
      <c r="A249" s="3">
        <v>694757</v>
      </c>
      <c r="B249" s="2">
        <v>122315</v>
      </c>
      <c r="C249" s="3">
        <f>VLOOKUP(B249,VISIT_ID!C:F,4,FALSE)</f>
        <v>7</v>
      </c>
      <c r="D249" s="3">
        <v>4</v>
      </c>
      <c r="E249" s="2" t="s">
        <v>33</v>
      </c>
      <c r="F249" s="2" t="s">
        <v>23</v>
      </c>
      <c r="G249" s="2" t="s">
        <v>24</v>
      </c>
      <c r="H249" s="2">
        <v>122315</v>
      </c>
      <c r="I249" s="2" t="s">
        <v>140</v>
      </c>
      <c r="J249" s="2" t="s">
        <v>140</v>
      </c>
      <c r="K249" s="2">
        <v>5.2067889999999997</v>
      </c>
      <c r="L249" s="2">
        <v>-74.736407</v>
      </c>
      <c r="M249" s="2">
        <v>5</v>
      </c>
      <c r="N249" s="2" t="s">
        <v>26</v>
      </c>
      <c r="O249" s="2" t="s">
        <v>36</v>
      </c>
      <c r="P249" s="2">
        <v>2288</v>
      </c>
      <c r="Q249" s="2" t="s">
        <v>141</v>
      </c>
      <c r="R249" s="2">
        <v>1913</v>
      </c>
      <c r="S249" s="2">
        <v>2</v>
      </c>
      <c r="T249" s="2">
        <v>8</v>
      </c>
      <c r="U249" s="2">
        <v>4788</v>
      </c>
      <c r="V249" s="4">
        <v>4788</v>
      </c>
      <c r="W249" s="2" t="s">
        <v>28</v>
      </c>
      <c r="X249" s="2" t="s">
        <v>29</v>
      </c>
      <c r="Y249" s="2" t="s">
        <v>30</v>
      </c>
      <c r="Z249" s="2" t="s">
        <v>30</v>
      </c>
      <c r="AA249" s="2" t="s">
        <v>30</v>
      </c>
      <c r="AB249" s="2" t="s">
        <v>141</v>
      </c>
      <c r="AC249" s="2">
        <v>2288</v>
      </c>
      <c r="AD249" s="2">
        <v>-74.735100000000003</v>
      </c>
      <c r="AE249" s="2">
        <v>5.2034000000000002</v>
      </c>
      <c r="AF249">
        <f>VLOOKUP(B249,[1]Alt_Honda_Historico!$B:$E,4,FALSE)</f>
        <v>207</v>
      </c>
      <c r="AG249">
        <f>VLOOKUP(B249,[1]Alt_Honda_Historico!$B:$C,2,FALSE)</f>
        <v>529356.17636866297</v>
      </c>
      <c r="AH249">
        <f>VLOOKUP(B249,[1]Alt_Honda_Historico!$B:$D,3,FALSE)</f>
        <v>575154.04831928795</v>
      </c>
    </row>
    <row r="250" spans="1:34" x14ac:dyDescent="0.3">
      <c r="A250" s="3">
        <v>694759</v>
      </c>
      <c r="B250" s="2">
        <v>122317</v>
      </c>
      <c r="C250" s="3">
        <f>VLOOKUP(B250,VISIT_ID!C:F,4,FALSE)</f>
        <v>7</v>
      </c>
      <c r="D250" s="3">
        <v>4</v>
      </c>
      <c r="E250" s="2" t="s">
        <v>33</v>
      </c>
      <c r="F250" s="2" t="s">
        <v>23</v>
      </c>
      <c r="G250" s="2" t="s">
        <v>24</v>
      </c>
      <c r="H250" s="2">
        <v>122317</v>
      </c>
      <c r="I250" s="2" t="s">
        <v>140</v>
      </c>
      <c r="J250" s="2" t="s">
        <v>140</v>
      </c>
      <c r="K250" s="2">
        <v>5.2067889999999997</v>
      </c>
      <c r="L250" s="2">
        <v>-74.736407</v>
      </c>
      <c r="M250" s="2">
        <v>5</v>
      </c>
      <c r="N250" s="2" t="s">
        <v>26</v>
      </c>
      <c r="O250" s="2" t="s">
        <v>36</v>
      </c>
      <c r="P250" s="2">
        <v>2288</v>
      </c>
      <c r="Q250" s="2" t="s">
        <v>141</v>
      </c>
      <c r="R250" s="2">
        <v>1913</v>
      </c>
      <c r="S250" s="2">
        <v>2</v>
      </c>
      <c r="T250" s="2">
        <v>8</v>
      </c>
      <c r="U250" s="2">
        <v>4788</v>
      </c>
      <c r="V250" s="4">
        <v>4788</v>
      </c>
      <c r="W250" s="2" t="s">
        <v>28</v>
      </c>
      <c r="X250" s="2" t="s">
        <v>29</v>
      </c>
      <c r="Y250" s="2" t="s">
        <v>30</v>
      </c>
      <c r="Z250" s="2" t="s">
        <v>30</v>
      </c>
      <c r="AA250" s="2" t="s">
        <v>30</v>
      </c>
      <c r="AB250" s="2" t="s">
        <v>141</v>
      </c>
      <c r="AC250" s="2">
        <v>2288</v>
      </c>
      <c r="AD250" s="2">
        <v>-74.735100000000003</v>
      </c>
      <c r="AE250" s="2">
        <v>5.2034000000000002</v>
      </c>
      <c r="AF250">
        <f>VLOOKUP(B250,[1]Alt_Honda_Historico!$B:$E,4,FALSE)</f>
        <v>207</v>
      </c>
      <c r="AG250">
        <f>VLOOKUP(B250,[1]Alt_Honda_Historico!$B:$C,2,FALSE)</f>
        <v>529356.17636866297</v>
      </c>
      <c r="AH250">
        <f>VLOOKUP(B250,[1]Alt_Honda_Historico!$B:$D,3,FALSE)</f>
        <v>575154.04831928795</v>
      </c>
    </row>
    <row r="251" spans="1:34" x14ac:dyDescent="0.3">
      <c r="A251" s="3">
        <v>706487</v>
      </c>
      <c r="B251" s="2">
        <v>122331</v>
      </c>
      <c r="C251" s="3">
        <f>VLOOKUP(B251,VISIT_ID!C:F,4,FALSE)</f>
        <v>7</v>
      </c>
      <c r="D251" s="3">
        <v>4</v>
      </c>
      <c r="E251" s="2" t="s">
        <v>33</v>
      </c>
      <c r="F251" s="2" t="s">
        <v>23</v>
      </c>
      <c r="G251" s="2" t="s">
        <v>24</v>
      </c>
      <c r="H251" s="2">
        <v>122331</v>
      </c>
      <c r="I251" s="2" t="s">
        <v>142</v>
      </c>
      <c r="J251" s="2" t="s">
        <v>142</v>
      </c>
      <c r="K251" s="2">
        <v>5.2067889999999997</v>
      </c>
      <c r="L251" s="2">
        <v>-74.736407</v>
      </c>
      <c r="M251" s="2">
        <v>5</v>
      </c>
      <c r="N251" s="2" t="s">
        <v>26</v>
      </c>
      <c r="O251" s="2" t="s">
        <v>36</v>
      </c>
      <c r="P251" s="2">
        <v>2415</v>
      </c>
      <c r="Q251" s="2" t="s">
        <v>142</v>
      </c>
      <c r="R251" s="2">
        <v>1913</v>
      </c>
      <c r="S251" s="2">
        <v>2</v>
      </c>
      <c r="T251" s="2">
        <v>8</v>
      </c>
      <c r="U251" s="2">
        <v>4788</v>
      </c>
      <c r="V251" s="4">
        <v>4788</v>
      </c>
      <c r="W251" s="2" t="s">
        <v>28</v>
      </c>
      <c r="X251" s="2" t="s">
        <v>29</v>
      </c>
      <c r="Y251" s="2" t="s">
        <v>30</v>
      </c>
      <c r="Z251" s="2" t="s">
        <v>30</v>
      </c>
      <c r="AA251" s="2" t="s">
        <v>30</v>
      </c>
      <c r="AB251" s="2" t="s">
        <v>142</v>
      </c>
      <c r="AC251" s="2">
        <v>2415</v>
      </c>
      <c r="AD251" s="2">
        <v>-74.735100000000003</v>
      </c>
      <c r="AE251" s="2">
        <v>5.2034000000000002</v>
      </c>
      <c r="AF251">
        <f>VLOOKUP(B251,[1]Alt_Honda_Historico!$B:$E,4,FALSE)</f>
        <v>207</v>
      </c>
      <c r="AG251">
        <f>VLOOKUP(B251,[1]Alt_Honda_Historico!$B:$C,2,FALSE)</f>
        <v>529356.17636866297</v>
      </c>
      <c r="AH251">
        <f>VLOOKUP(B251,[1]Alt_Honda_Historico!$B:$D,3,FALSE)</f>
        <v>575154.04831928795</v>
      </c>
    </row>
    <row r="252" spans="1:34" x14ac:dyDescent="0.3">
      <c r="A252" s="3">
        <v>714367</v>
      </c>
      <c r="B252" s="2">
        <v>122427</v>
      </c>
      <c r="C252" s="3">
        <f>VLOOKUP(B252,VISIT_ID!C:F,4,FALSE)</f>
        <v>7</v>
      </c>
      <c r="D252" s="3">
        <v>4</v>
      </c>
      <c r="E252" s="2" t="s">
        <v>33</v>
      </c>
      <c r="F252" s="2" t="s">
        <v>23</v>
      </c>
      <c r="G252" s="2" t="s">
        <v>24</v>
      </c>
      <c r="H252" s="2">
        <v>122427</v>
      </c>
      <c r="I252" s="2" t="s">
        <v>149</v>
      </c>
      <c r="J252" s="2" t="s">
        <v>149</v>
      </c>
      <c r="K252" s="2">
        <v>5.2067889999999997</v>
      </c>
      <c r="L252" s="2">
        <v>-74.736407</v>
      </c>
      <c r="M252" s="2">
        <v>5</v>
      </c>
      <c r="N252" s="2" t="s">
        <v>26</v>
      </c>
      <c r="O252" s="2" t="s">
        <v>41</v>
      </c>
      <c r="P252" s="2">
        <v>2693</v>
      </c>
      <c r="Q252" s="2" t="s">
        <v>150</v>
      </c>
      <c r="R252" s="2">
        <v>1913</v>
      </c>
      <c r="S252" s="2">
        <v>2</v>
      </c>
      <c r="T252" s="2">
        <v>8</v>
      </c>
      <c r="U252" s="2">
        <v>4788</v>
      </c>
      <c r="V252" s="4">
        <v>4788</v>
      </c>
      <c r="W252" s="2" t="s">
        <v>28</v>
      </c>
      <c r="X252" s="2" t="s">
        <v>29</v>
      </c>
      <c r="Y252" s="2" t="s">
        <v>30</v>
      </c>
      <c r="Z252" s="2" t="s">
        <v>30</v>
      </c>
      <c r="AA252" s="2" t="s">
        <v>30</v>
      </c>
      <c r="AB252" s="2" t="s">
        <v>150</v>
      </c>
      <c r="AC252" s="2">
        <v>2693</v>
      </c>
      <c r="AD252" s="2">
        <v>-74.735100000000003</v>
      </c>
      <c r="AE252" s="2">
        <v>5.2034000000000002</v>
      </c>
      <c r="AF252">
        <f>VLOOKUP(B252,[1]Alt_Honda_Historico!$B:$E,4,FALSE)</f>
        <v>207</v>
      </c>
      <c r="AG252">
        <f>VLOOKUP(B252,[1]Alt_Honda_Historico!$B:$C,2,FALSE)</f>
        <v>529356.17636866297</v>
      </c>
      <c r="AH252">
        <f>VLOOKUP(B252,[1]Alt_Honda_Historico!$B:$D,3,FALSE)</f>
        <v>575154.04831928795</v>
      </c>
    </row>
    <row r="253" spans="1:34" x14ac:dyDescent="0.3">
      <c r="A253" s="3">
        <v>726051</v>
      </c>
      <c r="B253" s="2">
        <v>122493</v>
      </c>
      <c r="C253" s="3">
        <f>VLOOKUP(B253,VISIT_ID!C:F,4,FALSE)</f>
        <v>7</v>
      </c>
      <c r="D253" s="3">
        <v>4</v>
      </c>
      <c r="E253" s="2" t="s">
        <v>33</v>
      </c>
      <c r="F253" s="2" t="s">
        <v>23</v>
      </c>
      <c r="G253" s="2" t="s">
        <v>24</v>
      </c>
      <c r="H253" s="2">
        <v>122493</v>
      </c>
      <c r="I253" s="2" t="s">
        <v>153</v>
      </c>
      <c r="J253" s="2" t="s">
        <v>153</v>
      </c>
      <c r="K253" s="2">
        <v>5.2067889999999997</v>
      </c>
      <c r="L253" s="2">
        <v>-74.736407</v>
      </c>
      <c r="M253" s="2">
        <v>5</v>
      </c>
      <c r="N253" s="2" t="s">
        <v>26</v>
      </c>
      <c r="O253" s="2" t="s">
        <v>36</v>
      </c>
      <c r="P253" s="2">
        <v>2646</v>
      </c>
      <c r="Q253" s="2" t="s">
        <v>154</v>
      </c>
      <c r="R253" s="2">
        <v>1913</v>
      </c>
      <c r="S253" s="2">
        <v>2</v>
      </c>
      <c r="T253" s="2">
        <v>8</v>
      </c>
      <c r="U253" s="2">
        <v>4788</v>
      </c>
      <c r="V253" s="4">
        <v>4788</v>
      </c>
      <c r="W253" s="2" t="s">
        <v>28</v>
      </c>
      <c r="X253" s="2" t="s">
        <v>29</v>
      </c>
      <c r="Y253" s="2" t="s">
        <v>30</v>
      </c>
      <c r="Z253" s="2" t="s">
        <v>30</v>
      </c>
      <c r="AA253" s="2" t="s">
        <v>30</v>
      </c>
      <c r="AB253" s="2" t="s">
        <v>154</v>
      </c>
      <c r="AC253" s="2">
        <v>2646</v>
      </c>
      <c r="AD253" s="2">
        <v>-74.735100000000003</v>
      </c>
      <c r="AE253" s="2">
        <v>5.2034000000000002</v>
      </c>
      <c r="AF253">
        <f>VLOOKUP(B253,[1]Alt_Honda_Historico!$B:$E,4,FALSE)</f>
        <v>207</v>
      </c>
      <c r="AG253">
        <f>VLOOKUP(B253,[1]Alt_Honda_Historico!$B:$C,2,FALSE)</f>
        <v>529356.17636866297</v>
      </c>
      <c r="AH253">
        <f>VLOOKUP(B253,[1]Alt_Honda_Historico!$B:$D,3,FALSE)</f>
        <v>575154.04831928795</v>
      </c>
    </row>
    <row r="254" spans="1:34" x14ac:dyDescent="0.3">
      <c r="A254" s="3">
        <v>726052</v>
      </c>
      <c r="B254" s="2">
        <v>122494</v>
      </c>
      <c r="C254" s="3">
        <f>VLOOKUP(B254,VISIT_ID!C:F,4,FALSE)</f>
        <v>7</v>
      </c>
      <c r="D254" s="3">
        <v>4</v>
      </c>
      <c r="E254" s="2" t="s">
        <v>33</v>
      </c>
      <c r="F254" s="2" t="s">
        <v>23</v>
      </c>
      <c r="G254" s="2" t="s">
        <v>24</v>
      </c>
      <c r="H254" s="2">
        <v>122494</v>
      </c>
      <c r="I254" s="2" t="s">
        <v>153</v>
      </c>
      <c r="J254" s="2" t="s">
        <v>153</v>
      </c>
      <c r="K254" s="2">
        <v>5.2067889999999997</v>
      </c>
      <c r="L254" s="2">
        <v>-74.736407</v>
      </c>
      <c r="M254" s="2">
        <v>5</v>
      </c>
      <c r="N254" s="2" t="s">
        <v>26</v>
      </c>
      <c r="O254" s="2" t="s">
        <v>36</v>
      </c>
      <c r="P254" s="2">
        <v>2646</v>
      </c>
      <c r="Q254" s="2" t="s">
        <v>154</v>
      </c>
      <c r="R254" s="2">
        <v>1913</v>
      </c>
      <c r="S254" s="2">
        <v>2</v>
      </c>
      <c r="T254" s="2">
        <v>8</v>
      </c>
      <c r="U254" s="2">
        <v>4788</v>
      </c>
      <c r="V254" s="4">
        <v>4788</v>
      </c>
      <c r="W254" s="2" t="s">
        <v>28</v>
      </c>
      <c r="X254" s="2" t="s">
        <v>29</v>
      </c>
      <c r="Y254" s="2" t="s">
        <v>30</v>
      </c>
      <c r="Z254" s="2" t="s">
        <v>30</v>
      </c>
      <c r="AA254" s="2" t="s">
        <v>30</v>
      </c>
      <c r="AB254" s="2" t="s">
        <v>154</v>
      </c>
      <c r="AC254" s="2">
        <v>2646</v>
      </c>
      <c r="AD254" s="2">
        <v>-74.735100000000003</v>
      </c>
      <c r="AE254" s="2">
        <v>5.2034000000000002</v>
      </c>
      <c r="AF254">
        <f>VLOOKUP(B254,[1]Alt_Honda_Historico!$B:$E,4,FALSE)</f>
        <v>207</v>
      </c>
      <c r="AG254">
        <f>VLOOKUP(B254,[1]Alt_Honda_Historico!$B:$C,2,FALSE)</f>
        <v>529356.17636866297</v>
      </c>
      <c r="AH254">
        <f>VLOOKUP(B254,[1]Alt_Honda_Historico!$B:$D,3,FALSE)</f>
        <v>575154.04831928795</v>
      </c>
    </row>
    <row r="255" spans="1:34" x14ac:dyDescent="0.3">
      <c r="A255" s="3">
        <v>713901</v>
      </c>
      <c r="B255" s="2">
        <v>122571</v>
      </c>
      <c r="C255" s="3">
        <f>VLOOKUP(B255,VISIT_ID!C:F,4,FALSE)</f>
        <v>7</v>
      </c>
      <c r="D255" s="3">
        <v>4</v>
      </c>
      <c r="E255" s="2" t="s">
        <v>33</v>
      </c>
      <c r="F255" s="2" t="s">
        <v>23</v>
      </c>
      <c r="G255" s="2" t="s">
        <v>24</v>
      </c>
      <c r="H255" s="2">
        <v>122571</v>
      </c>
      <c r="I255" s="2" t="s">
        <v>162</v>
      </c>
      <c r="J255" s="2" t="s">
        <v>162</v>
      </c>
      <c r="K255" s="2">
        <v>5.2067889999999997</v>
      </c>
      <c r="L255" s="2">
        <v>-74.736407</v>
      </c>
      <c r="M255" s="2">
        <v>5</v>
      </c>
      <c r="N255" s="2" t="s">
        <v>26</v>
      </c>
      <c r="O255" s="2" t="s">
        <v>36</v>
      </c>
      <c r="P255" s="3">
        <v>2719</v>
      </c>
      <c r="Q255" s="2" t="s">
        <v>163</v>
      </c>
      <c r="R255" s="2">
        <v>1913</v>
      </c>
      <c r="S255" s="2">
        <v>2</v>
      </c>
      <c r="T255" s="2">
        <v>8</v>
      </c>
      <c r="U255" s="2">
        <v>4788</v>
      </c>
      <c r="V255" s="4">
        <v>4788</v>
      </c>
      <c r="W255" s="2" t="s">
        <v>28</v>
      </c>
      <c r="X255" s="2" t="s">
        <v>29</v>
      </c>
      <c r="Y255" s="2" t="s">
        <v>30</v>
      </c>
      <c r="Z255" s="2" t="s">
        <v>30</v>
      </c>
      <c r="AA255" s="2" t="s">
        <v>30</v>
      </c>
      <c r="AB255" s="2" t="s">
        <v>163</v>
      </c>
      <c r="AC255" s="3">
        <v>2719</v>
      </c>
      <c r="AD255" s="2">
        <v>-74.735100000000003</v>
      </c>
      <c r="AE255" s="2">
        <v>5.2034000000000002</v>
      </c>
      <c r="AF255">
        <f>VLOOKUP(B255,[1]Alt_Honda_Historico!$B:$E,4,FALSE)</f>
        <v>207</v>
      </c>
      <c r="AG255">
        <f>VLOOKUP(B255,[1]Alt_Honda_Historico!$B:$C,2,FALSE)</f>
        <v>529356.17636866297</v>
      </c>
      <c r="AH255">
        <f>VLOOKUP(B255,[1]Alt_Honda_Historico!$B:$D,3,FALSE)</f>
        <v>575154.04831928795</v>
      </c>
    </row>
    <row r="256" spans="1:34" x14ac:dyDescent="0.3">
      <c r="A256" s="3">
        <v>718134</v>
      </c>
      <c r="B256" s="2">
        <v>122633</v>
      </c>
      <c r="C256" s="3">
        <f>VLOOKUP(B256,VISIT_ID!C:F,4,FALSE)</f>
        <v>7</v>
      </c>
      <c r="D256" s="3">
        <v>4</v>
      </c>
      <c r="E256" s="2" t="s">
        <v>33</v>
      </c>
      <c r="F256" s="2" t="s">
        <v>23</v>
      </c>
      <c r="G256" s="2" t="s">
        <v>24</v>
      </c>
      <c r="H256" s="2">
        <v>122633</v>
      </c>
      <c r="I256" s="2" t="s">
        <v>175</v>
      </c>
      <c r="J256" s="2" t="s">
        <v>175</v>
      </c>
      <c r="K256" s="2">
        <v>5.2067889999999997</v>
      </c>
      <c r="L256" s="2">
        <v>-74.736407</v>
      </c>
      <c r="M256" s="2">
        <v>5</v>
      </c>
      <c r="N256" s="2" t="s">
        <v>26</v>
      </c>
      <c r="O256" s="2" t="s">
        <v>43</v>
      </c>
      <c r="P256" s="2">
        <v>3219</v>
      </c>
      <c r="Q256" s="2" t="s">
        <v>175</v>
      </c>
      <c r="R256" s="2">
        <v>1913</v>
      </c>
      <c r="S256" s="2">
        <v>2</v>
      </c>
      <c r="T256" s="2">
        <v>8</v>
      </c>
      <c r="U256" s="2">
        <v>4788</v>
      </c>
      <c r="V256" s="4">
        <v>4788</v>
      </c>
      <c r="W256" s="2" t="s">
        <v>28</v>
      </c>
      <c r="X256" s="2" t="s">
        <v>29</v>
      </c>
      <c r="Y256" s="2" t="s">
        <v>30</v>
      </c>
      <c r="Z256" s="2" t="s">
        <v>30</v>
      </c>
      <c r="AA256" s="2" t="s">
        <v>30</v>
      </c>
      <c r="AB256" s="2" t="s">
        <v>175</v>
      </c>
      <c r="AC256" s="2">
        <v>3219</v>
      </c>
      <c r="AD256" s="2">
        <v>-74.735100000000003</v>
      </c>
      <c r="AE256" s="2">
        <v>5.2034000000000002</v>
      </c>
      <c r="AF256">
        <f>VLOOKUP(B256,[1]Alt_Honda_Historico!$B:$E,4,FALSE)</f>
        <v>207</v>
      </c>
      <c r="AG256">
        <f>VLOOKUP(B256,[1]Alt_Honda_Historico!$B:$C,2,FALSE)</f>
        <v>529356.17636866297</v>
      </c>
      <c r="AH256">
        <f>VLOOKUP(B256,[1]Alt_Honda_Historico!$B:$D,3,FALSE)</f>
        <v>575154.04831928795</v>
      </c>
    </row>
    <row r="257" spans="1:34" x14ac:dyDescent="0.3">
      <c r="A257" s="3">
        <v>717210</v>
      </c>
      <c r="B257" s="2">
        <v>122746</v>
      </c>
      <c r="C257" s="3">
        <f>VLOOKUP(B257,VISIT_ID!C:F,4,FALSE)</f>
        <v>7</v>
      </c>
      <c r="D257" s="3">
        <v>4</v>
      </c>
      <c r="E257" s="2" t="s">
        <v>33</v>
      </c>
      <c r="F257" s="2" t="s">
        <v>23</v>
      </c>
      <c r="G257" s="2" t="s">
        <v>24</v>
      </c>
      <c r="H257" s="2">
        <v>122746</v>
      </c>
      <c r="I257" s="2" t="s">
        <v>182</v>
      </c>
      <c r="J257" s="2" t="s">
        <v>182</v>
      </c>
      <c r="K257" s="2">
        <v>5.2067889999999997</v>
      </c>
      <c r="L257" s="2">
        <v>-74.736407</v>
      </c>
      <c r="M257" s="2">
        <v>5</v>
      </c>
      <c r="N257" s="2" t="s">
        <v>26</v>
      </c>
      <c r="O257" s="2" t="s">
        <v>75</v>
      </c>
      <c r="P257" s="2">
        <v>3034</v>
      </c>
      <c r="Q257" s="2" t="s">
        <v>184</v>
      </c>
      <c r="R257" s="2">
        <v>1913</v>
      </c>
      <c r="S257" s="2">
        <v>2</v>
      </c>
      <c r="T257" s="2">
        <v>8</v>
      </c>
      <c r="U257" s="2">
        <v>4788</v>
      </c>
      <c r="V257" s="4">
        <v>4788</v>
      </c>
      <c r="W257" s="2" t="s">
        <v>28</v>
      </c>
      <c r="X257" s="2" t="s">
        <v>29</v>
      </c>
      <c r="Y257" s="2" t="s">
        <v>30</v>
      </c>
      <c r="Z257" s="2" t="s">
        <v>30</v>
      </c>
      <c r="AA257" s="2" t="s">
        <v>30</v>
      </c>
      <c r="AB257" s="2" t="s">
        <v>184</v>
      </c>
      <c r="AC257" s="2">
        <v>3034</v>
      </c>
      <c r="AD257" s="2">
        <v>-74.735100000000003</v>
      </c>
      <c r="AE257" s="2">
        <v>5.2034000000000002</v>
      </c>
      <c r="AF257">
        <f>VLOOKUP(B257,[1]Alt_Honda_Historico!$B:$E,4,FALSE)</f>
        <v>207</v>
      </c>
      <c r="AG257">
        <f>VLOOKUP(B257,[1]Alt_Honda_Historico!$B:$C,2,FALSE)</f>
        <v>529356.17636866297</v>
      </c>
      <c r="AH257">
        <f>VLOOKUP(B257,[1]Alt_Honda_Historico!$B:$D,3,FALSE)</f>
        <v>575154.04831928795</v>
      </c>
    </row>
    <row r="258" spans="1:34" x14ac:dyDescent="0.3">
      <c r="A258" s="3">
        <v>713632</v>
      </c>
      <c r="B258" s="2">
        <v>123065</v>
      </c>
      <c r="C258" s="3">
        <f>VLOOKUP(B258,VISIT_ID!C:F,4,FALSE)</f>
        <v>7</v>
      </c>
      <c r="D258" s="3">
        <v>4</v>
      </c>
      <c r="E258" s="2" t="s">
        <v>33</v>
      </c>
      <c r="F258" s="2" t="s">
        <v>23</v>
      </c>
      <c r="G258" s="2" t="s">
        <v>24</v>
      </c>
      <c r="H258" s="2">
        <v>123065</v>
      </c>
      <c r="I258" s="2" t="s">
        <v>205</v>
      </c>
      <c r="J258" s="2" t="s">
        <v>205</v>
      </c>
      <c r="K258" s="2">
        <v>5.2067889999999997</v>
      </c>
      <c r="L258" s="2">
        <v>-74.736407</v>
      </c>
      <c r="M258" s="2">
        <v>5</v>
      </c>
      <c r="N258" s="2" t="s">
        <v>26</v>
      </c>
      <c r="O258" s="2" t="s">
        <v>36</v>
      </c>
      <c r="P258" s="2">
        <v>3174</v>
      </c>
      <c r="Q258" s="2" t="s">
        <v>205</v>
      </c>
      <c r="R258" s="2">
        <v>1913</v>
      </c>
      <c r="S258" s="2">
        <v>2</v>
      </c>
      <c r="T258" s="2">
        <v>8</v>
      </c>
      <c r="U258" s="2">
        <v>4788</v>
      </c>
      <c r="V258" s="4">
        <v>4788</v>
      </c>
      <c r="W258" s="2" t="s">
        <v>28</v>
      </c>
      <c r="X258" s="2" t="s">
        <v>29</v>
      </c>
      <c r="Y258" s="2" t="s">
        <v>30</v>
      </c>
      <c r="Z258" s="2" t="s">
        <v>30</v>
      </c>
      <c r="AA258" s="2" t="s">
        <v>30</v>
      </c>
      <c r="AB258" s="2" t="s">
        <v>205</v>
      </c>
      <c r="AC258" s="2">
        <v>3174</v>
      </c>
      <c r="AD258" s="2">
        <v>-74.735100000000003</v>
      </c>
      <c r="AE258" s="2">
        <v>5.2034000000000002</v>
      </c>
      <c r="AF258">
        <f>VLOOKUP(B258,[1]Alt_Honda_Historico!$B:$E,4,FALSE)</f>
        <v>207</v>
      </c>
      <c r="AG258">
        <f>VLOOKUP(B258,[1]Alt_Honda_Historico!$B:$C,2,FALSE)</f>
        <v>529356.17636866297</v>
      </c>
      <c r="AH258">
        <f>VLOOKUP(B258,[1]Alt_Honda_Historico!$B:$D,3,FALSE)</f>
        <v>575154.04831928795</v>
      </c>
    </row>
    <row r="259" spans="1:34" x14ac:dyDescent="0.3">
      <c r="A259" s="3">
        <v>713633</v>
      </c>
      <c r="B259" s="2">
        <v>123066</v>
      </c>
      <c r="C259" s="3">
        <f>VLOOKUP(B259,VISIT_ID!C:F,4,FALSE)</f>
        <v>7</v>
      </c>
      <c r="D259" s="3">
        <v>4</v>
      </c>
      <c r="E259" s="2" t="s">
        <v>33</v>
      </c>
      <c r="F259" s="2" t="s">
        <v>23</v>
      </c>
      <c r="G259" s="2" t="s">
        <v>24</v>
      </c>
      <c r="H259" s="2">
        <v>123066</v>
      </c>
      <c r="I259" s="2" t="s">
        <v>205</v>
      </c>
      <c r="J259" s="2" t="s">
        <v>205</v>
      </c>
      <c r="K259" s="2">
        <v>5.2067889999999997</v>
      </c>
      <c r="L259" s="2">
        <v>-74.736407</v>
      </c>
      <c r="M259" s="2">
        <v>5</v>
      </c>
      <c r="N259" s="2" t="s">
        <v>26</v>
      </c>
      <c r="O259" s="2" t="s">
        <v>36</v>
      </c>
      <c r="P259" s="2">
        <v>3174</v>
      </c>
      <c r="Q259" s="2" t="s">
        <v>205</v>
      </c>
      <c r="R259" s="2">
        <v>1913</v>
      </c>
      <c r="S259" s="2">
        <v>2</v>
      </c>
      <c r="T259" s="2">
        <v>8</v>
      </c>
      <c r="U259" s="2">
        <v>4788</v>
      </c>
      <c r="V259" s="4">
        <v>4788</v>
      </c>
      <c r="W259" s="2" t="s">
        <v>28</v>
      </c>
      <c r="X259" s="2" t="s">
        <v>29</v>
      </c>
      <c r="Y259" s="2" t="s">
        <v>30</v>
      </c>
      <c r="Z259" s="2" t="s">
        <v>30</v>
      </c>
      <c r="AA259" s="2" t="s">
        <v>30</v>
      </c>
      <c r="AB259" s="2" t="s">
        <v>205</v>
      </c>
      <c r="AC259" s="2">
        <v>3174</v>
      </c>
      <c r="AD259" s="2">
        <v>-74.735100000000003</v>
      </c>
      <c r="AE259" s="2">
        <v>5.2034000000000002</v>
      </c>
      <c r="AF259">
        <f>VLOOKUP(B259,[1]Alt_Honda_Historico!$B:$E,4,FALSE)</f>
        <v>207</v>
      </c>
      <c r="AG259">
        <f>VLOOKUP(B259,[1]Alt_Honda_Historico!$B:$C,2,FALSE)</f>
        <v>529356.17636866297</v>
      </c>
      <c r="AH259">
        <f>VLOOKUP(B259,[1]Alt_Honda_Historico!$B:$D,3,FALSE)</f>
        <v>575154.04831928795</v>
      </c>
    </row>
    <row r="260" spans="1:34" x14ac:dyDescent="0.3">
      <c r="A260" s="3">
        <v>684364</v>
      </c>
      <c r="B260" s="2">
        <v>256139</v>
      </c>
      <c r="C260" s="3">
        <f>VLOOKUP(B260,VISIT_ID!C:F,4,FALSE)</f>
        <v>7</v>
      </c>
      <c r="D260" s="3">
        <v>4</v>
      </c>
      <c r="E260" s="2" t="s">
        <v>33</v>
      </c>
      <c r="F260" s="2" t="s">
        <v>272</v>
      </c>
      <c r="G260" s="2" t="s">
        <v>273</v>
      </c>
      <c r="H260" s="2">
        <v>256139</v>
      </c>
      <c r="I260" s="2" t="s">
        <v>97</v>
      </c>
      <c r="J260" s="2" t="s">
        <v>97</v>
      </c>
      <c r="K260" s="2">
        <v>5.2034000000000002</v>
      </c>
      <c r="L260" s="2">
        <v>-74.735100000000003</v>
      </c>
      <c r="M260" s="2">
        <v>7</v>
      </c>
      <c r="N260" s="2"/>
      <c r="O260" s="2" t="s">
        <v>275</v>
      </c>
      <c r="P260" s="2">
        <v>1565</v>
      </c>
      <c r="Q260" s="2" t="s">
        <v>97</v>
      </c>
      <c r="R260" s="2">
        <v>1913</v>
      </c>
      <c r="S260" s="2">
        <v>2</v>
      </c>
      <c r="T260" s="2">
        <v>8</v>
      </c>
      <c r="U260" s="2">
        <v>4788</v>
      </c>
      <c r="V260" s="4">
        <v>4788</v>
      </c>
      <c r="W260" s="2" t="s">
        <v>28</v>
      </c>
      <c r="X260" s="2" t="s">
        <v>29</v>
      </c>
      <c r="Y260" s="2" t="s">
        <v>30</v>
      </c>
      <c r="Z260" s="2" t="s">
        <v>214</v>
      </c>
      <c r="AA260" s="2" t="s">
        <v>276</v>
      </c>
      <c r="AB260" s="2" t="s">
        <v>97</v>
      </c>
      <c r="AC260" s="2">
        <v>1565</v>
      </c>
      <c r="AD260" s="2">
        <v>-74.735100000000003</v>
      </c>
      <c r="AE260" s="2">
        <v>5.2034000000000002</v>
      </c>
      <c r="AF260">
        <f>VLOOKUP(B260,[1]Alt_Honda_Historico!$B:$E,4,FALSE)</f>
        <v>207</v>
      </c>
      <c r="AG260">
        <f>VLOOKUP(B260,[1]Alt_Honda_Historico!$B:$C,2,FALSE)</f>
        <v>529356.17636866297</v>
      </c>
      <c r="AH260">
        <f>VLOOKUP(B260,[1]Alt_Honda_Historico!$B:$D,3,FALSE)</f>
        <v>575154.04831928795</v>
      </c>
    </row>
    <row r="261" spans="1:34" x14ac:dyDescent="0.3">
      <c r="A261" s="3">
        <v>688692</v>
      </c>
      <c r="B261" s="2">
        <v>1438</v>
      </c>
      <c r="C261" s="3">
        <f>VLOOKUP(B261,VISIT_ID!C:F,4,FALSE)</f>
        <v>8</v>
      </c>
      <c r="D261" s="3">
        <v>4</v>
      </c>
      <c r="E261" s="2" t="s">
        <v>33</v>
      </c>
      <c r="F261" s="2" t="s">
        <v>211</v>
      </c>
      <c r="G261" s="2" t="s">
        <v>212</v>
      </c>
      <c r="H261" s="2">
        <v>1438</v>
      </c>
      <c r="I261" s="2" t="s">
        <v>25</v>
      </c>
      <c r="J261" s="2" t="s">
        <v>25</v>
      </c>
      <c r="K261" s="2">
        <v>5.1647350000000003</v>
      </c>
      <c r="L261" s="2">
        <v>-74.796822000000006</v>
      </c>
      <c r="M261" s="2">
        <v>4</v>
      </c>
      <c r="N261" s="2" t="s">
        <v>216</v>
      </c>
      <c r="O261" s="2"/>
      <c r="P261" s="2">
        <v>145</v>
      </c>
      <c r="Q261" s="2" t="s">
        <v>27</v>
      </c>
      <c r="R261" s="2">
        <v>1913</v>
      </c>
      <c r="S261" s="2">
        <v>2</v>
      </c>
      <c r="T261" s="2">
        <v>9</v>
      </c>
      <c r="U261" s="2">
        <v>4789</v>
      </c>
      <c r="V261" s="4">
        <v>4789</v>
      </c>
      <c r="W261" s="2" t="s">
        <v>28</v>
      </c>
      <c r="X261" s="2" t="s">
        <v>29</v>
      </c>
      <c r="Y261" s="2" t="s">
        <v>30</v>
      </c>
      <c r="Z261" s="2" t="s">
        <v>217</v>
      </c>
      <c r="AA261" s="2" t="s">
        <v>218</v>
      </c>
      <c r="AB261" s="2" t="s">
        <v>27</v>
      </c>
      <c r="AC261" s="2">
        <v>145</v>
      </c>
      <c r="AD261" s="2">
        <v>-74.735100000000003</v>
      </c>
      <c r="AE261" s="2">
        <v>5.2034000000000002</v>
      </c>
      <c r="AF261">
        <f>VLOOKUP(B261,[1]Alt_Honda_Historico!$B:$E,4,FALSE)</f>
        <v>207</v>
      </c>
      <c r="AG261">
        <f>VLOOKUP(B261,[1]Alt_Honda_Historico!$B:$C,2,FALSE)</f>
        <v>529356.17636866297</v>
      </c>
      <c r="AH261">
        <f>VLOOKUP(B261,[1]Alt_Honda_Historico!$B:$D,3,FALSE)</f>
        <v>575154.04831928795</v>
      </c>
    </row>
    <row r="262" spans="1:34" x14ac:dyDescent="0.3">
      <c r="A262" s="3">
        <v>632577</v>
      </c>
      <c r="B262" s="2">
        <v>18633</v>
      </c>
      <c r="C262" s="3">
        <f>VLOOKUP(B262,VISIT_ID!C:F,4,FALSE)</f>
        <v>4</v>
      </c>
      <c r="D262" s="3">
        <v>2</v>
      </c>
      <c r="E262" s="2" t="s">
        <v>22</v>
      </c>
      <c r="F262" s="2" t="s">
        <v>211</v>
      </c>
      <c r="G262" s="2" t="s">
        <v>212</v>
      </c>
      <c r="H262" s="2">
        <v>18633</v>
      </c>
      <c r="I262" s="2" t="s">
        <v>329</v>
      </c>
      <c r="J262" s="2" t="s">
        <v>329</v>
      </c>
      <c r="K262" s="2">
        <v>5.0694444000000001</v>
      </c>
      <c r="L262" s="2">
        <v>-74.598055599999995</v>
      </c>
      <c r="M262" s="2">
        <v>5</v>
      </c>
      <c r="N262" s="2" t="s">
        <v>316</v>
      </c>
      <c r="O262" s="2" t="s">
        <v>213</v>
      </c>
      <c r="P262" s="2">
        <v>3063</v>
      </c>
      <c r="Q262" s="2" t="s">
        <v>330</v>
      </c>
      <c r="R262" s="2">
        <v>1913</v>
      </c>
      <c r="S262" s="2">
        <v>2</v>
      </c>
      <c r="T262" s="2">
        <v>11</v>
      </c>
      <c r="U262" s="2"/>
      <c r="V262" s="4">
        <v>4791</v>
      </c>
      <c r="W262" s="2" t="s">
        <v>28</v>
      </c>
      <c r="X262" s="2" t="s">
        <v>318</v>
      </c>
      <c r="Y262" s="2" t="s">
        <v>319</v>
      </c>
      <c r="Z262" s="2" t="s">
        <v>319</v>
      </c>
      <c r="AA262" s="2" t="s">
        <v>320</v>
      </c>
      <c r="AB262" s="2" t="s">
        <v>330</v>
      </c>
      <c r="AC262" s="2">
        <v>3063</v>
      </c>
      <c r="AD262" s="2">
        <v>-74.736407</v>
      </c>
      <c r="AE262" s="2">
        <v>5.2067889999999997</v>
      </c>
      <c r="AF262">
        <f>VLOOKUP(B262,[1]Alt_Honda_Historico!$B:$E,4,FALSE)</f>
        <v>207</v>
      </c>
      <c r="AG262">
        <f>VLOOKUP(B262,[1]Alt_Honda_Historico!$B:$C,2,FALSE)</f>
        <v>529211.17746349797</v>
      </c>
      <c r="AH262">
        <f>VLOOKUP(B262,[1]Alt_Honda_Historico!$B:$D,3,FALSE)</f>
        <v>575528.60894764203</v>
      </c>
    </row>
    <row r="263" spans="1:34" x14ac:dyDescent="0.3">
      <c r="A263" s="3">
        <v>710607</v>
      </c>
      <c r="B263" s="2">
        <v>18633</v>
      </c>
      <c r="C263" s="3">
        <f>VLOOKUP(B263,VISIT_ID!C:F,4,FALSE)</f>
        <v>4</v>
      </c>
      <c r="D263" s="3">
        <v>2</v>
      </c>
      <c r="E263" s="2" t="s">
        <v>33</v>
      </c>
      <c r="F263" s="2" t="s">
        <v>211</v>
      </c>
      <c r="G263" s="2" t="s">
        <v>212</v>
      </c>
      <c r="H263" s="2">
        <v>18633</v>
      </c>
      <c r="I263" s="2" t="s">
        <v>331</v>
      </c>
      <c r="J263" s="2" t="s">
        <v>331</v>
      </c>
      <c r="K263" s="2"/>
      <c r="L263" s="2"/>
      <c r="M263" s="2" t="s">
        <v>321</v>
      </c>
      <c r="N263" s="2"/>
      <c r="O263" s="2"/>
      <c r="P263" s="3">
        <v>3060</v>
      </c>
      <c r="Q263" s="2" t="s">
        <v>332</v>
      </c>
      <c r="R263" s="2">
        <v>1913</v>
      </c>
      <c r="S263" s="2">
        <v>2</v>
      </c>
      <c r="T263" s="2">
        <v>11</v>
      </c>
      <c r="U263" s="2">
        <v>4791</v>
      </c>
      <c r="V263" s="4">
        <v>4791</v>
      </c>
      <c r="W263" s="2" t="s">
        <v>28</v>
      </c>
      <c r="X263" s="2" t="s">
        <v>318</v>
      </c>
      <c r="Y263" s="2" t="s">
        <v>319</v>
      </c>
      <c r="Z263" s="2" t="s">
        <v>319</v>
      </c>
      <c r="AA263" s="2" t="s">
        <v>319</v>
      </c>
      <c r="AB263" s="2" t="s">
        <v>332</v>
      </c>
      <c r="AC263" s="3">
        <v>3060</v>
      </c>
      <c r="AD263" s="2">
        <v>-74.736407</v>
      </c>
      <c r="AE263" s="2">
        <v>5.2067889999999997</v>
      </c>
      <c r="AF263">
        <f>VLOOKUP(B263,[1]Alt_Honda_Historico!$B:$E,4,FALSE)</f>
        <v>207</v>
      </c>
      <c r="AG263">
        <f>VLOOKUP(B263,[1]Alt_Honda_Historico!$B:$C,2,FALSE)</f>
        <v>529211.17746349797</v>
      </c>
      <c r="AH263">
        <f>VLOOKUP(B263,[1]Alt_Honda_Historico!$B:$D,3,FALSE)</f>
        <v>575528.60894764203</v>
      </c>
    </row>
    <row r="264" spans="1:34" x14ac:dyDescent="0.3">
      <c r="A264" s="3">
        <v>691783</v>
      </c>
      <c r="B264" s="2">
        <v>122609</v>
      </c>
      <c r="C264" s="3">
        <f>VLOOKUP(B264,VISIT_ID!C:F,4,FALSE)</f>
        <v>9</v>
      </c>
      <c r="D264" s="3">
        <v>4</v>
      </c>
      <c r="E264" s="2" t="s">
        <v>33</v>
      </c>
      <c r="F264" s="2" t="s">
        <v>23</v>
      </c>
      <c r="G264" s="2" t="s">
        <v>24</v>
      </c>
      <c r="H264" s="2">
        <v>122609</v>
      </c>
      <c r="I264" s="2" t="s">
        <v>167</v>
      </c>
      <c r="J264" s="2" t="s">
        <v>167</v>
      </c>
      <c r="K264" s="2">
        <v>5.2067889999999997</v>
      </c>
      <c r="L264" s="2">
        <v>-74.736407</v>
      </c>
      <c r="M264" s="2">
        <v>5</v>
      </c>
      <c r="N264" s="2" t="s">
        <v>26</v>
      </c>
      <c r="O264" s="2" t="s">
        <v>43</v>
      </c>
      <c r="P264" s="2">
        <v>3226</v>
      </c>
      <c r="Q264" s="2" t="s">
        <v>168</v>
      </c>
      <c r="R264" s="2">
        <v>1913</v>
      </c>
      <c r="S264" s="2">
        <v>2</v>
      </c>
      <c r="T264" s="2">
        <v>25</v>
      </c>
      <c r="U264" s="2">
        <v>4805</v>
      </c>
      <c r="V264" s="4">
        <v>4805</v>
      </c>
      <c r="W264" s="2" t="s">
        <v>28</v>
      </c>
      <c r="X264" s="2" t="s">
        <v>29</v>
      </c>
      <c r="Y264" s="2" t="s">
        <v>30</v>
      </c>
      <c r="Z264" s="2" t="s">
        <v>30</v>
      </c>
      <c r="AA264" s="2" t="s">
        <v>30</v>
      </c>
      <c r="AB264" s="2" t="s">
        <v>168</v>
      </c>
      <c r="AC264" s="2">
        <v>3226</v>
      </c>
      <c r="AD264" s="2">
        <v>-74.735100000000003</v>
      </c>
      <c r="AE264" s="2">
        <v>5.2034000000000002</v>
      </c>
      <c r="AF264">
        <f>VLOOKUP(B264,[1]Alt_Honda_Historico!$B:$E,4,FALSE)</f>
        <v>207</v>
      </c>
      <c r="AG264">
        <f>VLOOKUP(B264,[1]Alt_Honda_Historico!$B:$C,2,FALSE)</f>
        <v>529356.17636866297</v>
      </c>
      <c r="AH264">
        <f>VLOOKUP(B264,[1]Alt_Honda_Historico!$B:$D,3,FALSE)</f>
        <v>575154.04831928795</v>
      </c>
    </row>
    <row r="265" spans="1:34" x14ac:dyDescent="0.3">
      <c r="A265" s="3">
        <v>678006</v>
      </c>
      <c r="B265" s="2">
        <v>122197</v>
      </c>
      <c r="C265" s="3">
        <f>VLOOKUP(B265,VISIT_ID!C:F,4,FALSE)</f>
        <v>10</v>
      </c>
      <c r="D265" s="3">
        <v>4</v>
      </c>
      <c r="E265" s="2" t="s">
        <v>33</v>
      </c>
      <c r="F265" s="2" t="s">
        <v>23</v>
      </c>
      <c r="G265" s="2" t="s">
        <v>24</v>
      </c>
      <c r="H265" s="2">
        <v>122197</v>
      </c>
      <c r="I265" s="2" t="s">
        <v>121</v>
      </c>
      <c r="J265" s="2" t="s">
        <v>121</v>
      </c>
      <c r="K265" s="2">
        <v>5.2067889999999997</v>
      </c>
      <c r="L265" s="2">
        <v>-74.736407</v>
      </c>
      <c r="M265" s="2">
        <v>5</v>
      </c>
      <c r="N265" s="2" t="s">
        <v>26</v>
      </c>
      <c r="O265" s="2" t="s">
        <v>41</v>
      </c>
      <c r="P265" s="2">
        <v>2206</v>
      </c>
      <c r="Q265" s="2" t="s">
        <v>122</v>
      </c>
      <c r="R265" s="2">
        <v>1913</v>
      </c>
      <c r="S265" s="2">
        <v>3</v>
      </c>
      <c r="T265" s="2">
        <v>5</v>
      </c>
      <c r="U265" s="2">
        <v>4813</v>
      </c>
      <c r="V265" s="4">
        <v>4813</v>
      </c>
      <c r="W265" s="2" t="s">
        <v>28</v>
      </c>
      <c r="X265" s="2" t="s">
        <v>29</v>
      </c>
      <c r="Y265" s="2" t="s">
        <v>30</v>
      </c>
      <c r="Z265" s="2" t="s">
        <v>30</v>
      </c>
      <c r="AA265" s="2" t="s">
        <v>30</v>
      </c>
      <c r="AB265" s="2" t="s">
        <v>122</v>
      </c>
      <c r="AC265" s="2">
        <v>2206</v>
      </c>
      <c r="AD265" s="2">
        <v>-74.735100000000003</v>
      </c>
      <c r="AE265" s="2">
        <v>5.2034000000000002</v>
      </c>
      <c r="AF265">
        <f>VLOOKUP(B265,[1]Alt_Honda_Historico!$B:$E,4,FALSE)</f>
        <v>207</v>
      </c>
      <c r="AG265">
        <f>VLOOKUP(B265,[1]Alt_Honda_Historico!$B:$C,2,FALSE)</f>
        <v>529356.17636866297</v>
      </c>
      <c r="AH265">
        <f>VLOOKUP(B265,[1]Alt_Honda_Historico!$B:$D,3,FALSE)</f>
        <v>575154.04831928795</v>
      </c>
    </row>
  </sheetData>
  <autoFilter ref="A1:AH265" xr:uid="{A144C800-ABA6-4D36-B1F3-7F22B6ADFBAA}"/>
  <sortState xmlns:xlrd2="http://schemas.microsoft.com/office/spreadsheetml/2017/richdata2" ref="A2:AH265">
    <sortCondition ref="V2:V265"/>
    <sortCondition ref="Z2:Z2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FD1C4-D79F-41BA-BC1D-F83C332C86E1}">
  <sheetPr filterMode="1"/>
  <dimension ref="A1:BO3473"/>
  <sheetViews>
    <sheetView workbookViewId="0">
      <selection activeCell="F1857" sqref="F1857"/>
    </sheetView>
  </sheetViews>
  <sheetFormatPr baseColWidth="10" defaultColWidth="8.77734375" defaultRowHeight="15.6" x14ac:dyDescent="0.3"/>
  <cols>
    <col min="1" max="1" width="36.6640625" style="12" customWidth="1"/>
    <col min="2" max="2" width="22.44140625" style="12" bestFit="1" customWidth="1"/>
    <col min="3" max="3" width="20.44140625" style="12" bestFit="1" customWidth="1"/>
    <col min="4" max="4" width="18.44140625" style="12" bestFit="1" customWidth="1"/>
    <col min="5" max="5" width="21.33203125" style="12" bestFit="1" customWidth="1"/>
    <col min="6" max="7" width="36.6640625" style="12" customWidth="1"/>
    <col min="8" max="8" width="10.33203125" style="13" bestFit="1" customWidth="1"/>
    <col min="9" max="9" width="6.77734375" bestFit="1" customWidth="1"/>
    <col min="10" max="10" width="7.33203125" style="12" bestFit="1" customWidth="1"/>
    <col min="11" max="11" width="6.44140625" style="14" bestFit="1" customWidth="1"/>
    <col min="12" max="12" width="5.77734375" style="13" bestFit="1" customWidth="1"/>
    <col min="13" max="13" width="10" style="13" bestFit="1" customWidth="1"/>
    <col min="14" max="14" width="10" style="12" customWidth="1"/>
    <col min="15" max="15" width="10" style="13" customWidth="1"/>
    <col min="16" max="16" width="14.6640625" style="12" bestFit="1" customWidth="1"/>
    <col min="17" max="17" width="8.109375" style="12" bestFit="1" customWidth="1"/>
    <col min="18" max="18" width="10.109375" style="12" bestFit="1" customWidth="1"/>
    <col min="19" max="19" width="7.109375" style="13" customWidth="1"/>
    <col min="20" max="20" width="10.33203125" style="12" bestFit="1" customWidth="1"/>
    <col min="21" max="21" width="18" style="13" customWidth="1"/>
    <col min="22" max="22" width="11" style="13" customWidth="1"/>
    <col min="23" max="23" width="10.77734375" style="12" bestFit="1" customWidth="1"/>
    <col min="24" max="29" width="8.77734375" style="12"/>
    <col min="30" max="30" width="9.33203125" style="13" bestFit="1" customWidth="1"/>
    <col min="31" max="33" width="8.77734375" style="13"/>
    <col min="34" max="16384" width="8.77734375" style="12"/>
  </cols>
  <sheetData>
    <row r="1" spans="1:34" s="8" customFormat="1" x14ac:dyDescent="0.3">
      <c r="A1" s="8" t="s">
        <v>336</v>
      </c>
      <c r="B1" s="8" t="s">
        <v>337</v>
      </c>
      <c r="C1" s="8" t="s">
        <v>338</v>
      </c>
      <c r="D1" s="8" t="s">
        <v>339</v>
      </c>
      <c r="E1" s="8" t="s">
        <v>340</v>
      </c>
      <c r="F1" s="8" t="s">
        <v>336</v>
      </c>
      <c r="G1" s="8" t="s">
        <v>341</v>
      </c>
      <c r="H1" s="9" t="s">
        <v>342</v>
      </c>
      <c r="I1" s="9" t="s">
        <v>343</v>
      </c>
      <c r="J1" s="9" t="s">
        <v>344</v>
      </c>
      <c r="K1" s="10" t="s">
        <v>345</v>
      </c>
      <c r="L1" s="9" t="s">
        <v>346</v>
      </c>
      <c r="M1" s="9" t="s">
        <v>28</v>
      </c>
      <c r="N1" s="9" t="s">
        <v>347</v>
      </c>
      <c r="O1" s="9" t="s">
        <v>348</v>
      </c>
      <c r="P1" s="9" t="s">
        <v>349</v>
      </c>
      <c r="Q1" s="9" t="s">
        <v>350</v>
      </c>
      <c r="R1" s="9" t="s">
        <v>351</v>
      </c>
      <c r="S1" s="9" t="s">
        <v>352</v>
      </c>
      <c r="T1" s="9" t="s">
        <v>353</v>
      </c>
      <c r="U1" s="9" t="s">
        <v>354</v>
      </c>
      <c r="V1" s="9" t="s">
        <v>355</v>
      </c>
      <c r="W1" s="9" t="s">
        <v>356</v>
      </c>
      <c r="Y1" s="9" t="s">
        <v>357</v>
      </c>
      <c r="Z1" s="8" t="s">
        <v>358</v>
      </c>
      <c r="AD1" s="9" t="s">
        <v>359</v>
      </c>
      <c r="AE1" s="9" t="s">
        <v>360</v>
      </c>
      <c r="AF1" s="9" t="s">
        <v>361</v>
      </c>
      <c r="AG1" s="9" t="s">
        <v>362</v>
      </c>
      <c r="AH1" s="8" t="s">
        <v>363</v>
      </c>
    </row>
    <row r="2" spans="1:34" hidden="1" x14ac:dyDescent="0.3">
      <c r="A2" s="11" t="s">
        <v>364</v>
      </c>
      <c r="B2" s="12" t="s">
        <v>365</v>
      </c>
      <c r="C2" s="12" t="s">
        <v>366</v>
      </c>
      <c r="D2" s="11" t="s">
        <v>367</v>
      </c>
      <c r="E2" s="11" t="s">
        <v>368</v>
      </c>
      <c r="F2" s="11" t="s">
        <v>364</v>
      </c>
      <c r="G2" s="12" t="s">
        <v>369</v>
      </c>
      <c r="H2" s="13" t="s">
        <v>370</v>
      </c>
      <c r="I2" s="13"/>
      <c r="J2" s="13" t="s">
        <v>370</v>
      </c>
      <c r="K2" s="14" t="s">
        <v>370</v>
      </c>
      <c r="N2" s="13"/>
      <c r="P2" s="13"/>
      <c r="R2" s="13" t="s">
        <v>370</v>
      </c>
      <c r="T2" s="13"/>
      <c r="V2" s="13" t="s">
        <v>370</v>
      </c>
      <c r="W2" s="13"/>
      <c r="Y2" s="13"/>
      <c r="AD2" s="13">
        <f>COUNTIF(H2:Z2,"X")+COUNTIF(H2:Z2, "X(e)")</f>
        <v>5</v>
      </c>
      <c r="AE2" s="13">
        <f>COUNTIF(H2:Z2,"NB")</f>
        <v>0</v>
      </c>
      <c r="AF2" s="13">
        <f>COUNTIF(H2:Z2,"V")</f>
        <v>0</v>
      </c>
      <c r="AG2" s="13">
        <f>COUNTIF(H2:AA2,"IN")</f>
        <v>0</v>
      </c>
      <c r="AH2" s="12">
        <f>SUM(AD2:AG2)</f>
        <v>5</v>
      </c>
    </row>
    <row r="3" spans="1:34" hidden="1" x14ac:dyDescent="0.3">
      <c r="A3" s="11" t="s">
        <v>371</v>
      </c>
      <c r="B3" s="12" t="s">
        <v>365</v>
      </c>
      <c r="C3" s="12" t="s">
        <v>366</v>
      </c>
      <c r="D3" s="11" t="s">
        <v>367</v>
      </c>
      <c r="E3" s="11" t="s">
        <v>372</v>
      </c>
      <c r="F3" s="11" t="s">
        <v>371</v>
      </c>
      <c r="G3" s="12" t="s">
        <v>373</v>
      </c>
      <c r="H3" s="13" t="s">
        <v>370</v>
      </c>
      <c r="I3" s="13"/>
      <c r="J3" s="13" t="s">
        <v>370</v>
      </c>
      <c r="L3" s="13" t="s">
        <v>370</v>
      </c>
      <c r="N3" s="13"/>
      <c r="P3" s="13"/>
      <c r="R3" s="13"/>
      <c r="S3" s="13" t="s">
        <v>370</v>
      </c>
      <c r="T3" s="13"/>
      <c r="W3" s="13"/>
      <c r="Y3" s="13"/>
      <c r="AD3" s="13">
        <f t="shared" ref="AD3:AD36" si="0">COUNTIF(H3:Z3,"X")+COUNTIF(H3:Z3, "X(e)")</f>
        <v>4</v>
      </c>
      <c r="AE3" s="13">
        <f t="shared" ref="AE3:AE36" si="1">COUNTIF(H3:Z3,"NB")</f>
        <v>0</v>
      </c>
      <c r="AF3" s="13">
        <f t="shared" ref="AF3:AF36" si="2">COUNTIF(H3:Z3,"V")</f>
        <v>0</v>
      </c>
      <c r="AG3" s="13">
        <f t="shared" ref="AG3:AG66" si="3">COUNTIF(H3:AA3,"IN")</f>
        <v>0</v>
      </c>
      <c r="AH3" s="12">
        <f t="shared" ref="AH3:AH66" si="4">SUM(AD3:AG3)</f>
        <v>4</v>
      </c>
    </row>
    <row r="4" spans="1:34" hidden="1" x14ac:dyDescent="0.3">
      <c r="A4" s="11" t="s">
        <v>374</v>
      </c>
      <c r="B4" s="12" t="s">
        <v>375</v>
      </c>
      <c r="C4" s="12" t="s">
        <v>376</v>
      </c>
      <c r="D4" s="11" t="s">
        <v>377</v>
      </c>
      <c r="E4" s="11" t="s">
        <v>378</v>
      </c>
      <c r="F4" s="11" t="s">
        <v>374</v>
      </c>
      <c r="G4" s="12" t="s">
        <v>379</v>
      </c>
      <c r="I4" s="13"/>
      <c r="J4" s="13"/>
      <c r="M4" s="15" t="s">
        <v>359</v>
      </c>
      <c r="N4" s="13"/>
      <c r="O4" s="13" t="s">
        <v>370</v>
      </c>
      <c r="P4" s="13"/>
      <c r="R4" s="13"/>
      <c r="S4" s="13" t="s">
        <v>370</v>
      </c>
      <c r="T4" s="13"/>
      <c r="W4" s="13" t="s">
        <v>370</v>
      </c>
      <c r="Y4" s="13"/>
      <c r="AD4" s="13">
        <f t="shared" si="0"/>
        <v>4</v>
      </c>
      <c r="AE4" s="13">
        <f t="shared" si="1"/>
        <v>0</v>
      </c>
      <c r="AF4" s="13">
        <f t="shared" si="2"/>
        <v>0</v>
      </c>
      <c r="AG4" s="13">
        <f t="shared" si="3"/>
        <v>0</v>
      </c>
      <c r="AH4" s="12">
        <f t="shared" si="4"/>
        <v>4</v>
      </c>
    </row>
    <row r="5" spans="1:34" hidden="1" x14ac:dyDescent="0.3">
      <c r="A5" s="11" t="s">
        <v>380</v>
      </c>
      <c r="B5" s="12" t="s">
        <v>375</v>
      </c>
      <c r="C5" s="12" t="s">
        <v>376</v>
      </c>
      <c r="D5" s="11" t="s">
        <v>377</v>
      </c>
      <c r="E5" s="11" t="s">
        <v>381</v>
      </c>
      <c r="F5" s="11" t="s">
        <v>380</v>
      </c>
      <c r="G5" s="12" t="s">
        <v>382</v>
      </c>
      <c r="I5" s="13"/>
      <c r="J5" s="13"/>
      <c r="M5" s="15" t="s">
        <v>359</v>
      </c>
      <c r="N5" s="13"/>
      <c r="O5" s="13" t="s">
        <v>370</v>
      </c>
      <c r="P5" s="13"/>
      <c r="R5" s="13"/>
      <c r="S5" s="13" t="s">
        <v>370</v>
      </c>
      <c r="T5" s="13"/>
      <c r="W5" s="13" t="s">
        <v>370</v>
      </c>
      <c r="Y5" s="13"/>
      <c r="AD5" s="13">
        <f t="shared" si="0"/>
        <v>4</v>
      </c>
      <c r="AE5" s="13">
        <f t="shared" si="1"/>
        <v>0</v>
      </c>
      <c r="AF5" s="13">
        <f t="shared" si="2"/>
        <v>0</v>
      </c>
      <c r="AG5" s="13">
        <f t="shared" si="3"/>
        <v>0</v>
      </c>
      <c r="AH5" s="12">
        <f t="shared" si="4"/>
        <v>4</v>
      </c>
    </row>
    <row r="6" spans="1:34" hidden="1" x14ac:dyDescent="0.3">
      <c r="A6" s="11" t="s">
        <v>383</v>
      </c>
      <c r="B6" s="12" t="s">
        <v>375</v>
      </c>
      <c r="C6" s="12" t="s">
        <v>376</v>
      </c>
      <c r="D6" s="11" t="s">
        <v>377</v>
      </c>
      <c r="E6" s="11" t="s">
        <v>384</v>
      </c>
      <c r="F6" s="11" t="s">
        <v>383</v>
      </c>
      <c r="G6" s="12" t="s">
        <v>385</v>
      </c>
      <c r="I6" s="13"/>
      <c r="J6" s="13" t="s">
        <v>370</v>
      </c>
      <c r="M6" s="15"/>
      <c r="N6" s="13"/>
      <c r="P6" s="13"/>
      <c r="R6" s="13"/>
      <c r="S6" s="13" t="s">
        <v>370</v>
      </c>
      <c r="T6" s="13"/>
      <c r="W6" s="13"/>
      <c r="Y6" s="13"/>
      <c r="AD6" s="13">
        <f t="shared" si="0"/>
        <v>2</v>
      </c>
      <c r="AE6" s="13">
        <f t="shared" si="1"/>
        <v>0</v>
      </c>
      <c r="AF6" s="13">
        <f t="shared" si="2"/>
        <v>0</v>
      </c>
      <c r="AG6" s="13">
        <f t="shared" si="3"/>
        <v>0</v>
      </c>
      <c r="AH6" s="12">
        <f t="shared" si="4"/>
        <v>2</v>
      </c>
    </row>
    <row r="7" spans="1:34" hidden="1" x14ac:dyDescent="0.3">
      <c r="A7" s="11" t="s">
        <v>386</v>
      </c>
      <c r="B7" s="12" t="s">
        <v>375</v>
      </c>
      <c r="C7" s="12" t="s">
        <v>376</v>
      </c>
      <c r="D7" s="11" t="s">
        <v>387</v>
      </c>
      <c r="E7" s="11" t="s">
        <v>388</v>
      </c>
      <c r="F7" s="11" t="s">
        <v>386</v>
      </c>
      <c r="G7" s="12" t="s">
        <v>389</v>
      </c>
      <c r="I7" s="13"/>
      <c r="J7" s="13" t="s">
        <v>370</v>
      </c>
      <c r="K7" s="14" t="s">
        <v>370</v>
      </c>
      <c r="M7" s="15" t="s">
        <v>359</v>
      </c>
      <c r="N7" s="13"/>
      <c r="O7" s="13" t="s">
        <v>370</v>
      </c>
      <c r="P7" s="13"/>
      <c r="R7" s="13"/>
      <c r="S7" s="13" t="s">
        <v>370</v>
      </c>
      <c r="T7" s="13"/>
      <c r="W7" s="13" t="s">
        <v>370</v>
      </c>
      <c r="Y7" s="13"/>
      <c r="AD7" s="13">
        <f t="shared" si="0"/>
        <v>6</v>
      </c>
      <c r="AE7" s="13">
        <f t="shared" si="1"/>
        <v>0</v>
      </c>
      <c r="AF7" s="13">
        <f t="shared" si="2"/>
        <v>0</v>
      </c>
      <c r="AG7" s="13">
        <f t="shared" si="3"/>
        <v>0</v>
      </c>
      <c r="AH7" s="12">
        <f t="shared" si="4"/>
        <v>6</v>
      </c>
    </row>
    <row r="8" spans="1:34" hidden="1" x14ac:dyDescent="0.3">
      <c r="A8" s="11" t="s">
        <v>390</v>
      </c>
      <c r="B8" s="12" t="s">
        <v>375</v>
      </c>
      <c r="C8" s="12" t="s">
        <v>376</v>
      </c>
      <c r="D8" s="11" t="s">
        <v>387</v>
      </c>
      <c r="E8" s="11" t="s">
        <v>391</v>
      </c>
      <c r="F8" s="11" t="s">
        <v>390</v>
      </c>
      <c r="G8" s="12" t="s">
        <v>392</v>
      </c>
      <c r="H8" s="13" t="s">
        <v>370</v>
      </c>
      <c r="I8" s="13"/>
      <c r="J8" s="13"/>
      <c r="K8" s="14" t="s">
        <v>370</v>
      </c>
      <c r="M8" s="15"/>
      <c r="N8" s="13"/>
      <c r="P8" s="13"/>
      <c r="R8" s="13" t="s">
        <v>370</v>
      </c>
      <c r="T8" s="13"/>
      <c r="W8" s="13"/>
      <c r="Y8" s="13"/>
      <c r="AD8" s="13">
        <f t="shared" si="0"/>
        <v>3</v>
      </c>
      <c r="AE8" s="13">
        <f t="shared" si="1"/>
        <v>0</v>
      </c>
      <c r="AF8" s="13">
        <f t="shared" si="2"/>
        <v>0</v>
      </c>
      <c r="AG8" s="13">
        <f t="shared" si="3"/>
        <v>0</v>
      </c>
      <c r="AH8" s="12">
        <f t="shared" si="4"/>
        <v>3</v>
      </c>
    </row>
    <row r="9" spans="1:34" hidden="1" x14ac:dyDescent="0.3">
      <c r="A9" s="11" t="s">
        <v>393</v>
      </c>
      <c r="B9" s="12" t="s">
        <v>375</v>
      </c>
      <c r="C9" s="12" t="s">
        <v>376</v>
      </c>
      <c r="D9" s="11" t="s">
        <v>387</v>
      </c>
      <c r="E9" s="11" t="s">
        <v>394</v>
      </c>
      <c r="F9" s="11" t="s">
        <v>393</v>
      </c>
      <c r="G9" s="12" t="s">
        <v>395</v>
      </c>
      <c r="I9" s="13"/>
      <c r="J9" s="13" t="s">
        <v>396</v>
      </c>
      <c r="M9" s="15" t="s">
        <v>359</v>
      </c>
      <c r="N9" s="13"/>
      <c r="O9" s="13" t="s">
        <v>370</v>
      </c>
      <c r="P9" s="13"/>
      <c r="R9" s="13"/>
      <c r="S9" s="13" t="s">
        <v>370</v>
      </c>
      <c r="T9" s="13"/>
      <c r="W9" s="13"/>
      <c r="Y9" s="13"/>
      <c r="AD9" s="13">
        <f t="shared" si="0"/>
        <v>3</v>
      </c>
      <c r="AE9" s="13">
        <f t="shared" si="1"/>
        <v>0</v>
      </c>
      <c r="AF9" s="13">
        <f t="shared" si="2"/>
        <v>0</v>
      </c>
      <c r="AG9" s="13">
        <f t="shared" si="3"/>
        <v>0</v>
      </c>
      <c r="AH9" s="12">
        <f t="shared" si="4"/>
        <v>3</v>
      </c>
    </row>
    <row r="10" spans="1:34" hidden="1" x14ac:dyDescent="0.3">
      <c r="A10" s="11" t="s">
        <v>397</v>
      </c>
      <c r="B10" s="12" t="s">
        <v>375</v>
      </c>
      <c r="C10" s="12" t="s">
        <v>376</v>
      </c>
      <c r="D10" s="11" t="s">
        <v>387</v>
      </c>
      <c r="E10" s="11" t="s">
        <v>398</v>
      </c>
      <c r="F10" s="11" t="s">
        <v>397</v>
      </c>
      <c r="G10" s="12" t="s">
        <v>399</v>
      </c>
      <c r="I10" s="13"/>
      <c r="J10" s="13" t="s">
        <v>370</v>
      </c>
      <c r="K10" s="14" t="s">
        <v>370</v>
      </c>
      <c r="M10" s="15" t="s">
        <v>359</v>
      </c>
      <c r="N10" s="13"/>
      <c r="O10" s="13" t="s">
        <v>370</v>
      </c>
      <c r="P10" s="13" t="s">
        <v>370</v>
      </c>
      <c r="Q10" s="13" t="s">
        <v>370</v>
      </c>
      <c r="R10" s="13"/>
      <c r="S10" s="13" t="s">
        <v>370</v>
      </c>
      <c r="T10" s="13" t="s">
        <v>370</v>
      </c>
      <c r="W10" s="13" t="s">
        <v>370</v>
      </c>
      <c r="Y10" s="13"/>
      <c r="AD10" s="13">
        <f t="shared" si="0"/>
        <v>9</v>
      </c>
      <c r="AE10" s="13">
        <f t="shared" si="1"/>
        <v>0</v>
      </c>
      <c r="AF10" s="13">
        <f t="shared" si="2"/>
        <v>0</v>
      </c>
      <c r="AG10" s="13">
        <f t="shared" si="3"/>
        <v>0</v>
      </c>
      <c r="AH10" s="12">
        <f t="shared" si="4"/>
        <v>9</v>
      </c>
    </row>
    <row r="11" spans="1:34" hidden="1" x14ac:dyDescent="0.3">
      <c r="A11" s="11" t="s">
        <v>400</v>
      </c>
      <c r="B11" s="12" t="s">
        <v>375</v>
      </c>
      <c r="C11" s="12" t="s">
        <v>376</v>
      </c>
      <c r="D11" s="11" t="s">
        <v>387</v>
      </c>
      <c r="E11" s="11" t="s">
        <v>401</v>
      </c>
      <c r="F11" s="11" t="s">
        <v>400</v>
      </c>
      <c r="G11" s="12" t="s">
        <v>402</v>
      </c>
      <c r="I11" s="13"/>
      <c r="J11" s="13" t="s">
        <v>370</v>
      </c>
      <c r="K11" s="14" t="s">
        <v>370</v>
      </c>
      <c r="M11" s="15" t="s">
        <v>359</v>
      </c>
      <c r="N11" s="13"/>
      <c r="O11" s="13" t="s">
        <v>370</v>
      </c>
      <c r="P11" s="13"/>
      <c r="R11" s="13"/>
      <c r="S11" s="13" t="s">
        <v>370</v>
      </c>
      <c r="T11" s="13"/>
      <c r="W11" s="13" t="s">
        <v>370</v>
      </c>
      <c r="Y11" s="13"/>
      <c r="AD11" s="13">
        <f t="shared" si="0"/>
        <v>6</v>
      </c>
      <c r="AE11" s="13">
        <f t="shared" si="1"/>
        <v>0</v>
      </c>
      <c r="AF11" s="13">
        <f t="shared" si="2"/>
        <v>0</v>
      </c>
      <c r="AG11" s="13">
        <f t="shared" si="3"/>
        <v>0</v>
      </c>
      <c r="AH11" s="12">
        <f t="shared" si="4"/>
        <v>6</v>
      </c>
    </row>
    <row r="12" spans="1:34" hidden="1" x14ac:dyDescent="0.3">
      <c r="A12" s="11" t="s">
        <v>403</v>
      </c>
      <c r="B12" s="12" t="s">
        <v>375</v>
      </c>
      <c r="C12" s="12" t="s">
        <v>376</v>
      </c>
      <c r="D12" s="11" t="s">
        <v>404</v>
      </c>
      <c r="E12" s="11" t="s">
        <v>405</v>
      </c>
      <c r="F12" s="11" t="s">
        <v>403</v>
      </c>
      <c r="G12" s="12" t="s">
        <v>406</v>
      </c>
      <c r="I12" s="13"/>
      <c r="J12" s="13"/>
      <c r="M12" s="15" t="s">
        <v>359</v>
      </c>
      <c r="N12" s="13"/>
      <c r="O12" s="13" t="s">
        <v>370</v>
      </c>
      <c r="P12" s="13"/>
      <c r="R12" s="13"/>
      <c r="T12" s="13"/>
      <c r="W12" s="13"/>
      <c r="Y12" s="13"/>
      <c r="AD12" s="13">
        <f>COUNTIF(H12:Z12,"X")+COUNTIF(H12:Z12, "X(e)")</f>
        <v>2</v>
      </c>
      <c r="AE12" s="13">
        <f>COUNTIF(H12:Z12,"NB")</f>
        <v>0</v>
      </c>
      <c r="AF12" s="13">
        <f>COUNTIF(H12:Z12,"V")</f>
        <v>0</v>
      </c>
      <c r="AG12" s="13">
        <f t="shared" si="3"/>
        <v>0</v>
      </c>
      <c r="AH12" s="12">
        <f>SUM(AD12:AG12)</f>
        <v>2</v>
      </c>
    </row>
    <row r="13" spans="1:34" hidden="1" x14ac:dyDescent="0.3">
      <c r="A13" s="11" t="s">
        <v>407</v>
      </c>
      <c r="B13" s="12" t="s">
        <v>375</v>
      </c>
      <c r="C13" s="12" t="s">
        <v>376</v>
      </c>
      <c r="D13" s="11" t="s">
        <v>404</v>
      </c>
      <c r="E13" s="11" t="s">
        <v>408</v>
      </c>
      <c r="F13" s="11" t="s">
        <v>407</v>
      </c>
      <c r="G13" s="12" t="s">
        <v>409</v>
      </c>
      <c r="I13" s="13"/>
      <c r="J13" s="13" t="s">
        <v>370</v>
      </c>
      <c r="K13" s="14" t="s">
        <v>370</v>
      </c>
      <c r="M13" s="15" t="s">
        <v>359</v>
      </c>
      <c r="N13" s="13"/>
      <c r="O13" s="13" t="s">
        <v>370</v>
      </c>
      <c r="P13" s="13" t="s">
        <v>370</v>
      </c>
      <c r="Q13" s="13" t="s">
        <v>370</v>
      </c>
      <c r="R13" s="13"/>
      <c r="S13" s="13" t="s">
        <v>370</v>
      </c>
      <c r="T13" s="13" t="s">
        <v>370</v>
      </c>
      <c r="W13" s="13" t="s">
        <v>370</v>
      </c>
      <c r="Y13" s="13"/>
      <c r="AD13" s="13">
        <f t="shared" si="0"/>
        <v>9</v>
      </c>
      <c r="AE13" s="13">
        <f t="shared" si="1"/>
        <v>0</v>
      </c>
      <c r="AF13" s="13">
        <f t="shared" si="2"/>
        <v>0</v>
      </c>
      <c r="AG13" s="13">
        <f t="shared" si="3"/>
        <v>0</v>
      </c>
      <c r="AH13" s="12">
        <f t="shared" si="4"/>
        <v>9</v>
      </c>
    </row>
    <row r="14" spans="1:34" hidden="1" x14ac:dyDescent="0.3">
      <c r="A14" s="11" t="s">
        <v>410</v>
      </c>
      <c r="B14" s="12" t="s">
        <v>375</v>
      </c>
      <c r="C14" s="12" t="s">
        <v>376</v>
      </c>
      <c r="D14" s="11" t="s">
        <v>404</v>
      </c>
      <c r="E14" s="11" t="s">
        <v>411</v>
      </c>
      <c r="F14" s="11" t="s">
        <v>410</v>
      </c>
      <c r="G14" s="12" t="s">
        <v>412</v>
      </c>
      <c r="I14" s="13"/>
      <c r="J14" s="13" t="s">
        <v>370</v>
      </c>
      <c r="K14" s="14" t="s">
        <v>370</v>
      </c>
      <c r="M14" s="15" t="s">
        <v>359</v>
      </c>
      <c r="N14" s="13"/>
      <c r="O14" s="13" t="s">
        <v>370</v>
      </c>
      <c r="P14" s="13" t="s">
        <v>370</v>
      </c>
      <c r="Q14" s="13" t="s">
        <v>370</v>
      </c>
      <c r="R14" s="13"/>
      <c r="S14" s="13" t="s">
        <v>370</v>
      </c>
      <c r="T14" s="13" t="s">
        <v>370</v>
      </c>
      <c r="U14" s="13" t="s">
        <v>370</v>
      </c>
      <c r="W14" s="13" t="s">
        <v>370</v>
      </c>
      <c r="Y14" s="13"/>
      <c r="AD14" s="13">
        <f t="shared" si="0"/>
        <v>10</v>
      </c>
      <c r="AE14" s="13">
        <f t="shared" si="1"/>
        <v>0</v>
      </c>
      <c r="AF14" s="13">
        <f t="shared" si="2"/>
        <v>0</v>
      </c>
      <c r="AG14" s="13">
        <f t="shared" si="3"/>
        <v>0</v>
      </c>
      <c r="AH14" s="12">
        <f t="shared" si="4"/>
        <v>10</v>
      </c>
    </row>
    <row r="15" spans="1:34" hidden="1" x14ac:dyDescent="0.3">
      <c r="A15" s="11" t="s">
        <v>413</v>
      </c>
      <c r="B15" s="12" t="s">
        <v>375</v>
      </c>
      <c r="C15" s="12" t="s">
        <v>376</v>
      </c>
      <c r="D15" s="11" t="s">
        <v>404</v>
      </c>
      <c r="E15" s="11" t="s">
        <v>414</v>
      </c>
      <c r="F15" s="11" t="s">
        <v>413</v>
      </c>
      <c r="G15" s="12" t="s">
        <v>415</v>
      </c>
      <c r="I15" s="13"/>
      <c r="J15" s="13"/>
      <c r="M15" s="15"/>
      <c r="N15" s="13"/>
      <c r="P15" s="13"/>
      <c r="R15" s="13"/>
      <c r="T15" s="13"/>
      <c r="W15" s="16" t="s">
        <v>416</v>
      </c>
      <c r="Y15" s="13"/>
      <c r="AD15" s="13">
        <f t="shared" si="0"/>
        <v>1</v>
      </c>
      <c r="AE15" s="13">
        <f t="shared" si="1"/>
        <v>0</v>
      </c>
      <c r="AF15" s="13">
        <f t="shared" si="2"/>
        <v>0</v>
      </c>
      <c r="AG15" s="13">
        <f t="shared" si="3"/>
        <v>0</v>
      </c>
      <c r="AH15" s="12">
        <f t="shared" si="4"/>
        <v>1</v>
      </c>
    </row>
    <row r="16" spans="1:34" hidden="1" x14ac:dyDescent="0.3">
      <c r="A16" s="11" t="s">
        <v>417</v>
      </c>
      <c r="B16" s="12" t="s">
        <v>375</v>
      </c>
      <c r="C16" s="12" t="s">
        <v>376</v>
      </c>
      <c r="D16" s="11" t="s">
        <v>404</v>
      </c>
      <c r="E16" s="11" t="s">
        <v>418</v>
      </c>
      <c r="F16" s="11" t="s">
        <v>417</v>
      </c>
      <c r="G16" s="12" t="s">
        <v>419</v>
      </c>
      <c r="H16" s="13" t="s">
        <v>370</v>
      </c>
      <c r="I16" s="13"/>
      <c r="J16" s="13" t="s">
        <v>370</v>
      </c>
      <c r="K16" s="14" t="s">
        <v>370</v>
      </c>
      <c r="M16" s="15" t="s">
        <v>359</v>
      </c>
      <c r="N16" s="13"/>
      <c r="O16" s="13" t="s">
        <v>370</v>
      </c>
      <c r="P16" s="13"/>
      <c r="R16" s="13" t="s">
        <v>370</v>
      </c>
      <c r="S16" s="13" t="s">
        <v>370</v>
      </c>
      <c r="T16" s="13"/>
      <c r="V16" s="13" t="s">
        <v>370</v>
      </c>
      <c r="W16" s="13" t="s">
        <v>370</v>
      </c>
      <c r="Y16" s="13"/>
      <c r="AD16" s="13">
        <f t="shared" si="0"/>
        <v>9</v>
      </c>
      <c r="AE16" s="13">
        <f t="shared" si="1"/>
        <v>0</v>
      </c>
      <c r="AF16" s="13">
        <f t="shared" si="2"/>
        <v>0</v>
      </c>
      <c r="AG16" s="13">
        <f t="shared" si="3"/>
        <v>0</v>
      </c>
      <c r="AH16" s="12">
        <f t="shared" si="4"/>
        <v>9</v>
      </c>
    </row>
    <row r="17" spans="1:34" hidden="1" x14ac:dyDescent="0.3">
      <c r="A17" s="11" t="s">
        <v>420</v>
      </c>
      <c r="B17" s="12" t="s">
        <v>375</v>
      </c>
      <c r="C17" s="12" t="s">
        <v>376</v>
      </c>
      <c r="D17" s="11" t="s">
        <v>404</v>
      </c>
      <c r="E17" s="11" t="s">
        <v>421</v>
      </c>
      <c r="F17" s="11" t="s">
        <v>420</v>
      </c>
      <c r="G17" s="12" t="s">
        <v>422</v>
      </c>
      <c r="H17" s="13" t="s">
        <v>370</v>
      </c>
      <c r="I17" s="13"/>
      <c r="J17" s="13" t="s">
        <v>370</v>
      </c>
      <c r="K17" s="14" t="s">
        <v>370</v>
      </c>
      <c r="M17" s="15" t="s">
        <v>359</v>
      </c>
      <c r="N17" s="13"/>
      <c r="O17" s="13" t="s">
        <v>370</v>
      </c>
      <c r="P17" s="13"/>
      <c r="Q17" s="13" t="s">
        <v>370</v>
      </c>
      <c r="R17" s="13" t="s">
        <v>370</v>
      </c>
      <c r="S17" s="13" t="s">
        <v>370</v>
      </c>
      <c r="T17" s="13"/>
      <c r="W17" s="13" t="s">
        <v>370</v>
      </c>
      <c r="Y17" s="13"/>
      <c r="AD17" s="13">
        <f t="shared" si="0"/>
        <v>9</v>
      </c>
      <c r="AE17" s="13">
        <f t="shared" si="1"/>
        <v>0</v>
      </c>
      <c r="AF17" s="13">
        <f t="shared" si="2"/>
        <v>0</v>
      </c>
      <c r="AG17" s="13">
        <f t="shared" si="3"/>
        <v>0</v>
      </c>
      <c r="AH17" s="12">
        <f t="shared" si="4"/>
        <v>9</v>
      </c>
    </row>
    <row r="18" spans="1:34" hidden="1" x14ac:dyDescent="0.3">
      <c r="A18" s="11" t="s">
        <v>423</v>
      </c>
      <c r="B18" s="12" t="s">
        <v>375</v>
      </c>
      <c r="C18" s="12" t="s">
        <v>376</v>
      </c>
      <c r="D18" s="11" t="s">
        <v>404</v>
      </c>
      <c r="E18" s="11" t="s">
        <v>424</v>
      </c>
      <c r="F18" s="11" t="s">
        <v>423</v>
      </c>
      <c r="G18" s="12" t="s">
        <v>425</v>
      </c>
      <c r="I18" s="13"/>
      <c r="J18" s="13"/>
      <c r="M18" s="15"/>
      <c r="N18" s="13"/>
      <c r="O18" s="13" t="s">
        <v>370</v>
      </c>
      <c r="P18" s="13"/>
      <c r="R18" s="13"/>
      <c r="S18" s="13" t="s">
        <v>370</v>
      </c>
      <c r="T18" s="13"/>
      <c r="W18" s="13"/>
      <c r="Y18" s="13"/>
      <c r="AD18" s="13">
        <f t="shared" si="0"/>
        <v>2</v>
      </c>
      <c r="AE18" s="13">
        <f t="shared" si="1"/>
        <v>0</v>
      </c>
      <c r="AF18" s="13">
        <f t="shared" si="2"/>
        <v>0</v>
      </c>
      <c r="AG18" s="13">
        <f t="shared" si="3"/>
        <v>0</v>
      </c>
      <c r="AH18" s="12">
        <f t="shared" si="4"/>
        <v>2</v>
      </c>
    </row>
    <row r="19" spans="1:34" hidden="1" x14ac:dyDescent="0.3">
      <c r="A19" s="11" t="s">
        <v>426</v>
      </c>
      <c r="B19" s="12" t="s">
        <v>375</v>
      </c>
      <c r="C19" s="12" t="s">
        <v>376</v>
      </c>
      <c r="D19" s="11" t="s">
        <v>404</v>
      </c>
      <c r="E19" s="11" t="s">
        <v>427</v>
      </c>
      <c r="F19" s="11" t="s">
        <v>426</v>
      </c>
      <c r="G19" s="12" t="s">
        <v>428</v>
      </c>
      <c r="I19" s="13"/>
      <c r="J19" s="13" t="s">
        <v>370</v>
      </c>
      <c r="K19" s="14" t="s">
        <v>370</v>
      </c>
      <c r="M19" s="15"/>
      <c r="N19" s="13"/>
      <c r="P19" s="13"/>
      <c r="R19" s="13"/>
      <c r="S19" s="13" t="s">
        <v>370</v>
      </c>
      <c r="T19" s="13"/>
      <c r="W19" s="13"/>
      <c r="Y19" s="13"/>
      <c r="AD19" s="13">
        <f t="shared" si="0"/>
        <v>3</v>
      </c>
      <c r="AE19" s="13">
        <f t="shared" si="1"/>
        <v>0</v>
      </c>
      <c r="AF19" s="13">
        <f t="shared" si="2"/>
        <v>0</v>
      </c>
      <c r="AG19" s="13">
        <f t="shared" si="3"/>
        <v>0</v>
      </c>
      <c r="AH19" s="12">
        <f t="shared" si="4"/>
        <v>3</v>
      </c>
    </row>
    <row r="20" spans="1:34" hidden="1" x14ac:dyDescent="0.3">
      <c r="A20" s="11" t="s">
        <v>429</v>
      </c>
      <c r="B20" s="12" t="s">
        <v>375</v>
      </c>
      <c r="C20" s="12" t="s">
        <v>376</v>
      </c>
      <c r="D20" s="11" t="s">
        <v>404</v>
      </c>
      <c r="E20" s="11" t="s">
        <v>430</v>
      </c>
      <c r="F20" s="11" t="s">
        <v>429</v>
      </c>
      <c r="G20" s="12" t="s">
        <v>431</v>
      </c>
      <c r="I20" s="13"/>
      <c r="J20" s="13"/>
      <c r="K20" s="14" t="s">
        <v>370</v>
      </c>
      <c r="M20" s="15" t="s">
        <v>359</v>
      </c>
      <c r="N20" s="13"/>
      <c r="P20" s="13"/>
      <c r="R20" s="13"/>
      <c r="S20" s="13" t="s">
        <v>370</v>
      </c>
      <c r="T20" s="13"/>
      <c r="W20" s="13" t="s">
        <v>370</v>
      </c>
      <c r="Y20" s="13"/>
      <c r="AD20" s="13">
        <f t="shared" si="0"/>
        <v>4</v>
      </c>
      <c r="AE20" s="13">
        <f t="shared" si="1"/>
        <v>0</v>
      </c>
      <c r="AF20" s="13">
        <f t="shared" si="2"/>
        <v>0</v>
      </c>
      <c r="AG20" s="13">
        <f t="shared" si="3"/>
        <v>0</v>
      </c>
      <c r="AH20" s="12">
        <f t="shared" si="4"/>
        <v>4</v>
      </c>
    </row>
    <row r="21" spans="1:34" hidden="1" x14ac:dyDescent="0.3">
      <c r="A21" s="11" t="s">
        <v>432</v>
      </c>
      <c r="B21" s="12" t="s">
        <v>375</v>
      </c>
      <c r="C21" s="12" t="s">
        <v>376</v>
      </c>
      <c r="D21" s="11" t="s">
        <v>404</v>
      </c>
      <c r="E21" s="11" t="s">
        <v>433</v>
      </c>
      <c r="F21" s="11" t="s">
        <v>432</v>
      </c>
      <c r="G21" s="12" t="s">
        <v>434</v>
      </c>
      <c r="I21" s="13"/>
      <c r="J21" s="13"/>
      <c r="K21" s="14" t="s">
        <v>370</v>
      </c>
      <c r="M21" s="15" t="s">
        <v>359</v>
      </c>
      <c r="N21" s="13"/>
      <c r="P21" s="13"/>
      <c r="Q21" s="13" t="s">
        <v>370</v>
      </c>
      <c r="R21" s="13"/>
      <c r="T21" s="13" t="s">
        <v>370</v>
      </c>
      <c r="W21" s="13" t="s">
        <v>370</v>
      </c>
      <c r="Y21" s="13"/>
      <c r="AD21" s="13">
        <f t="shared" si="0"/>
        <v>5</v>
      </c>
      <c r="AE21" s="13">
        <f t="shared" si="1"/>
        <v>0</v>
      </c>
      <c r="AF21" s="13">
        <f t="shared" si="2"/>
        <v>0</v>
      </c>
      <c r="AG21" s="13">
        <f t="shared" si="3"/>
        <v>0</v>
      </c>
      <c r="AH21" s="12">
        <f t="shared" si="4"/>
        <v>5</v>
      </c>
    </row>
    <row r="22" spans="1:34" hidden="1" x14ac:dyDescent="0.3">
      <c r="A22" s="11" t="s">
        <v>435</v>
      </c>
      <c r="B22" s="12" t="s">
        <v>375</v>
      </c>
      <c r="C22" s="12" t="s">
        <v>376</v>
      </c>
      <c r="D22" s="11" t="s">
        <v>404</v>
      </c>
      <c r="E22" s="11" t="s">
        <v>436</v>
      </c>
      <c r="F22" s="11" t="s">
        <v>435</v>
      </c>
      <c r="G22" s="12" t="s">
        <v>437</v>
      </c>
      <c r="I22" s="13"/>
      <c r="J22" s="13"/>
      <c r="K22" s="17" t="s">
        <v>416</v>
      </c>
      <c r="M22" s="15"/>
      <c r="N22" s="13"/>
      <c r="P22" s="13"/>
      <c r="R22" s="13"/>
      <c r="T22" s="13"/>
      <c r="W22" s="13"/>
      <c r="Y22" s="13"/>
      <c r="AD22" s="13">
        <f t="shared" si="0"/>
        <v>1</v>
      </c>
      <c r="AE22" s="13">
        <f t="shared" si="1"/>
        <v>0</v>
      </c>
      <c r="AF22" s="13">
        <f t="shared" si="2"/>
        <v>0</v>
      </c>
      <c r="AG22" s="13">
        <f t="shared" si="3"/>
        <v>0</v>
      </c>
      <c r="AH22" s="12">
        <f t="shared" si="4"/>
        <v>1</v>
      </c>
    </row>
    <row r="23" spans="1:34" hidden="1" x14ac:dyDescent="0.3">
      <c r="A23" s="11" t="s">
        <v>438</v>
      </c>
      <c r="B23" s="12" t="s">
        <v>375</v>
      </c>
      <c r="C23" s="12" t="s">
        <v>376</v>
      </c>
      <c r="D23" s="11" t="s">
        <v>404</v>
      </c>
      <c r="E23" s="11" t="s">
        <v>439</v>
      </c>
      <c r="F23" s="11" t="s">
        <v>438</v>
      </c>
      <c r="G23" s="12" t="s">
        <v>440</v>
      </c>
      <c r="I23" s="13"/>
      <c r="J23" s="13" t="s">
        <v>370</v>
      </c>
      <c r="K23" s="14" t="s">
        <v>370</v>
      </c>
      <c r="M23" s="15"/>
      <c r="N23" s="13"/>
      <c r="P23" s="13"/>
      <c r="R23" s="13"/>
      <c r="S23" s="13" t="s">
        <v>370</v>
      </c>
      <c r="T23" s="13"/>
      <c r="W23" s="13"/>
      <c r="Y23" s="13"/>
      <c r="AD23" s="13">
        <f t="shared" si="0"/>
        <v>3</v>
      </c>
      <c r="AE23" s="13">
        <f t="shared" si="1"/>
        <v>0</v>
      </c>
      <c r="AF23" s="13">
        <f t="shared" si="2"/>
        <v>0</v>
      </c>
      <c r="AG23" s="13">
        <f t="shared" si="3"/>
        <v>0</v>
      </c>
      <c r="AH23" s="12">
        <f t="shared" si="4"/>
        <v>3</v>
      </c>
    </row>
    <row r="24" spans="1:34" hidden="1" x14ac:dyDescent="0.3">
      <c r="A24" s="11" t="s">
        <v>441</v>
      </c>
      <c r="B24" s="12" t="s">
        <v>375</v>
      </c>
      <c r="C24" s="12" t="s">
        <v>376</v>
      </c>
      <c r="D24" s="11" t="s">
        <v>404</v>
      </c>
      <c r="E24" s="11" t="s">
        <v>442</v>
      </c>
      <c r="F24" s="11" t="s">
        <v>441</v>
      </c>
      <c r="G24" s="12" t="s">
        <v>443</v>
      </c>
      <c r="I24" s="13"/>
      <c r="J24" s="13"/>
      <c r="M24" s="15" t="s">
        <v>359</v>
      </c>
      <c r="N24" s="13"/>
      <c r="P24" s="13"/>
      <c r="R24" s="13"/>
      <c r="T24" s="13"/>
      <c r="W24" s="13"/>
      <c r="Y24" s="13"/>
      <c r="AD24" s="13">
        <f t="shared" si="0"/>
        <v>1</v>
      </c>
      <c r="AE24" s="13">
        <f t="shared" si="1"/>
        <v>0</v>
      </c>
      <c r="AF24" s="13">
        <f t="shared" si="2"/>
        <v>0</v>
      </c>
      <c r="AG24" s="13">
        <f t="shared" si="3"/>
        <v>0</v>
      </c>
      <c r="AH24" s="12">
        <f t="shared" si="4"/>
        <v>1</v>
      </c>
    </row>
    <row r="25" spans="1:34" hidden="1" x14ac:dyDescent="0.3">
      <c r="A25" s="11" t="s">
        <v>444</v>
      </c>
      <c r="B25" s="12" t="s">
        <v>375</v>
      </c>
      <c r="C25" s="12" t="s">
        <v>376</v>
      </c>
      <c r="D25" s="11" t="s">
        <v>404</v>
      </c>
      <c r="E25" s="11" t="s">
        <v>445</v>
      </c>
      <c r="F25" s="11" t="s">
        <v>444</v>
      </c>
      <c r="G25" s="12" t="s">
        <v>446</v>
      </c>
      <c r="I25" s="13"/>
      <c r="J25" s="13" t="s">
        <v>370</v>
      </c>
      <c r="K25" s="14" t="s">
        <v>370</v>
      </c>
      <c r="M25" s="15" t="s">
        <v>359</v>
      </c>
      <c r="N25" s="13"/>
      <c r="O25" s="13" t="s">
        <v>370</v>
      </c>
      <c r="P25" s="13" t="s">
        <v>370</v>
      </c>
      <c r="Q25" s="13" t="s">
        <v>370</v>
      </c>
      <c r="R25" s="13"/>
      <c r="S25" s="13" t="s">
        <v>370</v>
      </c>
      <c r="T25" s="13" t="s">
        <v>370</v>
      </c>
      <c r="W25" s="13" t="s">
        <v>370</v>
      </c>
      <c r="Y25" s="13"/>
      <c r="AD25" s="13">
        <f t="shared" si="0"/>
        <v>9</v>
      </c>
      <c r="AE25" s="13">
        <f t="shared" si="1"/>
        <v>0</v>
      </c>
      <c r="AF25" s="13">
        <f t="shared" si="2"/>
        <v>0</v>
      </c>
      <c r="AG25" s="13">
        <f t="shared" si="3"/>
        <v>0</v>
      </c>
      <c r="AH25" s="12">
        <f t="shared" si="4"/>
        <v>9</v>
      </c>
    </row>
    <row r="26" spans="1:34" hidden="1" x14ac:dyDescent="0.3">
      <c r="A26" s="11" t="s">
        <v>447</v>
      </c>
      <c r="B26" s="12" t="s">
        <v>375</v>
      </c>
      <c r="C26" s="12" t="s">
        <v>376</v>
      </c>
      <c r="D26" s="11" t="s">
        <v>404</v>
      </c>
      <c r="E26" s="11" t="s">
        <v>448</v>
      </c>
      <c r="F26" s="11" t="s">
        <v>447</v>
      </c>
      <c r="G26" s="12" t="s">
        <v>449</v>
      </c>
      <c r="I26" s="13"/>
      <c r="J26" s="13"/>
      <c r="K26" s="14" t="s">
        <v>370</v>
      </c>
      <c r="M26" s="15" t="s">
        <v>396</v>
      </c>
      <c r="N26" s="13"/>
      <c r="P26" s="13" t="s">
        <v>370</v>
      </c>
      <c r="Q26" s="13" t="s">
        <v>370</v>
      </c>
      <c r="R26" s="13"/>
      <c r="T26" s="13" t="s">
        <v>370</v>
      </c>
      <c r="W26" s="13"/>
      <c r="Y26" s="13"/>
      <c r="AD26" s="13">
        <f t="shared" si="0"/>
        <v>4</v>
      </c>
      <c r="AE26" s="13">
        <f t="shared" si="1"/>
        <v>0</v>
      </c>
      <c r="AF26" s="13">
        <f t="shared" si="2"/>
        <v>0</v>
      </c>
      <c r="AG26" s="13">
        <f t="shared" si="3"/>
        <v>0</v>
      </c>
      <c r="AH26" s="12">
        <f t="shared" si="4"/>
        <v>4</v>
      </c>
    </row>
    <row r="27" spans="1:34" hidden="1" x14ac:dyDescent="0.3">
      <c r="A27" s="11" t="s">
        <v>450</v>
      </c>
      <c r="B27" s="12" t="s">
        <v>375</v>
      </c>
      <c r="C27" s="12" t="s">
        <v>376</v>
      </c>
      <c r="D27" s="11" t="s">
        <v>404</v>
      </c>
      <c r="E27" s="11" t="s">
        <v>451</v>
      </c>
      <c r="F27" s="11" t="s">
        <v>450</v>
      </c>
      <c r="G27" s="12" t="s">
        <v>452</v>
      </c>
      <c r="I27" s="13"/>
      <c r="J27" s="13" t="s">
        <v>370</v>
      </c>
      <c r="K27" s="14" t="s">
        <v>370</v>
      </c>
      <c r="M27" s="15"/>
      <c r="N27" s="13"/>
      <c r="O27" s="13" t="s">
        <v>370</v>
      </c>
      <c r="P27" s="13"/>
      <c r="R27" s="13"/>
      <c r="S27" s="13" t="s">
        <v>370</v>
      </c>
      <c r="T27" s="13"/>
      <c r="W27" s="13"/>
      <c r="Y27" s="13"/>
      <c r="AD27" s="13">
        <f t="shared" si="0"/>
        <v>4</v>
      </c>
      <c r="AE27" s="13">
        <f t="shared" si="1"/>
        <v>0</v>
      </c>
      <c r="AF27" s="13">
        <f t="shared" si="2"/>
        <v>0</v>
      </c>
      <c r="AG27" s="13">
        <f t="shared" si="3"/>
        <v>0</v>
      </c>
      <c r="AH27" s="12">
        <f t="shared" si="4"/>
        <v>4</v>
      </c>
    </row>
    <row r="28" spans="1:34" hidden="1" x14ac:dyDescent="0.3">
      <c r="A28" s="11" t="s">
        <v>453</v>
      </c>
      <c r="B28" s="12" t="s">
        <v>375</v>
      </c>
      <c r="C28" s="12" t="s">
        <v>376</v>
      </c>
      <c r="D28" s="11" t="s">
        <v>404</v>
      </c>
      <c r="E28" s="11" t="s">
        <v>454</v>
      </c>
      <c r="F28" s="11" t="s">
        <v>453</v>
      </c>
      <c r="G28" s="12" t="s">
        <v>455</v>
      </c>
      <c r="H28" s="13" t="s">
        <v>370</v>
      </c>
      <c r="I28" s="13"/>
      <c r="J28" s="13" t="s">
        <v>370</v>
      </c>
      <c r="K28" s="14" t="s">
        <v>370</v>
      </c>
      <c r="M28" s="15"/>
      <c r="N28" s="13"/>
      <c r="P28" s="13"/>
      <c r="R28" s="13" t="s">
        <v>370</v>
      </c>
      <c r="S28" s="13" t="s">
        <v>370</v>
      </c>
      <c r="T28" s="13"/>
      <c r="W28" s="13"/>
      <c r="Y28" s="13"/>
      <c r="AD28" s="13">
        <f t="shared" si="0"/>
        <v>5</v>
      </c>
      <c r="AE28" s="13">
        <f t="shared" si="1"/>
        <v>0</v>
      </c>
      <c r="AF28" s="13">
        <f t="shared" si="2"/>
        <v>0</v>
      </c>
      <c r="AG28" s="13">
        <f t="shared" si="3"/>
        <v>0</v>
      </c>
      <c r="AH28" s="12">
        <f t="shared" si="4"/>
        <v>5</v>
      </c>
    </row>
    <row r="29" spans="1:34" hidden="1" x14ac:dyDescent="0.3">
      <c r="A29" s="11" t="s">
        <v>456</v>
      </c>
      <c r="B29" s="12" t="s">
        <v>375</v>
      </c>
      <c r="C29" s="12" t="s">
        <v>376</v>
      </c>
      <c r="D29" s="11" t="s">
        <v>404</v>
      </c>
      <c r="E29" s="11" t="s">
        <v>457</v>
      </c>
      <c r="F29" s="11" t="s">
        <v>456</v>
      </c>
      <c r="G29" s="12" t="s">
        <v>458</v>
      </c>
      <c r="I29" s="13"/>
      <c r="J29" s="13"/>
      <c r="M29" s="15" t="s">
        <v>359</v>
      </c>
      <c r="N29" s="13"/>
      <c r="P29" s="13"/>
      <c r="R29" s="13"/>
      <c r="S29" s="13" t="s">
        <v>370</v>
      </c>
      <c r="T29" s="13"/>
      <c r="W29" s="13" t="s">
        <v>370</v>
      </c>
      <c r="Y29" s="13"/>
      <c r="AD29" s="13">
        <f t="shared" si="0"/>
        <v>3</v>
      </c>
      <c r="AE29" s="13">
        <f t="shared" si="1"/>
        <v>0</v>
      </c>
      <c r="AF29" s="13">
        <f t="shared" si="2"/>
        <v>0</v>
      </c>
      <c r="AG29" s="13">
        <f t="shared" si="3"/>
        <v>0</v>
      </c>
      <c r="AH29" s="12">
        <f t="shared" si="4"/>
        <v>3</v>
      </c>
    </row>
    <row r="30" spans="1:34" hidden="1" x14ac:dyDescent="0.3">
      <c r="A30" s="11" t="s">
        <v>459</v>
      </c>
      <c r="B30" s="12" t="s">
        <v>375</v>
      </c>
      <c r="C30" s="12" t="s">
        <v>376</v>
      </c>
      <c r="D30" s="11" t="s">
        <v>404</v>
      </c>
      <c r="E30" s="11" t="s">
        <v>460</v>
      </c>
      <c r="F30" s="11" t="s">
        <v>459</v>
      </c>
      <c r="G30" s="12" t="s">
        <v>461</v>
      </c>
      <c r="H30" s="13" t="s">
        <v>370</v>
      </c>
      <c r="I30" s="13"/>
      <c r="J30" s="13" t="s">
        <v>370</v>
      </c>
      <c r="K30" s="14" t="s">
        <v>370</v>
      </c>
      <c r="M30" s="15"/>
      <c r="N30" s="13"/>
      <c r="O30" s="13" t="s">
        <v>370</v>
      </c>
      <c r="P30" s="13"/>
      <c r="R30" s="13" t="s">
        <v>370</v>
      </c>
      <c r="S30" s="13" t="s">
        <v>370</v>
      </c>
      <c r="T30" s="13"/>
      <c r="W30" s="13"/>
      <c r="Y30" s="13"/>
      <c r="AD30" s="13">
        <f t="shared" si="0"/>
        <v>6</v>
      </c>
      <c r="AE30" s="13">
        <f t="shared" si="1"/>
        <v>0</v>
      </c>
      <c r="AF30" s="13">
        <f t="shared" si="2"/>
        <v>0</v>
      </c>
      <c r="AG30" s="13">
        <f t="shared" si="3"/>
        <v>0</v>
      </c>
      <c r="AH30" s="12">
        <f t="shared" si="4"/>
        <v>6</v>
      </c>
    </row>
    <row r="31" spans="1:34" hidden="1" x14ac:dyDescent="0.3">
      <c r="A31" s="11" t="s">
        <v>462</v>
      </c>
      <c r="B31" s="12" t="s">
        <v>375</v>
      </c>
      <c r="C31" s="12" t="s">
        <v>376</v>
      </c>
      <c r="D31" s="11" t="s">
        <v>463</v>
      </c>
      <c r="E31" s="11" t="s">
        <v>464</v>
      </c>
      <c r="F31" s="11" t="s">
        <v>462</v>
      </c>
      <c r="G31" s="12" t="s">
        <v>465</v>
      </c>
      <c r="H31" s="13" t="s">
        <v>370</v>
      </c>
      <c r="I31" s="13"/>
      <c r="J31" s="13" t="s">
        <v>370</v>
      </c>
      <c r="K31" s="14" t="s">
        <v>370</v>
      </c>
      <c r="M31" s="15"/>
      <c r="N31" s="13"/>
      <c r="P31" s="13"/>
      <c r="R31" s="13" t="s">
        <v>370</v>
      </c>
      <c r="S31" s="13" t="s">
        <v>370</v>
      </c>
      <c r="T31" s="13"/>
      <c r="V31" s="13" t="s">
        <v>370</v>
      </c>
      <c r="W31" s="13"/>
      <c r="Y31" s="13"/>
      <c r="AD31" s="13">
        <f t="shared" si="0"/>
        <v>6</v>
      </c>
      <c r="AE31" s="13">
        <f t="shared" si="1"/>
        <v>0</v>
      </c>
      <c r="AF31" s="13">
        <f t="shared" si="2"/>
        <v>0</v>
      </c>
      <c r="AG31" s="13">
        <f t="shared" si="3"/>
        <v>0</v>
      </c>
      <c r="AH31" s="12">
        <f t="shared" si="4"/>
        <v>6</v>
      </c>
    </row>
    <row r="32" spans="1:34" hidden="1" x14ac:dyDescent="0.3">
      <c r="A32" s="11" t="s">
        <v>466</v>
      </c>
      <c r="B32" s="12" t="s">
        <v>375</v>
      </c>
      <c r="C32" s="12" t="s">
        <v>376</v>
      </c>
      <c r="D32" s="11" t="s">
        <v>463</v>
      </c>
      <c r="E32" s="11" t="s">
        <v>467</v>
      </c>
      <c r="F32" s="11" t="s">
        <v>466</v>
      </c>
      <c r="G32" s="12" t="s">
        <v>468</v>
      </c>
      <c r="H32" s="13" t="s">
        <v>370</v>
      </c>
      <c r="I32" s="13"/>
      <c r="J32" s="13" t="s">
        <v>370</v>
      </c>
      <c r="M32" s="15"/>
      <c r="N32" s="13"/>
      <c r="P32" s="13"/>
      <c r="R32" s="13"/>
      <c r="T32" s="13"/>
      <c r="W32" s="13"/>
      <c r="Y32" s="13"/>
      <c r="AD32" s="13">
        <f t="shared" si="0"/>
        <v>2</v>
      </c>
      <c r="AE32" s="13">
        <f t="shared" si="1"/>
        <v>0</v>
      </c>
      <c r="AF32" s="13">
        <f t="shared" si="2"/>
        <v>0</v>
      </c>
      <c r="AG32" s="13">
        <f t="shared" si="3"/>
        <v>0</v>
      </c>
      <c r="AH32" s="12">
        <f t="shared" si="4"/>
        <v>2</v>
      </c>
    </row>
    <row r="33" spans="1:34" hidden="1" x14ac:dyDescent="0.3">
      <c r="A33" s="11" t="s">
        <v>469</v>
      </c>
      <c r="B33" s="12" t="s">
        <v>375</v>
      </c>
      <c r="C33" s="12" t="s">
        <v>376</v>
      </c>
      <c r="D33" s="11" t="s">
        <v>470</v>
      </c>
      <c r="E33" s="11" t="s">
        <v>471</v>
      </c>
      <c r="F33" s="11" t="s">
        <v>469</v>
      </c>
      <c r="G33" s="12" t="s">
        <v>472</v>
      </c>
      <c r="I33" s="13"/>
      <c r="J33" s="13" t="s">
        <v>370</v>
      </c>
      <c r="M33" s="15"/>
      <c r="N33" s="13"/>
      <c r="P33" s="13"/>
      <c r="R33" s="13"/>
      <c r="S33" s="13" t="s">
        <v>370</v>
      </c>
      <c r="T33" s="13"/>
      <c r="W33" s="13"/>
      <c r="Y33" s="13"/>
      <c r="AD33" s="13">
        <f t="shared" si="0"/>
        <v>2</v>
      </c>
      <c r="AE33" s="13">
        <f t="shared" si="1"/>
        <v>0</v>
      </c>
      <c r="AF33" s="13">
        <f t="shared" si="2"/>
        <v>0</v>
      </c>
      <c r="AG33" s="13">
        <f t="shared" si="3"/>
        <v>0</v>
      </c>
      <c r="AH33" s="12">
        <f t="shared" si="4"/>
        <v>2</v>
      </c>
    </row>
    <row r="34" spans="1:34" hidden="1" x14ac:dyDescent="0.3">
      <c r="A34" s="11" t="s">
        <v>473</v>
      </c>
      <c r="B34" s="12" t="s">
        <v>375</v>
      </c>
      <c r="C34" s="12" t="s">
        <v>376</v>
      </c>
      <c r="D34" s="11" t="s">
        <v>470</v>
      </c>
      <c r="E34" s="11" t="s">
        <v>474</v>
      </c>
      <c r="F34" s="11" t="s">
        <v>473</v>
      </c>
      <c r="G34" s="12" t="s">
        <v>475</v>
      </c>
      <c r="H34" s="13" t="s">
        <v>370</v>
      </c>
      <c r="I34" s="13"/>
      <c r="J34" s="13" t="s">
        <v>370</v>
      </c>
      <c r="L34" s="13" t="s">
        <v>370</v>
      </c>
      <c r="M34" s="15"/>
      <c r="N34" s="13"/>
      <c r="P34" s="13"/>
      <c r="R34" s="13"/>
      <c r="S34" s="13" t="s">
        <v>370</v>
      </c>
      <c r="T34" s="13"/>
      <c r="W34" s="13"/>
      <c r="Y34" s="13"/>
      <c r="AD34" s="13">
        <f t="shared" si="0"/>
        <v>4</v>
      </c>
      <c r="AE34" s="13">
        <f t="shared" si="1"/>
        <v>0</v>
      </c>
      <c r="AF34" s="13">
        <f t="shared" si="2"/>
        <v>0</v>
      </c>
      <c r="AG34" s="13">
        <f t="shared" si="3"/>
        <v>0</v>
      </c>
      <c r="AH34" s="12">
        <f t="shared" si="4"/>
        <v>4</v>
      </c>
    </row>
    <row r="35" spans="1:34" hidden="1" x14ac:dyDescent="0.3">
      <c r="A35" s="11" t="s">
        <v>476</v>
      </c>
      <c r="B35" s="12" t="s">
        <v>375</v>
      </c>
      <c r="C35" s="12" t="s">
        <v>376</v>
      </c>
      <c r="D35" s="11" t="s">
        <v>470</v>
      </c>
      <c r="E35" s="11" t="s">
        <v>477</v>
      </c>
      <c r="F35" s="11" t="s">
        <v>476</v>
      </c>
      <c r="G35" s="12" t="s">
        <v>478</v>
      </c>
      <c r="I35" s="13"/>
      <c r="J35" s="13"/>
      <c r="L35" s="16" t="s">
        <v>416</v>
      </c>
      <c r="M35" s="15"/>
      <c r="N35" s="13"/>
      <c r="P35" s="13"/>
      <c r="R35" s="13"/>
      <c r="T35" s="13"/>
      <c r="W35" s="13"/>
      <c r="Y35" s="13"/>
      <c r="AD35" s="13">
        <f t="shared" si="0"/>
        <v>1</v>
      </c>
      <c r="AE35" s="13">
        <f t="shared" si="1"/>
        <v>0</v>
      </c>
      <c r="AF35" s="13">
        <f t="shared" si="2"/>
        <v>0</v>
      </c>
      <c r="AG35" s="13">
        <f t="shared" si="3"/>
        <v>0</v>
      </c>
      <c r="AH35" s="12">
        <f t="shared" si="4"/>
        <v>1</v>
      </c>
    </row>
    <row r="36" spans="1:34" hidden="1" x14ac:dyDescent="0.3">
      <c r="A36" s="11" t="s">
        <v>479</v>
      </c>
      <c r="B36" s="12" t="s">
        <v>375</v>
      </c>
      <c r="C36" s="12" t="s">
        <v>376</v>
      </c>
      <c r="D36" s="11" t="s">
        <v>470</v>
      </c>
      <c r="E36" s="11" t="s">
        <v>480</v>
      </c>
      <c r="F36" s="11" t="s">
        <v>479</v>
      </c>
      <c r="G36" s="12" t="s">
        <v>481</v>
      </c>
      <c r="H36" s="13" t="s">
        <v>370</v>
      </c>
      <c r="I36" s="13"/>
      <c r="J36" s="13" t="s">
        <v>370</v>
      </c>
      <c r="M36" s="15"/>
      <c r="N36" s="13"/>
      <c r="P36" s="13"/>
      <c r="R36" s="13" t="s">
        <v>370</v>
      </c>
      <c r="T36" s="13"/>
      <c r="W36" s="13"/>
      <c r="Y36" s="13"/>
      <c r="AD36" s="13">
        <f t="shared" si="0"/>
        <v>3</v>
      </c>
      <c r="AE36" s="13">
        <f t="shared" si="1"/>
        <v>0</v>
      </c>
      <c r="AF36" s="13">
        <f t="shared" si="2"/>
        <v>0</v>
      </c>
      <c r="AG36" s="13">
        <f t="shared" si="3"/>
        <v>0</v>
      </c>
      <c r="AH36" s="12">
        <f t="shared" si="4"/>
        <v>3</v>
      </c>
    </row>
    <row r="37" spans="1:34" hidden="1" x14ac:dyDescent="0.3">
      <c r="A37" s="11" t="s">
        <v>482</v>
      </c>
      <c r="B37" s="12" t="s">
        <v>375</v>
      </c>
      <c r="C37" s="12" t="s">
        <v>376</v>
      </c>
      <c r="D37" s="11" t="s">
        <v>470</v>
      </c>
      <c r="E37" s="11" t="s">
        <v>483</v>
      </c>
      <c r="F37" s="11" t="s">
        <v>482</v>
      </c>
      <c r="G37" s="12" t="s">
        <v>484</v>
      </c>
      <c r="H37" s="13" t="s">
        <v>370</v>
      </c>
      <c r="I37" s="13"/>
      <c r="J37" s="13" t="s">
        <v>370</v>
      </c>
      <c r="L37" s="13" t="s">
        <v>370</v>
      </c>
      <c r="M37" s="15"/>
      <c r="N37" s="13"/>
      <c r="O37" s="13" t="s">
        <v>370</v>
      </c>
      <c r="P37" s="13"/>
      <c r="R37" s="13"/>
      <c r="S37" s="13" t="s">
        <v>370</v>
      </c>
      <c r="T37" s="13"/>
      <c r="W37" s="13"/>
      <c r="Y37" s="13"/>
      <c r="AD37" s="13">
        <f>COUNTIF(H37:Z37,"X")+COUNTIF(H37:Z37, "X(e)")</f>
        <v>5</v>
      </c>
      <c r="AE37" s="13">
        <f>COUNTIF(H37:Z37,"NB")</f>
        <v>0</v>
      </c>
      <c r="AF37" s="13">
        <f>COUNTIF(H37:Z37,"V")</f>
        <v>0</v>
      </c>
      <c r="AG37" s="13">
        <f t="shared" si="3"/>
        <v>0</v>
      </c>
      <c r="AH37" s="12">
        <f t="shared" si="4"/>
        <v>5</v>
      </c>
    </row>
    <row r="38" spans="1:34" hidden="1" x14ac:dyDescent="0.3">
      <c r="A38" s="11" t="s">
        <v>485</v>
      </c>
      <c r="B38" s="12" t="s">
        <v>375</v>
      </c>
      <c r="C38" s="12" t="s">
        <v>376</v>
      </c>
      <c r="D38" s="11" t="s">
        <v>470</v>
      </c>
      <c r="E38" s="11" t="s">
        <v>486</v>
      </c>
      <c r="F38" s="11" t="s">
        <v>485</v>
      </c>
      <c r="G38" s="12" t="s">
        <v>487</v>
      </c>
      <c r="I38" s="13"/>
      <c r="J38" s="13"/>
      <c r="M38" s="15"/>
      <c r="N38" s="13"/>
      <c r="O38" s="13" t="s">
        <v>370</v>
      </c>
      <c r="P38" s="13"/>
      <c r="R38" s="13"/>
      <c r="S38" s="13" t="s">
        <v>370</v>
      </c>
      <c r="T38" s="13"/>
      <c r="W38" s="13"/>
      <c r="Y38" s="13"/>
      <c r="AD38" s="13">
        <f>COUNTIF(H38:Z38,"X")+COUNTIF(H38:Z38, "X(e)")</f>
        <v>2</v>
      </c>
      <c r="AE38" s="13">
        <f>COUNTIF(H38:Z38,"NB")</f>
        <v>0</v>
      </c>
      <c r="AF38" s="13">
        <f>COUNTIF(H38:Z38,"V")</f>
        <v>0</v>
      </c>
      <c r="AG38" s="13">
        <f t="shared" si="3"/>
        <v>0</v>
      </c>
      <c r="AH38" s="12">
        <f t="shared" si="4"/>
        <v>2</v>
      </c>
    </row>
    <row r="39" spans="1:34" hidden="1" x14ac:dyDescent="0.3">
      <c r="A39" s="11" t="s">
        <v>488</v>
      </c>
      <c r="B39" s="12" t="s">
        <v>375</v>
      </c>
      <c r="C39" s="12" t="s">
        <v>376</v>
      </c>
      <c r="D39" s="11" t="s">
        <v>489</v>
      </c>
      <c r="E39" s="11" t="s">
        <v>490</v>
      </c>
      <c r="F39" s="11" t="s">
        <v>488</v>
      </c>
      <c r="G39" s="12" t="s">
        <v>491</v>
      </c>
      <c r="I39" s="13"/>
      <c r="J39" s="13" t="s">
        <v>370</v>
      </c>
      <c r="K39" s="14" t="s">
        <v>370</v>
      </c>
      <c r="M39" s="15"/>
      <c r="N39" s="13"/>
      <c r="P39" s="13"/>
      <c r="R39" s="13" t="s">
        <v>370</v>
      </c>
      <c r="T39" s="13"/>
      <c r="W39" s="13"/>
      <c r="Y39" s="13"/>
      <c r="AD39" s="13">
        <f>COUNTIF(H39:Z39,"X")+COUNTIF(H39:Z39, "X(e)")</f>
        <v>3</v>
      </c>
      <c r="AE39" s="13">
        <f>COUNTIF(H39:Z39,"NB")</f>
        <v>0</v>
      </c>
      <c r="AF39" s="13">
        <f>COUNTIF(H39:Z39,"V")</f>
        <v>0</v>
      </c>
      <c r="AG39" s="13">
        <f t="shared" si="3"/>
        <v>0</v>
      </c>
      <c r="AH39" s="12">
        <f t="shared" si="4"/>
        <v>3</v>
      </c>
    </row>
    <row r="40" spans="1:34" hidden="1" x14ac:dyDescent="0.3">
      <c r="A40" s="11" t="s">
        <v>492</v>
      </c>
      <c r="B40" s="12" t="s">
        <v>375</v>
      </c>
      <c r="C40" s="12" t="s">
        <v>376</v>
      </c>
      <c r="D40" s="11" t="s">
        <v>489</v>
      </c>
      <c r="E40" s="11" t="s">
        <v>493</v>
      </c>
      <c r="F40" s="11" t="s">
        <v>492</v>
      </c>
      <c r="G40" s="12" t="s">
        <v>494</v>
      </c>
      <c r="I40" s="13"/>
      <c r="J40" s="13"/>
      <c r="K40" s="14" t="s">
        <v>359</v>
      </c>
      <c r="M40" s="15"/>
      <c r="N40" s="13"/>
      <c r="P40" s="13"/>
      <c r="R40" s="13" t="s">
        <v>370</v>
      </c>
      <c r="T40" s="13"/>
      <c r="W40" s="13"/>
      <c r="Y40" s="13"/>
      <c r="AD40" s="13">
        <f t="shared" ref="AD40:AD103" si="5">COUNTIF(H40:Z40,"X")+COUNTIF(H40:Z40, "X(e)")</f>
        <v>2</v>
      </c>
      <c r="AE40" s="13">
        <f t="shared" ref="AE40:AE103" si="6">COUNTIF(H40:Z40,"NB")</f>
        <v>0</v>
      </c>
      <c r="AF40" s="13">
        <f t="shared" ref="AF40:AF103" si="7">COUNTIF(H40:Z40,"V")</f>
        <v>0</v>
      </c>
      <c r="AG40" s="13">
        <f t="shared" si="3"/>
        <v>0</v>
      </c>
      <c r="AH40" s="12">
        <f t="shared" si="4"/>
        <v>2</v>
      </c>
    </row>
    <row r="41" spans="1:34" hidden="1" x14ac:dyDescent="0.3">
      <c r="A41" s="11" t="s">
        <v>495</v>
      </c>
      <c r="B41" s="12" t="s">
        <v>375</v>
      </c>
      <c r="C41" s="12" t="s">
        <v>376</v>
      </c>
      <c r="D41" s="11" t="s">
        <v>489</v>
      </c>
      <c r="E41" s="11" t="s">
        <v>496</v>
      </c>
      <c r="F41" s="11" t="s">
        <v>495</v>
      </c>
      <c r="G41" s="12" t="s">
        <v>497</v>
      </c>
      <c r="H41" s="13" t="s">
        <v>370</v>
      </c>
      <c r="I41" s="13"/>
      <c r="J41" s="13" t="s">
        <v>370</v>
      </c>
      <c r="M41" s="15"/>
      <c r="N41" s="13"/>
      <c r="P41" s="13"/>
      <c r="R41" s="13"/>
      <c r="S41" s="13" t="s">
        <v>370</v>
      </c>
      <c r="T41" s="13"/>
      <c r="W41" s="13"/>
      <c r="Y41" s="13"/>
      <c r="AD41" s="13">
        <f t="shared" si="5"/>
        <v>3</v>
      </c>
      <c r="AE41" s="13">
        <f t="shared" si="6"/>
        <v>0</v>
      </c>
      <c r="AF41" s="13">
        <f t="shared" si="7"/>
        <v>0</v>
      </c>
      <c r="AG41" s="13">
        <f t="shared" si="3"/>
        <v>0</v>
      </c>
      <c r="AH41" s="12">
        <f t="shared" si="4"/>
        <v>3</v>
      </c>
    </row>
    <row r="42" spans="1:34" hidden="1" x14ac:dyDescent="0.3">
      <c r="A42" s="11" t="s">
        <v>498</v>
      </c>
      <c r="B42" s="12" t="s">
        <v>375</v>
      </c>
      <c r="C42" s="12" t="s">
        <v>376</v>
      </c>
      <c r="D42" s="11" t="s">
        <v>489</v>
      </c>
      <c r="E42" s="11" t="s">
        <v>499</v>
      </c>
      <c r="F42" s="11" t="s">
        <v>498</v>
      </c>
      <c r="G42" s="12" t="s">
        <v>500</v>
      </c>
      <c r="H42" s="13" t="s">
        <v>370</v>
      </c>
      <c r="I42" s="13"/>
      <c r="J42" s="13"/>
      <c r="K42" s="14" t="s">
        <v>370</v>
      </c>
      <c r="M42" s="15"/>
      <c r="N42" s="13"/>
      <c r="P42" s="13"/>
      <c r="R42" s="13" t="s">
        <v>370</v>
      </c>
      <c r="T42" s="13"/>
      <c r="V42" s="13" t="s">
        <v>370</v>
      </c>
      <c r="W42" s="13"/>
      <c r="Y42" s="13"/>
      <c r="AD42" s="13">
        <f t="shared" si="5"/>
        <v>4</v>
      </c>
      <c r="AE42" s="13">
        <f t="shared" si="6"/>
        <v>0</v>
      </c>
      <c r="AF42" s="13">
        <f t="shared" si="7"/>
        <v>0</v>
      </c>
      <c r="AG42" s="13">
        <f t="shared" si="3"/>
        <v>0</v>
      </c>
      <c r="AH42" s="12">
        <f t="shared" si="4"/>
        <v>4</v>
      </c>
    </row>
    <row r="43" spans="1:34" hidden="1" x14ac:dyDescent="0.3">
      <c r="A43" s="11" t="s">
        <v>501</v>
      </c>
      <c r="B43" s="12" t="s">
        <v>375</v>
      </c>
      <c r="C43" s="12" t="s">
        <v>376</v>
      </c>
      <c r="D43" s="11" t="s">
        <v>502</v>
      </c>
      <c r="E43" s="11" t="s">
        <v>503</v>
      </c>
      <c r="F43" s="11" t="s">
        <v>501</v>
      </c>
      <c r="G43" s="12" t="s">
        <v>504</v>
      </c>
      <c r="H43" s="13" t="s">
        <v>370</v>
      </c>
      <c r="I43" s="13"/>
      <c r="J43" s="13"/>
      <c r="K43" s="14" t="s">
        <v>370</v>
      </c>
      <c r="M43" s="15"/>
      <c r="N43" s="13"/>
      <c r="P43" s="13"/>
      <c r="R43" s="13" t="s">
        <v>396</v>
      </c>
      <c r="T43" s="13"/>
      <c r="W43" s="13"/>
      <c r="Y43" s="13"/>
      <c r="AD43" s="13">
        <f t="shared" si="5"/>
        <v>2</v>
      </c>
      <c r="AE43" s="13">
        <f t="shared" si="6"/>
        <v>0</v>
      </c>
      <c r="AF43" s="13">
        <f t="shared" si="7"/>
        <v>0</v>
      </c>
      <c r="AG43" s="13">
        <f t="shared" si="3"/>
        <v>0</v>
      </c>
      <c r="AH43" s="12">
        <f t="shared" si="4"/>
        <v>2</v>
      </c>
    </row>
    <row r="44" spans="1:34" hidden="1" x14ac:dyDescent="0.3">
      <c r="A44" s="11" t="s">
        <v>505</v>
      </c>
      <c r="B44" s="12" t="s">
        <v>375</v>
      </c>
      <c r="C44" s="12" t="s">
        <v>376</v>
      </c>
      <c r="D44" s="11" t="s">
        <v>506</v>
      </c>
      <c r="E44" s="11" t="s">
        <v>507</v>
      </c>
      <c r="F44" s="11" t="s">
        <v>505</v>
      </c>
      <c r="G44" s="12" t="s">
        <v>508</v>
      </c>
      <c r="H44" s="13" t="s">
        <v>370</v>
      </c>
      <c r="I44" s="13"/>
      <c r="J44" s="13"/>
      <c r="L44" s="13" t="s">
        <v>370</v>
      </c>
      <c r="M44" s="15"/>
      <c r="N44" s="13"/>
      <c r="P44" s="13"/>
      <c r="R44" s="13"/>
      <c r="T44" s="13"/>
      <c r="W44" s="13"/>
      <c r="Y44" s="13"/>
      <c r="AD44" s="13">
        <f t="shared" si="5"/>
        <v>2</v>
      </c>
      <c r="AE44" s="13">
        <f t="shared" si="6"/>
        <v>0</v>
      </c>
      <c r="AF44" s="13">
        <f t="shared" si="7"/>
        <v>0</v>
      </c>
      <c r="AG44" s="13">
        <f t="shared" si="3"/>
        <v>0</v>
      </c>
      <c r="AH44" s="12">
        <f t="shared" si="4"/>
        <v>2</v>
      </c>
    </row>
    <row r="45" spans="1:34" hidden="1" x14ac:dyDescent="0.3">
      <c r="A45" s="11" t="s">
        <v>509</v>
      </c>
      <c r="B45" s="12" t="s">
        <v>375</v>
      </c>
      <c r="C45" s="12" t="s">
        <v>376</v>
      </c>
      <c r="D45" s="11" t="s">
        <v>506</v>
      </c>
      <c r="E45" s="11" t="s">
        <v>510</v>
      </c>
      <c r="F45" s="11" t="s">
        <v>509</v>
      </c>
      <c r="G45" s="12" t="s">
        <v>511</v>
      </c>
      <c r="H45" s="13" t="s">
        <v>370</v>
      </c>
      <c r="I45" s="13"/>
      <c r="J45" s="13" t="s">
        <v>370</v>
      </c>
      <c r="M45" s="15"/>
      <c r="N45" s="13"/>
      <c r="P45" s="13"/>
      <c r="R45" s="13" t="s">
        <v>370</v>
      </c>
      <c r="T45" s="13"/>
      <c r="W45" s="13"/>
      <c r="Y45" s="13"/>
      <c r="AD45" s="13">
        <f t="shared" si="5"/>
        <v>3</v>
      </c>
      <c r="AE45" s="13">
        <f t="shared" si="6"/>
        <v>0</v>
      </c>
      <c r="AF45" s="13">
        <f t="shared" si="7"/>
        <v>0</v>
      </c>
      <c r="AG45" s="13">
        <f t="shared" si="3"/>
        <v>0</v>
      </c>
      <c r="AH45" s="12">
        <f t="shared" si="4"/>
        <v>3</v>
      </c>
    </row>
    <row r="46" spans="1:34" hidden="1" x14ac:dyDescent="0.3">
      <c r="A46" s="11" t="s">
        <v>512</v>
      </c>
      <c r="B46" s="12" t="s">
        <v>375</v>
      </c>
      <c r="C46" s="12" t="s">
        <v>376</v>
      </c>
      <c r="D46" s="11" t="s">
        <v>513</v>
      </c>
      <c r="E46" s="11" t="s">
        <v>483</v>
      </c>
      <c r="F46" s="11" t="s">
        <v>512</v>
      </c>
      <c r="G46" s="12" t="s">
        <v>514</v>
      </c>
      <c r="H46" s="13" t="s">
        <v>370</v>
      </c>
      <c r="I46" s="13"/>
      <c r="J46" s="13" t="s">
        <v>370</v>
      </c>
      <c r="L46" s="13" t="s">
        <v>370</v>
      </c>
      <c r="M46" s="15"/>
      <c r="N46" s="13"/>
      <c r="P46" s="13"/>
      <c r="R46" s="13"/>
      <c r="S46" s="13" t="s">
        <v>370</v>
      </c>
      <c r="T46" s="13"/>
      <c r="W46" s="13"/>
      <c r="Y46" s="13"/>
      <c r="AD46" s="13">
        <f t="shared" si="5"/>
        <v>4</v>
      </c>
      <c r="AE46" s="13">
        <f t="shared" si="6"/>
        <v>0</v>
      </c>
      <c r="AF46" s="13">
        <f t="shared" si="7"/>
        <v>0</v>
      </c>
      <c r="AG46" s="13">
        <f t="shared" si="3"/>
        <v>0</v>
      </c>
      <c r="AH46" s="12">
        <f t="shared" si="4"/>
        <v>4</v>
      </c>
    </row>
    <row r="47" spans="1:34" hidden="1" x14ac:dyDescent="0.3">
      <c r="A47" s="11" t="s">
        <v>515</v>
      </c>
      <c r="B47" s="12" t="s">
        <v>375</v>
      </c>
      <c r="C47" s="12" t="s">
        <v>376</v>
      </c>
      <c r="D47" s="11" t="s">
        <v>513</v>
      </c>
      <c r="E47" s="11" t="s">
        <v>516</v>
      </c>
      <c r="F47" s="11" t="s">
        <v>515</v>
      </c>
      <c r="G47" s="12" t="s">
        <v>517</v>
      </c>
      <c r="H47" s="13" t="s">
        <v>370</v>
      </c>
      <c r="I47" s="13"/>
      <c r="J47" s="13"/>
      <c r="L47" s="13" t="s">
        <v>370</v>
      </c>
      <c r="M47" s="15"/>
      <c r="N47" s="13"/>
      <c r="P47" s="13"/>
      <c r="R47" s="13"/>
      <c r="T47" s="13"/>
      <c r="W47" s="13"/>
      <c r="Y47" s="13"/>
      <c r="AD47" s="13">
        <f t="shared" si="5"/>
        <v>2</v>
      </c>
      <c r="AE47" s="13">
        <f t="shared" si="6"/>
        <v>0</v>
      </c>
      <c r="AF47" s="13">
        <f t="shared" si="7"/>
        <v>0</v>
      </c>
      <c r="AG47" s="13">
        <f t="shared" si="3"/>
        <v>0</v>
      </c>
      <c r="AH47" s="12">
        <f t="shared" si="4"/>
        <v>2</v>
      </c>
    </row>
    <row r="48" spans="1:34" hidden="1" x14ac:dyDescent="0.3">
      <c r="A48" s="11" t="s">
        <v>518</v>
      </c>
      <c r="B48" s="12" t="s">
        <v>519</v>
      </c>
      <c r="C48" s="12" t="s">
        <v>520</v>
      </c>
      <c r="D48" s="11" t="s">
        <v>521</v>
      </c>
      <c r="E48" s="11" t="s">
        <v>522</v>
      </c>
      <c r="F48" s="11" t="s">
        <v>518</v>
      </c>
      <c r="G48" s="12" t="s">
        <v>523</v>
      </c>
      <c r="I48" s="13"/>
      <c r="J48" s="13" t="s">
        <v>370</v>
      </c>
      <c r="K48" s="14" t="s">
        <v>370</v>
      </c>
      <c r="M48" s="15" t="s">
        <v>359</v>
      </c>
      <c r="N48" s="13"/>
      <c r="O48" s="13" t="s">
        <v>370</v>
      </c>
      <c r="P48" s="13" t="s">
        <v>524</v>
      </c>
      <c r="Q48" s="13" t="s">
        <v>525</v>
      </c>
      <c r="R48" s="13" t="s">
        <v>370</v>
      </c>
      <c r="S48" s="13" t="s">
        <v>370</v>
      </c>
      <c r="T48" s="13" t="s">
        <v>525</v>
      </c>
      <c r="U48" s="13" t="s">
        <v>525</v>
      </c>
      <c r="V48" s="13" t="s">
        <v>524</v>
      </c>
      <c r="W48" s="13" t="s">
        <v>370</v>
      </c>
      <c r="Y48" s="13"/>
      <c r="AD48" s="13">
        <f t="shared" si="5"/>
        <v>7</v>
      </c>
      <c r="AE48" s="13">
        <f t="shared" si="6"/>
        <v>0</v>
      </c>
      <c r="AF48" s="13">
        <f t="shared" si="7"/>
        <v>2</v>
      </c>
      <c r="AG48" s="13">
        <f t="shared" si="3"/>
        <v>0</v>
      </c>
      <c r="AH48" s="12">
        <f t="shared" si="4"/>
        <v>9</v>
      </c>
    </row>
    <row r="49" spans="1:34" hidden="1" x14ac:dyDescent="0.3">
      <c r="A49" s="11" t="s">
        <v>526</v>
      </c>
      <c r="B49" s="12" t="s">
        <v>519</v>
      </c>
      <c r="C49" s="12" t="s">
        <v>520</v>
      </c>
      <c r="D49" s="11" t="s">
        <v>527</v>
      </c>
      <c r="E49" s="11" t="s">
        <v>528</v>
      </c>
      <c r="F49" s="11" t="s">
        <v>526</v>
      </c>
      <c r="G49" s="12" t="s">
        <v>529</v>
      </c>
      <c r="H49" s="13" t="s">
        <v>370</v>
      </c>
      <c r="I49" s="13"/>
      <c r="J49" s="13" t="s">
        <v>370</v>
      </c>
      <c r="K49" s="14" t="s">
        <v>370</v>
      </c>
      <c r="M49" s="15"/>
      <c r="N49" s="13"/>
      <c r="P49" s="13"/>
      <c r="R49" s="13" t="s">
        <v>370</v>
      </c>
      <c r="S49" s="13" t="s">
        <v>524</v>
      </c>
      <c r="T49" s="13"/>
      <c r="V49" s="13" t="s">
        <v>370</v>
      </c>
      <c r="W49" s="13"/>
      <c r="Y49" s="13"/>
      <c r="AD49" s="13">
        <f t="shared" si="5"/>
        <v>5</v>
      </c>
      <c r="AE49" s="13">
        <f t="shared" si="6"/>
        <v>0</v>
      </c>
      <c r="AF49" s="13">
        <f t="shared" si="7"/>
        <v>1</v>
      </c>
      <c r="AG49" s="13">
        <f t="shared" si="3"/>
        <v>0</v>
      </c>
      <c r="AH49" s="12">
        <f t="shared" si="4"/>
        <v>6</v>
      </c>
    </row>
    <row r="50" spans="1:34" hidden="1" x14ac:dyDescent="0.3">
      <c r="A50" s="11" t="s">
        <v>530</v>
      </c>
      <c r="B50" s="12" t="s">
        <v>519</v>
      </c>
      <c r="C50" s="12" t="s">
        <v>520</v>
      </c>
      <c r="D50" s="11" t="s">
        <v>527</v>
      </c>
      <c r="E50" s="11" t="s">
        <v>531</v>
      </c>
      <c r="F50" s="11" t="s">
        <v>530</v>
      </c>
      <c r="G50" s="12" t="s">
        <v>532</v>
      </c>
      <c r="I50" s="13"/>
      <c r="J50" s="13"/>
      <c r="M50" s="15" t="s">
        <v>359</v>
      </c>
      <c r="N50" s="13"/>
      <c r="P50" s="13"/>
      <c r="R50" s="13"/>
      <c r="T50" s="13"/>
      <c r="W50" s="13" t="s">
        <v>370</v>
      </c>
      <c r="Y50" s="13"/>
      <c r="AD50" s="13">
        <f t="shared" si="5"/>
        <v>2</v>
      </c>
      <c r="AE50" s="13">
        <f t="shared" si="6"/>
        <v>0</v>
      </c>
      <c r="AF50" s="13">
        <f t="shared" si="7"/>
        <v>0</v>
      </c>
      <c r="AG50" s="13">
        <f t="shared" si="3"/>
        <v>0</v>
      </c>
      <c r="AH50" s="12">
        <f t="shared" si="4"/>
        <v>2</v>
      </c>
    </row>
    <row r="51" spans="1:34" hidden="1" x14ac:dyDescent="0.3">
      <c r="A51" s="11" t="s">
        <v>533</v>
      </c>
      <c r="B51" s="12" t="s">
        <v>519</v>
      </c>
      <c r="C51" s="12" t="s">
        <v>534</v>
      </c>
      <c r="D51" s="11" t="s">
        <v>535</v>
      </c>
      <c r="E51" s="11" t="s">
        <v>536</v>
      </c>
      <c r="F51" s="11" t="s">
        <v>533</v>
      </c>
      <c r="G51" s="12" t="s">
        <v>537</v>
      </c>
      <c r="H51" s="13" t="s">
        <v>370</v>
      </c>
      <c r="I51" s="13" t="s">
        <v>524</v>
      </c>
      <c r="J51" s="13" t="s">
        <v>370</v>
      </c>
      <c r="K51" s="14" t="s">
        <v>370</v>
      </c>
      <c r="L51" s="13" t="s">
        <v>524</v>
      </c>
      <c r="M51" s="15" t="s">
        <v>359</v>
      </c>
      <c r="N51" s="13"/>
      <c r="O51" s="13" t="s">
        <v>370</v>
      </c>
      <c r="P51" s="13" t="s">
        <v>370</v>
      </c>
      <c r="Q51" s="13" t="s">
        <v>370</v>
      </c>
      <c r="R51" s="13" t="s">
        <v>370</v>
      </c>
      <c r="S51" s="13" t="s">
        <v>370</v>
      </c>
      <c r="T51" s="13" t="s">
        <v>538</v>
      </c>
      <c r="U51" s="13" t="s">
        <v>538</v>
      </c>
      <c r="V51" s="13" t="s">
        <v>370</v>
      </c>
      <c r="W51" s="13" t="s">
        <v>370</v>
      </c>
      <c r="Y51" s="13" t="s">
        <v>524</v>
      </c>
      <c r="AD51" s="13">
        <f t="shared" si="5"/>
        <v>11</v>
      </c>
      <c r="AE51" s="13">
        <f t="shared" si="6"/>
        <v>2</v>
      </c>
      <c r="AF51" s="13">
        <f t="shared" si="7"/>
        <v>3</v>
      </c>
      <c r="AG51" s="13">
        <f t="shared" si="3"/>
        <v>0</v>
      </c>
      <c r="AH51" s="12">
        <f t="shared" si="4"/>
        <v>16</v>
      </c>
    </row>
    <row r="52" spans="1:34" hidden="1" x14ac:dyDescent="0.3">
      <c r="A52" s="11" t="s">
        <v>539</v>
      </c>
      <c r="B52" s="12" t="s">
        <v>519</v>
      </c>
      <c r="C52" s="12" t="s">
        <v>534</v>
      </c>
      <c r="D52" s="11" t="s">
        <v>535</v>
      </c>
      <c r="E52" s="11" t="s">
        <v>540</v>
      </c>
      <c r="F52" s="11" t="s">
        <v>539</v>
      </c>
      <c r="G52" s="12" t="s">
        <v>541</v>
      </c>
      <c r="H52" s="13" t="s">
        <v>370</v>
      </c>
      <c r="I52" s="13" t="s">
        <v>524</v>
      </c>
      <c r="J52" s="13" t="s">
        <v>370</v>
      </c>
      <c r="K52" s="14" t="s">
        <v>370</v>
      </c>
      <c r="L52" s="13" t="s">
        <v>524</v>
      </c>
      <c r="M52" s="15" t="s">
        <v>359</v>
      </c>
      <c r="N52" s="13" t="s">
        <v>524</v>
      </c>
      <c r="P52" s="13" t="s">
        <v>524</v>
      </c>
      <c r="Q52" s="13" t="s">
        <v>370</v>
      </c>
      <c r="R52" s="13" t="s">
        <v>370</v>
      </c>
      <c r="S52" s="13" t="s">
        <v>524</v>
      </c>
      <c r="T52" s="13" t="s">
        <v>538</v>
      </c>
      <c r="U52" s="13" t="s">
        <v>538</v>
      </c>
      <c r="V52" s="13" t="s">
        <v>370</v>
      </c>
      <c r="W52" s="13" t="s">
        <v>370</v>
      </c>
      <c r="Y52" s="13"/>
      <c r="Z52" s="14" t="s">
        <v>524</v>
      </c>
      <c r="AD52" s="13">
        <f t="shared" si="5"/>
        <v>8</v>
      </c>
      <c r="AE52" s="13">
        <f t="shared" si="6"/>
        <v>2</v>
      </c>
      <c r="AF52" s="13">
        <f t="shared" si="7"/>
        <v>6</v>
      </c>
      <c r="AG52" s="13">
        <f t="shared" si="3"/>
        <v>0</v>
      </c>
      <c r="AH52" s="12">
        <f t="shared" si="4"/>
        <v>16</v>
      </c>
    </row>
    <row r="53" spans="1:34" hidden="1" x14ac:dyDescent="0.3">
      <c r="A53" s="11" t="s">
        <v>542</v>
      </c>
      <c r="B53" s="12" t="s">
        <v>519</v>
      </c>
      <c r="C53" s="12" t="s">
        <v>534</v>
      </c>
      <c r="D53" s="11" t="s">
        <v>535</v>
      </c>
      <c r="E53" s="11" t="s">
        <v>543</v>
      </c>
      <c r="F53" s="11" t="s">
        <v>542</v>
      </c>
      <c r="G53" s="12" t="s">
        <v>544</v>
      </c>
      <c r="H53" s="13" t="s">
        <v>370</v>
      </c>
      <c r="I53" s="13" t="s">
        <v>359</v>
      </c>
      <c r="J53" s="13" t="s">
        <v>370</v>
      </c>
      <c r="K53" s="14" t="s">
        <v>370</v>
      </c>
      <c r="L53" s="13" t="s">
        <v>524</v>
      </c>
      <c r="M53" s="15" t="s">
        <v>359</v>
      </c>
      <c r="N53" s="13" t="s">
        <v>370</v>
      </c>
      <c r="O53" s="13" t="s">
        <v>370</v>
      </c>
      <c r="P53" s="13" t="s">
        <v>370</v>
      </c>
      <c r="Q53" s="13" t="s">
        <v>370</v>
      </c>
      <c r="R53" s="13" t="s">
        <v>370</v>
      </c>
      <c r="S53" s="13" t="s">
        <v>370</v>
      </c>
      <c r="T53" s="13" t="s">
        <v>370</v>
      </c>
      <c r="U53" s="13" t="s">
        <v>370</v>
      </c>
      <c r="V53" s="13" t="s">
        <v>370</v>
      </c>
      <c r="W53" s="13" t="s">
        <v>370</v>
      </c>
      <c r="Y53" s="13" t="s">
        <v>524</v>
      </c>
      <c r="Z53" s="14"/>
      <c r="AD53" s="13">
        <f t="shared" si="5"/>
        <v>15</v>
      </c>
      <c r="AE53" s="13">
        <f t="shared" si="6"/>
        <v>0</v>
      </c>
      <c r="AF53" s="13">
        <f t="shared" si="7"/>
        <v>2</v>
      </c>
      <c r="AG53" s="13">
        <f t="shared" si="3"/>
        <v>0</v>
      </c>
      <c r="AH53" s="12">
        <f t="shared" si="4"/>
        <v>17</v>
      </c>
    </row>
    <row r="54" spans="1:34" hidden="1" x14ac:dyDescent="0.3">
      <c r="A54" s="11" t="s">
        <v>545</v>
      </c>
      <c r="B54" s="12" t="s">
        <v>519</v>
      </c>
      <c r="C54" s="12" t="s">
        <v>534</v>
      </c>
      <c r="D54" s="11" t="s">
        <v>546</v>
      </c>
      <c r="E54" s="11" t="s">
        <v>547</v>
      </c>
      <c r="F54" s="11" t="s">
        <v>545</v>
      </c>
      <c r="G54" s="12" t="s">
        <v>548</v>
      </c>
      <c r="H54" s="13" t="s">
        <v>549</v>
      </c>
      <c r="I54" s="13"/>
      <c r="J54" s="13"/>
      <c r="M54" s="15"/>
      <c r="N54" s="13"/>
      <c r="P54" s="13"/>
      <c r="R54" s="13"/>
      <c r="T54" s="13"/>
      <c r="W54" s="13"/>
      <c r="Y54" s="13"/>
      <c r="Z54" s="14" t="s">
        <v>549</v>
      </c>
      <c r="AD54" s="13">
        <f t="shared" si="5"/>
        <v>0</v>
      </c>
      <c r="AE54" s="13">
        <f t="shared" si="6"/>
        <v>0</v>
      </c>
      <c r="AF54" s="13">
        <f t="shared" si="7"/>
        <v>0</v>
      </c>
      <c r="AG54" s="13">
        <f t="shared" si="3"/>
        <v>2</v>
      </c>
      <c r="AH54" s="12">
        <f t="shared" si="4"/>
        <v>2</v>
      </c>
    </row>
    <row r="55" spans="1:34" hidden="1" x14ac:dyDescent="0.3">
      <c r="A55" s="11" t="s">
        <v>550</v>
      </c>
      <c r="B55" s="12" t="s">
        <v>519</v>
      </c>
      <c r="C55" s="12" t="s">
        <v>534</v>
      </c>
      <c r="D55" s="11" t="s">
        <v>551</v>
      </c>
      <c r="E55" s="11" t="s">
        <v>552</v>
      </c>
      <c r="F55" s="11" t="s">
        <v>550</v>
      </c>
      <c r="G55" s="12" t="s">
        <v>553</v>
      </c>
      <c r="H55" s="13" t="s">
        <v>370</v>
      </c>
      <c r="I55" s="13"/>
      <c r="J55" s="13"/>
      <c r="K55" s="14" t="s">
        <v>370</v>
      </c>
      <c r="L55" s="13" t="s">
        <v>370</v>
      </c>
      <c r="M55" s="15"/>
      <c r="N55" s="13"/>
      <c r="P55" s="13"/>
      <c r="R55" s="13"/>
      <c r="T55" s="13"/>
      <c r="V55" s="13" t="s">
        <v>370</v>
      </c>
      <c r="W55" s="13"/>
      <c r="Y55" s="13"/>
      <c r="Z55" s="14" t="s">
        <v>370</v>
      </c>
      <c r="AD55" s="13">
        <f t="shared" si="5"/>
        <v>5</v>
      </c>
      <c r="AE55" s="13">
        <f t="shared" si="6"/>
        <v>0</v>
      </c>
      <c r="AF55" s="13">
        <f t="shared" si="7"/>
        <v>0</v>
      </c>
      <c r="AG55" s="13">
        <f t="shared" si="3"/>
        <v>0</v>
      </c>
      <c r="AH55" s="12">
        <f t="shared" si="4"/>
        <v>5</v>
      </c>
    </row>
    <row r="56" spans="1:34" hidden="1" x14ac:dyDescent="0.3">
      <c r="A56" s="11" t="s">
        <v>554</v>
      </c>
      <c r="B56" s="12" t="s">
        <v>519</v>
      </c>
      <c r="C56" s="12" t="s">
        <v>534</v>
      </c>
      <c r="D56" s="11" t="s">
        <v>555</v>
      </c>
      <c r="E56" s="11" t="s">
        <v>556</v>
      </c>
      <c r="F56" s="11" t="s">
        <v>554</v>
      </c>
      <c r="G56" s="12" t="s">
        <v>557</v>
      </c>
      <c r="H56" s="13" t="s">
        <v>370</v>
      </c>
      <c r="I56" s="13"/>
      <c r="J56" s="13" t="s">
        <v>524</v>
      </c>
      <c r="K56" s="14" t="s">
        <v>370</v>
      </c>
      <c r="L56" s="13" t="s">
        <v>370</v>
      </c>
      <c r="M56" s="15"/>
      <c r="N56" s="13"/>
      <c r="P56" s="13"/>
      <c r="R56" s="13" t="s">
        <v>370</v>
      </c>
      <c r="T56" s="13"/>
      <c r="V56" s="13" t="s">
        <v>370</v>
      </c>
      <c r="W56" s="13"/>
      <c r="Y56" s="13"/>
      <c r="Z56" s="14" t="s">
        <v>359</v>
      </c>
      <c r="AD56" s="13">
        <f t="shared" si="5"/>
        <v>6</v>
      </c>
      <c r="AE56" s="13">
        <f t="shared" si="6"/>
        <v>0</v>
      </c>
      <c r="AF56" s="13">
        <f t="shared" si="7"/>
        <v>1</v>
      </c>
      <c r="AG56" s="13">
        <f t="shared" si="3"/>
        <v>0</v>
      </c>
      <c r="AH56" s="12">
        <f t="shared" si="4"/>
        <v>7</v>
      </c>
    </row>
    <row r="57" spans="1:34" hidden="1" x14ac:dyDescent="0.3">
      <c r="A57" s="11" t="s">
        <v>558</v>
      </c>
      <c r="B57" s="12" t="s">
        <v>519</v>
      </c>
      <c r="C57" s="12" t="s">
        <v>534</v>
      </c>
      <c r="D57" s="11" t="s">
        <v>559</v>
      </c>
      <c r="E57" s="11" t="s">
        <v>560</v>
      </c>
      <c r="F57" s="11" t="s">
        <v>558</v>
      </c>
      <c r="G57" s="12" t="s">
        <v>561</v>
      </c>
      <c r="H57" s="13" t="s">
        <v>370</v>
      </c>
      <c r="I57" s="13"/>
      <c r="J57" s="13" t="s">
        <v>370</v>
      </c>
      <c r="K57" s="14" t="s">
        <v>370</v>
      </c>
      <c r="M57" s="15" t="s">
        <v>359</v>
      </c>
      <c r="N57" s="13"/>
      <c r="O57" s="13" t="s">
        <v>370</v>
      </c>
      <c r="P57" s="13"/>
      <c r="Q57" s="13" t="s">
        <v>370</v>
      </c>
      <c r="R57" s="13" t="s">
        <v>524</v>
      </c>
      <c r="S57" s="13" t="s">
        <v>370</v>
      </c>
      <c r="T57" s="13"/>
      <c r="W57" s="13" t="s">
        <v>370</v>
      </c>
      <c r="Y57" s="13"/>
      <c r="Z57" s="14"/>
      <c r="AD57" s="13">
        <f>COUNTIF(H57:Z57,"X")+COUNTIF(H57:Z57, "X(e)")</f>
        <v>8</v>
      </c>
      <c r="AE57" s="13">
        <f>COUNTIF(H57:Z57,"NB")</f>
        <v>0</v>
      </c>
      <c r="AF57" s="13">
        <f>COUNTIF(H57:Z57,"V")</f>
        <v>1</v>
      </c>
      <c r="AG57" s="13">
        <f>COUNTIF(H57:AA57,"IN")</f>
        <v>0</v>
      </c>
      <c r="AH57" s="12">
        <f>SUM(AD57:AG57)</f>
        <v>9</v>
      </c>
    </row>
    <row r="58" spans="1:34" hidden="1" x14ac:dyDescent="0.3">
      <c r="A58" s="11" t="s">
        <v>562</v>
      </c>
      <c r="B58" s="12" t="s">
        <v>519</v>
      </c>
      <c r="C58" s="12" t="s">
        <v>534</v>
      </c>
      <c r="D58" s="11" t="s">
        <v>559</v>
      </c>
      <c r="E58" s="11" t="s">
        <v>563</v>
      </c>
      <c r="F58" s="11" t="s">
        <v>562</v>
      </c>
      <c r="G58" s="12" t="s">
        <v>564</v>
      </c>
      <c r="H58" s="13" t="s">
        <v>370</v>
      </c>
      <c r="I58" s="13"/>
      <c r="J58" s="13" t="s">
        <v>370</v>
      </c>
      <c r="L58" s="13" t="s">
        <v>370</v>
      </c>
      <c r="M58" s="15"/>
      <c r="N58" s="13"/>
      <c r="P58" s="13"/>
      <c r="R58" s="13"/>
      <c r="S58" s="13" t="s">
        <v>370</v>
      </c>
      <c r="T58" s="13"/>
      <c r="W58" s="13"/>
      <c r="Y58" s="13"/>
      <c r="Z58" s="14"/>
      <c r="AD58" s="13">
        <f t="shared" si="5"/>
        <v>4</v>
      </c>
      <c r="AE58" s="13">
        <f t="shared" si="6"/>
        <v>0</v>
      </c>
      <c r="AF58" s="13">
        <f t="shared" si="7"/>
        <v>0</v>
      </c>
      <c r="AG58" s="13">
        <f t="shared" si="3"/>
        <v>0</v>
      </c>
      <c r="AH58" s="12">
        <f t="shared" si="4"/>
        <v>4</v>
      </c>
    </row>
    <row r="59" spans="1:34" hidden="1" x14ac:dyDescent="0.3">
      <c r="A59" s="11" t="s">
        <v>565</v>
      </c>
      <c r="B59" s="12" t="s">
        <v>519</v>
      </c>
      <c r="C59" s="12" t="s">
        <v>534</v>
      </c>
      <c r="D59" s="11" t="s">
        <v>566</v>
      </c>
      <c r="E59" s="11" t="s">
        <v>567</v>
      </c>
      <c r="F59" s="11" t="s">
        <v>565</v>
      </c>
      <c r="G59" s="12" t="s">
        <v>568</v>
      </c>
      <c r="H59" s="13" t="s">
        <v>370</v>
      </c>
      <c r="I59" s="13"/>
      <c r="J59" s="13"/>
      <c r="K59" s="14" t="s">
        <v>524</v>
      </c>
      <c r="L59" s="13" t="s">
        <v>370</v>
      </c>
      <c r="M59" s="15"/>
      <c r="N59" s="13"/>
      <c r="P59" s="13"/>
      <c r="R59" s="13"/>
      <c r="T59" s="13"/>
      <c r="V59" s="13" t="s">
        <v>396</v>
      </c>
      <c r="W59" s="13"/>
      <c r="Y59" s="13"/>
      <c r="Z59" s="14" t="s">
        <v>370</v>
      </c>
      <c r="AD59" s="13">
        <f t="shared" si="5"/>
        <v>3</v>
      </c>
      <c r="AE59" s="13">
        <f t="shared" si="6"/>
        <v>0</v>
      </c>
      <c r="AF59" s="13">
        <f t="shared" si="7"/>
        <v>1</v>
      </c>
      <c r="AG59" s="13">
        <f t="shared" si="3"/>
        <v>0</v>
      </c>
      <c r="AH59" s="12">
        <f t="shared" si="4"/>
        <v>4</v>
      </c>
    </row>
    <row r="60" spans="1:34" hidden="1" x14ac:dyDescent="0.3">
      <c r="A60" s="11" t="s">
        <v>569</v>
      </c>
      <c r="B60" s="12" t="s">
        <v>519</v>
      </c>
      <c r="C60" s="12" t="s">
        <v>534</v>
      </c>
      <c r="D60" s="11" t="s">
        <v>566</v>
      </c>
      <c r="E60" s="11" t="s">
        <v>570</v>
      </c>
      <c r="F60" s="11" t="s">
        <v>569</v>
      </c>
      <c r="G60" s="12" t="s">
        <v>571</v>
      </c>
      <c r="H60" s="13" t="s">
        <v>370</v>
      </c>
      <c r="I60" s="13"/>
      <c r="J60" s="13"/>
      <c r="L60" s="13" t="s">
        <v>370</v>
      </c>
      <c r="M60" s="15"/>
      <c r="N60" s="13"/>
      <c r="P60" s="13"/>
      <c r="R60" s="13"/>
      <c r="T60" s="13"/>
      <c r="W60" s="13"/>
      <c r="Y60" s="13"/>
      <c r="Z60" s="14" t="s">
        <v>370</v>
      </c>
      <c r="AD60" s="13">
        <f t="shared" si="5"/>
        <v>3</v>
      </c>
      <c r="AE60" s="13">
        <f t="shared" si="6"/>
        <v>0</v>
      </c>
      <c r="AF60" s="13">
        <f t="shared" si="7"/>
        <v>0</v>
      </c>
      <c r="AG60" s="13">
        <f t="shared" si="3"/>
        <v>0</v>
      </c>
      <c r="AH60" s="12">
        <f t="shared" si="4"/>
        <v>3</v>
      </c>
    </row>
    <row r="61" spans="1:34" hidden="1" x14ac:dyDescent="0.3">
      <c r="A61" s="11" t="s">
        <v>572</v>
      </c>
      <c r="B61" s="12" t="s">
        <v>519</v>
      </c>
      <c r="C61" s="12" t="s">
        <v>534</v>
      </c>
      <c r="D61" s="11" t="s">
        <v>566</v>
      </c>
      <c r="E61" s="11" t="s">
        <v>573</v>
      </c>
      <c r="F61" s="11" t="s">
        <v>572</v>
      </c>
      <c r="G61" s="12" t="s">
        <v>574</v>
      </c>
      <c r="H61" s="13" t="s">
        <v>370</v>
      </c>
      <c r="I61" s="13"/>
      <c r="J61" s="13"/>
      <c r="L61" s="13" t="s">
        <v>370</v>
      </c>
      <c r="M61" s="15"/>
      <c r="N61" s="13"/>
      <c r="P61" s="13"/>
      <c r="R61" s="13"/>
      <c r="T61" s="13"/>
      <c r="W61" s="13"/>
      <c r="Y61" s="13"/>
      <c r="Z61" s="14" t="s">
        <v>524</v>
      </c>
      <c r="AD61" s="13">
        <f t="shared" si="5"/>
        <v>2</v>
      </c>
      <c r="AE61" s="13">
        <f t="shared" si="6"/>
        <v>0</v>
      </c>
      <c r="AF61" s="13">
        <f t="shared" si="7"/>
        <v>1</v>
      </c>
      <c r="AG61" s="13">
        <f t="shared" si="3"/>
        <v>0</v>
      </c>
      <c r="AH61" s="12">
        <f t="shared" si="4"/>
        <v>3</v>
      </c>
    </row>
    <row r="62" spans="1:34" hidden="1" x14ac:dyDescent="0.3">
      <c r="A62" s="11" t="s">
        <v>575</v>
      </c>
      <c r="B62" s="12" t="s">
        <v>519</v>
      </c>
      <c r="C62" s="12" t="s">
        <v>534</v>
      </c>
      <c r="D62" s="11" t="s">
        <v>566</v>
      </c>
      <c r="E62" s="11" t="s">
        <v>576</v>
      </c>
      <c r="F62" s="11" t="s">
        <v>575</v>
      </c>
      <c r="G62" s="12" t="s">
        <v>577</v>
      </c>
      <c r="H62" s="13" t="s">
        <v>370</v>
      </c>
      <c r="I62" s="13"/>
      <c r="J62" s="13"/>
      <c r="L62" s="13" t="s">
        <v>370</v>
      </c>
      <c r="M62" s="15"/>
      <c r="N62" s="13"/>
      <c r="P62" s="13"/>
      <c r="R62" s="13"/>
      <c r="T62" s="13"/>
      <c r="W62" s="13"/>
      <c r="Y62" s="13"/>
      <c r="Z62" s="14" t="s">
        <v>370</v>
      </c>
      <c r="AD62" s="13">
        <f t="shared" si="5"/>
        <v>3</v>
      </c>
      <c r="AE62" s="13">
        <f t="shared" si="6"/>
        <v>0</v>
      </c>
      <c r="AF62" s="13">
        <f t="shared" si="7"/>
        <v>0</v>
      </c>
      <c r="AG62" s="13">
        <f t="shared" si="3"/>
        <v>0</v>
      </c>
      <c r="AH62" s="12">
        <f t="shared" si="4"/>
        <v>3</v>
      </c>
    </row>
    <row r="63" spans="1:34" hidden="1" x14ac:dyDescent="0.3">
      <c r="A63" s="11" t="s">
        <v>578</v>
      </c>
      <c r="B63" s="12" t="s">
        <v>519</v>
      </c>
      <c r="C63" s="12" t="s">
        <v>534</v>
      </c>
      <c r="D63" s="11" t="s">
        <v>579</v>
      </c>
      <c r="E63" s="11" t="s">
        <v>580</v>
      </c>
      <c r="F63" s="11" t="s">
        <v>578</v>
      </c>
      <c r="G63" s="12" t="s">
        <v>581</v>
      </c>
      <c r="H63" s="13" t="s">
        <v>370</v>
      </c>
      <c r="I63" s="13" t="s">
        <v>362</v>
      </c>
      <c r="J63" s="13" t="s">
        <v>370</v>
      </c>
      <c r="K63" s="14" t="s">
        <v>370</v>
      </c>
      <c r="M63" s="15" t="s">
        <v>359</v>
      </c>
      <c r="N63" s="13"/>
      <c r="O63" s="13" t="s">
        <v>370</v>
      </c>
      <c r="P63" s="13" t="s">
        <v>370</v>
      </c>
      <c r="Q63" s="13" t="s">
        <v>370</v>
      </c>
      <c r="R63" s="13" t="s">
        <v>370</v>
      </c>
      <c r="S63" s="13" t="s">
        <v>370</v>
      </c>
      <c r="T63" s="13" t="s">
        <v>370</v>
      </c>
      <c r="U63" s="13" t="s">
        <v>524</v>
      </c>
      <c r="V63" s="13" t="s">
        <v>370</v>
      </c>
      <c r="W63" s="13" t="s">
        <v>370</v>
      </c>
      <c r="Y63" s="13"/>
      <c r="Z63" s="14"/>
      <c r="AD63" s="13">
        <f t="shared" si="5"/>
        <v>12</v>
      </c>
      <c r="AE63" s="13">
        <f t="shared" si="6"/>
        <v>0</v>
      </c>
      <c r="AF63" s="13">
        <f t="shared" si="7"/>
        <v>1</v>
      </c>
      <c r="AG63" s="13">
        <f t="shared" si="3"/>
        <v>1</v>
      </c>
      <c r="AH63" s="12">
        <f t="shared" si="4"/>
        <v>14</v>
      </c>
    </row>
    <row r="64" spans="1:34" hidden="1" x14ac:dyDescent="0.3">
      <c r="A64" s="11" t="s">
        <v>582</v>
      </c>
      <c r="B64" s="12" t="s">
        <v>519</v>
      </c>
      <c r="C64" s="12" t="s">
        <v>534</v>
      </c>
      <c r="D64" s="11" t="s">
        <v>583</v>
      </c>
      <c r="E64" s="11" t="s">
        <v>584</v>
      </c>
      <c r="F64" s="11" t="s">
        <v>582</v>
      </c>
      <c r="G64" s="12" t="s">
        <v>585</v>
      </c>
      <c r="H64" s="13" t="s">
        <v>370</v>
      </c>
      <c r="I64" s="13" t="s">
        <v>524</v>
      </c>
      <c r="J64" s="13" t="s">
        <v>370</v>
      </c>
      <c r="K64" s="14" t="s">
        <v>370</v>
      </c>
      <c r="L64" s="13" t="s">
        <v>524</v>
      </c>
      <c r="M64" s="15" t="s">
        <v>359</v>
      </c>
      <c r="N64" s="13" t="s">
        <v>524</v>
      </c>
      <c r="O64" s="13" t="s">
        <v>370</v>
      </c>
      <c r="P64" s="13" t="s">
        <v>524</v>
      </c>
      <c r="Q64" s="13" t="s">
        <v>370</v>
      </c>
      <c r="R64" s="13" t="s">
        <v>370</v>
      </c>
      <c r="S64" s="13" t="s">
        <v>370</v>
      </c>
      <c r="T64" s="13"/>
      <c r="U64" s="13" t="s">
        <v>524</v>
      </c>
      <c r="V64" s="13" t="s">
        <v>524</v>
      </c>
      <c r="W64" s="13" t="s">
        <v>370</v>
      </c>
      <c r="Y64" s="13" t="s">
        <v>524</v>
      </c>
      <c r="Z64" s="14"/>
      <c r="AD64" s="13">
        <f t="shared" si="5"/>
        <v>9</v>
      </c>
      <c r="AE64" s="13">
        <f t="shared" si="6"/>
        <v>0</v>
      </c>
      <c r="AF64" s="13">
        <f t="shared" si="7"/>
        <v>7</v>
      </c>
      <c r="AG64" s="13">
        <f t="shared" si="3"/>
        <v>0</v>
      </c>
      <c r="AH64" s="12">
        <f t="shared" si="4"/>
        <v>16</v>
      </c>
    </row>
    <row r="65" spans="1:34" hidden="1" x14ac:dyDescent="0.3">
      <c r="A65" s="11" t="s">
        <v>586</v>
      </c>
      <c r="B65" s="12" t="s">
        <v>519</v>
      </c>
      <c r="C65" s="12" t="s">
        <v>534</v>
      </c>
      <c r="D65" s="11" t="s">
        <v>587</v>
      </c>
      <c r="E65" s="11" t="s">
        <v>588</v>
      </c>
      <c r="F65" s="11" t="s">
        <v>586</v>
      </c>
      <c r="G65" s="12" t="s">
        <v>589</v>
      </c>
      <c r="H65" s="13" t="s">
        <v>370</v>
      </c>
      <c r="I65" s="13"/>
      <c r="J65" s="13" t="s">
        <v>538</v>
      </c>
      <c r="K65" s="14" t="s">
        <v>370</v>
      </c>
      <c r="M65" s="15"/>
      <c r="N65" s="13"/>
      <c r="P65" s="13"/>
      <c r="R65" s="13" t="s">
        <v>370</v>
      </c>
      <c r="T65" s="13"/>
      <c r="V65" s="13" t="s">
        <v>370</v>
      </c>
      <c r="W65" s="13"/>
      <c r="Y65" s="13"/>
      <c r="Z65" s="14"/>
      <c r="AD65" s="13">
        <f t="shared" si="5"/>
        <v>4</v>
      </c>
      <c r="AE65" s="13">
        <f t="shared" si="6"/>
        <v>1</v>
      </c>
      <c r="AF65" s="13">
        <f t="shared" si="7"/>
        <v>0</v>
      </c>
      <c r="AG65" s="13">
        <f t="shared" si="3"/>
        <v>0</v>
      </c>
      <c r="AH65" s="12">
        <f t="shared" si="4"/>
        <v>5</v>
      </c>
    </row>
    <row r="66" spans="1:34" hidden="1" x14ac:dyDescent="0.3">
      <c r="A66" s="11" t="s">
        <v>590</v>
      </c>
      <c r="B66" s="12" t="s">
        <v>519</v>
      </c>
      <c r="C66" s="12" t="s">
        <v>534</v>
      </c>
      <c r="D66" s="11" t="s">
        <v>591</v>
      </c>
      <c r="E66" s="11" t="s">
        <v>592</v>
      </c>
      <c r="F66" s="11" t="s">
        <v>590</v>
      </c>
      <c r="G66" s="12" t="s">
        <v>593</v>
      </c>
      <c r="H66" s="13" t="s">
        <v>370</v>
      </c>
      <c r="I66" s="13"/>
      <c r="J66" s="13" t="s">
        <v>370</v>
      </c>
      <c r="K66" s="14" t="s">
        <v>370</v>
      </c>
      <c r="M66" s="15" t="s">
        <v>359</v>
      </c>
      <c r="N66" s="13"/>
      <c r="O66" s="13" t="s">
        <v>524</v>
      </c>
      <c r="P66" s="13"/>
      <c r="Q66" s="13" t="s">
        <v>370</v>
      </c>
      <c r="R66" s="13" t="s">
        <v>370</v>
      </c>
      <c r="S66" s="13" t="s">
        <v>370</v>
      </c>
      <c r="T66" s="13"/>
      <c r="V66" s="13" t="s">
        <v>370</v>
      </c>
      <c r="W66" s="13" t="s">
        <v>370</v>
      </c>
      <c r="Y66" s="13"/>
      <c r="Z66" s="14"/>
      <c r="AD66" s="13">
        <f t="shared" si="5"/>
        <v>9</v>
      </c>
      <c r="AE66" s="13">
        <f t="shared" si="6"/>
        <v>0</v>
      </c>
      <c r="AF66" s="13">
        <f t="shared" si="7"/>
        <v>1</v>
      </c>
      <c r="AG66" s="13">
        <f t="shared" si="3"/>
        <v>0</v>
      </c>
      <c r="AH66" s="12">
        <f t="shared" si="4"/>
        <v>10</v>
      </c>
    </row>
    <row r="67" spans="1:34" hidden="1" x14ac:dyDescent="0.3">
      <c r="A67" s="11" t="s">
        <v>594</v>
      </c>
      <c r="B67" s="12" t="s">
        <v>519</v>
      </c>
      <c r="C67" s="12" t="s">
        <v>534</v>
      </c>
      <c r="D67" s="11" t="s">
        <v>595</v>
      </c>
      <c r="E67" s="11" t="s">
        <v>596</v>
      </c>
      <c r="F67" s="11" t="s">
        <v>594</v>
      </c>
      <c r="G67" s="12" t="s">
        <v>597</v>
      </c>
      <c r="H67" s="13" t="s">
        <v>370</v>
      </c>
      <c r="I67" s="13"/>
      <c r="J67" s="13" t="s">
        <v>370</v>
      </c>
      <c r="L67" s="13" t="s">
        <v>370</v>
      </c>
      <c r="M67" s="15" t="s">
        <v>359</v>
      </c>
      <c r="N67" s="13"/>
      <c r="O67" s="13" t="s">
        <v>370</v>
      </c>
      <c r="P67" s="13"/>
      <c r="R67" s="13"/>
      <c r="S67" s="13" t="s">
        <v>370</v>
      </c>
      <c r="T67" s="13"/>
      <c r="W67" s="13" t="s">
        <v>370</v>
      </c>
      <c r="Y67" s="13"/>
      <c r="Z67" s="14"/>
      <c r="AD67" s="13">
        <f t="shared" si="5"/>
        <v>7</v>
      </c>
      <c r="AE67" s="13">
        <f t="shared" si="6"/>
        <v>0</v>
      </c>
      <c r="AF67" s="13">
        <f t="shared" si="7"/>
        <v>0</v>
      </c>
      <c r="AG67" s="13">
        <f t="shared" ref="AG67:AG133" si="8">COUNTIF(H67:AA67,"IN")</f>
        <v>0</v>
      </c>
      <c r="AH67" s="12">
        <f t="shared" ref="AH67:AH136" si="9">SUM(AD67:AG67)</f>
        <v>7</v>
      </c>
    </row>
    <row r="68" spans="1:34" hidden="1" x14ac:dyDescent="0.3">
      <c r="A68" s="11" t="s">
        <v>598</v>
      </c>
      <c r="B68" s="12" t="s">
        <v>519</v>
      </c>
      <c r="C68" s="12" t="s">
        <v>534</v>
      </c>
      <c r="D68" s="11" t="s">
        <v>599</v>
      </c>
      <c r="E68" s="11" t="s">
        <v>600</v>
      </c>
      <c r="F68" s="11" t="s">
        <v>598</v>
      </c>
      <c r="G68" s="12" t="s">
        <v>601</v>
      </c>
      <c r="H68" s="13" t="s">
        <v>370</v>
      </c>
      <c r="I68" s="13"/>
      <c r="J68" s="13"/>
      <c r="L68" s="13" t="s">
        <v>370</v>
      </c>
      <c r="M68" s="15"/>
      <c r="N68" s="13"/>
      <c r="P68" s="13"/>
      <c r="R68" s="13"/>
      <c r="T68" s="13"/>
      <c r="W68" s="13"/>
      <c r="Y68" s="13"/>
      <c r="Z68" s="14" t="s">
        <v>370</v>
      </c>
      <c r="AD68" s="13">
        <f t="shared" si="5"/>
        <v>3</v>
      </c>
      <c r="AE68" s="13">
        <f t="shared" si="6"/>
        <v>0</v>
      </c>
      <c r="AF68" s="13">
        <f t="shared" si="7"/>
        <v>0</v>
      </c>
      <c r="AG68" s="13">
        <f t="shared" si="8"/>
        <v>0</v>
      </c>
      <c r="AH68" s="12">
        <f t="shared" si="9"/>
        <v>3</v>
      </c>
    </row>
    <row r="69" spans="1:34" hidden="1" x14ac:dyDescent="0.3">
      <c r="A69" s="11" t="s">
        <v>602</v>
      </c>
      <c r="B69" s="12" t="s">
        <v>519</v>
      </c>
      <c r="C69" s="12" t="s">
        <v>534</v>
      </c>
      <c r="D69" s="11" t="s">
        <v>599</v>
      </c>
      <c r="E69" s="11" t="s">
        <v>603</v>
      </c>
      <c r="F69" s="11" t="s">
        <v>602</v>
      </c>
      <c r="G69" s="12" t="s">
        <v>604</v>
      </c>
      <c r="H69" s="13" t="s">
        <v>370</v>
      </c>
      <c r="I69" s="13"/>
      <c r="J69" s="13"/>
      <c r="L69" s="13" t="s">
        <v>370</v>
      </c>
      <c r="M69" s="15"/>
      <c r="N69" s="13"/>
      <c r="P69" s="13"/>
      <c r="R69" s="13"/>
      <c r="T69" s="13"/>
      <c r="W69" s="13"/>
      <c r="Y69" s="13"/>
      <c r="Z69" s="14"/>
      <c r="AD69" s="13">
        <f t="shared" si="5"/>
        <v>2</v>
      </c>
      <c r="AE69" s="13">
        <f t="shared" si="6"/>
        <v>0</v>
      </c>
      <c r="AF69" s="13">
        <f t="shared" si="7"/>
        <v>0</v>
      </c>
      <c r="AG69" s="13">
        <f t="shared" si="8"/>
        <v>0</v>
      </c>
      <c r="AH69" s="12">
        <f t="shared" si="9"/>
        <v>2</v>
      </c>
    </row>
    <row r="70" spans="1:34" hidden="1" x14ac:dyDescent="0.3">
      <c r="A70" s="11" t="s">
        <v>605</v>
      </c>
      <c r="B70" s="12" t="s">
        <v>519</v>
      </c>
      <c r="C70" s="12" t="s">
        <v>534</v>
      </c>
      <c r="D70" s="11" t="s">
        <v>599</v>
      </c>
      <c r="E70" s="11" t="s">
        <v>606</v>
      </c>
      <c r="F70" s="11" t="s">
        <v>605</v>
      </c>
      <c r="G70" s="12" t="s">
        <v>607</v>
      </c>
      <c r="I70" s="13"/>
      <c r="J70" s="13"/>
      <c r="M70" s="15"/>
      <c r="N70" s="13"/>
      <c r="P70" s="13"/>
      <c r="R70" s="13"/>
      <c r="T70" s="13"/>
      <c r="W70" s="13"/>
      <c r="Y70" s="13"/>
      <c r="Z70" s="17" t="s">
        <v>416</v>
      </c>
      <c r="AD70" s="13">
        <f t="shared" si="5"/>
        <v>1</v>
      </c>
      <c r="AE70" s="13">
        <f t="shared" si="6"/>
        <v>0</v>
      </c>
      <c r="AF70" s="13">
        <f t="shared" si="7"/>
        <v>0</v>
      </c>
      <c r="AG70" s="13">
        <f t="shared" si="8"/>
        <v>0</v>
      </c>
      <c r="AH70" s="12">
        <f t="shared" si="9"/>
        <v>1</v>
      </c>
    </row>
    <row r="71" spans="1:34" hidden="1" x14ac:dyDescent="0.3">
      <c r="A71" s="11" t="s">
        <v>608</v>
      </c>
      <c r="B71" s="12" t="s">
        <v>519</v>
      </c>
      <c r="C71" s="12" t="s">
        <v>534</v>
      </c>
      <c r="D71" s="11" t="s">
        <v>599</v>
      </c>
      <c r="E71" s="11" t="s">
        <v>609</v>
      </c>
      <c r="F71" s="11" t="s">
        <v>608</v>
      </c>
      <c r="G71" s="12" t="s">
        <v>610</v>
      </c>
      <c r="H71" s="16" t="s">
        <v>416</v>
      </c>
      <c r="I71" s="13"/>
      <c r="J71" s="13"/>
      <c r="M71" s="15"/>
      <c r="N71" s="13"/>
      <c r="P71" s="13"/>
      <c r="R71" s="13"/>
      <c r="T71" s="13"/>
      <c r="W71" s="13"/>
      <c r="Y71" s="13"/>
      <c r="Z71" s="14"/>
      <c r="AD71" s="13">
        <f t="shared" si="5"/>
        <v>1</v>
      </c>
      <c r="AE71" s="13">
        <f t="shared" si="6"/>
        <v>0</v>
      </c>
      <c r="AF71" s="13">
        <f t="shared" si="7"/>
        <v>0</v>
      </c>
      <c r="AG71" s="13">
        <f t="shared" si="8"/>
        <v>0</v>
      </c>
      <c r="AH71" s="12">
        <f t="shared" si="9"/>
        <v>1</v>
      </c>
    </row>
    <row r="72" spans="1:34" hidden="1" x14ac:dyDescent="0.3">
      <c r="A72" s="11" t="s">
        <v>611</v>
      </c>
      <c r="B72" s="12" t="s">
        <v>519</v>
      </c>
      <c r="C72" s="12" t="s">
        <v>534</v>
      </c>
      <c r="D72" s="11" t="s">
        <v>612</v>
      </c>
      <c r="E72" s="11" t="s">
        <v>613</v>
      </c>
      <c r="F72" s="11" t="s">
        <v>611</v>
      </c>
      <c r="G72" s="12" t="s">
        <v>614</v>
      </c>
      <c r="H72" s="13" t="s">
        <v>370</v>
      </c>
      <c r="I72" s="13"/>
      <c r="J72" s="13" t="s">
        <v>370</v>
      </c>
      <c r="L72" s="13" t="s">
        <v>370</v>
      </c>
      <c r="M72" s="15"/>
      <c r="N72" s="13"/>
      <c r="P72" s="13"/>
      <c r="R72" s="13"/>
      <c r="S72" s="13" t="s">
        <v>370</v>
      </c>
      <c r="T72" s="13"/>
      <c r="W72" s="13"/>
      <c r="Y72" s="13"/>
      <c r="Z72" s="14" t="s">
        <v>370</v>
      </c>
      <c r="AD72" s="13">
        <f t="shared" si="5"/>
        <v>5</v>
      </c>
      <c r="AE72" s="13">
        <f t="shared" si="6"/>
        <v>0</v>
      </c>
      <c r="AF72" s="13">
        <f t="shared" si="7"/>
        <v>0</v>
      </c>
      <c r="AG72" s="13">
        <f t="shared" si="8"/>
        <v>0</v>
      </c>
      <c r="AH72" s="12">
        <f t="shared" si="9"/>
        <v>5</v>
      </c>
    </row>
    <row r="73" spans="1:34" hidden="1" x14ac:dyDescent="0.3">
      <c r="A73" s="11" t="s">
        <v>615</v>
      </c>
      <c r="B73" s="12" t="s">
        <v>519</v>
      </c>
      <c r="C73" s="12" t="s">
        <v>534</v>
      </c>
      <c r="D73" s="11" t="s">
        <v>616</v>
      </c>
      <c r="E73" s="11" t="s">
        <v>617</v>
      </c>
      <c r="F73" s="11" t="s">
        <v>615</v>
      </c>
      <c r="G73" s="12" t="s">
        <v>618</v>
      </c>
      <c r="H73" s="13" t="s">
        <v>370</v>
      </c>
      <c r="I73" s="13"/>
      <c r="J73" s="13"/>
      <c r="L73" s="13" t="s">
        <v>370</v>
      </c>
      <c r="M73" s="15"/>
      <c r="N73" s="13"/>
      <c r="P73" s="13"/>
      <c r="R73" s="13"/>
      <c r="T73" s="13"/>
      <c r="W73" s="13"/>
      <c r="Y73" s="13"/>
      <c r="Z73" s="14" t="s">
        <v>396</v>
      </c>
      <c r="AD73" s="13">
        <f t="shared" si="5"/>
        <v>2</v>
      </c>
      <c r="AE73" s="13">
        <f t="shared" si="6"/>
        <v>0</v>
      </c>
      <c r="AF73" s="13">
        <f t="shared" si="7"/>
        <v>0</v>
      </c>
      <c r="AG73" s="13">
        <f t="shared" si="8"/>
        <v>0</v>
      </c>
      <c r="AH73" s="12">
        <f t="shared" si="9"/>
        <v>2</v>
      </c>
    </row>
    <row r="74" spans="1:34" hidden="1" x14ac:dyDescent="0.3">
      <c r="A74" s="11" t="s">
        <v>619</v>
      </c>
      <c r="B74" s="12" t="s">
        <v>519</v>
      </c>
      <c r="C74" s="12" t="s">
        <v>534</v>
      </c>
      <c r="D74" s="11" t="s">
        <v>620</v>
      </c>
      <c r="E74" s="11" t="s">
        <v>621</v>
      </c>
      <c r="F74" s="11" t="s">
        <v>619</v>
      </c>
      <c r="G74" s="12" t="s">
        <v>622</v>
      </c>
      <c r="H74" s="13" t="s">
        <v>370</v>
      </c>
      <c r="I74" s="13"/>
      <c r="J74" s="13" t="s">
        <v>370</v>
      </c>
      <c r="L74" s="13" t="s">
        <v>370</v>
      </c>
      <c r="M74" s="15" t="s">
        <v>396</v>
      </c>
      <c r="N74" s="13"/>
      <c r="P74" s="13"/>
      <c r="R74" s="13"/>
      <c r="S74" s="13" t="s">
        <v>370</v>
      </c>
      <c r="T74" s="13"/>
      <c r="W74" s="13"/>
      <c r="Y74" s="13"/>
      <c r="Z74" s="14"/>
      <c r="AD74" s="13">
        <f t="shared" si="5"/>
        <v>4</v>
      </c>
      <c r="AE74" s="13">
        <f t="shared" si="6"/>
        <v>0</v>
      </c>
      <c r="AF74" s="13">
        <f t="shared" si="7"/>
        <v>0</v>
      </c>
      <c r="AG74" s="13">
        <f t="shared" si="8"/>
        <v>0</v>
      </c>
      <c r="AH74" s="12">
        <f t="shared" si="9"/>
        <v>4</v>
      </c>
    </row>
    <row r="75" spans="1:34" hidden="1" x14ac:dyDescent="0.3">
      <c r="A75" s="11" t="s">
        <v>623</v>
      </c>
      <c r="B75" s="12" t="s">
        <v>519</v>
      </c>
      <c r="C75" s="12" t="s">
        <v>534</v>
      </c>
      <c r="D75" s="11" t="s">
        <v>620</v>
      </c>
      <c r="E75" s="11" t="s">
        <v>624</v>
      </c>
      <c r="F75" s="11" t="s">
        <v>623</v>
      </c>
      <c r="G75" s="12" t="s">
        <v>625</v>
      </c>
      <c r="H75" s="13" t="s">
        <v>370</v>
      </c>
      <c r="I75" s="13"/>
      <c r="J75" s="13" t="s">
        <v>370</v>
      </c>
      <c r="K75" s="14" t="s">
        <v>370</v>
      </c>
      <c r="L75" s="13" t="s">
        <v>370</v>
      </c>
      <c r="M75" s="15"/>
      <c r="N75" s="13"/>
      <c r="P75" s="13"/>
      <c r="R75" s="13" t="s">
        <v>370</v>
      </c>
      <c r="T75" s="13"/>
      <c r="V75" s="13" t="s">
        <v>370</v>
      </c>
      <c r="W75" s="13"/>
      <c r="Y75" s="13"/>
      <c r="Z75" s="14" t="s">
        <v>370</v>
      </c>
      <c r="AD75" s="13">
        <f t="shared" si="5"/>
        <v>7</v>
      </c>
      <c r="AE75" s="13">
        <f t="shared" si="6"/>
        <v>0</v>
      </c>
      <c r="AF75" s="13">
        <f t="shared" si="7"/>
        <v>0</v>
      </c>
      <c r="AG75" s="13">
        <f t="shared" si="8"/>
        <v>0</v>
      </c>
      <c r="AH75" s="12">
        <f t="shared" si="9"/>
        <v>7</v>
      </c>
    </row>
    <row r="76" spans="1:34" hidden="1" x14ac:dyDescent="0.3">
      <c r="A76" s="11" t="s">
        <v>626</v>
      </c>
      <c r="B76" s="12" t="s">
        <v>519</v>
      </c>
      <c r="C76" s="12" t="s">
        <v>534</v>
      </c>
      <c r="D76" s="11" t="s">
        <v>620</v>
      </c>
      <c r="E76" s="11" t="s">
        <v>627</v>
      </c>
      <c r="F76" s="11" t="s">
        <v>626</v>
      </c>
      <c r="G76" s="12" t="s">
        <v>628</v>
      </c>
      <c r="H76" s="13" t="s">
        <v>370</v>
      </c>
      <c r="I76" s="13"/>
      <c r="J76" s="13" t="s">
        <v>370</v>
      </c>
      <c r="K76" s="14" t="s">
        <v>370</v>
      </c>
      <c r="L76" s="13" t="s">
        <v>370</v>
      </c>
      <c r="M76" s="15"/>
      <c r="N76" s="13"/>
      <c r="P76" s="13"/>
      <c r="R76" s="13" t="s">
        <v>538</v>
      </c>
      <c r="S76" s="13" t="s">
        <v>538</v>
      </c>
      <c r="T76" s="13"/>
      <c r="V76" s="13" t="s">
        <v>370</v>
      </c>
      <c r="W76" s="13"/>
      <c r="Y76" s="13"/>
      <c r="Z76" s="14" t="s">
        <v>524</v>
      </c>
      <c r="AD76" s="13">
        <f t="shared" si="5"/>
        <v>5</v>
      </c>
      <c r="AE76" s="13">
        <f t="shared" si="6"/>
        <v>2</v>
      </c>
      <c r="AF76" s="13">
        <f t="shared" si="7"/>
        <v>1</v>
      </c>
      <c r="AG76" s="13">
        <f t="shared" si="8"/>
        <v>0</v>
      </c>
      <c r="AH76" s="12">
        <f t="shared" si="9"/>
        <v>8</v>
      </c>
    </row>
    <row r="77" spans="1:34" hidden="1" x14ac:dyDescent="0.3">
      <c r="A77" s="11" t="s">
        <v>629</v>
      </c>
      <c r="B77" s="12" t="s">
        <v>519</v>
      </c>
      <c r="C77" s="12" t="s">
        <v>534</v>
      </c>
      <c r="D77" s="11" t="s">
        <v>620</v>
      </c>
      <c r="E77" s="11" t="s">
        <v>630</v>
      </c>
      <c r="F77" s="11" t="s">
        <v>629</v>
      </c>
      <c r="G77" s="12" t="s">
        <v>631</v>
      </c>
      <c r="H77" s="13" t="s">
        <v>524</v>
      </c>
      <c r="I77" s="13" t="s">
        <v>538</v>
      </c>
      <c r="J77" s="13" t="s">
        <v>396</v>
      </c>
      <c r="M77" s="15" t="s">
        <v>360</v>
      </c>
      <c r="N77" s="13" t="s">
        <v>538</v>
      </c>
      <c r="O77" s="13" t="s">
        <v>538</v>
      </c>
      <c r="P77" s="13" t="s">
        <v>524</v>
      </c>
      <c r="R77" s="13"/>
      <c r="S77" s="13" t="s">
        <v>524</v>
      </c>
      <c r="T77" s="13"/>
      <c r="U77" s="13" t="s">
        <v>524</v>
      </c>
      <c r="W77" s="18" t="s">
        <v>538</v>
      </c>
      <c r="Y77" s="13" t="s">
        <v>538</v>
      </c>
      <c r="Z77" s="14"/>
      <c r="AD77" s="13">
        <f t="shared" si="5"/>
        <v>0</v>
      </c>
      <c r="AE77" s="13">
        <f t="shared" si="6"/>
        <v>6</v>
      </c>
      <c r="AF77" s="13">
        <f t="shared" si="7"/>
        <v>4</v>
      </c>
      <c r="AG77" s="13">
        <f t="shared" si="8"/>
        <v>0</v>
      </c>
      <c r="AH77" s="12">
        <f t="shared" si="9"/>
        <v>10</v>
      </c>
    </row>
    <row r="78" spans="1:34" hidden="1" x14ac:dyDescent="0.3">
      <c r="A78" s="11" t="s">
        <v>632</v>
      </c>
      <c r="B78" s="12" t="s">
        <v>519</v>
      </c>
      <c r="C78" s="12" t="s">
        <v>534</v>
      </c>
      <c r="D78" s="11" t="s">
        <v>620</v>
      </c>
      <c r="E78" s="11" t="s">
        <v>633</v>
      </c>
      <c r="F78" s="11" t="s">
        <v>632</v>
      </c>
      <c r="G78" s="12" t="s">
        <v>634</v>
      </c>
      <c r="H78" s="13" t="s">
        <v>524</v>
      </c>
      <c r="I78" s="13" t="s">
        <v>538</v>
      </c>
      <c r="J78" s="13" t="s">
        <v>396</v>
      </c>
      <c r="K78" s="14" t="s">
        <v>524</v>
      </c>
      <c r="L78" s="13" t="s">
        <v>524</v>
      </c>
      <c r="M78" s="15" t="s">
        <v>360</v>
      </c>
      <c r="N78" s="13" t="s">
        <v>538</v>
      </c>
      <c r="O78" s="13" t="s">
        <v>538</v>
      </c>
      <c r="P78" s="13" t="s">
        <v>538</v>
      </c>
      <c r="Q78" s="13" t="s">
        <v>538</v>
      </c>
      <c r="R78" s="13" t="s">
        <v>396</v>
      </c>
      <c r="S78" s="13" t="s">
        <v>538</v>
      </c>
      <c r="T78" s="13" t="s">
        <v>538</v>
      </c>
      <c r="U78" s="13" t="s">
        <v>538</v>
      </c>
      <c r="V78" s="13" t="s">
        <v>524</v>
      </c>
      <c r="W78" s="13" t="s">
        <v>538</v>
      </c>
      <c r="Y78" s="13" t="s">
        <v>538</v>
      </c>
      <c r="Z78" s="14" t="s">
        <v>524</v>
      </c>
      <c r="AD78" s="13">
        <f t="shared" si="5"/>
        <v>0</v>
      </c>
      <c r="AE78" s="13">
        <f t="shared" si="6"/>
        <v>11</v>
      </c>
      <c r="AF78" s="13">
        <f t="shared" si="7"/>
        <v>5</v>
      </c>
      <c r="AG78" s="13">
        <f t="shared" si="8"/>
        <v>0</v>
      </c>
      <c r="AH78" s="12">
        <f t="shared" si="9"/>
        <v>16</v>
      </c>
    </row>
    <row r="79" spans="1:34" hidden="1" x14ac:dyDescent="0.3">
      <c r="A79" s="11" t="s">
        <v>635</v>
      </c>
      <c r="B79" s="12" t="s">
        <v>519</v>
      </c>
      <c r="C79" s="12" t="s">
        <v>534</v>
      </c>
      <c r="D79" s="11" t="s">
        <v>620</v>
      </c>
      <c r="E79" s="11" t="s">
        <v>636</v>
      </c>
      <c r="F79" s="11" t="s">
        <v>635</v>
      </c>
      <c r="G79" s="12" t="s">
        <v>637</v>
      </c>
      <c r="H79" s="13" t="s">
        <v>370</v>
      </c>
      <c r="I79" s="13" t="s">
        <v>524</v>
      </c>
      <c r="J79" s="13" t="s">
        <v>370</v>
      </c>
      <c r="K79" s="14" t="s">
        <v>524</v>
      </c>
      <c r="L79" s="13" t="s">
        <v>370</v>
      </c>
      <c r="M79" s="15" t="s">
        <v>359</v>
      </c>
      <c r="N79" s="13"/>
      <c r="O79" s="13" t="s">
        <v>538</v>
      </c>
      <c r="P79" s="13"/>
      <c r="R79" s="13" t="s">
        <v>538</v>
      </c>
      <c r="S79" s="13" t="s">
        <v>370</v>
      </c>
      <c r="T79" s="13"/>
      <c r="V79" s="13" t="s">
        <v>370</v>
      </c>
      <c r="W79" s="13" t="s">
        <v>538</v>
      </c>
      <c r="Y79" s="13"/>
      <c r="Z79" s="14" t="s">
        <v>370</v>
      </c>
      <c r="AD79" s="13">
        <f t="shared" si="5"/>
        <v>7</v>
      </c>
      <c r="AE79" s="13">
        <f t="shared" si="6"/>
        <v>3</v>
      </c>
      <c r="AF79" s="13">
        <f t="shared" si="7"/>
        <v>2</v>
      </c>
      <c r="AG79" s="13">
        <f t="shared" si="8"/>
        <v>0</v>
      </c>
      <c r="AH79" s="12">
        <f t="shared" si="9"/>
        <v>12</v>
      </c>
    </row>
    <row r="80" spans="1:34" hidden="1" x14ac:dyDescent="0.3">
      <c r="A80" s="11" t="s">
        <v>638</v>
      </c>
      <c r="B80" s="12" t="s">
        <v>519</v>
      </c>
      <c r="C80" s="12" t="s">
        <v>534</v>
      </c>
      <c r="D80" s="11" t="s">
        <v>639</v>
      </c>
      <c r="E80" s="11" t="s">
        <v>640</v>
      </c>
      <c r="F80" s="11" t="s">
        <v>638</v>
      </c>
      <c r="G80" s="12" t="s">
        <v>641</v>
      </c>
      <c r="I80" s="13"/>
      <c r="J80" s="13"/>
      <c r="M80" s="15"/>
      <c r="N80" s="13"/>
      <c r="P80" s="13"/>
      <c r="R80" s="13"/>
      <c r="T80" s="13" t="s">
        <v>524</v>
      </c>
      <c r="U80" s="13" t="s">
        <v>524</v>
      </c>
      <c r="W80" s="13" t="s">
        <v>396</v>
      </c>
      <c r="Y80" s="13"/>
      <c r="Z80" s="14"/>
      <c r="AD80" s="13">
        <f t="shared" si="5"/>
        <v>0</v>
      </c>
      <c r="AE80" s="13">
        <f t="shared" si="6"/>
        <v>0</v>
      </c>
      <c r="AF80" s="13">
        <f t="shared" si="7"/>
        <v>2</v>
      </c>
      <c r="AG80" s="13">
        <f t="shared" si="8"/>
        <v>0</v>
      </c>
      <c r="AH80" s="12">
        <f t="shared" si="9"/>
        <v>2</v>
      </c>
    </row>
    <row r="81" spans="1:34" hidden="1" x14ac:dyDescent="0.3">
      <c r="A81" s="11" t="s">
        <v>642</v>
      </c>
      <c r="B81" s="12" t="s">
        <v>519</v>
      </c>
      <c r="C81" s="12" t="s">
        <v>534</v>
      </c>
      <c r="D81" s="11" t="s">
        <v>639</v>
      </c>
      <c r="E81" s="11" t="s">
        <v>368</v>
      </c>
      <c r="F81" s="11" t="s">
        <v>642</v>
      </c>
      <c r="G81" s="12" t="s">
        <v>643</v>
      </c>
      <c r="I81" s="13" t="s">
        <v>538</v>
      </c>
      <c r="J81" s="13"/>
      <c r="M81" s="15" t="s">
        <v>360</v>
      </c>
      <c r="N81" s="13" t="s">
        <v>538</v>
      </c>
      <c r="O81" s="13" t="s">
        <v>524</v>
      </c>
      <c r="P81" s="13" t="s">
        <v>524</v>
      </c>
      <c r="R81" s="13"/>
      <c r="T81" s="13" t="s">
        <v>524</v>
      </c>
      <c r="U81" s="13" t="s">
        <v>524</v>
      </c>
      <c r="W81" s="13" t="s">
        <v>538</v>
      </c>
      <c r="Y81" s="13" t="s">
        <v>538</v>
      </c>
      <c r="Z81" s="14"/>
      <c r="AD81" s="13">
        <f t="shared" si="5"/>
        <v>0</v>
      </c>
      <c r="AE81" s="13">
        <f t="shared" si="6"/>
        <v>5</v>
      </c>
      <c r="AF81" s="13">
        <f t="shared" si="7"/>
        <v>4</v>
      </c>
      <c r="AG81" s="13">
        <f t="shared" si="8"/>
        <v>0</v>
      </c>
      <c r="AH81" s="12">
        <f t="shared" si="9"/>
        <v>9</v>
      </c>
    </row>
    <row r="82" spans="1:34" hidden="1" x14ac:dyDescent="0.3">
      <c r="A82" s="11" t="s">
        <v>644</v>
      </c>
      <c r="B82" s="12" t="s">
        <v>519</v>
      </c>
      <c r="C82" s="12" t="s">
        <v>534</v>
      </c>
      <c r="D82" s="11" t="s">
        <v>639</v>
      </c>
      <c r="E82" s="11" t="s">
        <v>645</v>
      </c>
      <c r="F82" s="11" t="s">
        <v>644</v>
      </c>
      <c r="G82" s="12" t="s">
        <v>646</v>
      </c>
      <c r="H82" s="13" t="s">
        <v>370</v>
      </c>
      <c r="I82" s="13"/>
      <c r="J82" s="13" t="s">
        <v>524</v>
      </c>
      <c r="K82" s="14" t="s">
        <v>538</v>
      </c>
      <c r="L82" s="13" t="s">
        <v>370</v>
      </c>
      <c r="M82" s="15"/>
      <c r="N82" s="13"/>
      <c r="P82" s="13"/>
      <c r="R82" s="13"/>
      <c r="S82" s="13" t="s">
        <v>396</v>
      </c>
      <c r="T82" s="13"/>
      <c r="V82" s="13" t="s">
        <v>370</v>
      </c>
      <c r="W82" s="13"/>
      <c r="Y82" s="13"/>
      <c r="Z82" s="14" t="s">
        <v>370</v>
      </c>
      <c r="AD82" s="13">
        <f t="shared" si="5"/>
        <v>4</v>
      </c>
      <c r="AE82" s="13">
        <f t="shared" si="6"/>
        <v>1</v>
      </c>
      <c r="AF82" s="13">
        <f t="shared" si="7"/>
        <v>1</v>
      </c>
      <c r="AG82" s="13">
        <f t="shared" si="8"/>
        <v>0</v>
      </c>
      <c r="AH82" s="12">
        <f t="shared" si="9"/>
        <v>6</v>
      </c>
    </row>
    <row r="83" spans="1:34" hidden="1" x14ac:dyDescent="0.3">
      <c r="A83" s="11" t="s">
        <v>647</v>
      </c>
      <c r="B83" s="12" t="s">
        <v>519</v>
      </c>
      <c r="C83" s="12" t="s">
        <v>534</v>
      </c>
      <c r="D83" s="11" t="s">
        <v>648</v>
      </c>
      <c r="E83" s="11" t="s">
        <v>649</v>
      </c>
      <c r="F83" s="11" t="s">
        <v>647</v>
      </c>
      <c r="G83" s="12" t="s">
        <v>650</v>
      </c>
      <c r="H83" s="13" t="s">
        <v>370</v>
      </c>
      <c r="I83" s="13" t="s">
        <v>370</v>
      </c>
      <c r="J83" s="13" t="s">
        <v>370</v>
      </c>
      <c r="K83" s="14" t="s">
        <v>370</v>
      </c>
      <c r="L83" s="13" t="s">
        <v>370</v>
      </c>
      <c r="M83" s="15" t="s">
        <v>359</v>
      </c>
      <c r="N83" s="13" t="s">
        <v>370</v>
      </c>
      <c r="O83" s="13" t="s">
        <v>370</v>
      </c>
      <c r="P83" s="13" t="s">
        <v>370</v>
      </c>
      <c r="Q83" s="13" t="s">
        <v>370</v>
      </c>
      <c r="R83" s="13" t="s">
        <v>370</v>
      </c>
      <c r="S83" s="13" t="s">
        <v>370</v>
      </c>
      <c r="T83" s="13" t="s">
        <v>370</v>
      </c>
      <c r="U83" s="13" t="s">
        <v>370</v>
      </c>
      <c r="V83" s="13" t="s">
        <v>538</v>
      </c>
      <c r="W83" s="13" t="s">
        <v>359</v>
      </c>
      <c r="Y83" s="13" t="s">
        <v>370</v>
      </c>
      <c r="Z83" s="14" t="s">
        <v>524</v>
      </c>
      <c r="AD83" s="13">
        <f>COUNTIF(H83:Z83,"X")+COUNTIF(H83:Z83, "X(e)")</f>
        <v>16</v>
      </c>
      <c r="AE83" s="13">
        <f>COUNTIF(H83:Z83,"NB")</f>
        <v>1</v>
      </c>
      <c r="AF83" s="13">
        <f>COUNTIF(H83:Z83,"V")</f>
        <v>1</v>
      </c>
      <c r="AG83" s="13">
        <f>COUNTIF(H83:AA83,"IN")</f>
        <v>0</v>
      </c>
      <c r="AH83" s="12">
        <f>SUM(AD83:AG83)</f>
        <v>18</v>
      </c>
    </row>
    <row r="84" spans="1:34" hidden="1" x14ac:dyDescent="0.3">
      <c r="A84" s="11" t="s">
        <v>651</v>
      </c>
      <c r="B84" s="12" t="s">
        <v>519</v>
      </c>
      <c r="C84" s="12" t="s">
        <v>534</v>
      </c>
      <c r="D84" s="11" t="s">
        <v>648</v>
      </c>
      <c r="E84" s="11" t="s">
        <v>652</v>
      </c>
      <c r="F84" s="11" t="s">
        <v>651</v>
      </c>
      <c r="G84" s="12" t="s">
        <v>653</v>
      </c>
      <c r="I84" s="13" t="s">
        <v>524</v>
      </c>
      <c r="J84" s="13"/>
      <c r="K84" s="14" t="s">
        <v>524</v>
      </c>
      <c r="M84" s="15" t="s">
        <v>360</v>
      </c>
      <c r="N84" s="13"/>
      <c r="O84" s="13" t="s">
        <v>524</v>
      </c>
      <c r="P84" s="13" t="s">
        <v>524</v>
      </c>
      <c r="Q84" s="13" t="s">
        <v>538</v>
      </c>
      <c r="R84" s="13"/>
      <c r="T84" s="13" t="s">
        <v>524</v>
      </c>
      <c r="U84" s="13" t="s">
        <v>524</v>
      </c>
      <c r="W84" s="13" t="s">
        <v>538</v>
      </c>
      <c r="Y84" s="13" t="s">
        <v>524</v>
      </c>
      <c r="Z84" s="14"/>
      <c r="AD84" s="13">
        <f>COUNTIF(H84:Z84,"X")+COUNTIF(H84:Z84, "X(e)")</f>
        <v>0</v>
      </c>
      <c r="AE84" s="13">
        <f>COUNTIF(H84:Z84,"NB")</f>
        <v>3</v>
      </c>
      <c r="AF84" s="13">
        <f>COUNTIF(H84:Z84,"V")</f>
        <v>7</v>
      </c>
      <c r="AG84" s="13">
        <f>COUNTIF(H84:AA84,"IN")</f>
        <v>0</v>
      </c>
      <c r="AH84" s="12">
        <f>SUM(AD84:AG84)</f>
        <v>10</v>
      </c>
    </row>
    <row r="85" spans="1:34" hidden="1" x14ac:dyDescent="0.3">
      <c r="A85" s="11" t="s">
        <v>654</v>
      </c>
      <c r="B85" s="12" t="s">
        <v>519</v>
      </c>
      <c r="C85" s="12" t="s">
        <v>534</v>
      </c>
      <c r="D85" s="11" t="s">
        <v>648</v>
      </c>
      <c r="E85" s="11" t="s">
        <v>655</v>
      </c>
      <c r="F85" s="11" t="s">
        <v>654</v>
      </c>
      <c r="G85" s="12" t="s">
        <v>656</v>
      </c>
      <c r="H85" s="13" t="s">
        <v>370</v>
      </c>
      <c r="I85" s="13"/>
      <c r="J85" s="13" t="s">
        <v>370</v>
      </c>
      <c r="K85" s="14" t="s">
        <v>370</v>
      </c>
      <c r="L85" s="13" t="s">
        <v>370</v>
      </c>
      <c r="M85" s="15" t="s">
        <v>359</v>
      </c>
      <c r="N85" s="13"/>
      <c r="O85" s="13" t="s">
        <v>370</v>
      </c>
      <c r="P85" s="13"/>
      <c r="R85" s="13" t="s">
        <v>524</v>
      </c>
      <c r="S85" s="13" t="s">
        <v>370</v>
      </c>
      <c r="T85" s="13"/>
      <c r="V85" s="13" t="s">
        <v>370</v>
      </c>
      <c r="W85" s="13"/>
      <c r="Y85" s="13"/>
      <c r="Z85" s="14" t="s">
        <v>370</v>
      </c>
      <c r="AD85" s="13">
        <f>COUNTIF(H85:Z85,"X")+COUNTIF(H85:Z85, "X(e)")</f>
        <v>9</v>
      </c>
      <c r="AE85" s="13">
        <f>COUNTIF(H85:Z85,"NB")</f>
        <v>0</v>
      </c>
      <c r="AF85" s="13">
        <f>COUNTIF(H85:Z85,"V")</f>
        <v>1</v>
      </c>
      <c r="AG85" s="13">
        <f>COUNTIF(H85:AA85,"IN")</f>
        <v>0</v>
      </c>
      <c r="AH85" s="12">
        <f>SUM(AD85:AG85)</f>
        <v>10</v>
      </c>
    </row>
    <row r="86" spans="1:34" hidden="1" x14ac:dyDescent="0.3">
      <c r="A86" s="11" t="s">
        <v>657</v>
      </c>
      <c r="B86" s="12" t="s">
        <v>519</v>
      </c>
      <c r="C86" s="12" t="s">
        <v>534</v>
      </c>
      <c r="D86" s="11" t="s">
        <v>648</v>
      </c>
      <c r="E86" s="11" t="s">
        <v>658</v>
      </c>
      <c r="F86" s="11" t="s">
        <v>657</v>
      </c>
      <c r="G86" s="12" t="s">
        <v>659</v>
      </c>
      <c r="I86" s="13" t="s">
        <v>524</v>
      </c>
      <c r="J86" s="13"/>
      <c r="M86" s="15" t="s">
        <v>361</v>
      </c>
      <c r="N86" s="13" t="s">
        <v>524</v>
      </c>
      <c r="O86" s="13" t="s">
        <v>524</v>
      </c>
      <c r="P86" s="13" t="s">
        <v>524</v>
      </c>
      <c r="R86" s="13"/>
      <c r="T86" s="13" t="s">
        <v>524</v>
      </c>
      <c r="U86" s="13" t="s">
        <v>524</v>
      </c>
      <c r="W86" s="13" t="s">
        <v>524</v>
      </c>
      <c r="Y86" s="13"/>
      <c r="Z86" s="14"/>
      <c r="AD86" s="13">
        <f t="shared" si="5"/>
        <v>0</v>
      </c>
      <c r="AE86" s="13">
        <f t="shared" si="6"/>
        <v>0</v>
      </c>
      <c r="AF86" s="13">
        <f t="shared" si="7"/>
        <v>8</v>
      </c>
      <c r="AG86" s="13">
        <f t="shared" si="8"/>
        <v>0</v>
      </c>
      <c r="AH86" s="12">
        <f t="shared" si="9"/>
        <v>8</v>
      </c>
    </row>
    <row r="87" spans="1:34" hidden="1" x14ac:dyDescent="0.3">
      <c r="A87" s="11" t="s">
        <v>660</v>
      </c>
      <c r="B87" s="12" t="s">
        <v>519</v>
      </c>
      <c r="C87" s="12" t="s">
        <v>534</v>
      </c>
      <c r="D87" s="11" t="s">
        <v>648</v>
      </c>
      <c r="E87" s="11" t="s">
        <v>661</v>
      </c>
      <c r="F87" s="11" t="s">
        <v>660</v>
      </c>
      <c r="G87" s="12" t="s">
        <v>662</v>
      </c>
      <c r="I87" s="13"/>
      <c r="M87" s="15" t="s">
        <v>370</v>
      </c>
      <c r="N87" s="13"/>
      <c r="O87" s="13" t="s">
        <v>370</v>
      </c>
      <c r="P87" s="13"/>
      <c r="R87" s="13"/>
      <c r="S87" s="13" t="s">
        <v>370</v>
      </c>
      <c r="T87" s="13"/>
      <c r="W87" s="13" t="s">
        <v>370</v>
      </c>
      <c r="Y87" s="13"/>
      <c r="AD87" s="13">
        <f t="shared" si="5"/>
        <v>4</v>
      </c>
      <c r="AE87" s="13">
        <f t="shared" si="6"/>
        <v>0</v>
      </c>
      <c r="AF87" s="13">
        <f t="shared" si="7"/>
        <v>0</v>
      </c>
      <c r="AG87" s="13">
        <f t="shared" si="8"/>
        <v>0</v>
      </c>
      <c r="AH87" s="12">
        <f t="shared" si="9"/>
        <v>4</v>
      </c>
    </row>
    <row r="88" spans="1:34" hidden="1" x14ac:dyDescent="0.3">
      <c r="A88" s="11" t="s">
        <v>663</v>
      </c>
      <c r="B88" s="12" t="s">
        <v>519</v>
      </c>
      <c r="C88" s="12" t="s">
        <v>534</v>
      </c>
      <c r="D88" s="11" t="s">
        <v>648</v>
      </c>
      <c r="E88" s="11" t="s">
        <v>664</v>
      </c>
      <c r="F88" s="11" t="s">
        <v>663</v>
      </c>
      <c r="G88" s="12" t="s">
        <v>665</v>
      </c>
      <c r="H88" s="13" t="s">
        <v>370</v>
      </c>
      <c r="I88" s="13"/>
      <c r="J88" s="13" t="s">
        <v>370</v>
      </c>
      <c r="K88" s="14" t="s">
        <v>370</v>
      </c>
      <c r="L88" s="13" t="s">
        <v>370</v>
      </c>
      <c r="M88" s="15"/>
      <c r="N88" s="13"/>
      <c r="P88" s="13"/>
      <c r="R88" s="13" t="s">
        <v>524</v>
      </c>
      <c r="S88" s="13" t="s">
        <v>370</v>
      </c>
      <c r="T88" s="13"/>
      <c r="V88" s="13" t="s">
        <v>370</v>
      </c>
      <c r="W88" s="13"/>
      <c r="Y88" s="13"/>
      <c r="Z88" s="14" t="s">
        <v>370</v>
      </c>
      <c r="AD88" s="13">
        <f t="shared" si="5"/>
        <v>7</v>
      </c>
      <c r="AE88" s="13">
        <f t="shared" si="6"/>
        <v>0</v>
      </c>
      <c r="AF88" s="13">
        <f t="shared" si="7"/>
        <v>1</v>
      </c>
      <c r="AG88" s="13">
        <f t="shared" si="8"/>
        <v>0</v>
      </c>
      <c r="AH88" s="12">
        <f t="shared" si="9"/>
        <v>8</v>
      </c>
    </row>
    <row r="89" spans="1:34" hidden="1" x14ac:dyDescent="0.3">
      <c r="A89" s="11" t="s">
        <v>666</v>
      </c>
      <c r="B89" s="12" t="s">
        <v>519</v>
      </c>
      <c r="C89" s="12" t="s">
        <v>534</v>
      </c>
      <c r="D89" s="11" t="s">
        <v>667</v>
      </c>
      <c r="E89" s="11" t="s">
        <v>668</v>
      </c>
      <c r="F89" s="11" t="s">
        <v>666</v>
      </c>
      <c r="G89" s="12" t="s">
        <v>669</v>
      </c>
      <c r="H89" s="13" t="s">
        <v>396</v>
      </c>
      <c r="I89" s="13"/>
      <c r="J89" s="13"/>
      <c r="K89" s="14" t="s">
        <v>370</v>
      </c>
      <c r="M89" s="15" t="s">
        <v>359</v>
      </c>
      <c r="N89" s="13"/>
      <c r="O89" s="13" t="s">
        <v>370</v>
      </c>
      <c r="P89" s="13"/>
      <c r="R89" s="13" t="s">
        <v>396</v>
      </c>
      <c r="S89" s="13" t="s">
        <v>370</v>
      </c>
      <c r="T89" s="13" t="s">
        <v>524</v>
      </c>
      <c r="U89" s="13" t="s">
        <v>524</v>
      </c>
      <c r="W89" s="18" t="s">
        <v>359</v>
      </c>
      <c r="Y89" s="13"/>
      <c r="Z89" s="14"/>
      <c r="AD89" s="13">
        <f t="shared" si="5"/>
        <v>5</v>
      </c>
      <c r="AE89" s="13">
        <f t="shared" si="6"/>
        <v>0</v>
      </c>
      <c r="AF89" s="13">
        <f t="shared" si="7"/>
        <v>2</v>
      </c>
      <c r="AG89" s="13">
        <f t="shared" si="8"/>
        <v>0</v>
      </c>
      <c r="AH89" s="12">
        <f t="shared" si="9"/>
        <v>7</v>
      </c>
    </row>
    <row r="90" spans="1:34" hidden="1" x14ac:dyDescent="0.3">
      <c r="A90" s="11" t="s">
        <v>670</v>
      </c>
      <c r="B90" s="12" t="s">
        <v>519</v>
      </c>
      <c r="C90" s="12" t="s">
        <v>534</v>
      </c>
      <c r="D90" s="11" t="s">
        <v>667</v>
      </c>
      <c r="E90" s="11" t="s">
        <v>671</v>
      </c>
      <c r="F90" s="11" t="s">
        <v>670</v>
      </c>
      <c r="G90" s="12" t="s">
        <v>672</v>
      </c>
      <c r="H90" s="13" t="s">
        <v>370</v>
      </c>
      <c r="I90" s="13"/>
      <c r="J90" s="13" t="s">
        <v>370</v>
      </c>
      <c r="K90" s="14" t="s">
        <v>370</v>
      </c>
      <c r="L90" s="13" t="s">
        <v>370</v>
      </c>
      <c r="M90" s="15"/>
      <c r="N90" s="13"/>
      <c r="P90" s="13"/>
      <c r="R90" s="13" t="s">
        <v>370</v>
      </c>
      <c r="S90" s="13" t="s">
        <v>524</v>
      </c>
      <c r="T90" s="13"/>
      <c r="V90" s="13" t="s">
        <v>370</v>
      </c>
      <c r="W90" s="13"/>
      <c r="Y90" s="13"/>
      <c r="Z90" s="14" t="s">
        <v>524</v>
      </c>
      <c r="AD90" s="13">
        <f t="shared" si="5"/>
        <v>6</v>
      </c>
      <c r="AE90" s="13">
        <f t="shared" si="6"/>
        <v>0</v>
      </c>
      <c r="AF90" s="13">
        <f t="shared" si="7"/>
        <v>2</v>
      </c>
      <c r="AG90" s="13">
        <f t="shared" si="8"/>
        <v>0</v>
      </c>
      <c r="AH90" s="12">
        <f t="shared" si="9"/>
        <v>8</v>
      </c>
    </row>
    <row r="91" spans="1:34" hidden="1" x14ac:dyDescent="0.3">
      <c r="A91" s="11" t="s">
        <v>673</v>
      </c>
      <c r="B91" s="12" t="s">
        <v>519</v>
      </c>
      <c r="C91" s="12" t="s">
        <v>534</v>
      </c>
      <c r="D91" s="11" t="s">
        <v>674</v>
      </c>
      <c r="E91" s="11" t="s">
        <v>675</v>
      </c>
      <c r="F91" s="11" t="s">
        <v>673</v>
      </c>
      <c r="G91" s="12" t="s">
        <v>676</v>
      </c>
      <c r="I91" s="13" t="s">
        <v>524</v>
      </c>
      <c r="J91" s="13"/>
      <c r="M91" s="15" t="s">
        <v>524</v>
      </c>
      <c r="N91" s="13" t="s">
        <v>524</v>
      </c>
      <c r="O91" s="13" t="s">
        <v>524</v>
      </c>
      <c r="P91" s="13" t="s">
        <v>524</v>
      </c>
      <c r="R91" s="13"/>
      <c r="T91" s="13" t="s">
        <v>524</v>
      </c>
      <c r="U91" s="13" t="s">
        <v>524</v>
      </c>
      <c r="W91" s="13" t="s">
        <v>538</v>
      </c>
      <c r="Y91" s="13" t="s">
        <v>524</v>
      </c>
      <c r="Z91" s="14"/>
      <c r="AD91" s="13">
        <f t="shared" si="5"/>
        <v>0</v>
      </c>
      <c r="AE91" s="13">
        <f t="shared" si="6"/>
        <v>1</v>
      </c>
      <c r="AF91" s="13">
        <f t="shared" si="7"/>
        <v>8</v>
      </c>
      <c r="AG91" s="13">
        <f t="shared" si="8"/>
        <v>0</v>
      </c>
      <c r="AH91" s="12">
        <f t="shared" si="9"/>
        <v>9</v>
      </c>
    </row>
    <row r="92" spans="1:34" hidden="1" x14ac:dyDescent="0.3">
      <c r="A92" s="11" t="s">
        <v>677</v>
      </c>
      <c r="B92" s="12" t="s">
        <v>519</v>
      </c>
      <c r="C92" s="12" t="s">
        <v>534</v>
      </c>
      <c r="D92" s="11" t="s">
        <v>674</v>
      </c>
      <c r="E92" s="11" t="s">
        <v>678</v>
      </c>
      <c r="F92" s="11" t="s">
        <v>677</v>
      </c>
      <c r="G92" s="12" t="s">
        <v>679</v>
      </c>
      <c r="I92" s="13" t="s">
        <v>538</v>
      </c>
      <c r="J92" s="13"/>
      <c r="M92" s="15" t="s">
        <v>538</v>
      </c>
      <c r="N92" s="13" t="s">
        <v>538</v>
      </c>
      <c r="O92" s="13" t="s">
        <v>538</v>
      </c>
      <c r="P92" s="13" t="s">
        <v>524</v>
      </c>
      <c r="R92" s="13"/>
      <c r="T92" s="13" t="s">
        <v>524</v>
      </c>
      <c r="U92" s="13" t="s">
        <v>524</v>
      </c>
      <c r="W92" s="13" t="s">
        <v>538</v>
      </c>
      <c r="Y92" s="13" t="s">
        <v>538</v>
      </c>
      <c r="Z92" s="14"/>
      <c r="AD92" s="13">
        <f t="shared" si="5"/>
        <v>0</v>
      </c>
      <c r="AE92" s="13">
        <f t="shared" si="6"/>
        <v>6</v>
      </c>
      <c r="AF92" s="13">
        <f t="shared" si="7"/>
        <v>3</v>
      </c>
      <c r="AG92" s="13">
        <f t="shared" si="8"/>
        <v>0</v>
      </c>
      <c r="AH92" s="12">
        <f t="shared" si="9"/>
        <v>9</v>
      </c>
    </row>
    <row r="93" spans="1:34" hidden="1" x14ac:dyDescent="0.3">
      <c r="A93" s="11" t="s">
        <v>680</v>
      </c>
      <c r="B93" s="12" t="s">
        <v>519</v>
      </c>
      <c r="C93" s="12" t="s">
        <v>534</v>
      </c>
      <c r="D93" s="11" t="s">
        <v>681</v>
      </c>
      <c r="E93" s="11" t="s">
        <v>682</v>
      </c>
      <c r="F93" s="11" t="s">
        <v>680</v>
      </c>
      <c r="G93" s="12" t="s">
        <v>683</v>
      </c>
      <c r="H93" s="13" t="s">
        <v>525</v>
      </c>
      <c r="I93" s="13"/>
      <c r="J93" s="13"/>
      <c r="K93" s="14" t="s">
        <v>370</v>
      </c>
      <c r="M93" s="15"/>
      <c r="N93" s="13"/>
      <c r="P93" s="13"/>
      <c r="R93" s="13" t="s">
        <v>525</v>
      </c>
      <c r="T93" s="13"/>
      <c r="W93" s="13"/>
      <c r="Y93" s="13"/>
      <c r="Z93" s="14"/>
      <c r="AD93" s="13">
        <f t="shared" si="5"/>
        <v>1</v>
      </c>
      <c r="AE93" s="13">
        <f t="shared" si="6"/>
        <v>0</v>
      </c>
      <c r="AF93" s="13">
        <f t="shared" si="7"/>
        <v>0</v>
      </c>
      <c r="AG93" s="13">
        <f t="shared" si="8"/>
        <v>0</v>
      </c>
      <c r="AH93" s="12">
        <f t="shared" si="9"/>
        <v>1</v>
      </c>
    </row>
    <row r="94" spans="1:34" hidden="1" x14ac:dyDescent="0.3">
      <c r="A94" s="11" t="s">
        <v>684</v>
      </c>
      <c r="B94" s="12" t="s">
        <v>519</v>
      </c>
      <c r="C94" s="12" t="s">
        <v>534</v>
      </c>
      <c r="D94" s="11" t="s">
        <v>685</v>
      </c>
      <c r="E94" s="11" t="s">
        <v>686</v>
      </c>
      <c r="F94" s="11" t="s">
        <v>684</v>
      </c>
      <c r="G94" s="12" t="s">
        <v>687</v>
      </c>
      <c r="H94" s="13" t="s">
        <v>370</v>
      </c>
      <c r="I94" s="13"/>
      <c r="J94" s="13" t="s">
        <v>538</v>
      </c>
      <c r="K94" s="14" t="s">
        <v>370</v>
      </c>
      <c r="L94" s="13" t="s">
        <v>370</v>
      </c>
      <c r="M94" s="15"/>
      <c r="N94" s="13"/>
      <c r="P94" s="13"/>
      <c r="R94" s="13" t="s">
        <v>370</v>
      </c>
      <c r="T94" s="13"/>
      <c r="V94" s="13" t="s">
        <v>370</v>
      </c>
      <c r="W94" s="13"/>
      <c r="Y94" s="13"/>
      <c r="Z94" s="14" t="s">
        <v>396</v>
      </c>
      <c r="AD94" s="13">
        <f t="shared" si="5"/>
        <v>5</v>
      </c>
      <c r="AE94" s="13">
        <f t="shared" si="6"/>
        <v>1</v>
      </c>
      <c r="AF94" s="13">
        <f t="shared" si="7"/>
        <v>0</v>
      </c>
      <c r="AG94" s="13">
        <f t="shared" si="8"/>
        <v>0</v>
      </c>
      <c r="AH94" s="12">
        <f t="shared" si="9"/>
        <v>6</v>
      </c>
    </row>
    <row r="95" spans="1:34" hidden="1" x14ac:dyDescent="0.3">
      <c r="A95" s="11" t="s">
        <v>688</v>
      </c>
      <c r="B95" s="12" t="s">
        <v>519</v>
      </c>
      <c r="C95" s="12" t="s">
        <v>534</v>
      </c>
      <c r="D95" s="11" t="s">
        <v>689</v>
      </c>
      <c r="E95" s="11" t="s">
        <v>690</v>
      </c>
      <c r="F95" s="11" t="s">
        <v>688</v>
      </c>
      <c r="G95" s="12" t="s">
        <v>691</v>
      </c>
      <c r="H95" s="13" t="s">
        <v>370</v>
      </c>
      <c r="I95" s="13" t="s">
        <v>361</v>
      </c>
      <c r="J95" s="13" t="s">
        <v>538</v>
      </c>
      <c r="K95" s="14" t="s">
        <v>370</v>
      </c>
      <c r="M95" s="15" t="s">
        <v>359</v>
      </c>
      <c r="N95" s="13" t="s">
        <v>524</v>
      </c>
      <c r="O95" s="13" t="s">
        <v>370</v>
      </c>
      <c r="P95" s="13" t="s">
        <v>370</v>
      </c>
      <c r="Q95" s="13" t="s">
        <v>370</v>
      </c>
      <c r="R95" s="13" t="s">
        <v>370</v>
      </c>
      <c r="S95" s="13" t="s">
        <v>370</v>
      </c>
      <c r="T95" s="13" t="s">
        <v>370</v>
      </c>
      <c r="U95" s="13" t="s">
        <v>370</v>
      </c>
      <c r="V95" s="13" t="s">
        <v>370</v>
      </c>
      <c r="W95" s="13" t="s">
        <v>370</v>
      </c>
      <c r="Y95" s="13" t="s">
        <v>524</v>
      </c>
      <c r="Z95" s="14"/>
      <c r="AD95" s="13">
        <f t="shared" si="5"/>
        <v>12</v>
      </c>
      <c r="AE95" s="13">
        <f t="shared" si="6"/>
        <v>1</v>
      </c>
      <c r="AF95" s="13">
        <f t="shared" si="7"/>
        <v>3</v>
      </c>
      <c r="AG95" s="13">
        <f t="shared" si="8"/>
        <v>0</v>
      </c>
      <c r="AH95" s="12">
        <f t="shared" si="9"/>
        <v>16</v>
      </c>
    </row>
    <row r="96" spans="1:34" hidden="1" x14ac:dyDescent="0.3">
      <c r="A96" s="11" t="s">
        <v>692</v>
      </c>
      <c r="B96" s="12" t="s">
        <v>519</v>
      </c>
      <c r="C96" s="12" t="s">
        <v>534</v>
      </c>
      <c r="D96" s="11" t="s">
        <v>693</v>
      </c>
      <c r="E96" s="11" t="s">
        <v>694</v>
      </c>
      <c r="F96" s="11" t="s">
        <v>692</v>
      </c>
      <c r="G96" s="12" t="s">
        <v>695</v>
      </c>
      <c r="H96" s="13" t="s">
        <v>370</v>
      </c>
      <c r="I96" s="13"/>
      <c r="J96" s="13" t="s">
        <v>370</v>
      </c>
      <c r="L96" s="13" t="s">
        <v>370</v>
      </c>
      <c r="M96" s="15" t="s">
        <v>359</v>
      </c>
      <c r="N96" s="13"/>
      <c r="O96" s="13" t="s">
        <v>370</v>
      </c>
      <c r="P96" s="13"/>
      <c r="R96" s="13"/>
      <c r="S96" s="13" t="s">
        <v>370</v>
      </c>
      <c r="T96" s="13"/>
      <c r="W96" s="13"/>
      <c r="Y96" s="13"/>
      <c r="Z96" s="14"/>
      <c r="AD96" s="13">
        <f t="shared" si="5"/>
        <v>6</v>
      </c>
      <c r="AE96" s="13">
        <f t="shared" si="6"/>
        <v>0</v>
      </c>
      <c r="AF96" s="13">
        <f t="shared" si="7"/>
        <v>0</v>
      </c>
      <c r="AG96" s="13">
        <f t="shared" si="8"/>
        <v>0</v>
      </c>
      <c r="AH96" s="12">
        <f t="shared" si="9"/>
        <v>6</v>
      </c>
    </row>
    <row r="97" spans="1:34" hidden="1" x14ac:dyDescent="0.3">
      <c r="A97" s="11" t="s">
        <v>696</v>
      </c>
      <c r="B97" s="12" t="s">
        <v>519</v>
      </c>
      <c r="C97" s="12" t="s">
        <v>534</v>
      </c>
      <c r="D97" s="11" t="s">
        <v>693</v>
      </c>
      <c r="E97" s="11" t="s">
        <v>697</v>
      </c>
      <c r="F97" s="11" t="s">
        <v>696</v>
      </c>
      <c r="G97" s="12" t="s">
        <v>698</v>
      </c>
      <c r="H97" s="13" t="s">
        <v>370</v>
      </c>
      <c r="I97" s="13"/>
      <c r="J97" s="13" t="s">
        <v>396</v>
      </c>
      <c r="K97" s="14" t="s">
        <v>538</v>
      </c>
      <c r="L97" s="13" t="s">
        <v>370</v>
      </c>
      <c r="M97" s="15"/>
      <c r="N97" s="13"/>
      <c r="P97" s="13"/>
      <c r="R97" s="13" t="s">
        <v>524</v>
      </c>
      <c r="T97" s="13"/>
      <c r="V97" s="13" t="s">
        <v>370</v>
      </c>
      <c r="W97" s="13"/>
      <c r="Y97" s="13"/>
      <c r="Z97" s="14" t="s">
        <v>524</v>
      </c>
      <c r="AD97" s="13">
        <f t="shared" si="5"/>
        <v>3</v>
      </c>
      <c r="AE97" s="13">
        <f t="shared" si="6"/>
        <v>1</v>
      </c>
      <c r="AF97" s="13">
        <f t="shared" si="7"/>
        <v>2</v>
      </c>
      <c r="AG97" s="13">
        <f t="shared" si="8"/>
        <v>0</v>
      </c>
      <c r="AH97" s="12">
        <f t="shared" si="9"/>
        <v>6</v>
      </c>
    </row>
    <row r="98" spans="1:34" hidden="1" x14ac:dyDescent="0.3">
      <c r="A98" s="11" t="s">
        <v>699</v>
      </c>
      <c r="B98" s="12" t="s">
        <v>700</v>
      </c>
      <c r="C98" s="12" t="s">
        <v>701</v>
      </c>
      <c r="D98" s="11" t="s">
        <v>702</v>
      </c>
      <c r="E98" s="11" t="s">
        <v>703</v>
      </c>
      <c r="F98" s="11" t="s">
        <v>699</v>
      </c>
      <c r="G98" s="12" t="s">
        <v>704</v>
      </c>
      <c r="I98" s="13"/>
      <c r="J98" s="13" t="s">
        <v>370</v>
      </c>
      <c r="M98" s="15" t="s">
        <v>359</v>
      </c>
      <c r="N98" s="13"/>
      <c r="O98" s="13" t="s">
        <v>370</v>
      </c>
      <c r="P98" s="13"/>
      <c r="R98" s="13"/>
      <c r="S98" s="13" t="s">
        <v>370</v>
      </c>
      <c r="T98" s="13"/>
      <c r="W98" s="13"/>
      <c r="Y98" s="13"/>
      <c r="Z98" s="14"/>
      <c r="AD98" s="13">
        <f t="shared" si="5"/>
        <v>4</v>
      </c>
      <c r="AE98" s="13">
        <f t="shared" si="6"/>
        <v>0</v>
      </c>
      <c r="AF98" s="13">
        <f t="shared" si="7"/>
        <v>0</v>
      </c>
      <c r="AG98" s="13">
        <f t="shared" si="8"/>
        <v>0</v>
      </c>
      <c r="AH98" s="12">
        <f t="shared" si="9"/>
        <v>4</v>
      </c>
    </row>
    <row r="99" spans="1:34" hidden="1" x14ac:dyDescent="0.3">
      <c r="A99" s="11" t="s">
        <v>705</v>
      </c>
      <c r="B99" s="12" t="s">
        <v>700</v>
      </c>
      <c r="C99" s="12" t="s">
        <v>701</v>
      </c>
      <c r="D99" s="11" t="s">
        <v>706</v>
      </c>
      <c r="E99" s="11" t="s">
        <v>707</v>
      </c>
      <c r="F99" s="11" t="s">
        <v>705</v>
      </c>
      <c r="G99" s="12" t="s">
        <v>708</v>
      </c>
      <c r="I99" s="13"/>
      <c r="J99" s="13"/>
      <c r="M99" s="15" t="s">
        <v>359</v>
      </c>
      <c r="N99" s="13"/>
      <c r="P99" s="13"/>
      <c r="R99" s="13"/>
      <c r="T99" s="13"/>
      <c r="W99" s="13" t="s">
        <v>370</v>
      </c>
      <c r="Y99" s="13"/>
      <c r="Z99" s="14"/>
      <c r="AD99" s="13">
        <f t="shared" si="5"/>
        <v>2</v>
      </c>
      <c r="AE99" s="13">
        <f t="shared" si="6"/>
        <v>0</v>
      </c>
      <c r="AF99" s="13">
        <f t="shared" si="7"/>
        <v>0</v>
      </c>
      <c r="AG99" s="13">
        <f t="shared" si="8"/>
        <v>0</v>
      </c>
      <c r="AH99" s="12">
        <f t="shared" si="9"/>
        <v>2</v>
      </c>
    </row>
    <row r="100" spans="1:34" hidden="1" x14ac:dyDescent="0.3">
      <c r="A100" s="11" t="s">
        <v>709</v>
      </c>
      <c r="B100" s="12" t="s">
        <v>700</v>
      </c>
      <c r="C100" s="12" t="s">
        <v>701</v>
      </c>
      <c r="D100" s="11" t="s">
        <v>706</v>
      </c>
      <c r="E100" s="11" t="s">
        <v>710</v>
      </c>
      <c r="F100" s="11" t="s">
        <v>709</v>
      </c>
      <c r="G100" s="12" t="s">
        <v>711</v>
      </c>
      <c r="I100" s="13"/>
      <c r="J100" s="13"/>
      <c r="M100" s="15"/>
      <c r="N100" s="13"/>
      <c r="O100" s="13" t="s">
        <v>370</v>
      </c>
      <c r="P100" s="13"/>
      <c r="R100" s="13"/>
      <c r="S100" s="13" t="s">
        <v>370</v>
      </c>
      <c r="T100" s="13"/>
      <c r="W100" s="13"/>
      <c r="Y100" s="13"/>
      <c r="Z100" s="14"/>
      <c r="AD100" s="13">
        <f t="shared" si="5"/>
        <v>2</v>
      </c>
      <c r="AE100" s="13">
        <f t="shared" si="6"/>
        <v>0</v>
      </c>
      <c r="AF100" s="13">
        <f t="shared" si="7"/>
        <v>0</v>
      </c>
      <c r="AG100" s="13">
        <f t="shared" si="8"/>
        <v>0</v>
      </c>
      <c r="AH100" s="12">
        <f t="shared" si="9"/>
        <v>2</v>
      </c>
    </row>
    <row r="101" spans="1:34" hidden="1" x14ac:dyDescent="0.3">
      <c r="A101" s="11" t="s">
        <v>712</v>
      </c>
      <c r="B101" s="12" t="s">
        <v>700</v>
      </c>
      <c r="C101" s="12" t="s">
        <v>701</v>
      </c>
      <c r="D101" s="11" t="s">
        <v>706</v>
      </c>
      <c r="E101" s="11" t="s">
        <v>713</v>
      </c>
      <c r="F101" s="11" t="s">
        <v>712</v>
      </c>
      <c r="G101" s="12" t="s">
        <v>714</v>
      </c>
      <c r="I101" s="13"/>
      <c r="J101" s="13"/>
      <c r="M101" s="15" t="s">
        <v>359</v>
      </c>
      <c r="N101" s="13"/>
      <c r="O101" s="13" t="s">
        <v>370</v>
      </c>
      <c r="P101" s="13"/>
      <c r="R101" s="13"/>
      <c r="T101" s="13"/>
      <c r="W101" s="13"/>
      <c r="Y101" s="13"/>
      <c r="Z101" s="14"/>
      <c r="AD101" s="13">
        <f t="shared" si="5"/>
        <v>2</v>
      </c>
      <c r="AE101" s="13">
        <f t="shared" si="6"/>
        <v>0</v>
      </c>
      <c r="AF101" s="13">
        <f t="shared" si="7"/>
        <v>0</v>
      </c>
      <c r="AG101" s="13">
        <f t="shared" si="8"/>
        <v>0</v>
      </c>
      <c r="AH101" s="12">
        <f t="shared" si="9"/>
        <v>2</v>
      </c>
    </row>
    <row r="102" spans="1:34" hidden="1" x14ac:dyDescent="0.3">
      <c r="A102" s="11" t="s">
        <v>715</v>
      </c>
      <c r="B102" s="12" t="s">
        <v>700</v>
      </c>
      <c r="C102" s="12" t="s">
        <v>701</v>
      </c>
      <c r="D102" s="11" t="s">
        <v>706</v>
      </c>
      <c r="E102" s="11" t="s">
        <v>716</v>
      </c>
      <c r="F102" s="11" t="s">
        <v>715</v>
      </c>
      <c r="G102" s="12" t="s">
        <v>717</v>
      </c>
      <c r="I102" s="13"/>
      <c r="J102" s="13" t="s">
        <v>370</v>
      </c>
      <c r="M102" s="15" t="s">
        <v>359</v>
      </c>
      <c r="N102" s="13"/>
      <c r="O102" s="13" t="s">
        <v>370</v>
      </c>
      <c r="P102" s="13"/>
      <c r="R102" s="13"/>
      <c r="S102" s="13" t="s">
        <v>370</v>
      </c>
      <c r="T102" s="13"/>
      <c r="W102" s="13" t="s">
        <v>370</v>
      </c>
      <c r="Y102" s="13"/>
      <c r="Z102" s="14"/>
      <c r="AD102" s="13">
        <f t="shared" si="5"/>
        <v>5</v>
      </c>
      <c r="AE102" s="13">
        <f t="shared" si="6"/>
        <v>0</v>
      </c>
      <c r="AF102" s="13">
        <f t="shared" si="7"/>
        <v>0</v>
      </c>
      <c r="AG102" s="13">
        <f t="shared" si="8"/>
        <v>0</v>
      </c>
      <c r="AH102" s="12">
        <f t="shared" si="9"/>
        <v>5</v>
      </c>
    </row>
    <row r="103" spans="1:34" hidden="1" x14ac:dyDescent="0.3">
      <c r="A103" s="11" t="s">
        <v>718</v>
      </c>
      <c r="B103" s="12" t="s">
        <v>700</v>
      </c>
      <c r="C103" s="12" t="s">
        <v>701</v>
      </c>
      <c r="D103" s="11" t="s">
        <v>706</v>
      </c>
      <c r="E103" s="11" t="s">
        <v>719</v>
      </c>
      <c r="F103" s="11" t="s">
        <v>718</v>
      </c>
      <c r="G103" s="12" t="s">
        <v>720</v>
      </c>
      <c r="I103" s="13"/>
      <c r="J103" s="13"/>
      <c r="K103" s="14" t="s">
        <v>370</v>
      </c>
      <c r="M103" s="15"/>
      <c r="N103" s="13"/>
      <c r="P103" s="13" t="s">
        <v>370</v>
      </c>
      <c r="Q103" s="13" t="s">
        <v>370</v>
      </c>
      <c r="R103" s="13"/>
      <c r="T103" s="13" t="s">
        <v>370</v>
      </c>
      <c r="W103" s="13" t="s">
        <v>370</v>
      </c>
      <c r="Y103" s="13"/>
      <c r="Z103" s="14"/>
      <c r="AD103" s="13">
        <f t="shared" si="5"/>
        <v>5</v>
      </c>
      <c r="AE103" s="13">
        <f t="shared" si="6"/>
        <v>0</v>
      </c>
      <c r="AF103" s="13">
        <f t="shared" si="7"/>
        <v>0</v>
      </c>
      <c r="AG103" s="13">
        <f t="shared" si="8"/>
        <v>0</v>
      </c>
      <c r="AH103" s="12">
        <f t="shared" si="9"/>
        <v>5</v>
      </c>
    </row>
    <row r="104" spans="1:34" hidden="1" x14ac:dyDescent="0.3">
      <c r="A104" s="11" t="s">
        <v>721</v>
      </c>
      <c r="B104" s="12" t="s">
        <v>700</v>
      </c>
      <c r="C104" s="12" t="s">
        <v>701</v>
      </c>
      <c r="D104" s="11" t="s">
        <v>706</v>
      </c>
      <c r="E104" s="11" t="s">
        <v>722</v>
      </c>
      <c r="F104" s="11" t="s">
        <v>721</v>
      </c>
      <c r="G104" s="12" t="s">
        <v>723</v>
      </c>
      <c r="H104" s="13" t="s">
        <v>370</v>
      </c>
      <c r="I104" s="13"/>
      <c r="J104" s="13" t="s">
        <v>370</v>
      </c>
      <c r="K104" s="14" t="s">
        <v>370</v>
      </c>
      <c r="M104" s="15"/>
      <c r="N104" s="13"/>
      <c r="P104" s="13"/>
      <c r="R104" s="13" t="s">
        <v>370</v>
      </c>
      <c r="T104" s="13"/>
      <c r="W104" s="13"/>
      <c r="Y104" s="13"/>
      <c r="Z104" s="14"/>
      <c r="AD104" s="13">
        <f t="shared" ref="AD104:AD176" si="10">COUNTIF(H104:Z104,"X")+COUNTIF(H104:Z104, "X(e)")</f>
        <v>4</v>
      </c>
      <c r="AE104" s="13">
        <f t="shared" ref="AE104:AE176" si="11">COUNTIF(H104:Z104,"NB")</f>
        <v>0</v>
      </c>
      <c r="AF104" s="13">
        <f t="shared" ref="AF104:AF176" si="12">COUNTIF(H104:Z104,"V")</f>
        <v>0</v>
      </c>
      <c r="AG104" s="13">
        <f t="shared" si="8"/>
        <v>0</v>
      </c>
      <c r="AH104" s="12">
        <f t="shared" si="9"/>
        <v>4</v>
      </c>
    </row>
    <row r="105" spans="1:34" hidden="1" x14ac:dyDescent="0.3">
      <c r="A105" s="11" t="s">
        <v>724</v>
      </c>
      <c r="B105" s="12" t="s">
        <v>700</v>
      </c>
      <c r="C105" s="12" t="s">
        <v>701</v>
      </c>
      <c r="D105" s="11" t="s">
        <v>706</v>
      </c>
      <c r="E105" s="11" t="s">
        <v>725</v>
      </c>
      <c r="F105" s="11" t="s">
        <v>724</v>
      </c>
      <c r="G105" s="12" t="s">
        <v>726</v>
      </c>
      <c r="H105" s="13" t="s">
        <v>370</v>
      </c>
      <c r="I105" s="13"/>
      <c r="J105" s="13" t="s">
        <v>370</v>
      </c>
      <c r="M105" s="15"/>
      <c r="N105" s="13"/>
      <c r="P105" s="13"/>
      <c r="R105" s="13"/>
      <c r="T105" s="13"/>
      <c r="W105" s="13"/>
      <c r="Y105" s="13"/>
      <c r="Z105" s="14"/>
      <c r="AD105" s="13">
        <f t="shared" si="10"/>
        <v>2</v>
      </c>
      <c r="AE105" s="13">
        <f t="shared" si="11"/>
        <v>0</v>
      </c>
      <c r="AF105" s="13">
        <f t="shared" si="12"/>
        <v>0</v>
      </c>
      <c r="AG105" s="13">
        <f t="shared" si="8"/>
        <v>0</v>
      </c>
      <c r="AH105" s="12">
        <f t="shared" si="9"/>
        <v>2</v>
      </c>
    </row>
    <row r="106" spans="1:34" hidden="1" x14ac:dyDescent="0.3">
      <c r="A106" s="11" t="s">
        <v>727</v>
      </c>
      <c r="B106" s="12" t="s">
        <v>700</v>
      </c>
      <c r="C106" s="12" t="s">
        <v>701</v>
      </c>
      <c r="D106" s="11" t="s">
        <v>706</v>
      </c>
      <c r="E106" s="11" t="s">
        <v>728</v>
      </c>
      <c r="F106" s="11" t="s">
        <v>727</v>
      </c>
      <c r="G106" s="12" t="s">
        <v>729</v>
      </c>
      <c r="I106" s="13"/>
      <c r="J106" s="13" t="s">
        <v>370</v>
      </c>
      <c r="K106" s="14" t="s">
        <v>370</v>
      </c>
      <c r="M106" s="15" t="s">
        <v>359</v>
      </c>
      <c r="N106" s="13"/>
      <c r="O106" s="13" t="s">
        <v>370</v>
      </c>
      <c r="P106" s="13"/>
      <c r="Q106" s="13" t="s">
        <v>370</v>
      </c>
      <c r="R106" s="13"/>
      <c r="S106" s="13" t="s">
        <v>370</v>
      </c>
      <c r="T106" s="13" t="s">
        <v>370</v>
      </c>
      <c r="W106" s="13" t="s">
        <v>370</v>
      </c>
      <c r="Y106" s="13"/>
      <c r="Z106" s="14"/>
      <c r="AD106" s="13">
        <f t="shared" si="10"/>
        <v>8</v>
      </c>
      <c r="AE106" s="13">
        <f t="shared" si="11"/>
        <v>0</v>
      </c>
      <c r="AF106" s="13">
        <f t="shared" si="12"/>
        <v>0</v>
      </c>
      <c r="AG106" s="13">
        <f t="shared" si="8"/>
        <v>0</v>
      </c>
      <c r="AH106" s="12">
        <f t="shared" si="9"/>
        <v>8</v>
      </c>
    </row>
    <row r="107" spans="1:34" hidden="1" x14ac:dyDescent="0.3">
      <c r="A107" s="11" t="s">
        <v>730</v>
      </c>
      <c r="B107" s="12" t="s">
        <v>700</v>
      </c>
      <c r="C107" s="12" t="s">
        <v>701</v>
      </c>
      <c r="D107" s="11" t="s">
        <v>706</v>
      </c>
      <c r="E107" s="11" t="s">
        <v>731</v>
      </c>
      <c r="F107" s="11" t="s">
        <v>730</v>
      </c>
      <c r="G107" s="12" t="s">
        <v>732</v>
      </c>
      <c r="I107" s="13"/>
      <c r="J107" s="13"/>
      <c r="M107" s="15" t="s">
        <v>359</v>
      </c>
      <c r="N107" s="13"/>
      <c r="O107" s="13" t="s">
        <v>370</v>
      </c>
      <c r="P107" s="13"/>
      <c r="R107" s="13"/>
      <c r="S107" s="13" t="s">
        <v>370</v>
      </c>
      <c r="T107" s="13"/>
      <c r="W107" s="13" t="s">
        <v>370</v>
      </c>
      <c r="Y107" s="13"/>
      <c r="Z107" s="14"/>
      <c r="AD107" s="13">
        <f t="shared" si="10"/>
        <v>4</v>
      </c>
      <c r="AE107" s="13">
        <f t="shared" si="11"/>
        <v>0</v>
      </c>
      <c r="AF107" s="13">
        <f t="shared" si="12"/>
        <v>0</v>
      </c>
      <c r="AG107" s="13">
        <f t="shared" si="8"/>
        <v>0</v>
      </c>
      <c r="AH107" s="12">
        <f t="shared" si="9"/>
        <v>4</v>
      </c>
    </row>
    <row r="108" spans="1:34" hidden="1" x14ac:dyDescent="0.3">
      <c r="A108" s="11" t="s">
        <v>733</v>
      </c>
      <c r="B108" s="12" t="s">
        <v>700</v>
      </c>
      <c r="C108" s="12" t="s">
        <v>701</v>
      </c>
      <c r="D108" s="11" t="s">
        <v>706</v>
      </c>
      <c r="E108" s="11" t="s">
        <v>734</v>
      </c>
      <c r="F108" s="11" t="s">
        <v>733</v>
      </c>
      <c r="G108" s="12" t="s">
        <v>735</v>
      </c>
      <c r="I108" s="13"/>
      <c r="J108" s="13"/>
      <c r="M108" s="19" t="s">
        <v>736</v>
      </c>
      <c r="N108" s="13"/>
      <c r="P108" s="13"/>
      <c r="R108" s="13"/>
      <c r="T108" s="13"/>
      <c r="W108" s="13"/>
      <c r="Y108" s="13"/>
      <c r="Z108" s="14"/>
      <c r="AD108" s="13">
        <f t="shared" si="10"/>
        <v>1</v>
      </c>
      <c r="AE108" s="13">
        <f t="shared" si="11"/>
        <v>0</v>
      </c>
      <c r="AF108" s="13">
        <f t="shared" si="12"/>
        <v>0</v>
      </c>
      <c r="AG108" s="13">
        <f t="shared" si="8"/>
        <v>0</v>
      </c>
      <c r="AH108" s="12">
        <f t="shared" si="9"/>
        <v>1</v>
      </c>
    </row>
    <row r="109" spans="1:34" hidden="1" x14ac:dyDescent="0.3">
      <c r="A109" s="11" t="s">
        <v>737</v>
      </c>
      <c r="B109" s="12" t="s">
        <v>700</v>
      </c>
      <c r="C109" s="12" t="s">
        <v>701</v>
      </c>
      <c r="D109" s="11" t="s">
        <v>706</v>
      </c>
      <c r="E109" s="11" t="s">
        <v>738</v>
      </c>
      <c r="F109" s="11" t="s">
        <v>737</v>
      </c>
      <c r="G109" s="12" t="s">
        <v>739</v>
      </c>
      <c r="I109" s="13"/>
      <c r="J109" s="13"/>
      <c r="M109" s="15"/>
      <c r="N109" s="13"/>
      <c r="P109" s="13"/>
      <c r="R109" s="13"/>
      <c r="S109" s="16" t="s">
        <v>416</v>
      </c>
      <c r="T109" s="13"/>
      <c r="W109" s="13"/>
      <c r="Y109" s="13"/>
      <c r="Z109" s="14"/>
      <c r="AD109" s="13">
        <f t="shared" si="10"/>
        <v>1</v>
      </c>
      <c r="AE109" s="13">
        <f t="shared" si="11"/>
        <v>0</v>
      </c>
      <c r="AF109" s="13">
        <f t="shared" si="12"/>
        <v>0</v>
      </c>
      <c r="AG109" s="13">
        <f t="shared" si="8"/>
        <v>0</v>
      </c>
      <c r="AH109" s="12">
        <f t="shared" si="9"/>
        <v>1</v>
      </c>
    </row>
    <row r="110" spans="1:34" hidden="1" x14ac:dyDescent="0.3">
      <c r="A110" s="11" t="s">
        <v>740</v>
      </c>
      <c r="B110" s="12" t="s">
        <v>700</v>
      </c>
      <c r="C110" s="12" t="s">
        <v>701</v>
      </c>
      <c r="D110" s="11" t="s">
        <v>706</v>
      </c>
      <c r="E110" s="11" t="s">
        <v>741</v>
      </c>
      <c r="F110" s="11" t="s">
        <v>740</v>
      </c>
      <c r="G110" s="12" t="s">
        <v>742</v>
      </c>
      <c r="H110" s="13" t="s">
        <v>370</v>
      </c>
      <c r="I110" s="13"/>
      <c r="J110" s="13" t="s">
        <v>370</v>
      </c>
      <c r="M110" s="15"/>
      <c r="N110" s="13"/>
      <c r="P110" s="13"/>
      <c r="R110" s="13"/>
      <c r="S110" s="16"/>
      <c r="T110" s="13"/>
      <c r="W110" s="13"/>
      <c r="Y110" s="13"/>
      <c r="Z110" s="14"/>
      <c r="AD110" s="13">
        <f t="shared" si="10"/>
        <v>2</v>
      </c>
      <c r="AE110" s="13">
        <f t="shared" si="11"/>
        <v>0</v>
      </c>
      <c r="AF110" s="13">
        <f t="shared" si="12"/>
        <v>0</v>
      </c>
      <c r="AG110" s="13">
        <f t="shared" si="8"/>
        <v>0</v>
      </c>
      <c r="AH110" s="12">
        <f t="shared" si="9"/>
        <v>2</v>
      </c>
    </row>
    <row r="111" spans="1:34" hidden="1" x14ac:dyDescent="0.3">
      <c r="A111" s="11" t="s">
        <v>743</v>
      </c>
      <c r="B111" s="12" t="s">
        <v>700</v>
      </c>
      <c r="C111" s="12" t="s">
        <v>701</v>
      </c>
      <c r="D111" s="11" t="s">
        <v>706</v>
      </c>
      <c r="E111" s="11" t="s">
        <v>744</v>
      </c>
      <c r="F111" s="11" t="s">
        <v>743</v>
      </c>
      <c r="G111" s="12" t="s">
        <v>745</v>
      </c>
      <c r="H111" s="13" t="s">
        <v>370</v>
      </c>
      <c r="I111" s="13"/>
      <c r="K111" s="14" t="s">
        <v>370</v>
      </c>
      <c r="M111" s="15"/>
      <c r="N111" s="13"/>
      <c r="P111" s="13"/>
      <c r="R111" s="13" t="s">
        <v>396</v>
      </c>
      <c r="T111" s="13"/>
      <c r="V111" s="13" t="s">
        <v>370</v>
      </c>
      <c r="W111" s="13"/>
      <c r="Y111" s="13"/>
      <c r="Z111" s="14"/>
      <c r="AD111" s="13">
        <f t="shared" si="10"/>
        <v>3</v>
      </c>
      <c r="AE111" s="13">
        <f t="shared" si="11"/>
        <v>0</v>
      </c>
      <c r="AF111" s="13">
        <f t="shared" si="12"/>
        <v>0</v>
      </c>
      <c r="AG111" s="13">
        <f t="shared" si="8"/>
        <v>0</v>
      </c>
      <c r="AH111" s="12">
        <f t="shared" si="9"/>
        <v>3</v>
      </c>
    </row>
    <row r="112" spans="1:34" hidden="1" x14ac:dyDescent="0.3">
      <c r="A112" s="11" t="s">
        <v>746</v>
      </c>
      <c r="B112" s="12" t="s">
        <v>700</v>
      </c>
      <c r="C112" s="12" t="s">
        <v>701</v>
      </c>
      <c r="D112" s="11" t="s">
        <v>706</v>
      </c>
      <c r="E112" s="11" t="s">
        <v>747</v>
      </c>
      <c r="F112" s="11" t="s">
        <v>746</v>
      </c>
      <c r="G112" s="12" t="s">
        <v>748</v>
      </c>
      <c r="I112" s="13"/>
      <c r="J112" s="13"/>
      <c r="K112" s="17" t="s">
        <v>416</v>
      </c>
      <c r="M112" s="15"/>
      <c r="N112" s="13"/>
      <c r="P112" s="13"/>
      <c r="R112" s="13"/>
      <c r="T112" s="13"/>
      <c r="W112" s="13"/>
      <c r="Y112" s="13"/>
      <c r="Z112" s="14"/>
      <c r="AD112" s="13">
        <f t="shared" si="10"/>
        <v>1</v>
      </c>
      <c r="AE112" s="13">
        <f t="shared" si="11"/>
        <v>0</v>
      </c>
      <c r="AF112" s="13">
        <f t="shared" si="12"/>
        <v>0</v>
      </c>
      <c r="AG112" s="13">
        <f t="shared" si="8"/>
        <v>0</v>
      </c>
      <c r="AH112" s="12">
        <f t="shared" si="9"/>
        <v>1</v>
      </c>
    </row>
    <row r="113" spans="1:34" hidden="1" x14ac:dyDescent="0.3">
      <c r="A113" s="11" t="s">
        <v>749</v>
      </c>
      <c r="B113" s="12" t="s">
        <v>700</v>
      </c>
      <c r="C113" s="12" t="s">
        <v>701</v>
      </c>
      <c r="D113" s="11" t="s">
        <v>706</v>
      </c>
      <c r="E113" s="11" t="s">
        <v>750</v>
      </c>
      <c r="F113" s="11" t="s">
        <v>749</v>
      </c>
      <c r="G113" s="12" t="s">
        <v>751</v>
      </c>
      <c r="I113" s="13"/>
      <c r="J113" s="13"/>
      <c r="K113" s="17" t="s">
        <v>416</v>
      </c>
      <c r="M113" s="15"/>
      <c r="N113" s="13"/>
      <c r="P113" s="13"/>
      <c r="R113" s="13"/>
      <c r="T113" s="13"/>
      <c r="W113" s="13"/>
      <c r="Y113" s="13"/>
      <c r="Z113" s="14"/>
      <c r="AD113" s="13">
        <f t="shared" si="10"/>
        <v>1</v>
      </c>
      <c r="AE113" s="13">
        <f t="shared" si="11"/>
        <v>0</v>
      </c>
      <c r="AF113" s="13">
        <f t="shared" si="12"/>
        <v>0</v>
      </c>
      <c r="AG113" s="13">
        <f t="shared" si="8"/>
        <v>0</v>
      </c>
      <c r="AH113" s="12">
        <f t="shared" si="9"/>
        <v>1</v>
      </c>
    </row>
    <row r="114" spans="1:34" hidden="1" x14ac:dyDescent="0.3">
      <c r="A114" s="11" t="s">
        <v>752</v>
      </c>
      <c r="B114" s="12" t="s">
        <v>700</v>
      </c>
      <c r="C114" s="12" t="s">
        <v>701</v>
      </c>
      <c r="D114" s="11" t="s">
        <v>706</v>
      </c>
      <c r="E114" s="11" t="s">
        <v>753</v>
      </c>
      <c r="F114" s="11" t="s">
        <v>752</v>
      </c>
      <c r="G114" s="12" t="s">
        <v>754</v>
      </c>
      <c r="I114" s="13"/>
      <c r="J114" s="13"/>
      <c r="K114" s="17" t="s">
        <v>416</v>
      </c>
      <c r="M114" s="15"/>
      <c r="N114" s="13"/>
      <c r="P114" s="13"/>
      <c r="R114" s="13"/>
      <c r="T114" s="13"/>
      <c r="W114" s="13"/>
      <c r="Y114" s="13"/>
      <c r="Z114" s="14"/>
      <c r="AD114" s="13">
        <f t="shared" si="10"/>
        <v>1</v>
      </c>
      <c r="AE114" s="13">
        <f t="shared" si="11"/>
        <v>0</v>
      </c>
      <c r="AF114" s="13">
        <f t="shared" si="12"/>
        <v>0</v>
      </c>
      <c r="AG114" s="13">
        <f t="shared" si="8"/>
        <v>0</v>
      </c>
      <c r="AH114" s="12">
        <f t="shared" si="9"/>
        <v>1</v>
      </c>
    </row>
    <row r="115" spans="1:34" hidden="1" x14ac:dyDescent="0.3">
      <c r="A115" s="11" t="s">
        <v>755</v>
      </c>
      <c r="B115" s="12" t="s">
        <v>700</v>
      </c>
      <c r="C115" s="12" t="s">
        <v>701</v>
      </c>
      <c r="D115" s="11" t="s">
        <v>756</v>
      </c>
      <c r="E115" s="11" t="s">
        <v>757</v>
      </c>
      <c r="F115" s="11" t="s">
        <v>755</v>
      </c>
      <c r="G115" s="12" t="s">
        <v>758</v>
      </c>
      <c r="I115" s="13"/>
      <c r="J115" s="13"/>
      <c r="M115" s="15"/>
      <c r="N115" s="13"/>
      <c r="P115" s="13"/>
      <c r="R115" s="13"/>
      <c r="T115" s="13"/>
      <c r="U115" s="16" t="s">
        <v>416</v>
      </c>
      <c r="W115" s="13"/>
      <c r="Y115" s="13"/>
      <c r="Z115" s="14"/>
      <c r="AD115" s="13">
        <f t="shared" si="10"/>
        <v>1</v>
      </c>
      <c r="AE115" s="13">
        <f t="shared" si="11"/>
        <v>0</v>
      </c>
      <c r="AF115" s="13">
        <f t="shared" si="12"/>
        <v>0</v>
      </c>
      <c r="AG115" s="13">
        <f t="shared" si="8"/>
        <v>0</v>
      </c>
      <c r="AH115" s="12">
        <f t="shared" si="9"/>
        <v>1</v>
      </c>
    </row>
    <row r="116" spans="1:34" hidden="1" x14ac:dyDescent="0.3">
      <c r="A116" s="11" t="s">
        <v>759</v>
      </c>
      <c r="B116" s="12" t="s">
        <v>700</v>
      </c>
      <c r="C116" s="12" t="s">
        <v>701</v>
      </c>
      <c r="D116" s="11" t="s">
        <v>756</v>
      </c>
      <c r="E116" s="11" t="s">
        <v>760</v>
      </c>
      <c r="F116" s="11" t="s">
        <v>759</v>
      </c>
      <c r="G116" s="12" t="s">
        <v>761</v>
      </c>
      <c r="I116" s="13"/>
      <c r="J116" s="13" t="s">
        <v>370</v>
      </c>
      <c r="K116" s="14" t="s">
        <v>370</v>
      </c>
      <c r="M116" s="15" t="s">
        <v>359</v>
      </c>
      <c r="N116" s="13"/>
      <c r="O116" s="13" t="s">
        <v>370</v>
      </c>
      <c r="P116" s="13" t="s">
        <v>370</v>
      </c>
      <c r="Q116" s="13" t="s">
        <v>370</v>
      </c>
      <c r="R116" s="13" t="s">
        <v>370</v>
      </c>
      <c r="S116" s="13" t="s">
        <v>370</v>
      </c>
      <c r="T116" s="13" t="s">
        <v>370</v>
      </c>
      <c r="W116" s="13" t="s">
        <v>370</v>
      </c>
      <c r="Y116" s="13"/>
      <c r="Z116" s="14"/>
      <c r="AD116" s="13">
        <f t="shared" si="10"/>
        <v>10</v>
      </c>
      <c r="AE116" s="13">
        <f t="shared" si="11"/>
        <v>0</v>
      </c>
      <c r="AF116" s="13">
        <f t="shared" si="12"/>
        <v>0</v>
      </c>
      <c r="AG116" s="13">
        <f t="shared" si="8"/>
        <v>0</v>
      </c>
      <c r="AH116" s="12">
        <f t="shared" si="9"/>
        <v>10</v>
      </c>
    </row>
    <row r="117" spans="1:34" hidden="1" x14ac:dyDescent="0.3">
      <c r="A117" s="11" t="s">
        <v>762</v>
      </c>
      <c r="B117" s="12" t="s">
        <v>700</v>
      </c>
      <c r="C117" s="12" t="s">
        <v>701</v>
      </c>
      <c r="D117" s="11" t="s">
        <v>756</v>
      </c>
      <c r="E117" s="11" t="s">
        <v>763</v>
      </c>
      <c r="F117" s="11" t="s">
        <v>762</v>
      </c>
      <c r="G117" s="12" t="s">
        <v>764</v>
      </c>
      <c r="I117" s="13"/>
      <c r="J117" s="13" t="s">
        <v>370</v>
      </c>
      <c r="K117" s="14" t="s">
        <v>370</v>
      </c>
      <c r="M117" s="15"/>
      <c r="N117" s="13"/>
      <c r="P117" s="13"/>
      <c r="R117" s="13"/>
      <c r="T117" s="13"/>
      <c r="W117" s="13"/>
      <c r="Y117" s="13"/>
      <c r="Z117" s="14"/>
      <c r="AD117" s="13">
        <f t="shared" si="10"/>
        <v>2</v>
      </c>
      <c r="AE117" s="13">
        <f t="shared" si="11"/>
        <v>0</v>
      </c>
      <c r="AF117" s="13">
        <f t="shared" si="12"/>
        <v>0</v>
      </c>
      <c r="AG117" s="13">
        <f t="shared" si="8"/>
        <v>0</v>
      </c>
      <c r="AH117" s="12">
        <f t="shared" si="9"/>
        <v>2</v>
      </c>
    </row>
    <row r="118" spans="1:34" hidden="1" x14ac:dyDescent="0.3">
      <c r="A118" s="11" t="s">
        <v>765</v>
      </c>
      <c r="B118" s="12" t="s">
        <v>700</v>
      </c>
      <c r="C118" s="12" t="s">
        <v>701</v>
      </c>
      <c r="D118" s="11" t="s">
        <v>756</v>
      </c>
      <c r="E118" s="11" t="s">
        <v>766</v>
      </c>
      <c r="F118" s="11" t="s">
        <v>765</v>
      </c>
      <c r="G118" s="12" t="s">
        <v>767</v>
      </c>
      <c r="H118" s="13" t="s">
        <v>370</v>
      </c>
      <c r="I118" s="13"/>
      <c r="J118" s="13"/>
      <c r="K118" s="14" t="s">
        <v>370</v>
      </c>
      <c r="M118" s="15"/>
      <c r="N118" s="13"/>
      <c r="P118" s="13"/>
      <c r="R118" s="13" t="s">
        <v>370</v>
      </c>
      <c r="T118" s="13"/>
      <c r="W118" s="13"/>
      <c r="Y118" s="13"/>
      <c r="Z118" s="14"/>
      <c r="AD118" s="13">
        <f t="shared" si="10"/>
        <v>3</v>
      </c>
      <c r="AE118" s="13">
        <f t="shared" si="11"/>
        <v>0</v>
      </c>
      <c r="AF118" s="13">
        <f t="shared" si="12"/>
        <v>0</v>
      </c>
      <c r="AG118" s="13">
        <f t="shared" si="8"/>
        <v>0</v>
      </c>
      <c r="AH118" s="12">
        <f t="shared" si="9"/>
        <v>3</v>
      </c>
    </row>
    <row r="119" spans="1:34" hidden="1" x14ac:dyDescent="0.3">
      <c r="A119" s="11" t="s">
        <v>768</v>
      </c>
      <c r="B119" s="12" t="s">
        <v>700</v>
      </c>
      <c r="C119" s="12" t="s">
        <v>701</v>
      </c>
      <c r="D119" s="11" t="s">
        <v>769</v>
      </c>
      <c r="E119" s="11" t="s">
        <v>770</v>
      </c>
      <c r="F119" s="11" t="s">
        <v>768</v>
      </c>
      <c r="G119" s="12" t="s">
        <v>771</v>
      </c>
      <c r="I119" s="13"/>
      <c r="J119" s="13"/>
      <c r="M119" s="15" t="s">
        <v>359</v>
      </c>
      <c r="N119" s="13"/>
      <c r="O119" s="13" t="s">
        <v>370</v>
      </c>
      <c r="P119" s="13"/>
      <c r="R119" s="13"/>
      <c r="S119" s="13" t="s">
        <v>370</v>
      </c>
      <c r="T119" s="13"/>
      <c r="W119" s="13" t="s">
        <v>370</v>
      </c>
      <c r="Y119" s="13"/>
      <c r="Z119" s="14"/>
      <c r="AD119" s="13">
        <f t="shared" si="10"/>
        <v>4</v>
      </c>
      <c r="AE119" s="13">
        <f t="shared" si="11"/>
        <v>0</v>
      </c>
      <c r="AF119" s="13">
        <f t="shared" si="12"/>
        <v>0</v>
      </c>
      <c r="AG119" s="13">
        <f t="shared" si="8"/>
        <v>0</v>
      </c>
      <c r="AH119" s="12">
        <f t="shared" si="9"/>
        <v>4</v>
      </c>
    </row>
    <row r="120" spans="1:34" hidden="1" x14ac:dyDescent="0.3">
      <c r="A120" s="11" t="s">
        <v>772</v>
      </c>
      <c r="B120" s="12" t="s">
        <v>700</v>
      </c>
      <c r="C120" s="12" t="s">
        <v>701</v>
      </c>
      <c r="D120" s="11" t="s">
        <v>773</v>
      </c>
      <c r="E120" s="11" t="s">
        <v>774</v>
      </c>
      <c r="F120" s="11" t="s">
        <v>772</v>
      </c>
      <c r="G120" s="12" t="s">
        <v>775</v>
      </c>
      <c r="I120" s="13"/>
      <c r="J120" s="13"/>
      <c r="M120" s="15" t="s">
        <v>359</v>
      </c>
      <c r="N120" s="13"/>
      <c r="P120" s="13"/>
      <c r="R120" s="13"/>
      <c r="T120" s="13"/>
      <c r="W120" s="13"/>
      <c r="Y120" s="13"/>
      <c r="Z120" s="14"/>
      <c r="AD120" s="13">
        <f t="shared" si="10"/>
        <v>1</v>
      </c>
      <c r="AE120" s="13">
        <f t="shared" si="11"/>
        <v>0</v>
      </c>
      <c r="AF120" s="13">
        <f t="shared" si="12"/>
        <v>0</v>
      </c>
      <c r="AG120" s="13">
        <f t="shared" si="8"/>
        <v>0</v>
      </c>
      <c r="AH120" s="12">
        <f t="shared" si="9"/>
        <v>1</v>
      </c>
    </row>
    <row r="121" spans="1:34" hidden="1" x14ac:dyDescent="0.3">
      <c r="A121" s="11" t="s">
        <v>776</v>
      </c>
      <c r="B121" s="12" t="s">
        <v>700</v>
      </c>
      <c r="C121" s="12" t="s">
        <v>701</v>
      </c>
      <c r="D121" s="11" t="s">
        <v>773</v>
      </c>
      <c r="E121" s="11" t="s">
        <v>777</v>
      </c>
      <c r="F121" s="11" t="s">
        <v>776</v>
      </c>
      <c r="G121" s="12" t="s">
        <v>778</v>
      </c>
      <c r="I121" s="13"/>
      <c r="J121" s="13"/>
      <c r="M121" s="19" t="s">
        <v>736</v>
      </c>
      <c r="N121" s="13"/>
      <c r="P121" s="13"/>
      <c r="R121" s="13"/>
      <c r="T121" s="13"/>
      <c r="W121" s="13"/>
      <c r="Y121" s="13"/>
      <c r="Z121" s="14"/>
      <c r="AD121" s="13">
        <f t="shared" si="10"/>
        <v>1</v>
      </c>
      <c r="AE121" s="13">
        <f t="shared" si="11"/>
        <v>0</v>
      </c>
      <c r="AF121" s="13">
        <f t="shared" si="12"/>
        <v>0</v>
      </c>
      <c r="AG121" s="13">
        <f t="shared" si="8"/>
        <v>0</v>
      </c>
      <c r="AH121" s="12">
        <f t="shared" si="9"/>
        <v>1</v>
      </c>
    </row>
    <row r="122" spans="1:34" hidden="1" x14ac:dyDescent="0.3">
      <c r="A122" s="11" t="s">
        <v>779</v>
      </c>
      <c r="B122" s="12" t="s">
        <v>700</v>
      </c>
      <c r="C122" s="12" t="s">
        <v>701</v>
      </c>
      <c r="D122" s="11" t="s">
        <v>773</v>
      </c>
      <c r="E122" s="11" t="s">
        <v>780</v>
      </c>
      <c r="F122" s="11" t="s">
        <v>779</v>
      </c>
      <c r="G122" s="12" t="s">
        <v>781</v>
      </c>
      <c r="I122" s="13"/>
      <c r="J122" s="13"/>
      <c r="M122" s="15" t="s">
        <v>359</v>
      </c>
      <c r="N122" s="13"/>
      <c r="P122" s="13"/>
      <c r="R122" s="13"/>
      <c r="T122" s="13"/>
      <c r="U122" s="13" t="s">
        <v>370</v>
      </c>
      <c r="W122" s="13" t="s">
        <v>370</v>
      </c>
      <c r="Y122" s="13"/>
      <c r="Z122" s="14"/>
      <c r="AD122" s="13">
        <f t="shared" si="10"/>
        <v>3</v>
      </c>
      <c r="AE122" s="13">
        <f t="shared" si="11"/>
        <v>0</v>
      </c>
      <c r="AF122" s="13">
        <f t="shared" si="12"/>
        <v>0</v>
      </c>
      <c r="AG122" s="13">
        <f t="shared" si="8"/>
        <v>0</v>
      </c>
      <c r="AH122" s="12">
        <f t="shared" si="9"/>
        <v>3</v>
      </c>
    </row>
    <row r="123" spans="1:34" hidden="1" x14ac:dyDescent="0.3">
      <c r="A123" s="11" t="s">
        <v>782</v>
      </c>
      <c r="B123" s="12" t="s">
        <v>700</v>
      </c>
      <c r="C123" s="12" t="s">
        <v>701</v>
      </c>
      <c r="D123" s="11" t="s">
        <v>773</v>
      </c>
      <c r="E123" s="11" t="s">
        <v>783</v>
      </c>
      <c r="F123" s="11" t="s">
        <v>782</v>
      </c>
      <c r="G123" s="12" t="s">
        <v>784</v>
      </c>
      <c r="I123" s="13"/>
      <c r="J123" s="13"/>
      <c r="M123" s="15" t="s">
        <v>370</v>
      </c>
      <c r="N123" s="13"/>
      <c r="O123" s="13" t="s">
        <v>370</v>
      </c>
      <c r="P123" s="13"/>
      <c r="R123" s="13"/>
      <c r="S123" s="13" t="s">
        <v>370</v>
      </c>
      <c r="T123" s="13"/>
      <c r="W123" s="13"/>
      <c r="Y123" s="13"/>
      <c r="Z123" s="14"/>
      <c r="AD123" s="13">
        <f t="shared" si="10"/>
        <v>3</v>
      </c>
      <c r="AE123" s="13">
        <f t="shared" si="11"/>
        <v>0</v>
      </c>
      <c r="AF123" s="13">
        <f t="shared" si="12"/>
        <v>0</v>
      </c>
      <c r="AG123" s="13">
        <f t="shared" si="8"/>
        <v>0</v>
      </c>
      <c r="AH123" s="12">
        <f t="shared" si="9"/>
        <v>3</v>
      </c>
    </row>
    <row r="124" spans="1:34" hidden="1" x14ac:dyDescent="0.3">
      <c r="A124" s="11" t="s">
        <v>785</v>
      </c>
      <c r="B124" s="12" t="s">
        <v>700</v>
      </c>
      <c r="C124" s="12" t="s">
        <v>701</v>
      </c>
      <c r="D124" s="11" t="s">
        <v>773</v>
      </c>
      <c r="E124" s="11" t="s">
        <v>786</v>
      </c>
      <c r="F124" s="11" t="s">
        <v>785</v>
      </c>
      <c r="G124" s="12" t="s">
        <v>787</v>
      </c>
      <c r="H124" s="13" t="s">
        <v>370</v>
      </c>
      <c r="I124" s="13"/>
      <c r="J124" s="13" t="s">
        <v>370</v>
      </c>
      <c r="K124" s="14" t="s">
        <v>370</v>
      </c>
      <c r="M124" s="15"/>
      <c r="N124" s="13"/>
      <c r="P124" s="13"/>
      <c r="R124" s="13" t="s">
        <v>370</v>
      </c>
      <c r="T124" s="13"/>
      <c r="V124" s="13" t="s">
        <v>396</v>
      </c>
      <c r="W124" s="13"/>
      <c r="Y124" s="13"/>
      <c r="Z124" s="14"/>
      <c r="AD124" s="13">
        <f t="shared" si="10"/>
        <v>4</v>
      </c>
      <c r="AE124" s="13">
        <f t="shared" si="11"/>
        <v>0</v>
      </c>
      <c r="AF124" s="13">
        <f t="shared" si="12"/>
        <v>0</v>
      </c>
      <c r="AG124" s="13">
        <f t="shared" si="8"/>
        <v>0</v>
      </c>
      <c r="AH124" s="12">
        <f t="shared" si="9"/>
        <v>4</v>
      </c>
    </row>
    <row r="125" spans="1:34" hidden="1" x14ac:dyDescent="0.3">
      <c r="A125" s="11" t="s">
        <v>788</v>
      </c>
      <c r="B125" s="12" t="s">
        <v>700</v>
      </c>
      <c r="C125" s="12" t="s">
        <v>701</v>
      </c>
      <c r="D125" s="11" t="s">
        <v>773</v>
      </c>
      <c r="E125" s="11" t="s">
        <v>789</v>
      </c>
      <c r="F125" s="11" t="s">
        <v>788</v>
      </c>
      <c r="G125" s="12" t="s">
        <v>790</v>
      </c>
      <c r="H125" s="12"/>
      <c r="I125" s="12"/>
      <c r="L125" s="12"/>
      <c r="M125" s="16" t="s">
        <v>416</v>
      </c>
      <c r="P125" s="13"/>
      <c r="W125" s="13"/>
      <c r="AD125" s="13">
        <f t="shared" si="10"/>
        <v>1</v>
      </c>
      <c r="AE125" s="13">
        <f t="shared" si="11"/>
        <v>0</v>
      </c>
      <c r="AF125" s="13">
        <f t="shared" si="12"/>
        <v>0</v>
      </c>
      <c r="AG125" s="13">
        <f t="shared" si="8"/>
        <v>0</v>
      </c>
      <c r="AH125" s="12">
        <f t="shared" si="9"/>
        <v>1</v>
      </c>
    </row>
    <row r="126" spans="1:34" hidden="1" x14ac:dyDescent="0.3">
      <c r="A126" s="11" t="s">
        <v>791</v>
      </c>
      <c r="B126" s="12" t="s">
        <v>700</v>
      </c>
      <c r="C126" s="12" t="s">
        <v>701</v>
      </c>
      <c r="D126" s="11" t="s">
        <v>773</v>
      </c>
      <c r="E126" s="11" t="s">
        <v>792</v>
      </c>
      <c r="F126" s="11" t="s">
        <v>791</v>
      </c>
      <c r="G126" s="12" t="s">
        <v>793</v>
      </c>
      <c r="I126" s="13"/>
      <c r="J126" s="13" t="s">
        <v>370</v>
      </c>
      <c r="K126" s="14" t="s">
        <v>370</v>
      </c>
      <c r="M126" s="15" t="s">
        <v>359</v>
      </c>
      <c r="N126" s="13"/>
      <c r="O126" s="13" t="s">
        <v>370</v>
      </c>
      <c r="P126" s="13"/>
      <c r="R126" s="13"/>
      <c r="S126" s="13" t="s">
        <v>370</v>
      </c>
      <c r="T126" s="13"/>
      <c r="W126" s="13"/>
      <c r="Y126" s="13"/>
      <c r="Z126" s="14"/>
      <c r="AD126" s="13">
        <f t="shared" si="10"/>
        <v>5</v>
      </c>
      <c r="AE126" s="13">
        <f t="shared" si="11"/>
        <v>0</v>
      </c>
      <c r="AF126" s="13">
        <f t="shared" si="12"/>
        <v>0</v>
      </c>
      <c r="AG126" s="13">
        <f t="shared" si="8"/>
        <v>0</v>
      </c>
      <c r="AH126" s="12">
        <f t="shared" si="9"/>
        <v>5</v>
      </c>
    </row>
    <row r="127" spans="1:34" hidden="1" x14ac:dyDescent="0.3">
      <c r="A127" s="11" t="s">
        <v>794</v>
      </c>
      <c r="B127" s="12" t="s">
        <v>700</v>
      </c>
      <c r="C127" s="12" t="s">
        <v>701</v>
      </c>
      <c r="D127" s="11" t="s">
        <v>773</v>
      </c>
      <c r="E127" s="11" t="s">
        <v>795</v>
      </c>
      <c r="F127" s="11" t="s">
        <v>794</v>
      </c>
      <c r="G127" s="12" t="s">
        <v>796</v>
      </c>
      <c r="I127" s="13"/>
      <c r="J127" s="13"/>
      <c r="K127" s="17" t="s">
        <v>416</v>
      </c>
      <c r="M127" s="15"/>
      <c r="N127" s="13"/>
      <c r="P127" s="13"/>
      <c r="R127" s="13"/>
      <c r="T127" s="13"/>
      <c r="W127" s="13"/>
      <c r="Y127" s="13"/>
      <c r="Z127" s="14"/>
      <c r="AD127" s="13">
        <f t="shared" si="10"/>
        <v>1</v>
      </c>
      <c r="AE127" s="13">
        <f t="shared" si="11"/>
        <v>0</v>
      </c>
      <c r="AF127" s="13">
        <f t="shared" si="12"/>
        <v>0</v>
      </c>
      <c r="AG127" s="13">
        <f t="shared" si="8"/>
        <v>0</v>
      </c>
      <c r="AH127" s="12">
        <f t="shared" si="9"/>
        <v>1</v>
      </c>
    </row>
    <row r="128" spans="1:34" hidden="1" x14ac:dyDescent="0.3">
      <c r="A128" s="11" t="s">
        <v>797</v>
      </c>
      <c r="B128" s="12" t="s">
        <v>700</v>
      </c>
      <c r="C128" s="12" t="s">
        <v>701</v>
      </c>
      <c r="D128" s="11" t="s">
        <v>773</v>
      </c>
      <c r="E128" s="11" t="s">
        <v>798</v>
      </c>
      <c r="F128" s="11" t="s">
        <v>797</v>
      </c>
      <c r="G128" s="12" t="s">
        <v>799</v>
      </c>
      <c r="I128" s="13"/>
      <c r="J128" s="13"/>
      <c r="K128" s="17" t="s">
        <v>416</v>
      </c>
      <c r="M128" s="15"/>
      <c r="N128" s="13"/>
      <c r="P128" s="13"/>
      <c r="R128" s="13"/>
      <c r="T128" s="13"/>
      <c r="W128" s="13"/>
      <c r="Y128" s="13"/>
      <c r="Z128" s="14"/>
      <c r="AD128" s="13">
        <f t="shared" si="10"/>
        <v>1</v>
      </c>
      <c r="AE128" s="13">
        <f t="shared" si="11"/>
        <v>0</v>
      </c>
      <c r="AF128" s="13">
        <f t="shared" si="12"/>
        <v>0</v>
      </c>
      <c r="AG128" s="13">
        <f t="shared" si="8"/>
        <v>0</v>
      </c>
      <c r="AH128" s="12">
        <f t="shared" si="9"/>
        <v>1</v>
      </c>
    </row>
    <row r="129" spans="1:34" hidden="1" x14ac:dyDescent="0.3">
      <c r="A129" s="11" t="s">
        <v>800</v>
      </c>
      <c r="B129" s="12" t="s">
        <v>700</v>
      </c>
      <c r="C129" s="12" t="s">
        <v>701</v>
      </c>
      <c r="D129" s="11" t="s">
        <v>773</v>
      </c>
      <c r="E129" s="11" t="s">
        <v>801</v>
      </c>
      <c r="F129" s="11" t="s">
        <v>800</v>
      </c>
      <c r="G129" s="12" t="s">
        <v>802</v>
      </c>
      <c r="I129" s="13"/>
      <c r="J129" s="13"/>
      <c r="K129" s="14" t="s">
        <v>370</v>
      </c>
      <c r="M129" s="15" t="s">
        <v>396</v>
      </c>
      <c r="N129" s="13"/>
      <c r="P129" s="13" t="s">
        <v>370</v>
      </c>
      <c r="Q129" s="13" t="s">
        <v>370</v>
      </c>
      <c r="R129" s="13"/>
      <c r="T129" s="13" t="s">
        <v>370</v>
      </c>
      <c r="W129" s="13" t="s">
        <v>370</v>
      </c>
      <c r="Y129" s="13"/>
      <c r="Z129" s="14"/>
      <c r="AD129" s="13">
        <f t="shared" si="10"/>
        <v>5</v>
      </c>
      <c r="AE129" s="13">
        <f t="shared" si="11"/>
        <v>0</v>
      </c>
      <c r="AF129" s="13">
        <f t="shared" si="12"/>
        <v>0</v>
      </c>
      <c r="AG129" s="13">
        <f t="shared" si="8"/>
        <v>0</v>
      </c>
      <c r="AH129" s="12">
        <f t="shared" si="9"/>
        <v>5</v>
      </c>
    </row>
    <row r="130" spans="1:34" hidden="1" x14ac:dyDescent="0.3">
      <c r="A130" s="11" t="s">
        <v>803</v>
      </c>
      <c r="B130" s="12" t="s">
        <v>700</v>
      </c>
      <c r="C130" s="12" t="s">
        <v>701</v>
      </c>
      <c r="D130" s="11" t="s">
        <v>773</v>
      </c>
      <c r="E130" s="11" t="s">
        <v>804</v>
      </c>
      <c r="F130" s="11" t="s">
        <v>803</v>
      </c>
      <c r="G130" s="12" t="s">
        <v>805</v>
      </c>
      <c r="I130" s="13"/>
      <c r="J130" s="13"/>
      <c r="K130" s="17" t="s">
        <v>416</v>
      </c>
      <c r="M130" s="15"/>
      <c r="N130" s="13"/>
      <c r="P130" s="13"/>
      <c r="Q130" s="13"/>
      <c r="R130" s="13"/>
      <c r="T130" s="13"/>
      <c r="W130" s="13"/>
      <c r="Y130" s="13"/>
      <c r="Z130" s="14"/>
      <c r="AD130" s="13">
        <f t="shared" si="10"/>
        <v>1</v>
      </c>
      <c r="AE130" s="13">
        <f t="shared" si="11"/>
        <v>0</v>
      </c>
      <c r="AF130" s="13">
        <f t="shared" si="12"/>
        <v>0</v>
      </c>
      <c r="AG130" s="13">
        <f t="shared" si="8"/>
        <v>0</v>
      </c>
      <c r="AH130" s="12">
        <f t="shared" si="9"/>
        <v>1</v>
      </c>
    </row>
    <row r="131" spans="1:34" hidden="1" x14ac:dyDescent="0.3">
      <c r="A131" s="11" t="s">
        <v>806</v>
      </c>
      <c r="B131" s="12" t="s">
        <v>700</v>
      </c>
      <c r="C131" s="12" t="s">
        <v>701</v>
      </c>
      <c r="D131" s="11" t="s">
        <v>773</v>
      </c>
      <c r="E131" s="11" t="s">
        <v>722</v>
      </c>
      <c r="F131" s="11" t="s">
        <v>806</v>
      </c>
      <c r="G131" s="12" t="s">
        <v>807</v>
      </c>
      <c r="I131" s="13"/>
      <c r="J131" s="13"/>
      <c r="K131" s="17" t="s">
        <v>416</v>
      </c>
      <c r="M131" s="15"/>
      <c r="N131" s="13"/>
      <c r="P131" s="13"/>
      <c r="R131" s="13"/>
      <c r="T131" s="13"/>
      <c r="W131" s="13"/>
      <c r="Y131" s="13"/>
      <c r="Z131" s="14"/>
      <c r="AD131" s="13">
        <f t="shared" si="10"/>
        <v>1</v>
      </c>
      <c r="AE131" s="13">
        <f t="shared" si="11"/>
        <v>0</v>
      </c>
      <c r="AF131" s="13">
        <f t="shared" si="12"/>
        <v>0</v>
      </c>
      <c r="AG131" s="13">
        <f t="shared" si="8"/>
        <v>0</v>
      </c>
      <c r="AH131" s="12">
        <f t="shared" si="9"/>
        <v>1</v>
      </c>
    </row>
    <row r="132" spans="1:34" hidden="1" x14ac:dyDescent="0.3">
      <c r="A132" s="11" t="s">
        <v>808</v>
      </c>
      <c r="B132" s="12" t="s">
        <v>700</v>
      </c>
      <c r="C132" s="12" t="s">
        <v>701</v>
      </c>
      <c r="D132" s="11" t="s">
        <v>809</v>
      </c>
      <c r="E132" s="11" t="s">
        <v>810</v>
      </c>
      <c r="F132" s="11" t="s">
        <v>808</v>
      </c>
      <c r="G132" s="12" t="s">
        <v>811</v>
      </c>
      <c r="I132" s="13"/>
      <c r="J132" s="13"/>
      <c r="K132" s="14" t="s">
        <v>370</v>
      </c>
      <c r="M132" s="15" t="s">
        <v>359</v>
      </c>
      <c r="N132" s="13"/>
      <c r="O132" s="13" t="s">
        <v>370</v>
      </c>
      <c r="P132" s="13"/>
      <c r="R132" s="13"/>
      <c r="S132" s="13" t="s">
        <v>370</v>
      </c>
      <c r="T132" s="13"/>
      <c r="W132" s="13" t="s">
        <v>370</v>
      </c>
      <c r="Y132" s="13"/>
      <c r="Z132" s="14"/>
      <c r="AD132" s="13">
        <f t="shared" si="10"/>
        <v>5</v>
      </c>
      <c r="AE132" s="13">
        <f t="shared" si="11"/>
        <v>0</v>
      </c>
      <c r="AF132" s="13">
        <f t="shared" si="12"/>
        <v>0</v>
      </c>
      <c r="AG132" s="13">
        <f t="shared" si="8"/>
        <v>0</v>
      </c>
      <c r="AH132" s="12">
        <f t="shared" si="9"/>
        <v>5</v>
      </c>
    </row>
    <row r="133" spans="1:34" hidden="1" x14ac:dyDescent="0.3">
      <c r="A133" s="11" t="s">
        <v>812</v>
      </c>
      <c r="B133" s="12" t="s">
        <v>700</v>
      </c>
      <c r="C133" s="12" t="s">
        <v>701</v>
      </c>
      <c r="D133" s="11" t="s">
        <v>813</v>
      </c>
      <c r="E133" s="11" t="s">
        <v>814</v>
      </c>
      <c r="F133" s="11" t="s">
        <v>812</v>
      </c>
      <c r="G133" s="12" t="s">
        <v>815</v>
      </c>
      <c r="I133" s="13"/>
      <c r="J133" s="13"/>
      <c r="M133" s="15" t="s">
        <v>359</v>
      </c>
      <c r="N133" s="13"/>
      <c r="O133" s="13" t="s">
        <v>370</v>
      </c>
      <c r="P133" s="13"/>
      <c r="R133" s="13"/>
      <c r="T133" s="13"/>
      <c r="W133" s="13"/>
      <c r="Y133" s="13"/>
      <c r="Z133" s="14"/>
      <c r="AD133" s="13">
        <f t="shared" si="10"/>
        <v>2</v>
      </c>
      <c r="AE133" s="13">
        <f t="shared" si="11"/>
        <v>0</v>
      </c>
      <c r="AF133" s="13">
        <f t="shared" si="12"/>
        <v>0</v>
      </c>
      <c r="AG133" s="13">
        <f t="shared" si="8"/>
        <v>0</v>
      </c>
      <c r="AH133" s="12">
        <f t="shared" si="9"/>
        <v>2</v>
      </c>
    </row>
    <row r="134" spans="1:34" hidden="1" x14ac:dyDescent="0.3">
      <c r="A134" s="11" t="s">
        <v>816</v>
      </c>
      <c r="B134" s="12" t="s">
        <v>700</v>
      </c>
      <c r="C134" s="12" t="s">
        <v>701</v>
      </c>
      <c r="D134" s="11" t="s">
        <v>813</v>
      </c>
      <c r="E134" s="11" t="s">
        <v>817</v>
      </c>
      <c r="F134" s="11" t="s">
        <v>816</v>
      </c>
      <c r="G134" s="12" t="s">
        <v>818</v>
      </c>
      <c r="I134" s="13"/>
      <c r="J134" s="13"/>
      <c r="M134" s="19" t="s">
        <v>736</v>
      </c>
      <c r="N134" s="13"/>
      <c r="P134" s="13"/>
      <c r="R134" s="13"/>
      <c r="T134" s="13"/>
      <c r="W134" s="13"/>
      <c r="Y134" s="13"/>
      <c r="Z134" s="14"/>
      <c r="AD134" s="13">
        <f t="shared" si="10"/>
        <v>1</v>
      </c>
      <c r="AE134" s="13">
        <f t="shared" si="11"/>
        <v>0</v>
      </c>
      <c r="AF134" s="13">
        <f t="shared" si="12"/>
        <v>0</v>
      </c>
      <c r="AG134" s="13">
        <f t="shared" ref="AG134:AG197" si="13">COUNTIF(H134:AA134,"IN")</f>
        <v>0</v>
      </c>
      <c r="AH134" s="12">
        <f t="shared" si="9"/>
        <v>1</v>
      </c>
    </row>
    <row r="135" spans="1:34" hidden="1" x14ac:dyDescent="0.3">
      <c r="A135" s="11" t="s">
        <v>819</v>
      </c>
      <c r="B135" s="12" t="s">
        <v>700</v>
      </c>
      <c r="C135" s="12" t="s">
        <v>701</v>
      </c>
      <c r="D135" s="11" t="s">
        <v>813</v>
      </c>
      <c r="E135" s="11" t="s">
        <v>820</v>
      </c>
      <c r="F135" s="11" t="s">
        <v>819</v>
      </c>
      <c r="G135" s="12" t="s">
        <v>821</v>
      </c>
      <c r="I135" s="13"/>
      <c r="J135" s="13"/>
      <c r="M135" s="15" t="s">
        <v>359</v>
      </c>
      <c r="N135" s="13"/>
      <c r="P135" s="13"/>
      <c r="R135" s="13"/>
      <c r="T135" s="13"/>
      <c r="W135" s="13" t="s">
        <v>370</v>
      </c>
      <c r="Y135" s="13"/>
      <c r="Z135" s="14"/>
      <c r="AD135" s="13">
        <f t="shared" si="10"/>
        <v>2</v>
      </c>
      <c r="AE135" s="13">
        <f t="shared" si="11"/>
        <v>0</v>
      </c>
      <c r="AF135" s="13">
        <f t="shared" si="12"/>
        <v>0</v>
      </c>
      <c r="AG135" s="13">
        <f t="shared" si="13"/>
        <v>0</v>
      </c>
      <c r="AH135" s="12">
        <f t="shared" si="9"/>
        <v>2</v>
      </c>
    </row>
    <row r="136" spans="1:34" hidden="1" x14ac:dyDescent="0.3">
      <c r="A136" s="11" t="s">
        <v>822</v>
      </c>
      <c r="B136" s="12" t="s">
        <v>700</v>
      </c>
      <c r="C136" s="12" t="s">
        <v>701</v>
      </c>
      <c r="D136" s="11" t="s">
        <v>813</v>
      </c>
      <c r="E136" s="11" t="s">
        <v>823</v>
      </c>
      <c r="F136" s="11" t="s">
        <v>822</v>
      </c>
      <c r="G136" s="12" t="s">
        <v>824</v>
      </c>
      <c r="I136" s="13"/>
      <c r="J136" s="13"/>
      <c r="K136" s="14" t="s">
        <v>370</v>
      </c>
      <c r="M136" s="15" t="s">
        <v>359</v>
      </c>
      <c r="N136" s="13"/>
      <c r="P136" s="13" t="s">
        <v>370</v>
      </c>
      <c r="Q136" s="13" t="s">
        <v>370</v>
      </c>
      <c r="R136" s="13"/>
      <c r="T136" s="13" t="s">
        <v>370</v>
      </c>
      <c r="W136" s="13" t="s">
        <v>370</v>
      </c>
      <c r="Y136" s="13"/>
      <c r="Z136" s="14"/>
      <c r="AD136" s="13">
        <f t="shared" si="10"/>
        <v>6</v>
      </c>
      <c r="AE136" s="13">
        <f t="shared" si="11"/>
        <v>0</v>
      </c>
      <c r="AF136" s="13">
        <f t="shared" si="12"/>
        <v>0</v>
      </c>
      <c r="AG136" s="13">
        <f t="shared" si="13"/>
        <v>0</v>
      </c>
      <c r="AH136" s="12">
        <f t="shared" si="9"/>
        <v>6</v>
      </c>
    </row>
    <row r="137" spans="1:34" hidden="1" x14ac:dyDescent="0.3">
      <c r="A137" s="11" t="s">
        <v>825</v>
      </c>
      <c r="B137" s="12" t="s">
        <v>700</v>
      </c>
      <c r="C137" s="12" t="s">
        <v>701</v>
      </c>
      <c r="D137" s="11" t="s">
        <v>813</v>
      </c>
      <c r="E137" s="11" t="s">
        <v>826</v>
      </c>
      <c r="F137" s="11" t="s">
        <v>825</v>
      </c>
      <c r="G137" s="12" t="s">
        <v>827</v>
      </c>
      <c r="I137" s="13"/>
      <c r="J137" s="13" t="s">
        <v>370</v>
      </c>
      <c r="K137" s="14" t="s">
        <v>370</v>
      </c>
      <c r="M137" s="15" t="s">
        <v>359</v>
      </c>
      <c r="N137" s="13"/>
      <c r="O137" s="13" t="s">
        <v>370</v>
      </c>
      <c r="P137" s="13"/>
      <c r="R137" s="13"/>
      <c r="S137" s="13" t="s">
        <v>370</v>
      </c>
      <c r="T137" s="13"/>
      <c r="W137" s="13"/>
      <c r="Y137" s="13"/>
      <c r="Z137" s="14"/>
      <c r="AD137" s="13">
        <f t="shared" si="10"/>
        <v>5</v>
      </c>
      <c r="AE137" s="13">
        <f t="shared" si="11"/>
        <v>0</v>
      </c>
      <c r="AF137" s="13">
        <f t="shared" si="12"/>
        <v>0</v>
      </c>
      <c r="AG137" s="13">
        <f t="shared" si="13"/>
        <v>0</v>
      </c>
      <c r="AH137" s="12">
        <f t="shared" ref="AH137:AH167" si="14">SUM(AD137:AG137)</f>
        <v>5</v>
      </c>
    </row>
    <row r="138" spans="1:34" hidden="1" x14ac:dyDescent="0.3">
      <c r="A138" s="11" t="s">
        <v>828</v>
      </c>
      <c r="B138" s="12" t="s">
        <v>700</v>
      </c>
      <c r="C138" s="12" t="s">
        <v>701</v>
      </c>
      <c r="D138" s="11" t="s">
        <v>813</v>
      </c>
      <c r="E138" s="11" t="s">
        <v>829</v>
      </c>
      <c r="F138" s="11" t="s">
        <v>828</v>
      </c>
      <c r="G138" s="12" t="s">
        <v>830</v>
      </c>
      <c r="H138" s="13" t="s">
        <v>370</v>
      </c>
      <c r="I138" s="13"/>
      <c r="J138" s="13" t="s">
        <v>370</v>
      </c>
      <c r="K138" s="14" t="s">
        <v>370</v>
      </c>
      <c r="M138" s="15"/>
      <c r="N138" s="13"/>
      <c r="P138" s="13"/>
      <c r="R138" s="13" t="s">
        <v>370</v>
      </c>
      <c r="T138" s="13"/>
      <c r="W138" s="13"/>
      <c r="Y138" s="13"/>
      <c r="Z138" s="14"/>
      <c r="AD138" s="13">
        <f t="shared" si="10"/>
        <v>4</v>
      </c>
      <c r="AE138" s="13">
        <f t="shared" si="11"/>
        <v>0</v>
      </c>
      <c r="AF138" s="13">
        <f t="shared" si="12"/>
        <v>0</v>
      </c>
      <c r="AG138" s="13">
        <f t="shared" si="13"/>
        <v>0</v>
      </c>
      <c r="AH138" s="12">
        <f t="shared" si="14"/>
        <v>4</v>
      </c>
    </row>
    <row r="139" spans="1:34" hidden="1" x14ac:dyDescent="0.3">
      <c r="A139" s="11" t="s">
        <v>831</v>
      </c>
      <c r="B139" s="12" t="s">
        <v>700</v>
      </c>
      <c r="C139" s="12" t="s">
        <v>701</v>
      </c>
      <c r="D139" s="11" t="s">
        <v>813</v>
      </c>
      <c r="E139" s="11" t="s">
        <v>832</v>
      </c>
      <c r="F139" s="11" t="s">
        <v>831</v>
      </c>
      <c r="G139" s="12" t="s">
        <v>833</v>
      </c>
      <c r="I139" s="13"/>
      <c r="J139" s="13"/>
      <c r="K139" s="17" t="s">
        <v>416</v>
      </c>
      <c r="M139" s="15"/>
      <c r="N139" s="13"/>
      <c r="P139" s="13"/>
      <c r="R139" s="13"/>
      <c r="T139" s="13"/>
      <c r="W139" s="13"/>
      <c r="Y139" s="13"/>
      <c r="Z139" s="14"/>
      <c r="AD139" s="13">
        <f t="shared" si="10"/>
        <v>1</v>
      </c>
      <c r="AE139" s="13">
        <f t="shared" si="11"/>
        <v>0</v>
      </c>
      <c r="AF139" s="13">
        <f t="shared" si="12"/>
        <v>0</v>
      </c>
      <c r="AG139" s="13">
        <f t="shared" si="13"/>
        <v>0</v>
      </c>
      <c r="AH139" s="12">
        <f t="shared" si="14"/>
        <v>1</v>
      </c>
    </row>
    <row r="140" spans="1:34" hidden="1" x14ac:dyDescent="0.3">
      <c r="A140" s="11" t="s">
        <v>834</v>
      </c>
      <c r="B140" s="12" t="s">
        <v>700</v>
      </c>
      <c r="C140" s="12" t="s">
        <v>701</v>
      </c>
      <c r="D140" s="11" t="s">
        <v>835</v>
      </c>
      <c r="E140" s="11" t="s">
        <v>836</v>
      </c>
      <c r="F140" s="11" t="s">
        <v>834</v>
      </c>
      <c r="G140" s="12" t="s">
        <v>837</v>
      </c>
      <c r="I140" s="13"/>
      <c r="J140" s="13"/>
      <c r="K140" s="14" t="s">
        <v>370</v>
      </c>
      <c r="M140" s="15" t="s">
        <v>359</v>
      </c>
      <c r="N140" s="13"/>
      <c r="P140" s="13"/>
      <c r="Q140" s="13" t="s">
        <v>370</v>
      </c>
      <c r="R140" s="13"/>
      <c r="T140" s="13"/>
      <c r="W140" s="13" t="s">
        <v>370</v>
      </c>
      <c r="Y140" s="13"/>
      <c r="Z140" s="14"/>
      <c r="AD140" s="13">
        <f t="shared" si="10"/>
        <v>4</v>
      </c>
      <c r="AE140" s="13">
        <f t="shared" si="11"/>
        <v>0</v>
      </c>
      <c r="AF140" s="13">
        <f t="shared" si="12"/>
        <v>0</v>
      </c>
      <c r="AG140" s="13">
        <f t="shared" si="13"/>
        <v>0</v>
      </c>
      <c r="AH140" s="12">
        <f t="shared" si="14"/>
        <v>4</v>
      </c>
    </row>
    <row r="141" spans="1:34" hidden="1" x14ac:dyDescent="0.3">
      <c r="A141" s="11" t="s">
        <v>838</v>
      </c>
      <c r="B141" s="12" t="s">
        <v>700</v>
      </c>
      <c r="C141" s="12" t="s">
        <v>701</v>
      </c>
      <c r="D141" s="11" t="s">
        <v>835</v>
      </c>
      <c r="E141" s="11" t="s">
        <v>839</v>
      </c>
      <c r="F141" s="11" t="s">
        <v>838</v>
      </c>
      <c r="G141" s="12" t="s">
        <v>840</v>
      </c>
      <c r="I141" s="13"/>
      <c r="J141" s="13"/>
      <c r="M141" s="15" t="s">
        <v>359</v>
      </c>
      <c r="N141" s="13"/>
      <c r="O141" s="13" t="s">
        <v>370</v>
      </c>
      <c r="P141" s="13"/>
      <c r="R141" s="13"/>
      <c r="S141" s="13" t="s">
        <v>370</v>
      </c>
      <c r="T141" s="13"/>
      <c r="W141" s="13"/>
      <c r="Y141" s="13"/>
      <c r="Z141" s="14"/>
      <c r="AD141" s="13">
        <f t="shared" si="10"/>
        <v>3</v>
      </c>
      <c r="AE141" s="13">
        <f t="shared" si="11"/>
        <v>0</v>
      </c>
      <c r="AF141" s="13">
        <f t="shared" si="12"/>
        <v>0</v>
      </c>
      <c r="AG141" s="13">
        <f t="shared" si="13"/>
        <v>0</v>
      </c>
      <c r="AH141" s="12">
        <f t="shared" si="14"/>
        <v>3</v>
      </c>
    </row>
    <row r="142" spans="1:34" hidden="1" x14ac:dyDescent="0.3">
      <c r="A142" s="11" t="s">
        <v>841</v>
      </c>
      <c r="B142" s="12" t="s">
        <v>700</v>
      </c>
      <c r="C142" s="12" t="s">
        <v>701</v>
      </c>
      <c r="D142" s="11" t="s">
        <v>835</v>
      </c>
      <c r="E142" s="11" t="s">
        <v>842</v>
      </c>
      <c r="F142" s="11" t="s">
        <v>841</v>
      </c>
      <c r="G142" s="12" t="s">
        <v>843</v>
      </c>
      <c r="I142" s="13"/>
      <c r="J142" s="13" t="s">
        <v>370</v>
      </c>
      <c r="K142" s="14" t="s">
        <v>370</v>
      </c>
      <c r="M142" s="15" t="s">
        <v>359</v>
      </c>
      <c r="N142" s="13"/>
      <c r="P142" s="13"/>
      <c r="R142" s="13"/>
      <c r="S142" s="13" t="s">
        <v>370</v>
      </c>
      <c r="T142" s="13"/>
      <c r="W142" s="13"/>
      <c r="Y142" s="13"/>
      <c r="Z142" s="14"/>
      <c r="AD142" s="13">
        <f t="shared" si="10"/>
        <v>4</v>
      </c>
      <c r="AE142" s="13">
        <f t="shared" si="11"/>
        <v>0</v>
      </c>
      <c r="AF142" s="13">
        <f t="shared" si="12"/>
        <v>0</v>
      </c>
      <c r="AG142" s="13">
        <f t="shared" si="13"/>
        <v>0</v>
      </c>
      <c r="AH142" s="12">
        <f t="shared" si="14"/>
        <v>4</v>
      </c>
    </row>
    <row r="143" spans="1:34" hidden="1" x14ac:dyDescent="0.3">
      <c r="A143" s="11" t="s">
        <v>844</v>
      </c>
      <c r="B143" s="12" t="s">
        <v>700</v>
      </c>
      <c r="C143" s="12" t="s">
        <v>701</v>
      </c>
      <c r="D143" s="11" t="s">
        <v>835</v>
      </c>
      <c r="E143" s="11" t="s">
        <v>845</v>
      </c>
      <c r="F143" s="11" t="s">
        <v>844</v>
      </c>
      <c r="G143" s="12" t="s">
        <v>846</v>
      </c>
      <c r="I143" s="13"/>
      <c r="J143" s="13"/>
      <c r="K143" s="17" t="s">
        <v>847</v>
      </c>
      <c r="M143" s="15"/>
      <c r="N143" s="13"/>
      <c r="P143" s="13"/>
      <c r="R143" s="13"/>
      <c r="T143" s="13"/>
      <c r="W143" s="13"/>
      <c r="Y143" s="13"/>
      <c r="Z143" s="14"/>
      <c r="AD143" s="13">
        <f t="shared" si="10"/>
        <v>0</v>
      </c>
      <c r="AE143" s="13">
        <f t="shared" si="11"/>
        <v>0</v>
      </c>
      <c r="AF143" s="13">
        <f t="shared" si="12"/>
        <v>0</v>
      </c>
      <c r="AG143" s="13">
        <f t="shared" si="13"/>
        <v>0</v>
      </c>
      <c r="AH143" s="12">
        <f t="shared" si="14"/>
        <v>0</v>
      </c>
    </row>
    <row r="144" spans="1:34" hidden="1" x14ac:dyDescent="0.3">
      <c r="A144" s="11" t="s">
        <v>848</v>
      </c>
      <c r="B144" s="12" t="s">
        <v>700</v>
      </c>
      <c r="C144" s="12" t="s">
        <v>701</v>
      </c>
      <c r="D144" s="11" t="s">
        <v>849</v>
      </c>
      <c r="E144" s="11" t="s">
        <v>850</v>
      </c>
      <c r="F144" s="11" t="s">
        <v>848</v>
      </c>
      <c r="G144" s="12" t="s">
        <v>851</v>
      </c>
      <c r="I144" s="13"/>
      <c r="J144" s="13"/>
      <c r="M144" s="15" t="s">
        <v>359</v>
      </c>
      <c r="N144" s="13"/>
      <c r="P144" s="13"/>
      <c r="R144" s="13"/>
      <c r="T144" s="13"/>
      <c r="W144" s="13" t="s">
        <v>370</v>
      </c>
      <c r="Y144" s="13"/>
      <c r="Z144" s="14"/>
      <c r="AD144" s="13">
        <f t="shared" si="10"/>
        <v>2</v>
      </c>
      <c r="AE144" s="13">
        <f t="shared" si="11"/>
        <v>0</v>
      </c>
      <c r="AF144" s="13">
        <f t="shared" si="12"/>
        <v>0</v>
      </c>
      <c r="AG144" s="13">
        <f t="shared" si="13"/>
        <v>0</v>
      </c>
      <c r="AH144" s="12">
        <f t="shared" si="14"/>
        <v>2</v>
      </c>
    </row>
    <row r="145" spans="1:34" hidden="1" x14ac:dyDescent="0.3">
      <c r="A145" s="11" t="s">
        <v>852</v>
      </c>
      <c r="B145" s="12" t="s">
        <v>700</v>
      </c>
      <c r="C145" s="12" t="s">
        <v>701</v>
      </c>
      <c r="D145" s="11" t="s">
        <v>849</v>
      </c>
      <c r="E145" s="11" t="s">
        <v>853</v>
      </c>
      <c r="F145" s="11" t="s">
        <v>852</v>
      </c>
      <c r="G145" s="12" t="s">
        <v>854</v>
      </c>
      <c r="I145" s="13"/>
      <c r="J145" s="13"/>
      <c r="M145" s="15"/>
      <c r="N145" s="13"/>
      <c r="P145" s="13"/>
      <c r="R145" s="13"/>
      <c r="S145" s="16" t="s">
        <v>416</v>
      </c>
      <c r="T145" s="13"/>
      <c r="W145" s="13"/>
      <c r="Y145" s="13"/>
      <c r="Z145" s="14"/>
      <c r="AD145" s="13">
        <f t="shared" si="10"/>
        <v>1</v>
      </c>
      <c r="AE145" s="13">
        <f t="shared" si="11"/>
        <v>0</v>
      </c>
      <c r="AF145" s="13">
        <f t="shared" si="12"/>
        <v>0</v>
      </c>
      <c r="AG145" s="13">
        <f t="shared" si="13"/>
        <v>0</v>
      </c>
      <c r="AH145" s="12">
        <f t="shared" si="14"/>
        <v>1</v>
      </c>
    </row>
    <row r="146" spans="1:34" hidden="1" x14ac:dyDescent="0.3">
      <c r="A146" s="11" t="s">
        <v>855</v>
      </c>
      <c r="B146" s="12" t="s">
        <v>700</v>
      </c>
      <c r="C146" s="12" t="s">
        <v>701</v>
      </c>
      <c r="D146" s="11" t="s">
        <v>849</v>
      </c>
      <c r="E146" s="11" t="s">
        <v>856</v>
      </c>
      <c r="F146" s="11" t="s">
        <v>855</v>
      </c>
      <c r="G146" s="12" t="s">
        <v>857</v>
      </c>
      <c r="I146" s="13"/>
      <c r="J146" s="16" t="s">
        <v>416</v>
      </c>
      <c r="M146" s="15"/>
      <c r="N146" s="13"/>
      <c r="P146" s="13"/>
      <c r="R146" s="13"/>
      <c r="T146" s="13"/>
      <c r="W146" s="13"/>
      <c r="Y146" s="13"/>
      <c r="Z146" s="14"/>
      <c r="AD146" s="13">
        <f t="shared" si="10"/>
        <v>1</v>
      </c>
      <c r="AE146" s="13">
        <f t="shared" si="11"/>
        <v>0</v>
      </c>
      <c r="AF146" s="13">
        <f t="shared" si="12"/>
        <v>0</v>
      </c>
      <c r="AG146" s="13">
        <f t="shared" si="13"/>
        <v>0</v>
      </c>
      <c r="AH146" s="12">
        <f t="shared" si="14"/>
        <v>1</v>
      </c>
    </row>
    <row r="147" spans="1:34" hidden="1" x14ac:dyDescent="0.3">
      <c r="A147" s="11" t="s">
        <v>858</v>
      </c>
      <c r="B147" s="12" t="s">
        <v>700</v>
      </c>
      <c r="C147" s="12" t="s">
        <v>859</v>
      </c>
      <c r="D147" s="11" t="s">
        <v>860</v>
      </c>
      <c r="E147" s="11" t="s">
        <v>861</v>
      </c>
      <c r="F147" s="11" t="s">
        <v>858</v>
      </c>
      <c r="G147" s="12" t="s">
        <v>862</v>
      </c>
      <c r="I147" s="13"/>
      <c r="J147" s="13"/>
      <c r="M147" s="15" t="s">
        <v>359</v>
      </c>
      <c r="N147" s="13"/>
      <c r="O147" s="13" t="s">
        <v>370</v>
      </c>
      <c r="P147" s="13"/>
      <c r="R147" s="13"/>
      <c r="T147" s="13"/>
      <c r="W147" s="13"/>
      <c r="Y147" s="13"/>
      <c r="Z147" s="14"/>
      <c r="AD147" s="13">
        <f>COUNTIF(H147:Z147,"X")+COUNTIF(H147:Z147, "X(e)")</f>
        <v>2</v>
      </c>
      <c r="AE147" s="13">
        <f>COUNTIF(H147:Z147,"NB")</f>
        <v>0</v>
      </c>
      <c r="AF147" s="13">
        <f>COUNTIF(H147:Z147,"V")</f>
        <v>0</v>
      </c>
      <c r="AG147" s="13">
        <f t="shared" si="13"/>
        <v>0</v>
      </c>
      <c r="AH147" s="12">
        <f t="shared" si="14"/>
        <v>2</v>
      </c>
    </row>
    <row r="148" spans="1:34" hidden="1" x14ac:dyDescent="0.3">
      <c r="A148" s="11" t="s">
        <v>25</v>
      </c>
      <c r="B148" s="12" t="s">
        <v>700</v>
      </c>
      <c r="C148" s="12" t="s">
        <v>859</v>
      </c>
      <c r="D148" s="11" t="s">
        <v>863</v>
      </c>
      <c r="E148" s="11" t="s">
        <v>864</v>
      </c>
      <c r="F148" s="11" t="s">
        <v>25</v>
      </c>
      <c r="G148" s="12" t="s">
        <v>865</v>
      </c>
      <c r="I148" s="13" t="s">
        <v>370</v>
      </c>
      <c r="J148" s="13"/>
      <c r="K148" s="14" t="s">
        <v>370</v>
      </c>
      <c r="M148" s="15" t="s">
        <v>359</v>
      </c>
      <c r="N148" s="13" t="s">
        <v>370</v>
      </c>
      <c r="P148" s="13" t="s">
        <v>396</v>
      </c>
      <c r="Q148" s="13" t="s">
        <v>370</v>
      </c>
      <c r="R148" s="13"/>
      <c r="T148" s="13" t="s">
        <v>370</v>
      </c>
      <c r="W148" s="13" t="s">
        <v>370</v>
      </c>
      <c r="Y148" s="13"/>
      <c r="Z148" s="14"/>
      <c r="AD148" s="13">
        <f>COUNTIF(H148:Z148,"X")+COUNTIF(H148:Z148, "X(e)")</f>
        <v>7</v>
      </c>
      <c r="AE148" s="13">
        <f>COUNTIF(H148:Z148,"NB")</f>
        <v>0</v>
      </c>
      <c r="AF148" s="13">
        <f>COUNTIF(H148:Z148,"V")</f>
        <v>0</v>
      </c>
      <c r="AG148" s="13">
        <f t="shared" si="13"/>
        <v>0</v>
      </c>
      <c r="AH148" s="12">
        <f t="shared" si="14"/>
        <v>7</v>
      </c>
    </row>
    <row r="149" spans="1:34" hidden="1" x14ac:dyDescent="0.3">
      <c r="A149" s="11" t="s">
        <v>866</v>
      </c>
      <c r="B149" s="12" t="s">
        <v>700</v>
      </c>
      <c r="C149" s="12" t="s">
        <v>859</v>
      </c>
      <c r="D149" s="11" t="s">
        <v>867</v>
      </c>
      <c r="E149" s="11" t="s">
        <v>868</v>
      </c>
      <c r="F149" s="11" t="s">
        <v>866</v>
      </c>
      <c r="G149" s="12" t="s">
        <v>869</v>
      </c>
      <c r="H149" s="13" t="s">
        <v>549</v>
      </c>
      <c r="I149" s="13"/>
      <c r="J149" s="13"/>
      <c r="L149" s="13" t="s">
        <v>549</v>
      </c>
      <c r="M149" s="15"/>
      <c r="N149" s="13"/>
      <c r="P149" s="13"/>
      <c r="R149" s="13"/>
      <c r="T149" s="13"/>
      <c r="W149" s="13"/>
      <c r="Y149" s="13"/>
      <c r="Z149" s="14"/>
      <c r="AD149" s="13">
        <f t="shared" si="10"/>
        <v>0</v>
      </c>
      <c r="AE149" s="13">
        <f t="shared" si="11"/>
        <v>0</v>
      </c>
      <c r="AF149" s="13">
        <f t="shared" si="12"/>
        <v>0</v>
      </c>
      <c r="AG149" s="13">
        <f t="shared" si="13"/>
        <v>2</v>
      </c>
      <c r="AH149" s="12">
        <f t="shared" si="14"/>
        <v>2</v>
      </c>
    </row>
    <row r="150" spans="1:34" hidden="1" x14ac:dyDescent="0.3">
      <c r="A150" s="11" t="s">
        <v>870</v>
      </c>
      <c r="B150" s="12" t="s">
        <v>700</v>
      </c>
      <c r="C150" s="12" t="s">
        <v>859</v>
      </c>
      <c r="D150" s="11" t="s">
        <v>871</v>
      </c>
      <c r="E150" s="11" t="s">
        <v>872</v>
      </c>
      <c r="F150" s="11" t="s">
        <v>870</v>
      </c>
      <c r="G150" s="12" t="s">
        <v>873</v>
      </c>
      <c r="I150" s="13"/>
      <c r="J150" s="13" t="s">
        <v>370</v>
      </c>
      <c r="K150" s="14" t="s">
        <v>370</v>
      </c>
      <c r="M150" s="15" t="s">
        <v>359</v>
      </c>
      <c r="N150" s="13"/>
      <c r="O150" s="13" t="s">
        <v>370</v>
      </c>
      <c r="P150" s="13" t="s">
        <v>370</v>
      </c>
      <c r="Q150" s="13" t="s">
        <v>370</v>
      </c>
      <c r="R150" s="13"/>
      <c r="S150" s="13" t="s">
        <v>370</v>
      </c>
      <c r="T150" s="13" t="s">
        <v>370</v>
      </c>
      <c r="W150" s="13" t="s">
        <v>370</v>
      </c>
      <c r="Y150" s="13"/>
      <c r="Z150" s="14"/>
      <c r="AD150" s="13">
        <f t="shared" si="10"/>
        <v>9</v>
      </c>
      <c r="AE150" s="13">
        <f t="shared" si="11"/>
        <v>0</v>
      </c>
      <c r="AF150" s="13">
        <f t="shared" si="12"/>
        <v>0</v>
      </c>
      <c r="AG150" s="13">
        <f t="shared" si="13"/>
        <v>0</v>
      </c>
      <c r="AH150" s="12">
        <f t="shared" si="14"/>
        <v>9</v>
      </c>
    </row>
    <row r="151" spans="1:34" hidden="1" x14ac:dyDescent="0.3">
      <c r="A151" s="11" t="s">
        <v>874</v>
      </c>
      <c r="B151" s="12" t="s">
        <v>700</v>
      </c>
      <c r="C151" s="12" t="s">
        <v>859</v>
      </c>
      <c r="D151" s="11" t="s">
        <v>871</v>
      </c>
      <c r="E151" s="11" t="s">
        <v>875</v>
      </c>
      <c r="F151" s="11" t="s">
        <v>874</v>
      </c>
      <c r="G151" s="12" t="s">
        <v>876</v>
      </c>
      <c r="H151" s="13" t="s">
        <v>370</v>
      </c>
      <c r="I151" s="13"/>
      <c r="J151" s="13"/>
      <c r="K151" s="14" t="s">
        <v>370</v>
      </c>
      <c r="M151" s="15"/>
      <c r="N151" s="13"/>
      <c r="P151" s="13"/>
      <c r="R151" s="13" t="s">
        <v>370</v>
      </c>
      <c r="T151" s="13"/>
      <c r="V151" s="13" t="s">
        <v>525</v>
      </c>
      <c r="W151" s="13"/>
      <c r="Y151" s="13"/>
      <c r="Z151" s="14"/>
      <c r="AD151" s="13">
        <f t="shared" si="10"/>
        <v>3</v>
      </c>
      <c r="AE151" s="13">
        <f t="shared" si="11"/>
        <v>0</v>
      </c>
      <c r="AF151" s="13">
        <f t="shared" si="12"/>
        <v>0</v>
      </c>
      <c r="AG151" s="13">
        <f t="shared" si="13"/>
        <v>0</v>
      </c>
      <c r="AH151" s="12">
        <f t="shared" si="14"/>
        <v>3</v>
      </c>
    </row>
    <row r="152" spans="1:34" hidden="1" x14ac:dyDescent="0.3">
      <c r="A152" s="11" t="s">
        <v>877</v>
      </c>
      <c r="B152" s="12" t="s">
        <v>700</v>
      </c>
      <c r="C152" s="12" t="s">
        <v>859</v>
      </c>
      <c r="D152" s="11" t="s">
        <v>871</v>
      </c>
      <c r="E152" s="11" t="s">
        <v>878</v>
      </c>
      <c r="F152" s="11" t="s">
        <v>877</v>
      </c>
      <c r="G152" s="12" t="s">
        <v>879</v>
      </c>
      <c r="I152" s="13"/>
      <c r="J152" s="13"/>
      <c r="M152" s="15" t="s">
        <v>359</v>
      </c>
      <c r="N152" s="13"/>
      <c r="P152" s="13"/>
      <c r="R152" s="13"/>
      <c r="T152" s="13"/>
      <c r="W152" s="13" t="s">
        <v>370</v>
      </c>
      <c r="Y152" s="13"/>
      <c r="Z152" s="14"/>
      <c r="AD152" s="13">
        <f t="shared" si="10"/>
        <v>2</v>
      </c>
      <c r="AE152" s="13">
        <f t="shared" si="11"/>
        <v>0</v>
      </c>
      <c r="AF152" s="13">
        <f t="shared" si="12"/>
        <v>0</v>
      </c>
      <c r="AG152" s="13">
        <f t="shared" si="13"/>
        <v>0</v>
      </c>
      <c r="AH152" s="12">
        <f t="shared" si="14"/>
        <v>2</v>
      </c>
    </row>
    <row r="153" spans="1:34" hidden="1" x14ac:dyDescent="0.3">
      <c r="A153" s="11" t="s">
        <v>880</v>
      </c>
      <c r="B153" s="12" t="s">
        <v>700</v>
      </c>
      <c r="C153" s="12" t="s">
        <v>859</v>
      </c>
      <c r="D153" s="11" t="s">
        <v>871</v>
      </c>
      <c r="E153" s="11" t="s">
        <v>881</v>
      </c>
      <c r="F153" s="11" t="s">
        <v>880</v>
      </c>
      <c r="G153" s="12" t="s">
        <v>882</v>
      </c>
      <c r="I153" s="13"/>
      <c r="J153" s="13"/>
      <c r="M153" s="15" t="s">
        <v>359</v>
      </c>
      <c r="N153" s="13"/>
      <c r="O153" s="13" t="s">
        <v>370</v>
      </c>
      <c r="P153" s="13"/>
      <c r="R153" s="13"/>
      <c r="T153" s="13"/>
      <c r="W153" s="13"/>
      <c r="Y153" s="13"/>
      <c r="Z153" s="14"/>
      <c r="AD153" s="13">
        <f t="shared" si="10"/>
        <v>2</v>
      </c>
      <c r="AE153" s="13">
        <f t="shared" si="11"/>
        <v>0</v>
      </c>
      <c r="AF153" s="13">
        <f t="shared" si="12"/>
        <v>0</v>
      </c>
      <c r="AG153" s="13">
        <f t="shared" si="13"/>
        <v>0</v>
      </c>
      <c r="AH153" s="12">
        <f t="shared" si="14"/>
        <v>2</v>
      </c>
    </row>
    <row r="154" spans="1:34" hidden="1" x14ac:dyDescent="0.3">
      <c r="A154" s="11" t="s">
        <v>883</v>
      </c>
      <c r="B154" s="12" t="s">
        <v>700</v>
      </c>
      <c r="C154" s="12" t="s">
        <v>859</v>
      </c>
      <c r="D154" s="11" t="s">
        <v>871</v>
      </c>
      <c r="E154" s="11" t="s">
        <v>884</v>
      </c>
      <c r="F154" s="11" t="s">
        <v>883</v>
      </c>
      <c r="G154" s="12" t="s">
        <v>885</v>
      </c>
      <c r="I154" s="13"/>
      <c r="J154" s="13"/>
      <c r="M154" s="19" t="s">
        <v>736</v>
      </c>
      <c r="N154" s="13"/>
      <c r="P154" s="13"/>
      <c r="R154" s="13"/>
      <c r="T154" s="13"/>
      <c r="W154" s="13"/>
      <c r="Y154" s="13"/>
      <c r="Z154" s="14"/>
      <c r="AD154" s="13">
        <f t="shared" si="10"/>
        <v>1</v>
      </c>
      <c r="AE154" s="13">
        <f t="shared" si="11"/>
        <v>0</v>
      </c>
      <c r="AF154" s="13">
        <f t="shared" si="12"/>
        <v>0</v>
      </c>
      <c r="AG154" s="13">
        <f t="shared" si="13"/>
        <v>0</v>
      </c>
      <c r="AH154" s="12">
        <f t="shared" si="14"/>
        <v>1</v>
      </c>
    </row>
    <row r="155" spans="1:34" hidden="1" x14ac:dyDescent="0.3">
      <c r="A155" s="11" t="s">
        <v>886</v>
      </c>
      <c r="B155" s="12" t="s">
        <v>700</v>
      </c>
      <c r="C155" s="12" t="s">
        <v>859</v>
      </c>
      <c r="D155" s="11" t="s">
        <v>871</v>
      </c>
      <c r="E155" s="11" t="s">
        <v>887</v>
      </c>
      <c r="F155" s="11" t="s">
        <v>886</v>
      </c>
      <c r="G155" s="12" t="s">
        <v>888</v>
      </c>
      <c r="I155" s="13"/>
      <c r="J155" s="13"/>
      <c r="M155" s="15" t="s">
        <v>359</v>
      </c>
      <c r="N155" s="13"/>
      <c r="O155" s="13" t="s">
        <v>370</v>
      </c>
      <c r="P155" s="13"/>
      <c r="R155" s="13"/>
      <c r="T155" s="13"/>
      <c r="W155" s="13"/>
      <c r="Y155" s="13"/>
      <c r="Z155" s="14"/>
      <c r="AD155" s="13">
        <f t="shared" si="10"/>
        <v>2</v>
      </c>
      <c r="AE155" s="13">
        <f t="shared" si="11"/>
        <v>0</v>
      </c>
      <c r="AF155" s="13">
        <f t="shared" si="12"/>
        <v>0</v>
      </c>
      <c r="AG155" s="13">
        <f t="shared" si="13"/>
        <v>0</v>
      </c>
      <c r="AH155" s="12">
        <f t="shared" si="14"/>
        <v>2</v>
      </c>
    </row>
    <row r="156" spans="1:34" hidden="1" x14ac:dyDescent="0.3">
      <c r="A156" s="11" t="s">
        <v>889</v>
      </c>
      <c r="B156" s="12" t="s">
        <v>700</v>
      </c>
      <c r="C156" s="12" t="s">
        <v>859</v>
      </c>
      <c r="D156" s="11" t="s">
        <v>871</v>
      </c>
      <c r="E156" s="11" t="s">
        <v>890</v>
      </c>
      <c r="F156" s="11" t="s">
        <v>889</v>
      </c>
      <c r="G156" s="12" t="s">
        <v>891</v>
      </c>
      <c r="I156" s="13"/>
      <c r="J156" s="13" t="s">
        <v>370</v>
      </c>
      <c r="M156" s="15" t="s">
        <v>370</v>
      </c>
      <c r="N156" s="13"/>
      <c r="O156" s="13" t="s">
        <v>370</v>
      </c>
      <c r="P156" s="13"/>
      <c r="R156" s="13"/>
      <c r="S156" s="13" t="s">
        <v>370</v>
      </c>
      <c r="T156" s="13"/>
      <c r="W156" s="13"/>
      <c r="Y156" s="13"/>
      <c r="Z156" s="14"/>
      <c r="AD156" s="13">
        <f t="shared" si="10"/>
        <v>4</v>
      </c>
      <c r="AE156" s="13">
        <f t="shared" si="11"/>
        <v>0</v>
      </c>
      <c r="AF156" s="13">
        <f t="shared" si="12"/>
        <v>0</v>
      </c>
      <c r="AG156" s="13">
        <f t="shared" si="13"/>
        <v>0</v>
      </c>
      <c r="AH156" s="12">
        <f t="shared" si="14"/>
        <v>4</v>
      </c>
    </row>
    <row r="157" spans="1:34" hidden="1" x14ac:dyDescent="0.3">
      <c r="A157" s="11" t="s">
        <v>892</v>
      </c>
      <c r="B157" s="12" t="s">
        <v>700</v>
      </c>
      <c r="C157" s="12" t="s">
        <v>859</v>
      </c>
      <c r="D157" s="11" t="s">
        <v>871</v>
      </c>
      <c r="E157" s="11" t="s">
        <v>893</v>
      </c>
      <c r="F157" s="11" t="s">
        <v>892</v>
      </c>
      <c r="G157" s="12" t="s">
        <v>894</v>
      </c>
      <c r="I157" s="13"/>
      <c r="J157" s="13"/>
      <c r="M157" s="15" t="s">
        <v>359</v>
      </c>
      <c r="N157" s="13"/>
      <c r="P157" s="13"/>
      <c r="R157" s="13"/>
      <c r="T157" s="13"/>
      <c r="W157" s="13"/>
      <c r="Y157" s="13"/>
      <c r="Z157" s="14"/>
      <c r="AD157" s="13">
        <f t="shared" si="10"/>
        <v>1</v>
      </c>
      <c r="AE157" s="13">
        <f t="shared" si="11"/>
        <v>0</v>
      </c>
      <c r="AF157" s="13">
        <f t="shared" si="12"/>
        <v>0</v>
      </c>
      <c r="AG157" s="13">
        <f t="shared" si="13"/>
        <v>0</v>
      </c>
      <c r="AH157" s="12">
        <f t="shared" si="14"/>
        <v>1</v>
      </c>
    </row>
    <row r="158" spans="1:34" hidden="1" x14ac:dyDescent="0.3">
      <c r="A158" s="11" t="s">
        <v>895</v>
      </c>
      <c r="B158" s="12" t="s">
        <v>700</v>
      </c>
      <c r="C158" s="12" t="s">
        <v>859</v>
      </c>
      <c r="D158" s="11" t="s">
        <v>871</v>
      </c>
      <c r="E158" s="11" t="s">
        <v>896</v>
      </c>
      <c r="F158" s="11" t="s">
        <v>895</v>
      </c>
      <c r="G158" s="12" t="s">
        <v>897</v>
      </c>
      <c r="I158" s="13"/>
      <c r="J158" s="13"/>
      <c r="M158" s="19" t="s">
        <v>736</v>
      </c>
      <c r="N158" s="13"/>
      <c r="P158" s="13"/>
      <c r="R158" s="13"/>
      <c r="T158" s="13"/>
      <c r="W158" s="13"/>
      <c r="Y158" s="13"/>
      <c r="Z158" s="14"/>
      <c r="AD158" s="13">
        <f t="shared" si="10"/>
        <v>1</v>
      </c>
      <c r="AE158" s="13">
        <f t="shared" si="11"/>
        <v>0</v>
      </c>
      <c r="AF158" s="13">
        <f t="shared" si="12"/>
        <v>0</v>
      </c>
      <c r="AG158" s="13">
        <f t="shared" si="13"/>
        <v>0</v>
      </c>
      <c r="AH158" s="12">
        <f t="shared" si="14"/>
        <v>1</v>
      </c>
    </row>
    <row r="159" spans="1:34" hidden="1" x14ac:dyDescent="0.3">
      <c r="A159" s="11" t="s">
        <v>898</v>
      </c>
      <c r="B159" s="12" t="s">
        <v>700</v>
      </c>
      <c r="C159" s="12" t="s">
        <v>859</v>
      </c>
      <c r="D159" s="11" t="s">
        <v>871</v>
      </c>
      <c r="E159" s="11" t="s">
        <v>899</v>
      </c>
      <c r="F159" s="11" t="s">
        <v>898</v>
      </c>
      <c r="G159" s="12" t="s">
        <v>900</v>
      </c>
      <c r="I159" s="13"/>
      <c r="J159" s="13"/>
      <c r="M159" s="15"/>
      <c r="N159" s="13"/>
      <c r="P159" s="13"/>
      <c r="R159" s="13"/>
      <c r="T159" s="13"/>
      <c r="W159" s="16" t="s">
        <v>416</v>
      </c>
      <c r="Y159" s="13"/>
      <c r="Z159" s="14"/>
      <c r="AD159" s="13">
        <f t="shared" si="10"/>
        <v>1</v>
      </c>
      <c r="AE159" s="13">
        <f t="shared" si="11"/>
        <v>0</v>
      </c>
      <c r="AF159" s="13">
        <f t="shared" si="12"/>
        <v>0</v>
      </c>
      <c r="AG159" s="13">
        <f t="shared" si="13"/>
        <v>0</v>
      </c>
      <c r="AH159" s="12">
        <f t="shared" si="14"/>
        <v>1</v>
      </c>
    </row>
    <row r="160" spans="1:34" hidden="1" x14ac:dyDescent="0.3">
      <c r="A160" s="11" t="s">
        <v>901</v>
      </c>
      <c r="B160" s="12" t="s">
        <v>700</v>
      </c>
      <c r="C160" s="12" t="s">
        <v>859</v>
      </c>
      <c r="D160" s="11" t="s">
        <v>871</v>
      </c>
      <c r="E160" s="11" t="s">
        <v>902</v>
      </c>
      <c r="F160" s="11" t="s">
        <v>901</v>
      </c>
      <c r="G160" s="12" t="s">
        <v>903</v>
      </c>
      <c r="I160" s="13"/>
      <c r="J160" s="13" t="s">
        <v>370</v>
      </c>
      <c r="M160" s="15"/>
      <c r="N160" s="13"/>
      <c r="P160" s="13"/>
      <c r="R160" s="13"/>
      <c r="S160" s="13" t="s">
        <v>370</v>
      </c>
      <c r="T160" s="13"/>
      <c r="W160" s="13"/>
      <c r="Y160" s="13"/>
      <c r="Z160" s="14"/>
      <c r="AD160" s="13">
        <f t="shared" si="10"/>
        <v>2</v>
      </c>
      <c r="AE160" s="13">
        <f t="shared" si="11"/>
        <v>0</v>
      </c>
      <c r="AF160" s="13">
        <f t="shared" si="12"/>
        <v>0</v>
      </c>
      <c r="AG160" s="13">
        <f t="shared" si="13"/>
        <v>0</v>
      </c>
      <c r="AH160" s="12">
        <f t="shared" si="14"/>
        <v>2</v>
      </c>
    </row>
    <row r="161" spans="1:34" hidden="1" x14ac:dyDescent="0.3">
      <c r="A161" s="11" t="s">
        <v>904</v>
      </c>
      <c r="B161" s="12" t="s">
        <v>700</v>
      </c>
      <c r="C161" s="12" t="s">
        <v>859</v>
      </c>
      <c r="D161" s="11" t="s">
        <v>871</v>
      </c>
      <c r="E161" s="11" t="s">
        <v>905</v>
      </c>
      <c r="F161" s="11" t="s">
        <v>904</v>
      </c>
      <c r="G161" s="12" t="s">
        <v>906</v>
      </c>
      <c r="I161" s="13"/>
      <c r="J161" s="13" t="s">
        <v>370</v>
      </c>
      <c r="K161" s="14" t="s">
        <v>370</v>
      </c>
      <c r="M161" s="15"/>
      <c r="N161" s="13"/>
      <c r="O161" s="13" t="s">
        <v>370</v>
      </c>
      <c r="P161" s="13"/>
      <c r="R161" s="13"/>
      <c r="S161" s="13" t="s">
        <v>370</v>
      </c>
      <c r="T161" s="13"/>
      <c r="W161" s="13"/>
      <c r="Y161" s="13"/>
      <c r="Z161" s="14"/>
      <c r="AD161" s="13">
        <f t="shared" si="10"/>
        <v>4</v>
      </c>
      <c r="AE161" s="13">
        <f t="shared" si="11"/>
        <v>0</v>
      </c>
      <c r="AF161" s="13">
        <f t="shared" si="12"/>
        <v>0</v>
      </c>
      <c r="AG161" s="13">
        <f t="shared" si="13"/>
        <v>0</v>
      </c>
      <c r="AH161" s="12">
        <f t="shared" si="14"/>
        <v>4</v>
      </c>
    </row>
    <row r="162" spans="1:34" hidden="1" x14ac:dyDescent="0.3">
      <c r="A162" s="11" t="s">
        <v>907</v>
      </c>
      <c r="B162" s="12" t="s">
        <v>700</v>
      </c>
      <c r="C162" s="12" t="s">
        <v>908</v>
      </c>
      <c r="D162" s="11" t="s">
        <v>909</v>
      </c>
      <c r="E162" s="11" t="s">
        <v>910</v>
      </c>
      <c r="F162" s="11" t="s">
        <v>907</v>
      </c>
      <c r="G162" s="12" t="s">
        <v>911</v>
      </c>
      <c r="I162" s="13"/>
      <c r="J162" s="13"/>
      <c r="L162" s="13" t="s">
        <v>549</v>
      </c>
      <c r="M162" s="15"/>
      <c r="N162" s="13"/>
      <c r="P162" s="13"/>
      <c r="R162" s="13"/>
      <c r="T162" s="13"/>
      <c r="W162" s="13"/>
      <c r="Y162" s="13"/>
      <c r="Z162" s="14"/>
      <c r="AD162" s="13">
        <f t="shared" si="10"/>
        <v>0</v>
      </c>
      <c r="AE162" s="13">
        <f t="shared" si="11"/>
        <v>0</v>
      </c>
      <c r="AF162" s="13">
        <f t="shared" si="12"/>
        <v>0</v>
      </c>
      <c r="AG162" s="13">
        <f t="shared" si="13"/>
        <v>1</v>
      </c>
      <c r="AH162" s="12">
        <f t="shared" si="14"/>
        <v>1</v>
      </c>
    </row>
    <row r="163" spans="1:34" hidden="1" x14ac:dyDescent="0.3">
      <c r="A163" s="20" t="s">
        <v>912</v>
      </c>
      <c r="B163" s="12" t="s">
        <v>700</v>
      </c>
      <c r="C163" s="12" t="s">
        <v>908</v>
      </c>
      <c r="D163" s="20" t="s">
        <v>913</v>
      </c>
      <c r="E163" s="11" t="s">
        <v>914</v>
      </c>
      <c r="F163" s="20" t="s">
        <v>912</v>
      </c>
      <c r="G163" s="12" t="s">
        <v>915</v>
      </c>
      <c r="H163" s="13" t="s">
        <v>549</v>
      </c>
      <c r="I163" s="12"/>
      <c r="J163" s="13"/>
      <c r="L163" s="21"/>
      <c r="M163" s="21"/>
      <c r="N163" s="21"/>
      <c r="AD163" s="13">
        <f>COUNTIF(H163:Z163,"X")+COUNTIF(H163:Z163, "X(e)")</f>
        <v>0</v>
      </c>
      <c r="AE163" s="13">
        <f>COUNTIF(H163:Z163,"NB")</f>
        <v>0</v>
      </c>
      <c r="AF163" s="13">
        <f>COUNTIF(H163:Z163,"V")</f>
        <v>0</v>
      </c>
      <c r="AG163" s="13">
        <f t="shared" si="13"/>
        <v>1</v>
      </c>
      <c r="AH163" s="12">
        <f t="shared" si="14"/>
        <v>1</v>
      </c>
    </row>
    <row r="164" spans="1:34" hidden="1" x14ac:dyDescent="0.3">
      <c r="A164" s="11" t="s">
        <v>916</v>
      </c>
      <c r="B164" s="12" t="s">
        <v>917</v>
      </c>
      <c r="C164" s="12" t="s">
        <v>918</v>
      </c>
      <c r="D164" s="11" t="s">
        <v>919</v>
      </c>
      <c r="E164" s="11" t="s">
        <v>920</v>
      </c>
      <c r="F164" s="11" t="s">
        <v>916</v>
      </c>
      <c r="G164" s="12" t="s">
        <v>921</v>
      </c>
      <c r="H164" s="13" t="s">
        <v>370</v>
      </c>
      <c r="I164" s="13"/>
      <c r="J164" s="13" t="s">
        <v>370</v>
      </c>
      <c r="K164" s="14" t="s">
        <v>538</v>
      </c>
      <c r="L164" s="13" t="s">
        <v>370</v>
      </c>
      <c r="M164" s="15"/>
      <c r="N164" s="13"/>
      <c r="O164" s="13" t="s">
        <v>538</v>
      </c>
      <c r="P164" s="13"/>
      <c r="R164" s="13" t="s">
        <v>370</v>
      </c>
      <c r="S164" s="13" t="s">
        <v>370</v>
      </c>
      <c r="T164" s="13"/>
      <c r="V164" s="13" t="s">
        <v>538</v>
      </c>
      <c r="W164" s="13"/>
      <c r="Y164" s="13"/>
      <c r="Z164" s="14" t="s">
        <v>524</v>
      </c>
      <c r="AD164" s="13">
        <f>COUNTIF(H164:Z164,"X")+COUNTIF(H164:Z164, "X(e)")</f>
        <v>5</v>
      </c>
      <c r="AE164" s="13">
        <f>COUNTIF(H164:Z164,"NB")</f>
        <v>3</v>
      </c>
      <c r="AF164" s="13">
        <f>COUNTIF(H164:Z164,"V")</f>
        <v>1</v>
      </c>
      <c r="AG164" s="13">
        <f t="shared" si="13"/>
        <v>0</v>
      </c>
      <c r="AH164" s="12">
        <f t="shared" si="14"/>
        <v>9</v>
      </c>
    </row>
    <row r="165" spans="1:34" hidden="1" x14ac:dyDescent="0.3">
      <c r="A165" s="11" t="s">
        <v>922</v>
      </c>
      <c r="B165" s="12" t="s">
        <v>917</v>
      </c>
      <c r="C165" s="12" t="s">
        <v>918</v>
      </c>
      <c r="D165" s="11" t="s">
        <v>919</v>
      </c>
      <c r="E165" s="11" t="s">
        <v>923</v>
      </c>
      <c r="F165" s="11" t="s">
        <v>922</v>
      </c>
      <c r="G165" s="12" t="s">
        <v>924</v>
      </c>
      <c r="I165" s="13" t="s">
        <v>538</v>
      </c>
      <c r="J165" s="13"/>
      <c r="K165" s="14" t="s">
        <v>370</v>
      </c>
      <c r="M165" s="15" t="s">
        <v>359</v>
      </c>
      <c r="N165" s="13" t="s">
        <v>538</v>
      </c>
      <c r="O165" s="13" t="s">
        <v>370</v>
      </c>
      <c r="P165" s="13" t="s">
        <v>538</v>
      </c>
      <c r="Q165" s="13" t="s">
        <v>538</v>
      </c>
      <c r="R165" s="13"/>
      <c r="T165" s="13" t="s">
        <v>538</v>
      </c>
      <c r="U165" s="13" t="s">
        <v>538</v>
      </c>
      <c r="W165" s="13" t="s">
        <v>370</v>
      </c>
      <c r="Y165" s="13" t="s">
        <v>370</v>
      </c>
      <c r="Z165" s="14"/>
      <c r="AD165" s="13">
        <f>COUNTIF(H165:Z165,"X")+COUNTIF(H165:Z165, "X(e)")</f>
        <v>5</v>
      </c>
      <c r="AE165" s="13">
        <f>COUNTIF(H165:Z165,"NB")</f>
        <v>6</v>
      </c>
      <c r="AF165" s="13">
        <f>COUNTIF(H165:Z165,"V")</f>
        <v>0</v>
      </c>
      <c r="AG165" s="13">
        <f t="shared" si="13"/>
        <v>0</v>
      </c>
      <c r="AH165" s="12">
        <f t="shared" si="14"/>
        <v>11</v>
      </c>
    </row>
    <row r="166" spans="1:34" hidden="1" x14ac:dyDescent="0.3">
      <c r="A166" s="11" t="s">
        <v>925</v>
      </c>
      <c r="B166" s="12" t="s">
        <v>917</v>
      </c>
      <c r="C166" s="12" t="s">
        <v>918</v>
      </c>
      <c r="D166" s="11" t="s">
        <v>926</v>
      </c>
      <c r="E166" s="11" t="s">
        <v>927</v>
      </c>
      <c r="F166" s="11" t="s">
        <v>925</v>
      </c>
      <c r="G166" s="12" t="s">
        <v>928</v>
      </c>
      <c r="H166" s="13" t="s">
        <v>370</v>
      </c>
      <c r="I166" s="13"/>
      <c r="J166" s="13" t="s">
        <v>370</v>
      </c>
      <c r="K166" s="14" t="s">
        <v>524</v>
      </c>
      <c r="L166" s="13" t="s">
        <v>370</v>
      </c>
      <c r="M166" s="15"/>
      <c r="N166" s="13"/>
      <c r="P166" s="13"/>
      <c r="R166" s="13"/>
      <c r="S166" s="13" t="s">
        <v>538</v>
      </c>
      <c r="T166" s="13"/>
      <c r="V166" s="13" t="s">
        <v>524</v>
      </c>
      <c r="W166" s="13"/>
      <c r="Y166" s="13"/>
      <c r="Z166" s="14"/>
      <c r="AD166" s="13">
        <f>COUNTIF(H166:Z166,"X")+COUNTIF(H166:Z166, "X(e)")</f>
        <v>3</v>
      </c>
      <c r="AE166" s="13">
        <f>COUNTIF(H166:Z166,"NB")</f>
        <v>1</v>
      </c>
      <c r="AF166" s="13">
        <f>COUNTIF(H166:Z166,"V")</f>
        <v>2</v>
      </c>
      <c r="AG166" s="13">
        <f t="shared" si="13"/>
        <v>0</v>
      </c>
      <c r="AH166" s="12">
        <f t="shared" si="14"/>
        <v>6</v>
      </c>
    </row>
    <row r="167" spans="1:34" hidden="1" x14ac:dyDescent="0.3">
      <c r="A167" s="11" t="s">
        <v>929</v>
      </c>
      <c r="B167" s="12" t="s">
        <v>917</v>
      </c>
      <c r="C167" s="12" t="s">
        <v>918</v>
      </c>
      <c r="D167" s="11" t="s">
        <v>926</v>
      </c>
      <c r="E167" s="11" t="s">
        <v>930</v>
      </c>
      <c r="F167" s="11" t="s">
        <v>929</v>
      </c>
      <c r="G167" s="12" t="s">
        <v>931</v>
      </c>
      <c r="H167" s="13" t="s">
        <v>370</v>
      </c>
      <c r="I167" s="13"/>
      <c r="J167" s="13" t="s">
        <v>370</v>
      </c>
      <c r="K167" s="14" t="s">
        <v>524</v>
      </c>
      <c r="L167" s="13" t="s">
        <v>370</v>
      </c>
      <c r="M167" s="15"/>
      <c r="N167" s="13"/>
      <c r="P167" s="13"/>
      <c r="R167" s="13"/>
      <c r="S167" s="13" t="s">
        <v>538</v>
      </c>
      <c r="T167" s="13"/>
      <c r="W167" s="13"/>
      <c r="Y167" s="13"/>
      <c r="Z167" s="14"/>
      <c r="AD167" s="13">
        <f>COUNTIF(H167:Z167,"X")+COUNTIF(H167:Z167, "X(e)")</f>
        <v>3</v>
      </c>
      <c r="AE167" s="13">
        <f>COUNTIF(H167:Z167,"NB")</f>
        <v>1</v>
      </c>
      <c r="AF167" s="13">
        <f>COUNTIF(H167:Z167,"V")</f>
        <v>1</v>
      </c>
      <c r="AG167" s="13">
        <f t="shared" si="13"/>
        <v>0</v>
      </c>
      <c r="AH167" s="12">
        <f t="shared" si="14"/>
        <v>5</v>
      </c>
    </row>
    <row r="168" spans="1:34" hidden="1" x14ac:dyDescent="0.3">
      <c r="A168" s="11" t="s">
        <v>932</v>
      </c>
      <c r="B168" s="12" t="s">
        <v>933</v>
      </c>
      <c r="C168" s="12" t="s">
        <v>934</v>
      </c>
      <c r="D168" s="11" t="s">
        <v>935</v>
      </c>
      <c r="E168" s="11" t="s">
        <v>936</v>
      </c>
      <c r="F168" s="11" t="s">
        <v>932</v>
      </c>
      <c r="G168" s="12" t="s">
        <v>937</v>
      </c>
      <c r="H168" s="13" t="s">
        <v>370</v>
      </c>
      <c r="I168" s="13"/>
      <c r="J168" s="13" t="s">
        <v>370</v>
      </c>
      <c r="K168" s="14" t="s">
        <v>370</v>
      </c>
      <c r="L168" s="13" t="s">
        <v>370</v>
      </c>
      <c r="M168" s="15"/>
      <c r="N168" s="13"/>
      <c r="P168" s="13"/>
      <c r="R168" s="13" t="s">
        <v>370</v>
      </c>
      <c r="S168" s="13" t="s">
        <v>370</v>
      </c>
      <c r="T168" s="13"/>
      <c r="V168" s="13" t="s">
        <v>370</v>
      </c>
      <c r="W168" s="13"/>
      <c r="Y168" s="13"/>
      <c r="Z168" s="14" t="s">
        <v>370</v>
      </c>
      <c r="AD168" s="13">
        <f t="shared" si="10"/>
        <v>8</v>
      </c>
      <c r="AE168" s="13">
        <f t="shared" si="11"/>
        <v>0</v>
      </c>
      <c r="AF168" s="13">
        <f t="shared" si="12"/>
        <v>0</v>
      </c>
      <c r="AG168" s="13">
        <f t="shared" si="13"/>
        <v>0</v>
      </c>
      <c r="AH168" s="12">
        <f t="shared" ref="AH168:AH208" si="15">SUM(AD168:AG168)</f>
        <v>8</v>
      </c>
    </row>
    <row r="169" spans="1:34" hidden="1" x14ac:dyDescent="0.3">
      <c r="A169" s="11" t="s">
        <v>938</v>
      </c>
      <c r="B169" s="12" t="s">
        <v>933</v>
      </c>
      <c r="C169" s="12" t="s">
        <v>934</v>
      </c>
      <c r="D169" s="11" t="s">
        <v>935</v>
      </c>
      <c r="E169" s="11" t="s">
        <v>939</v>
      </c>
      <c r="F169" s="11" t="s">
        <v>938</v>
      </c>
      <c r="G169" s="12" t="s">
        <v>940</v>
      </c>
      <c r="I169" s="13"/>
      <c r="J169" s="13" t="s">
        <v>370</v>
      </c>
      <c r="M169" s="15"/>
      <c r="N169" s="13"/>
      <c r="P169" s="13"/>
      <c r="R169" s="13"/>
      <c r="S169" s="13" t="s">
        <v>370</v>
      </c>
      <c r="T169" s="13"/>
      <c r="W169" s="13"/>
      <c r="Y169" s="13"/>
      <c r="Z169" s="14"/>
      <c r="AD169" s="13">
        <f t="shared" si="10"/>
        <v>2</v>
      </c>
      <c r="AE169" s="13">
        <f t="shared" si="11"/>
        <v>0</v>
      </c>
      <c r="AF169" s="13">
        <f t="shared" si="12"/>
        <v>0</v>
      </c>
      <c r="AG169" s="13">
        <f t="shared" si="13"/>
        <v>0</v>
      </c>
      <c r="AH169" s="12">
        <f t="shared" si="15"/>
        <v>2</v>
      </c>
    </row>
    <row r="170" spans="1:34" hidden="1" x14ac:dyDescent="0.3">
      <c r="A170" s="11" t="s">
        <v>941</v>
      </c>
      <c r="B170" s="12" t="s">
        <v>933</v>
      </c>
      <c r="C170" s="12" t="s">
        <v>934</v>
      </c>
      <c r="D170" s="11" t="s">
        <v>942</v>
      </c>
      <c r="E170" s="11" t="s">
        <v>690</v>
      </c>
      <c r="F170" s="11" t="s">
        <v>941</v>
      </c>
      <c r="G170" s="12" t="s">
        <v>943</v>
      </c>
      <c r="H170" s="13" t="s">
        <v>370</v>
      </c>
      <c r="I170" s="13" t="s">
        <v>370</v>
      </c>
      <c r="J170" s="13" t="s">
        <v>370</v>
      </c>
      <c r="K170" s="14" t="s">
        <v>370</v>
      </c>
      <c r="M170" s="15" t="s">
        <v>359</v>
      </c>
      <c r="N170" s="13" t="s">
        <v>370</v>
      </c>
      <c r="O170" s="13" t="s">
        <v>370</v>
      </c>
      <c r="P170" s="13" t="s">
        <v>370</v>
      </c>
      <c r="Q170" s="13" t="s">
        <v>370</v>
      </c>
      <c r="R170" s="13" t="s">
        <v>370</v>
      </c>
      <c r="S170" s="13" t="s">
        <v>370</v>
      </c>
      <c r="T170" s="13" t="s">
        <v>370</v>
      </c>
      <c r="U170" s="13" t="s">
        <v>370</v>
      </c>
      <c r="V170" s="13" t="s">
        <v>370</v>
      </c>
      <c r="W170" s="13" t="s">
        <v>370</v>
      </c>
      <c r="Y170" s="13" t="s">
        <v>370</v>
      </c>
      <c r="Z170" s="14"/>
      <c r="AD170" s="13">
        <f t="shared" si="10"/>
        <v>16</v>
      </c>
      <c r="AE170" s="13">
        <f t="shared" si="11"/>
        <v>0</v>
      </c>
      <c r="AF170" s="13">
        <f t="shared" si="12"/>
        <v>0</v>
      </c>
      <c r="AG170" s="13">
        <f t="shared" si="13"/>
        <v>0</v>
      </c>
      <c r="AH170" s="12">
        <f t="shared" si="15"/>
        <v>16</v>
      </c>
    </row>
    <row r="171" spans="1:34" hidden="1" x14ac:dyDescent="0.3">
      <c r="A171" s="11" t="s">
        <v>944</v>
      </c>
      <c r="B171" s="12" t="s">
        <v>933</v>
      </c>
      <c r="C171" s="12" t="s">
        <v>934</v>
      </c>
      <c r="D171" s="11" t="s">
        <v>945</v>
      </c>
      <c r="E171" s="11" t="s">
        <v>946</v>
      </c>
      <c r="F171" s="11" t="s">
        <v>944</v>
      </c>
      <c r="G171" s="12" t="s">
        <v>947</v>
      </c>
      <c r="H171" s="13" t="s">
        <v>370</v>
      </c>
      <c r="I171" s="13" t="s">
        <v>370</v>
      </c>
      <c r="J171" s="13" t="s">
        <v>370</v>
      </c>
      <c r="K171" s="14" t="s">
        <v>370</v>
      </c>
      <c r="L171" s="13" t="s">
        <v>370</v>
      </c>
      <c r="M171" s="15" t="s">
        <v>359</v>
      </c>
      <c r="N171" s="13" t="s">
        <v>370</v>
      </c>
      <c r="O171" s="13" t="s">
        <v>370</v>
      </c>
      <c r="P171" s="13" t="s">
        <v>370</v>
      </c>
      <c r="Q171" s="13" t="s">
        <v>370</v>
      </c>
      <c r="R171" s="13" t="s">
        <v>370</v>
      </c>
      <c r="S171" s="13" t="s">
        <v>370</v>
      </c>
      <c r="T171" s="13" t="s">
        <v>370</v>
      </c>
      <c r="U171" s="13" t="s">
        <v>370</v>
      </c>
      <c r="V171" s="13" t="s">
        <v>370</v>
      </c>
      <c r="W171" s="13" t="s">
        <v>370</v>
      </c>
      <c r="Y171" s="13" t="s">
        <v>370</v>
      </c>
      <c r="Z171" s="14" t="s">
        <v>524</v>
      </c>
      <c r="AD171" s="13">
        <f t="shared" si="10"/>
        <v>17</v>
      </c>
      <c r="AE171" s="13">
        <f t="shared" si="11"/>
        <v>0</v>
      </c>
      <c r="AF171" s="13">
        <f t="shared" si="12"/>
        <v>1</v>
      </c>
      <c r="AG171" s="13">
        <f t="shared" si="13"/>
        <v>0</v>
      </c>
      <c r="AH171" s="12">
        <f t="shared" si="15"/>
        <v>18</v>
      </c>
    </row>
    <row r="172" spans="1:34" hidden="1" x14ac:dyDescent="0.3">
      <c r="A172" s="11" t="s">
        <v>948</v>
      </c>
      <c r="B172" s="12" t="s">
        <v>933</v>
      </c>
      <c r="C172" s="12" t="s">
        <v>934</v>
      </c>
      <c r="D172" s="11" t="s">
        <v>949</v>
      </c>
      <c r="E172" s="11" t="s">
        <v>398</v>
      </c>
      <c r="F172" s="11" t="s">
        <v>948</v>
      </c>
      <c r="G172" s="12" t="s">
        <v>950</v>
      </c>
      <c r="H172" s="13" t="s">
        <v>370</v>
      </c>
      <c r="I172" s="13"/>
      <c r="J172" s="13"/>
      <c r="K172" s="14" t="s">
        <v>370</v>
      </c>
      <c r="L172" s="13" t="s">
        <v>370</v>
      </c>
      <c r="M172" s="15"/>
      <c r="N172" s="13"/>
      <c r="O172" s="13" t="s">
        <v>370</v>
      </c>
      <c r="P172" s="13"/>
      <c r="R172" s="13" t="s">
        <v>524</v>
      </c>
      <c r="S172" s="13" t="s">
        <v>370</v>
      </c>
      <c r="T172" s="13"/>
      <c r="V172" s="13" t="s">
        <v>370</v>
      </c>
      <c r="W172" s="13"/>
      <c r="Y172" s="13"/>
      <c r="Z172" s="14" t="s">
        <v>524</v>
      </c>
      <c r="AD172" s="13">
        <f t="shared" si="10"/>
        <v>6</v>
      </c>
      <c r="AE172" s="13">
        <f t="shared" si="11"/>
        <v>0</v>
      </c>
      <c r="AF172" s="13">
        <f t="shared" si="12"/>
        <v>2</v>
      </c>
      <c r="AG172" s="13">
        <f t="shared" si="13"/>
        <v>0</v>
      </c>
      <c r="AH172" s="12">
        <f t="shared" si="15"/>
        <v>8</v>
      </c>
    </row>
    <row r="173" spans="1:34" hidden="1" x14ac:dyDescent="0.3">
      <c r="A173" s="11" t="s">
        <v>951</v>
      </c>
      <c r="B173" s="12" t="s">
        <v>933</v>
      </c>
      <c r="C173" s="12" t="s">
        <v>934</v>
      </c>
      <c r="D173" s="11" t="s">
        <v>949</v>
      </c>
      <c r="E173" s="11" t="s">
        <v>927</v>
      </c>
      <c r="F173" s="11" t="s">
        <v>951</v>
      </c>
      <c r="G173" s="12" t="s">
        <v>952</v>
      </c>
      <c r="I173" s="13"/>
      <c r="J173" s="13"/>
      <c r="M173" s="19" t="s">
        <v>847</v>
      </c>
      <c r="N173" s="13"/>
      <c r="P173" s="13"/>
      <c r="R173" s="13"/>
      <c r="T173" s="13"/>
      <c r="W173" s="13"/>
      <c r="Y173" s="13"/>
      <c r="Z173" s="14"/>
      <c r="AD173" s="13">
        <f t="shared" si="10"/>
        <v>0</v>
      </c>
      <c r="AE173" s="13">
        <f t="shared" si="11"/>
        <v>0</v>
      </c>
      <c r="AF173" s="13">
        <f t="shared" si="12"/>
        <v>0</v>
      </c>
      <c r="AG173" s="13">
        <f t="shared" si="13"/>
        <v>0</v>
      </c>
      <c r="AH173" s="12">
        <f t="shared" si="15"/>
        <v>0</v>
      </c>
    </row>
    <row r="174" spans="1:34" hidden="1" x14ac:dyDescent="0.3">
      <c r="A174" s="11" t="s">
        <v>953</v>
      </c>
      <c r="B174" s="12" t="s">
        <v>933</v>
      </c>
      <c r="C174" s="12" t="s">
        <v>934</v>
      </c>
      <c r="D174" s="11" t="s">
        <v>949</v>
      </c>
      <c r="E174" s="11" t="s">
        <v>954</v>
      </c>
      <c r="F174" s="11" t="s">
        <v>953</v>
      </c>
      <c r="G174" s="12" t="s">
        <v>955</v>
      </c>
      <c r="H174" s="13" t="s">
        <v>370</v>
      </c>
      <c r="I174" s="13"/>
      <c r="J174" s="13" t="s">
        <v>370</v>
      </c>
      <c r="K174" s="14" t="s">
        <v>538</v>
      </c>
      <c r="L174" s="13" t="s">
        <v>370</v>
      </c>
      <c r="M174" s="15" t="s">
        <v>359</v>
      </c>
      <c r="N174" s="13"/>
      <c r="O174" s="13" t="s">
        <v>370</v>
      </c>
      <c r="P174" s="13"/>
      <c r="R174" s="13" t="s">
        <v>538</v>
      </c>
      <c r="S174" s="13" t="s">
        <v>370</v>
      </c>
      <c r="T174" s="13"/>
      <c r="V174" s="13" t="s">
        <v>524</v>
      </c>
      <c r="W174" s="13"/>
      <c r="Y174" s="13"/>
      <c r="Z174" s="14" t="s">
        <v>370</v>
      </c>
      <c r="AD174" s="13">
        <f t="shared" si="10"/>
        <v>7</v>
      </c>
      <c r="AE174" s="13">
        <f t="shared" si="11"/>
        <v>2</v>
      </c>
      <c r="AF174" s="13">
        <f t="shared" si="12"/>
        <v>1</v>
      </c>
      <c r="AG174" s="13">
        <f t="shared" si="13"/>
        <v>0</v>
      </c>
      <c r="AH174" s="12">
        <f t="shared" si="15"/>
        <v>10</v>
      </c>
    </row>
    <row r="175" spans="1:34" hidden="1" x14ac:dyDescent="0.3">
      <c r="A175" s="11" t="s">
        <v>956</v>
      </c>
      <c r="B175" s="12" t="s">
        <v>933</v>
      </c>
      <c r="C175" s="12" t="s">
        <v>934</v>
      </c>
      <c r="D175" s="11" t="s">
        <v>949</v>
      </c>
      <c r="E175" s="11" t="s">
        <v>471</v>
      </c>
      <c r="F175" s="11" t="s">
        <v>956</v>
      </c>
      <c r="G175" s="12" t="s">
        <v>957</v>
      </c>
      <c r="I175" s="13"/>
      <c r="J175" s="13"/>
      <c r="M175" s="15"/>
      <c r="N175" s="13"/>
      <c r="P175" s="13"/>
      <c r="R175" s="13"/>
      <c r="S175" s="16" t="s">
        <v>416</v>
      </c>
      <c r="T175" s="13"/>
      <c r="W175" s="13"/>
      <c r="Y175" s="13"/>
      <c r="Z175" s="14"/>
      <c r="AD175" s="13">
        <f t="shared" si="10"/>
        <v>1</v>
      </c>
      <c r="AE175" s="13">
        <f t="shared" si="11"/>
        <v>0</v>
      </c>
      <c r="AF175" s="13">
        <f t="shared" si="12"/>
        <v>0</v>
      </c>
      <c r="AG175" s="13">
        <f t="shared" si="13"/>
        <v>0</v>
      </c>
      <c r="AH175" s="12">
        <f t="shared" si="15"/>
        <v>1</v>
      </c>
    </row>
    <row r="176" spans="1:34" hidden="1" x14ac:dyDescent="0.3">
      <c r="A176" s="11" t="s">
        <v>958</v>
      </c>
      <c r="B176" s="12" t="s">
        <v>933</v>
      </c>
      <c r="C176" s="12" t="s">
        <v>934</v>
      </c>
      <c r="D176" s="11" t="s">
        <v>949</v>
      </c>
      <c r="E176" s="11" t="s">
        <v>959</v>
      </c>
      <c r="F176" s="11" t="s">
        <v>958</v>
      </c>
      <c r="G176" s="12" t="s">
        <v>960</v>
      </c>
      <c r="H176" s="22" t="s">
        <v>416</v>
      </c>
      <c r="I176" s="13"/>
      <c r="J176" s="13"/>
      <c r="L176" s="13" t="s">
        <v>524</v>
      </c>
      <c r="M176" s="15"/>
      <c r="N176" s="13"/>
      <c r="P176" s="13"/>
      <c r="R176" s="13"/>
      <c r="T176" s="13"/>
      <c r="W176" s="13"/>
      <c r="Y176" s="13"/>
      <c r="Z176" s="14"/>
      <c r="AD176" s="13">
        <f t="shared" si="10"/>
        <v>1</v>
      </c>
      <c r="AE176" s="13">
        <f t="shared" si="11"/>
        <v>0</v>
      </c>
      <c r="AF176" s="13">
        <f t="shared" si="12"/>
        <v>1</v>
      </c>
      <c r="AG176" s="13">
        <f t="shared" si="13"/>
        <v>0</v>
      </c>
      <c r="AH176" s="12">
        <f t="shared" si="15"/>
        <v>2</v>
      </c>
    </row>
    <row r="177" spans="1:34" hidden="1" x14ac:dyDescent="0.3">
      <c r="A177" s="11" t="s">
        <v>961</v>
      </c>
      <c r="B177" s="12" t="s">
        <v>962</v>
      </c>
      <c r="C177" s="12" t="s">
        <v>963</v>
      </c>
      <c r="D177" s="11" t="s">
        <v>964</v>
      </c>
      <c r="E177" s="11" t="s">
        <v>965</v>
      </c>
      <c r="F177" s="11" t="s">
        <v>961</v>
      </c>
      <c r="G177" s="12" t="s">
        <v>966</v>
      </c>
      <c r="H177" s="13" t="s">
        <v>549</v>
      </c>
      <c r="I177" s="13" t="s">
        <v>549</v>
      </c>
      <c r="J177" s="13" t="s">
        <v>549</v>
      </c>
      <c r="K177" s="14" t="s">
        <v>549</v>
      </c>
      <c r="L177" s="13" t="s">
        <v>549</v>
      </c>
      <c r="M177" s="15" t="s">
        <v>549</v>
      </c>
      <c r="N177" s="13" t="s">
        <v>549</v>
      </c>
      <c r="O177" s="13" t="s">
        <v>549</v>
      </c>
      <c r="P177" s="13" t="s">
        <v>549</v>
      </c>
      <c r="Q177" s="13" t="s">
        <v>549</v>
      </c>
      <c r="R177" s="13" t="s">
        <v>549</v>
      </c>
      <c r="S177" s="13" t="s">
        <v>549</v>
      </c>
      <c r="T177" s="13"/>
      <c r="U177" s="13" t="s">
        <v>549</v>
      </c>
      <c r="V177" s="13" t="s">
        <v>549</v>
      </c>
      <c r="W177" s="13" t="s">
        <v>549</v>
      </c>
      <c r="Y177" s="13" t="s">
        <v>549</v>
      </c>
      <c r="Z177" s="14"/>
      <c r="AD177" s="13">
        <f t="shared" ref="AD177:AD208" si="16">COUNTIF(H177:Z177,"X")+COUNTIF(H177:Z177, "X(e)")</f>
        <v>0</v>
      </c>
      <c r="AE177" s="13">
        <f t="shared" ref="AE177:AE240" si="17">COUNTIF(H177:Z177,"NB")</f>
        <v>0</v>
      </c>
      <c r="AF177" s="13">
        <f t="shared" ref="AF177:AF240" si="18">COUNTIF(H177:Z177,"V")</f>
        <v>0</v>
      </c>
      <c r="AG177" s="13">
        <f t="shared" si="13"/>
        <v>16</v>
      </c>
      <c r="AH177" s="12">
        <f t="shared" si="15"/>
        <v>16</v>
      </c>
    </row>
    <row r="178" spans="1:34" hidden="1" x14ac:dyDescent="0.3">
      <c r="A178" s="11" t="s">
        <v>967</v>
      </c>
      <c r="B178" s="12" t="s">
        <v>962</v>
      </c>
      <c r="C178" s="12" t="s">
        <v>963</v>
      </c>
      <c r="D178" s="11" t="s">
        <v>968</v>
      </c>
      <c r="E178" s="11" t="s">
        <v>969</v>
      </c>
      <c r="F178" s="11" t="s">
        <v>967</v>
      </c>
      <c r="G178" s="12" t="s">
        <v>970</v>
      </c>
      <c r="I178" s="13"/>
      <c r="J178" s="13"/>
      <c r="M178" s="15" t="s">
        <v>359</v>
      </c>
      <c r="N178" s="13"/>
      <c r="P178" s="13"/>
      <c r="R178" s="13"/>
      <c r="T178" s="13"/>
      <c r="W178" s="13" t="s">
        <v>524</v>
      </c>
      <c r="Y178" s="13"/>
      <c r="Z178" s="14"/>
      <c r="AD178" s="13">
        <f t="shared" si="16"/>
        <v>1</v>
      </c>
      <c r="AE178" s="13">
        <f t="shared" si="17"/>
        <v>0</v>
      </c>
      <c r="AF178" s="13">
        <f t="shared" si="18"/>
        <v>1</v>
      </c>
      <c r="AG178" s="13">
        <f t="shared" si="13"/>
        <v>0</v>
      </c>
      <c r="AH178" s="12">
        <f t="shared" si="15"/>
        <v>2</v>
      </c>
    </row>
    <row r="179" spans="1:34" hidden="1" x14ac:dyDescent="0.3">
      <c r="A179" s="11" t="s">
        <v>971</v>
      </c>
      <c r="B179" s="12" t="s">
        <v>962</v>
      </c>
      <c r="C179" s="12" t="s">
        <v>963</v>
      </c>
      <c r="D179" s="11" t="s">
        <v>968</v>
      </c>
      <c r="E179" s="11" t="s">
        <v>972</v>
      </c>
      <c r="F179" s="11" t="s">
        <v>971</v>
      </c>
      <c r="G179" s="12" t="s">
        <v>973</v>
      </c>
      <c r="H179" s="13" t="s">
        <v>524</v>
      </c>
      <c r="I179" s="13"/>
      <c r="J179" s="13" t="s">
        <v>370</v>
      </c>
      <c r="K179" s="14" t="s">
        <v>370</v>
      </c>
      <c r="M179" s="15" t="s">
        <v>359</v>
      </c>
      <c r="N179" s="13"/>
      <c r="O179" s="13" t="s">
        <v>370</v>
      </c>
      <c r="P179" s="13" t="s">
        <v>370</v>
      </c>
      <c r="Q179" s="13" t="s">
        <v>370</v>
      </c>
      <c r="R179" s="13" t="s">
        <v>370</v>
      </c>
      <c r="S179" s="13" t="s">
        <v>370</v>
      </c>
      <c r="T179" s="13" t="s">
        <v>370</v>
      </c>
      <c r="U179" s="13" t="s">
        <v>370</v>
      </c>
      <c r="W179" s="13" t="s">
        <v>370</v>
      </c>
      <c r="Y179" s="13"/>
      <c r="Z179" s="14"/>
      <c r="AD179" s="13">
        <f t="shared" si="16"/>
        <v>11</v>
      </c>
      <c r="AE179" s="13">
        <f t="shared" si="17"/>
        <v>0</v>
      </c>
      <c r="AF179" s="13">
        <f t="shared" si="18"/>
        <v>1</v>
      </c>
      <c r="AG179" s="13">
        <f t="shared" si="13"/>
        <v>0</v>
      </c>
      <c r="AH179" s="12">
        <f t="shared" si="15"/>
        <v>12</v>
      </c>
    </row>
    <row r="180" spans="1:34" hidden="1" x14ac:dyDescent="0.3">
      <c r="A180" s="11" t="s">
        <v>974</v>
      </c>
      <c r="B180" s="12" t="s">
        <v>962</v>
      </c>
      <c r="C180" s="12" t="s">
        <v>963</v>
      </c>
      <c r="D180" s="11" t="s">
        <v>968</v>
      </c>
      <c r="E180" s="11" t="s">
        <v>975</v>
      </c>
      <c r="F180" s="11" t="s">
        <v>974</v>
      </c>
      <c r="G180" s="12" t="s">
        <v>976</v>
      </c>
      <c r="I180" s="13" t="s">
        <v>525</v>
      </c>
      <c r="J180" s="13"/>
      <c r="M180" s="15"/>
      <c r="N180" s="13" t="s">
        <v>370</v>
      </c>
      <c r="P180" s="13"/>
      <c r="R180" s="13"/>
      <c r="T180" s="13"/>
      <c r="U180" s="13" t="s">
        <v>370</v>
      </c>
      <c r="W180" s="18" t="s">
        <v>359</v>
      </c>
      <c r="Y180" s="13" t="s">
        <v>370</v>
      </c>
      <c r="Z180" s="14"/>
      <c r="AD180" s="13">
        <f t="shared" si="16"/>
        <v>4</v>
      </c>
      <c r="AE180" s="13">
        <f t="shared" si="17"/>
        <v>0</v>
      </c>
      <c r="AF180" s="13">
        <f t="shared" si="18"/>
        <v>0</v>
      </c>
      <c r="AG180" s="13">
        <f t="shared" si="13"/>
        <v>0</v>
      </c>
      <c r="AH180" s="12">
        <f t="shared" si="15"/>
        <v>4</v>
      </c>
    </row>
    <row r="181" spans="1:34" hidden="1" x14ac:dyDescent="0.3">
      <c r="A181" s="11" t="s">
        <v>977</v>
      </c>
      <c r="B181" s="12" t="s">
        <v>962</v>
      </c>
      <c r="C181" s="12" t="s">
        <v>963</v>
      </c>
      <c r="D181" s="11" t="s">
        <v>968</v>
      </c>
      <c r="E181" s="11" t="s">
        <v>978</v>
      </c>
      <c r="F181" s="11" t="s">
        <v>977</v>
      </c>
      <c r="G181" s="12" t="s">
        <v>979</v>
      </c>
      <c r="H181" s="13" t="s">
        <v>370</v>
      </c>
      <c r="I181" s="13"/>
      <c r="J181" s="13" t="s">
        <v>370</v>
      </c>
      <c r="K181" s="14" t="s">
        <v>370</v>
      </c>
      <c r="L181" s="13" t="s">
        <v>524</v>
      </c>
      <c r="M181" s="15"/>
      <c r="N181" s="13"/>
      <c r="P181" s="13"/>
      <c r="R181" s="13" t="s">
        <v>370</v>
      </c>
      <c r="S181" s="13" t="s">
        <v>524</v>
      </c>
      <c r="T181" s="13"/>
      <c r="V181" s="13" t="s">
        <v>370</v>
      </c>
      <c r="W181" s="13"/>
      <c r="Y181" s="13"/>
      <c r="Z181" s="14" t="s">
        <v>524</v>
      </c>
      <c r="AD181" s="13">
        <f t="shared" si="16"/>
        <v>5</v>
      </c>
      <c r="AE181" s="13">
        <f t="shared" si="17"/>
        <v>0</v>
      </c>
      <c r="AF181" s="13">
        <f t="shared" si="18"/>
        <v>3</v>
      </c>
      <c r="AG181" s="13">
        <f t="shared" si="13"/>
        <v>0</v>
      </c>
      <c r="AH181" s="12">
        <f t="shared" si="15"/>
        <v>8</v>
      </c>
    </row>
    <row r="182" spans="1:34" hidden="1" x14ac:dyDescent="0.3">
      <c r="A182" s="11" t="s">
        <v>980</v>
      </c>
      <c r="B182" s="12" t="s">
        <v>962</v>
      </c>
      <c r="C182" s="12" t="s">
        <v>963</v>
      </c>
      <c r="D182" s="11" t="s">
        <v>968</v>
      </c>
      <c r="E182" s="11" t="s">
        <v>981</v>
      </c>
      <c r="F182" s="11" t="s">
        <v>980</v>
      </c>
      <c r="G182" s="12" t="s">
        <v>982</v>
      </c>
      <c r="I182" s="13" t="s">
        <v>370</v>
      </c>
      <c r="J182" s="13"/>
      <c r="M182" s="15" t="s">
        <v>359</v>
      </c>
      <c r="N182" s="13" t="s">
        <v>370</v>
      </c>
      <c r="P182" s="13"/>
      <c r="R182" s="13"/>
      <c r="T182" s="13"/>
      <c r="W182" s="13" t="s">
        <v>370</v>
      </c>
      <c r="Y182" s="13" t="s">
        <v>370</v>
      </c>
      <c r="Z182" s="14"/>
      <c r="AD182" s="13">
        <f t="shared" si="16"/>
        <v>5</v>
      </c>
      <c r="AE182" s="13">
        <f t="shared" si="17"/>
        <v>0</v>
      </c>
      <c r="AF182" s="13">
        <f t="shared" si="18"/>
        <v>0</v>
      </c>
      <c r="AG182" s="13">
        <f t="shared" si="13"/>
        <v>0</v>
      </c>
      <c r="AH182" s="12">
        <f t="shared" si="15"/>
        <v>5</v>
      </c>
    </row>
    <row r="183" spans="1:34" hidden="1" x14ac:dyDescent="0.3">
      <c r="A183" s="11" t="s">
        <v>983</v>
      </c>
      <c r="B183" s="12" t="s">
        <v>962</v>
      </c>
      <c r="C183" s="12" t="s">
        <v>963</v>
      </c>
      <c r="D183" s="11" t="s">
        <v>968</v>
      </c>
      <c r="E183" s="11" t="s">
        <v>499</v>
      </c>
      <c r="F183" s="11" t="s">
        <v>983</v>
      </c>
      <c r="G183" s="12" t="s">
        <v>984</v>
      </c>
      <c r="H183" s="13" t="s">
        <v>370</v>
      </c>
      <c r="I183" s="13"/>
      <c r="J183" s="13" t="s">
        <v>370</v>
      </c>
      <c r="K183" s="14" t="s">
        <v>370</v>
      </c>
      <c r="L183" s="13" t="s">
        <v>370</v>
      </c>
      <c r="M183" s="15"/>
      <c r="N183" s="13"/>
      <c r="P183" s="13"/>
      <c r="R183" s="13" t="s">
        <v>370</v>
      </c>
      <c r="S183" s="13" t="s">
        <v>370</v>
      </c>
      <c r="T183" s="13"/>
      <c r="V183" s="13" t="s">
        <v>370</v>
      </c>
      <c r="W183" s="13"/>
      <c r="Y183" s="13"/>
      <c r="Z183" s="14"/>
      <c r="AD183" s="13">
        <f t="shared" si="16"/>
        <v>7</v>
      </c>
      <c r="AE183" s="13">
        <f t="shared" si="17"/>
        <v>0</v>
      </c>
      <c r="AF183" s="13">
        <f t="shared" si="18"/>
        <v>0</v>
      </c>
      <c r="AG183" s="13">
        <f t="shared" si="13"/>
        <v>0</v>
      </c>
      <c r="AH183" s="12">
        <f t="shared" si="15"/>
        <v>7</v>
      </c>
    </row>
    <row r="184" spans="1:34" hidden="1" x14ac:dyDescent="0.3">
      <c r="A184" s="11" t="s">
        <v>985</v>
      </c>
      <c r="B184" s="12" t="s">
        <v>962</v>
      </c>
      <c r="C184" s="12" t="s">
        <v>963</v>
      </c>
      <c r="D184" s="11" t="s">
        <v>968</v>
      </c>
      <c r="E184" s="11" t="s">
        <v>986</v>
      </c>
      <c r="F184" s="11" t="s">
        <v>985</v>
      </c>
      <c r="G184" s="12" t="s">
        <v>987</v>
      </c>
      <c r="H184" s="13" t="s">
        <v>370</v>
      </c>
      <c r="I184" s="13"/>
      <c r="J184" s="13" t="s">
        <v>370</v>
      </c>
      <c r="K184" s="14" t="s">
        <v>370</v>
      </c>
      <c r="M184" s="15" t="s">
        <v>359</v>
      </c>
      <c r="N184" s="13"/>
      <c r="O184" s="13" t="s">
        <v>370</v>
      </c>
      <c r="P184" s="13"/>
      <c r="R184" s="13"/>
      <c r="S184" s="13" t="s">
        <v>370</v>
      </c>
      <c r="T184" s="13"/>
      <c r="U184" s="13" t="s">
        <v>525</v>
      </c>
      <c r="W184" s="13" t="s">
        <v>370</v>
      </c>
      <c r="Y184" s="13"/>
      <c r="Z184" s="14"/>
      <c r="AD184" s="13">
        <f t="shared" si="16"/>
        <v>7</v>
      </c>
      <c r="AE184" s="13">
        <f t="shared" si="17"/>
        <v>0</v>
      </c>
      <c r="AF184" s="13">
        <f t="shared" si="18"/>
        <v>0</v>
      </c>
      <c r="AG184" s="13">
        <f t="shared" si="13"/>
        <v>0</v>
      </c>
      <c r="AH184" s="12">
        <f t="shared" si="15"/>
        <v>7</v>
      </c>
    </row>
    <row r="185" spans="1:34" hidden="1" x14ac:dyDescent="0.3">
      <c r="A185" s="11" t="s">
        <v>988</v>
      </c>
      <c r="B185" s="12" t="s">
        <v>962</v>
      </c>
      <c r="C185" s="12" t="s">
        <v>963</v>
      </c>
      <c r="D185" s="11" t="s">
        <v>968</v>
      </c>
      <c r="E185" s="11" t="s">
        <v>989</v>
      </c>
      <c r="F185" s="11" t="s">
        <v>988</v>
      </c>
      <c r="G185" s="12" t="s">
        <v>990</v>
      </c>
      <c r="H185" s="13" t="s">
        <v>370</v>
      </c>
      <c r="I185" s="13"/>
      <c r="J185" s="13"/>
      <c r="L185" s="13" t="s">
        <v>370</v>
      </c>
      <c r="M185" s="15"/>
      <c r="N185" s="13"/>
      <c r="P185" s="13"/>
      <c r="R185" s="13"/>
      <c r="T185" s="13"/>
      <c r="W185" s="13"/>
      <c r="Y185" s="13"/>
      <c r="Z185" s="14" t="s">
        <v>524</v>
      </c>
      <c r="AD185" s="13">
        <f t="shared" si="16"/>
        <v>2</v>
      </c>
      <c r="AE185" s="13">
        <f t="shared" si="17"/>
        <v>0</v>
      </c>
      <c r="AF185" s="13">
        <f t="shared" si="18"/>
        <v>1</v>
      </c>
      <c r="AG185" s="13">
        <f t="shared" si="13"/>
        <v>0</v>
      </c>
      <c r="AH185" s="12">
        <f t="shared" si="15"/>
        <v>3</v>
      </c>
    </row>
    <row r="186" spans="1:34" hidden="1" x14ac:dyDescent="0.3">
      <c r="A186" s="11" t="s">
        <v>991</v>
      </c>
      <c r="B186" s="12" t="s">
        <v>962</v>
      </c>
      <c r="C186" s="12" t="s">
        <v>963</v>
      </c>
      <c r="D186" s="11" t="s">
        <v>968</v>
      </c>
      <c r="E186" s="11" t="s">
        <v>992</v>
      </c>
      <c r="F186" s="11" t="s">
        <v>991</v>
      </c>
      <c r="G186" s="12" t="s">
        <v>993</v>
      </c>
      <c r="H186" s="13" t="s">
        <v>370</v>
      </c>
      <c r="I186" s="13"/>
      <c r="J186" s="13" t="s">
        <v>370</v>
      </c>
      <c r="K186" s="14" t="s">
        <v>370</v>
      </c>
      <c r="M186" s="15" t="s">
        <v>359</v>
      </c>
      <c r="N186" s="13"/>
      <c r="O186" s="13" t="s">
        <v>370</v>
      </c>
      <c r="P186" s="13" t="s">
        <v>370</v>
      </c>
      <c r="Q186" s="13" t="s">
        <v>370</v>
      </c>
      <c r="R186" s="13" t="s">
        <v>370</v>
      </c>
      <c r="S186" s="13" t="s">
        <v>370</v>
      </c>
      <c r="T186" s="13" t="s">
        <v>370</v>
      </c>
      <c r="U186" s="13" t="s">
        <v>370</v>
      </c>
      <c r="V186" s="13" t="s">
        <v>370</v>
      </c>
      <c r="W186" s="13" t="s">
        <v>370</v>
      </c>
      <c r="Y186" s="13"/>
      <c r="Z186" s="14"/>
      <c r="AD186" s="13">
        <f t="shared" si="16"/>
        <v>13</v>
      </c>
      <c r="AE186" s="13">
        <f t="shared" si="17"/>
        <v>0</v>
      </c>
      <c r="AF186" s="13">
        <f t="shared" si="18"/>
        <v>0</v>
      </c>
      <c r="AG186" s="13">
        <f t="shared" si="13"/>
        <v>0</v>
      </c>
      <c r="AH186" s="12">
        <f t="shared" si="15"/>
        <v>13</v>
      </c>
    </row>
    <row r="187" spans="1:34" hidden="1" x14ac:dyDescent="0.3">
      <c r="A187" s="11" t="s">
        <v>994</v>
      </c>
      <c r="B187" s="12" t="s">
        <v>962</v>
      </c>
      <c r="C187" s="12" t="s">
        <v>963</v>
      </c>
      <c r="D187" s="11" t="s">
        <v>968</v>
      </c>
      <c r="E187" s="11" t="s">
        <v>995</v>
      </c>
      <c r="F187" s="11" t="s">
        <v>994</v>
      </c>
      <c r="G187" s="12" t="s">
        <v>996</v>
      </c>
      <c r="I187" s="13"/>
      <c r="J187" s="13"/>
      <c r="M187" s="15"/>
      <c r="N187" s="13"/>
      <c r="O187" s="13" t="s">
        <v>396</v>
      </c>
      <c r="P187" s="13"/>
      <c r="R187" s="13"/>
      <c r="S187" s="16" t="s">
        <v>416</v>
      </c>
      <c r="T187" s="13"/>
      <c r="W187" s="13"/>
      <c r="Y187" s="13"/>
      <c r="Z187" s="14"/>
      <c r="AD187" s="13">
        <f t="shared" si="16"/>
        <v>1</v>
      </c>
      <c r="AE187" s="13">
        <f t="shared" si="17"/>
        <v>0</v>
      </c>
      <c r="AF187" s="13">
        <f t="shared" si="18"/>
        <v>0</v>
      </c>
      <c r="AG187" s="13">
        <f t="shared" si="13"/>
        <v>0</v>
      </c>
      <c r="AH187" s="12">
        <f t="shared" si="15"/>
        <v>1</v>
      </c>
    </row>
    <row r="188" spans="1:34" hidden="1" x14ac:dyDescent="0.3">
      <c r="A188" s="11" t="s">
        <v>997</v>
      </c>
      <c r="B188" s="12" t="s">
        <v>962</v>
      </c>
      <c r="C188" s="12" t="s">
        <v>963</v>
      </c>
      <c r="D188" s="11" t="s">
        <v>968</v>
      </c>
      <c r="E188" s="11" t="s">
        <v>998</v>
      </c>
      <c r="F188" s="11" t="s">
        <v>997</v>
      </c>
      <c r="G188" s="12" t="s">
        <v>999</v>
      </c>
      <c r="H188" s="13" t="s">
        <v>524</v>
      </c>
      <c r="I188" s="13"/>
      <c r="J188" s="13" t="s">
        <v>370</v>
      </c>
      <c r="K188" s="14" t="s">
        <v>370</v>
      </c>
      <c r="M188" s="15" t="s">
        <v>359</v>
      </c>
      <c r="N188" s="13"/>
      <c r="O188" s="13" t="s">
        <v>370</v>
      </c>
      <c r="P188" s="13" t="s">
        <v>370</v>
      </c>
      <c r="Q188" s="13" t="s">
        <v>370</v>
      </c>
      <c r="R188" s="13"/>
      <c r="S188" s="13" t="s">
        <v>370</v>
      </c>
      <c r="T188" s="13" t="s">
        <v>370</v>
      </c>
      <c r="W188" s="13" t="s">
        <v>370</v>
      </c>
      <c r="Y188" s="13"/>
      <c r="Z188" s="14"/>
      <c r="AD188" s="13">
        <f t="shared" si="16"/>
        <v>9</v>
      </c>
      <c r="AE188" s="13">
        <f t="shared" si="17"/>
        <v>0</v>
      </c>
      <c r="AF188" s="13">
        <f t="shared" si="18"/>
        <v>1</v>
      </c>
      <c r="AG188" s="13">
        <f t="shared" si="13"/>
        <v>0</v>
      </c>
      <c r="AH188" s="12">
        <f t="shared" si="15"/>
        <v>10</v>
      </c>
    </row>
    <row r="189" spans="1:34" hidden="1" x14ac:dyDescent="0.3">
      <c r="A189" s="11" t="s">
        <v>1000</v>
      </c>
      <c r="B189" s="12" t="s">
        <v>962</v>
      </c>
      <c r="C189" s="12" t="s">
        <v>963</v>
      </c>
      <c r="D189" s="11" t="s">
        <v>968</v>
      </c>
      <c r="E189" s="11" t="s">
        <v>1001</v>
      </c>
      <c r="F189" s="11" t="s">
        <v>1000</v>
      </c>
      <c r="G189" s="12" t="s">
        <v>1002</v>
      </c>
      <c r="I189" s="13"/>
      <c r="J189" s="13" t="s">
        <v>370</v>
      </c>
      <c r="K189" s="14" t="s">
        <v>370</v>
      </c>
      <c r="M189" s="15" t="s">
        <v>359</v>
      </c>
      <c r="N189" s="13"/>
      <c r="O189" s="13" t="s">
        <v>370</v>
      </c>
      <c r="P189" s="13" t="s">
        <v>370</v>
      </c>
      <c r="Q189" s="13" t="s">
        <v>370</v>
      </c>
      <c r="R189" s="13"/>
      <c r="S189" s="13" t="s">
        <v>370</v>
      </c>
      <c r="T189" s="13" t="s">
        <v>370</v>
      </c>
      <c r="W189" s="13" t="s">
        <v>370</v>
      </c>
      <c r="Y189" s="13"/>
      <c r="Z189" s="14"/>
      <c r="AD189" s="13">
        <f t="shared" si="16"/>
        <v>9</v>
      </c>
      <c r="AE189" s="13">
        <f t="shared" si="17"/>
        <v>0</v>
      </c>
      <c r="AF189" s="13">
        <f t="shared" si="18"/>
        <v>0</v>
      </c>
      <c r="AG189" s="13">
        <f t="shared" si="13"/>
        <v>0</v>
      </c>
      <c r="AH189" s="12">
        <f t="shared" si="15"/>
        <v>9</v>
      </c>
    </row>
    <row r="190" spans="1:34" hidden="1" x14ac:dyDescent="0.3">
      <c r="A190" s="11" t="s">
        <v>1003</v>
      </c>
      <c r="B190" s="12" t="s">
        <v>962</v>
      </c>
      <c r="C190" s="12" t="s">
        <v>963</v>
      </c>
      <c r="D190" s="11" t="s">
        <v>968</v>
      </c>
      <c r="E190" s="11" t="s">
        <v>1004</v>
      </c>
      <c r="F190" s="11" t="s">
        <v>1003</v>
      </c>
      <c r="G190" s="12" t="s">
        <v>1005</v>
      </c>
      <c r="I190" s="13"/>
      <c r="J190" s="13"/>
      <c r="M190" s="15" t="s">
        <v>359</v>
      </c>
      <c r="N190" s="13"/>
      <c r="P190" s="13"/>
      <c r="R190" s="13"/>
      <c r="T190" s="13"/>
      <c r="W190" s="13"/>
      <c r="Y190" s="13"/>
      <c r="Z190" s="14"/>
      <c r="AD190" s="13">
        <f t="shared" si="16"/>
        <v>1</v>
      </c>
      <c r="AE190" s="13">
        <f t="shared" si="17"/>
        <v>0</v>
      </c>
      <c r="AF190" s="13">
        <f t="shared" si="18"/>
        <v>0</v>
      </c>
      <c r="AG190" s="13">
        <f t="shared" si="13"/>
        <v>0</v>
      </c>
      <c r="AH190" s="12">
        <f t="shared" si="15"/>
        <v>1</v>
      </c>
    </row>
    <row r="191" spans="1:34" hidden="1" x14ac:dyDescent="0.3">
      <c r="A191" s="11" t="s">
        <v>1006</v>
      </c>
      <c r="B191" s="12" t="s">
        <v>962</v>
      </c>
      <c r="C191" s="12" t="s">
        <v>963</v>
      </c>
      <c r="D191" s="11" t="s">
        <v>968</v>
      </c>
      <c r="E191" s="11" t="s">
        <v>1007</v>
      </c>
      <c r="F191" s="11" t="s">
        <v>1006</v>
      </c>
      <c r="G191" s="12" t="s">
        <v>1008</v>
      </c>
      <c r="I191" s="13"/>
      <c r="J191" s="13"/>
      <c r="M191" s="15" t="s">
        <v>359</v>
      </c>
      <c r="N191" s="13"/>
      <c r="O191" s="13" t="s">
        <v>370</v>
      </c>
      <c r="P191" s="13"/>
      <c r="R191" s="13"/>
      <c r="T191" s="13"/>
      <c r="W191" s="13"/>
      <c r="Y191" s="13"/>
      <c r="Z191" s="14"/>
      <c r="AD191" s="13">
        <f t="shared" si="16"/>
        <v>2</v>
      </c>
      <c r="AE191" s="13">
        <f t="shared" si="17"/>
        <v>0</v>
      </c>
      <c r="AF191" s="13">
        <f t="shared" si="18"/>
        <v>0</v>
      </c>
      <c r="AG191" s="13">
        <f t="shared" si="13"/>
        <v>0</v>
      </c>
      <c r="AH191" s="12">
        <f t="shared" si="15"/>
        <v>2</v>
      </c>
    </row>
    <row r="192" spans="1:34" hidden="1" x14ac:dyDescent="0.3">
      <c r="A192" s="11" t="s">
        <v>1009</v>
      </c>
      <c r="B192" s="12" t="s">
        <v>962</v>
      </c>
      <c r="C192" s="12" t="s">
        <v>963</v>
      </c>
      <c r="D192" s="11" t="s">
        <v>1010</v>
      </c>
      <c r="E192" s="11" t="s">
        <v>1011</v>
      </c>
      <c r="F192" s="11" t="s">
        <v>1009</v>
      </c>
      <c r="G192" s="12" t="s">
        <v>1012</v>
      </c>
      <c r="I192" s="13"/>
      <c r="J192" s="13"/>
      <c r="M192" s="15" t="s">
        <v>359</v>
      </c>
      <c r="N192" s="13"/>
      <c r="O192" s="13" t="s">
        <v>370</v>
      </c>
      <c r="P192" s="13"/>
      <c r="R192" s="13"/>
      <c r="T192" s="13"/>
      <c r="W192" s="13"/>
      <c r="Y192" s="13"/>
      <c r="Z192" s="14"/>
      <c r="AD192" s="13">
        <f t="shared" si="16"/>
        <v>2</v>
      </c>
      <c r="AE192" s="13">
        <f t="shared" si="17"/>
        <v>0</v>
      </c>
      <c r="AF192" s="13">
        <f t="shared" si="18"/>
        <v>0</v>
      </c>
      <c r="AG192" s="13">
        <f t="shared" si="13"/>
        <v>0</v>
      </c>
      <c r="AH192" s="12">
        <f t="shared" si="15"/>
        <v>2</v>
      </c>
    </row>
    <row r="193" spans="1:34" hidden="1" x14ac:dyDescent="0.3">
      <c r="A193" s="11" t="s">
        <v>1013</v>
      </c>
      <c r="B193" s="12" t="s">
        <v>962</v>
      </c>
      <c r="C193" s="12" t="s">
        <v>963</v>
      </c>
      <c r="D193" s="11" t="s">
        <v>1010</v>
      </c>
      <c r="E193" s="11" t="s">
        <v>1014</v>
      </c>
      <c r="F193" s="11" t="s">
        <v>1013</v>
      </c>
      <c r="G193" s="12" t="s">
        <v>1015</v>
      </c>
      <c r="I193" s="13"/>
      <c r="J193" s="13"/>
      <c r="K193" s="14" t="s">
        <v>538</v>
      </c>
      <c r="M193" s="15" t="s">
        <v>359</v>
      </c>
      <c r="N193" s="13"/>
      <c r="O193" s="13" t="s">
        <v>370</v>
      </c>
      <c r="P193" s="13"/>
      <c r="R193" s="13"/>
      <c r="S193" s="13" t="s">
        <v>370</v>
      </c>
      <c r="T193" s="13"/>
      <c r="W193" s="13"/>
      <c r="Y193" s="13"/>
      <c r="Z193" s="14"/>
      <c r="AD193" s="13">
        <f t="shared" si="16"/>
        <v>3</v>
      </c>
      <c r="AE193" s="13">
        <f t="shared" si="17"/>
        <v>1</v>
      </c>
      <c r="AF193" s="13">
        <f t="shared" si="18"/>
        <v>0</v>
      </c>
      <c r="AG193" s="13">
        <f t="shared" si="13"/>
        <v>0</v>
      </c>
      <c r="AH193" s="12">
        <f t="shared" si="15"/>
        <v>4</v>
      </c>
    </row>
    <row r="194" spans="1:34" hidden="1" x14ac:dyDescent="0.3">
      <c r="A194" s="11" t="s">
        <v>1016</v>
      </c>
      <c r="B194" s="12" t="s">
        <v>962</v>
      </c>
      <c r="C194" s="12" t="s">
        <v>963</v>
      </c>
      <c r="D194" s="11" t="s">
        <v>1010</v>
      </c>
      <c r="E194" s="11" t="s">
        <v>1017</v>
      </c>
      <c r="F194" s="11" t="s">
        <v>1016</v>
      </c>
      <c r="G194" s="12" t="s">
        <v>1018</v>
      </c>
      <c r="H194" s="13" t="s">
        <v>370</v>
      </c>
      <c r="I194" s="13"/>
      <c r="J194" s="13" t="s">
        <v>370</v>
      </c>
      <c r="K194" s="14" t="s">
        <v>370</v>
      </c>
      <c r="M194" s="15" t="s">
        <v>359</v>
      </c>
      <c r="N194" s="13"/>
      <c r="O194" s="13" t="s">
        <v>370</v>
      </c>
      <c r="P194" s="13" t="s">
        <v>370</v>
      </c>
      <c r="Q194" s="13" t="s">
        <v>370</v>
      </c>
      <c r="R194" s="13" t="s">
        <v>370</v>
      </c>
      <c r="S194" s="13" t="s">
        <v>370</v>
      </c>
      <c r="T194" s="13" t="s">
        <v>370</v>
      </c>
      <c r="U194" s="13" t="s">
        <v>370</v>
      </c>
      <c r="V194" s="13" t="s">
        <v>524</v>
      </c>
      <c r="W194" s="13" t="s">
        <v>370</v>
      </c>
      <c r="Y194" s="13"/>
      <c r="Z194" s="14"/>
      <c r="AD194" s="13">
        <f t="shared" si="16"/>
        <v>12</v>
      </c>
      <c r="AE194" s="13">
        <f t="shared" si="17"/>
        <v>0</v>
      </c>
      <c r="AF194" s="13">
        <f t="shared" si="18"/>
        <v>1</v>
      </c>
      <c r="AG194" s="13">
        <f t="shared" si="13"/>
        <v>0</v>
      </c>
      <c r="AH194" s="12">
        <f t="shared" si="15"/>
        <v>13</v>
      </c>
    </row>
    <row r="195" spans="1:34" hidden="1" x14ac:dyDescent="0.3">
      <c r="A195" s="11" t="s">
        <v>1019</v>
      </c>
      <c r="B195" s="12" t="s">
        <v>962</v>
      </c>
      <c r="C195" s="12" t="s">
        <v>963</v>
      </c>
      <c r="D195" s="11" t="s">
        <v>1010</v>
      </c>
      <c r="E195" s="11" t="s">
        <v>1020</v>
      </c>
      <c r="F195" s="11" t="s">
        <v>1019</v>
      </c>
      <c r="G195" s="12" t="s">
        <v>1021</v>
      </c>
      <c r="H195" s="13" t="s">
        <v>370</v>
      </c>
      <c r="I195" s="13"/>
      <c r="J195" s="13" t="s">
        <v>370</v>
      </c>
      <c r="K195" s="14" t="s">
        <v>370</v>
      </c>
      <c r="M195" s="15" t="s">
        <v>359</v>
      </c>
      <c r="N195" s="13"/>
      <c r="P195" s="13"/>
      <c r="Q195" s="13" t="s">
        <v>370</v>
      </c>
      <c r="R195" s="13" t="s">
        <v>370</v>
      </c>
      <c r="S195" s="13" t="s">
        <v>370</v>
      </c>
      <c r="T195" s="13" t="s">
        <v>370</v>
      </c>
      <c r="W195" s="13" t="s">
        <v>370</v>
      </c>
      <c r="Y195" s="13"/>
      <c r="Z195" s="14"/>
      <c r="AD195" s="13">
        <f t="shared" si="16"/>
        <v>9</v>
      </c>
      <c r="AE195" s="13">
        <f t="shared" si="17"/>
        <v>0</v>
      </c>
      <c r="AF195" s="13">
        <f t="shared" si="18"/>
        <v>0</v>
      </c>
      <c r="AG195" s="13">
        <f t="shared" si="13"/>
        <v>0</v>
      </c>
      <c r="AH195" s="12">
        <f t="shared" si="15"/>
        <v>9</v>
      </c>
    </row>
    <row r="196" spans="1:34" hidden="1" x14ac:dyDescent="0.3">
      <c r="A196" s="11" t="s">
        <v>1022</v>
      </c>
      <c r="B196" s="12" t="s">
        <v>962</v>
      </c>
      <c r="C196" s="12" t="s">
        <v>963</v>
      </c>
      <c r="D196" s="11" t="s">
        <v>1023</v>
      </c>
      <c r="E196" s="11" t="s">
        <v>1024</v>
      </c>
      <c r="F196" s="11" t="s">
        <v>1022</v>
      </c>
      <c r="G196" s="12" t="s">
        <v>1025</v>
      </c>
      <c r="I196" s="13"/>
      <c r="J196" s="13"/>
      <c r="M196" s="15" t="s">
        <v>359</v>
      </c>
      <c r="N196" s="13"/>
      <c r="O196" s="13" t="s">
        <v>370</v>
      </c>
      <c r="P196" s="13"/>
      <c r="R196" s="13"/>
      <c r="T196" s="13"/>
      <c r="W196" s="13"/>
      <c r="Y196" s="13"/>
      <c r="Z196" s="14"/>
      <c r="AD196" s="13">
        <f t="shared" si="16"/>
        <v>2</v>
      </c>
      <c r="AE196" s="13">
        <f t="shared" si="17"/>
        <v>0</v>
      </c>
      <c r="AF196" s="13">
        <f t="shared" si="18"/>
        <v>0</v>
      </c>
      <c r="AG196" s="13">
        <f t="shared" si="13"/>
        <v>0</v>
      </c>
      <c r="AH196" s="12">
        <f t="shared" si="15"/>
        <v>2</v>
      </c>
    </row>
    <row r="197" spans="1:34" hidden="1" x14ac:dyDescent="0.3">
      <c r="A197" s="11" t="s">
        <v>1026</v>
      </c>
      <c r="B197" s="12" t="s">
        <v>962</v>
      </c>
      <c r="C197" s="12" t="s">
        <v>963</v>
      </c>
      <c r="D197" s="11" t="s">
        <v>40</v>
      </c>
      <c r="E197" s="11" t="s">
        <v>1027</v>
      </c>
      <c r="F197" s="11" t="s">
        <v>1026</v>
      </c>
      <c r="G197" s="12" t="s">
        <v>1028</v>
      </c>
      <c r="H197" s="13" t="s">
        <v>370</v>
      </c>
      <c r="I197" s="13" t="s">
        <v>370</v>
      </c>
      <c r="J197" s="13" t="s">
        <v>370</v>
      </c>
      <c r="K197" s="14" t="s">
        <v>370</v>
      </c>
      <c r="M197" s="15" t="s">
        <v>359</v>
      </c>
      <c r="N197" s="13" t="s">
        <v>370</v>
      </c>
      <c r="O197" s="13" t="s">
        <v>370</v>
      </c>
      <c r="P197" s="13" t="s">
        <v>370</v>
      </c>
      <c r="Q197" s="13" t="s">
        <v>370</v>
      </c>
      <c r="R197" s="13" t="s">
        <v>370</v>
      </c>
      <c r="S197" s="13" t="s">
        <v>370</v>
      </c>
      <c r="T197" s="13" t="s">
        <v>370</v>
      </c>
      <c r="U197" s="13" t="s">
        <v>370</v>
      </c>
      <c r="V197" s="13" t="s">
        <v>370</v>
      </c>
      <c r="W197" s="13" t="s">
        <v>370</v>
      </c>
      <c r="Y197" s="13" t="s">
        <v>370</v>
      </c>
      <c r="Z197" s="14"/>
      <c r="AD197" s="13">
        <f t="shared" si="16"/>
        <v>16</v>
      </c>
      <c r="AE197" s="13">
        <f t="shared" si="17"/>
        <v>0</v>
      </c>
      <c r="AF197" s="13">
        <f t="shared" si="18"/>
        <v>0</v>
      </c>
      <c r="AG197" s="13">
        <f t="shared" si="13"/>
        <v>0</v>
      </c>
      <c r="AH197" s="12">
        <f t="shared" si="15"/>
        <v>16</v>
      </c>
    </row>
    <row r="198" spans="1:34" hidden="1" x14ac:dyDescent="0.3">
      <c r="A198" s="11" t="s">
        <v>1029</v>
      </c>
      <c r="B198" s="12" t="s">
        <v>962</v>
      </c>
      <c r="C198" s="12" t="s">
        <v>963</v>
      </c>
      <c r="D198" s="11" t="s">
        <v>40</v>
      </c>
      <c r="E198" s="11" t="s">
        <v>1030</v>
      </c>
      <c r="F198" s="11" t="s">
        <v>1029</v>
      </c>
      <c r="G198" s="12" t="s">
        <v>1031</v>
      </c>
      <c r="I198" s="13"/>
      <c r="J198" s="13"/>
      <c r="M198" s="15" t="s">
        <v>359</v>
      </c>
      <c r="N198" s="13"/>
      <c r="P198" s="13"/>
      <c r="R198" s="13"/>
      <c r="T198" s="13"/>
      <c r="W198" s="13"/>
      <c r="Y198" s="13"/>
      <c r="Z198" s="14"/>
      <c r="AD198" s="13">
        <f t="shared" si="16"/>
        <v>1</v>
      </c>
      <c r="AE198" s="13">
        <f t="shared" si="17"/>
        <v>0</v>
      </c>
      <c r="AF198" s="13">
        <f t="shared" si="18"/>
        <v>0</v>
      </c>
      <c r="AG198" s="13">
        <f t="shared" ref="AG198:AG208" si="19">COUNTIF(H198:AA198,"IN")</f>
        <v>0</v>
      </c>
      <c r="AH198" s="12">
        <f t="shared" si="15"/>
        <v>1</v>
      </c>
    </row>
    <row r="199" spans="1:34" hidden="1" x14ac:dyDescent="0.3">
      <c r="A199" s="11" t="s">
        <v>1032</v>
      </c>
      <c r="B199" s="12" t="s">
        <v>962</v>
      </c>
      <c r="C199" s="12" t="s">
        <v>963</v>
      </c>
      <c r="D199" s="11" t="s">
        <v>40</v>
      </c>
      <c r="E199" s="11" t="s">
        <v>1033</v>
      </c>
      <c r="F199" s="11" t="s">
        <v>1032</v>
      </c>
      <c r="G199" s="12" t="s">
        <v>1034</v>
      </c>
      <c r="I199" s="13"/>
      <c r="J199" s="13"/>
      <c r="M199" s="19" t="s">
        <v>416</v>
      </c>
      <c r="N199" s="13"/>
      <c r="P199" s="13"/>
      <c r="R199" s="13"/>
      <c r="T199" s="13"/>
      <c r="W199" s="13"/>
      <c r="Y199" s="13"/>
      <c r="Z199" s="14"/>
      <c r="AD199" s="13">
        <f t="shared" si="16"/>
        <v>1</v>
      </c>
      <c r="AE199" s="13">
        <f t="shared" si="17"/>
        <v>0</v>
      </c>
      <c r="AF199" s="13">
        <f t="shared" si="18"/>
        <v>0</v>
      </c>
      <c r="AG199" s="13">
        <f t="shared" si="19"/>
        <v>0</v>
      </c>
      <c r="AH199" s="12">
        <f t="shared" si="15"/>
        <v>1</v>
      </c>
    </row>
    <row r="200" spans="1:34" hidden="1" x14ac:dyDescent="0.3">
      <c r="A200" s="11" t="s">
        <v>1035</v>
      </c>
      <c r="B200" s="12" t="s">
        <v>962</v>
      </c>
      <c r="C200" s="12" t="s">
        <v>963</v>
      </c>
      <c r="D200" s="11" t="s">
        <v>40</v>
      </c>
      <c r="E200" s="11" t="s">
        <v>1036</v>
      </c>
      <c r="F200" s="11" t="s">
        <v>1035</v>
      </c>
      <c r="G200" s="12" t="s">
        <v>1037</v>
      </c>
      <c r="I200" s="13"/>
      <c r="J200" s="13"/>
      <c r="M200" s="15"/>
      <c r="N200" s="13"/>
      <c r="O200" s="13" t="s">
        <v>370</v>
      </c>
      <c r="P200" s="13"/>
      <c r="R200" s="13"/>
      <c r="S200" s="13" t="s">
        <v>370</v>
      </c>
      <c r="T200" s="13"/>
      <c r="W200" s="13"/>
      <c r="Y200" s="13"/>
      <c r="Z200" s="14"/>
      <c r="AD200" s="13">
        <f t="shared" si="16"/>
        <v>2</v>
      </c>
      <c r="AE200" s="13">
        <f t="shared" si="17"/>
        <v>0</v>
      </c>
      <c r="AF200" s="13">
        <f t="shared" si="18"/>
        <v>0</v>
      </c>
      <c r="AG200" s="13">
        <f t="shared" si="19"/>
        <v>0</v>
      </c>
      <c r="AH200" s="12">
        <f t="shared" si="15"/>
        <v>2</v>
      </c>
    </row>
    <row r="201" spans="1:34" hidden="1" x14ac:dyDescent="0.3">
      <c r="A201" s="11" t="s">
        <v>1038</v>
      </c>
      <c r="B201" s="12" t="s">
        <v>962</v>
      </c>
      <c r="C201" s="12" t="s">
        <v>963</v>
      </c>
      <c r="D201" s="11" t="s">
        <v>40</v>
      </c>
      <c r="E201" s="11" t="s">
        <v>1039</v>
      </c>
      <c r="F201" s="11" t="s">
        <v>1038</v>
      </c>
      <c r="G201" s="12" t="s">
        <v>1040</v>
      </c>
      <c r="I201" s="13"/>
      <c r="J201" s="13"/>
      <c r="M201" s="15" t="s">
        <v>359</v>
      </c>
      <c r="N201" s="13"/>
      <c r="P201" s="13"/>
      <c r="R201" s="13"/>
      <c r="T201" s="13"/>
      <c r="W201" s="13"/>
      <c r="Y201" s="13"/>
      <c r="Z201" s="14"/>
      <c r="AD201" s="13">
        <f t="shared" si="16"/>
        <v>1</v>
      </c>
      <c r="AE201" s="13">
        <f t="shared" si="17"/>
        <v>0</v>
      </c>
      <c r="AF201" s="13">
        <f t="shared" si="18"/>
        <v>0</v>
      </c>
      <c r="AG201" s="13">
        <f t="shared" si="19"/>
        <v>0</v>
      </c>
      <c r="AH201" s="12">
        <f t="shared" si="15"/>
        <v>1</v>
      </c>
    </row>
    <row r="202" spans="1:34" hidden="1" x14ac:dyDescent="0.3">
      <c r="A202" s="11" t="s">
        <v>1041</v>
      </c>
      <c r="B202" s="12" t="s">
        <v>962</v>
      </c>
      <c r="C202" s="12" t="s">
        <v>963</v>
      </c>
      <c r="D202" s="11" t="s">
        <v>40</v>
      </c>
      <c r="E202" s="11" t="s">
        <v>1042</v>
      </c>
      <c r="F202" s="11" t="s">
        <v>1041</v>
      </c>
      <c r="G202" s="12" t="s">
        <v>1043</v>
      </c>
      <c r="H202" s="13" t="s">
        <v>370</v>
      </c>
      <c r="I202" s="13"/>
      <c r="J202" s="13" t="s">
        <v>370</v>
      </c>
      <c r="K202" s="14" t="s">
        <v>370</v>
      </c>
      <c r="M202" s="15" t="s">
        <v>359</v>
      </c>
      <c r="N202" s="13"/>
      <c r="O202" s="13" t="s">
        <v>370</v>
      </c>
      <c r="P202" s="13" t="s">
        <v>370</v>
      </c>
      <c r="Q202" s="13" t="s">
        <v>370</v>
      </c>
      <c r="R202" s="13" t="s">
        <v>370</v>
      </c>
      <c r="S202" s="13" t="s">
        <v>370</v>
      </c>
      <c r="T202" s="13" t="s">
        <v>370</v>
      </c>
      <c r="U202" s="13" t="s">
        <v>370</v>
      </c>
      <c r="V202" s="13" t="s">
        <v>370</v>
      </c>
      <c r="W202" s="13" t="s">
        <v>370</v>
      </c>
      <c r="Y202" s="13"/>
      <c r="Z202" s="14"/>
      <c r="AD202" s="13">
        <f t="shared" si="16"/>
        <v>13</v>
      </c>
      <c r="AE202" s="13">
        <f t="shared" si="17"/>
        <v>0</v>
      </c>
      <c r="AF202" s="13">
        <f t="shared" si="18"/>
        <v>0</v>
      </c>
      <c r="AG202" s="13">
        <f t="shared" si="19"/>
        <v>0</v>
      </c>
      <c r="AH202" s="12">
        <f t="shared" si="15"/>
        <v>13</v>
      </c>
    </row>
    <row r="203" spans="1:34" hidden="1" x14ac:dyDescent="0.3">
      <c r="A203" s="11" t="s">
        <v>1044</v>
      </c>
      <c r="B203" s="12" t="s">
        <v>962</v>
      </c>
      <c r="C203" s="12" t="s">
        <v>963</v>
      </c>
      <c r="D203" s="11" t="s">
        <v>40</v>
      </c>
      <c r="E203" s="11" t="s">
        <v>1045</v>
      </c>
      <c r="F203" s="11" t="s">
        <v>1044</v>
      </c>
      <c r="G203" s="12" t="s">
        <v>1046</v>
      </c>
      <c r="I203" s="13"/>
      <c r="J203" s="13"/>
      <c r="M203" s="15" t="s">
        <v>359</v>
      </c>
      <c r="N203" s="13"/>
      <c r="O203" s="13" t="s">
        <v>370</v>
      </c>
      <c r="P203" s="13"/>
      <c r="R203" s="13"/>
      <c r="S203" s="13" t="s">
        <v>370</v>
      </c>
      <c r="T203" s="13"/>
      <c r="W203" s="13"/>
      <c r="Y203" s="13"/>
      <c r="Z203" s="14"/>
      <c r="AD203" s="13">
        <f t="shared" si="16"/>
        <v>3</v>
      </c>
      <c r="AE203" s="13">
        <f t="shared" si="17"/>
        <v>0</v>
      </c>
      <c r="AF203" s="13">
        <f t="shared" si="18"/>
        <v>0</v>
      </c>
      <c r="AG203" s="13">
        <f t="shared" si="19"/>
        <v>0</v>
      </c>
      <c r="AH203" s="12">
        <f t="shared" si="15"/>
        <v>3</v>
      </c>
    </row>
    <row r="204" spans="1:34" hidden="1" x14ac:dyDescent="0.3">
      <c r="A204" s="11" t="s">
        <v>1047</v>
      </c>
      <c r="B204" s="12" t="s">
        <v>962</v>
      </c>
      <c r="C204" s="12" t="s">
        <v>963</v>
      </c>
      <c r="D204" s="11" t="s">
        <v>40</v>
      </c>
      <c r="E204" s="11" t="s">
        <v>1048</v>
      </c>
      <c r="F204" s="11" t="s">
        <v>1047</v>
      </c>
      <c r="G204" s="12" t="s">
        <v>1049</v>
      </c>
      <c r="H204" s="13" t="s">
        <v>370</v>
      </c>
      <c r="I204" s="13"/>
      <c r="J204" s="13" t="s">
        <v>370</v>
      </c>
      <c r="M204" s="15"/>
      <c r="N204" s="13"/>
      <c r="P204" s="13"/>
      <c r="R204" s="13"/>
      <c r="T204" s="13"/>
      <c r="W204" s="13"/>
      <c r="Y204" s="13"/>
      <c r="Z204" s="14"/>
      <c r="AD204" s="13">
        <f t="shared" si="16"/>
        <v>2</v>
      </c>
      <c r="AE204" s="13">
        <f t="shared" si="17"/>
        <v>0</v>
      </c>
      <c r="AF204" s="13">
        <f t="shared" si="18"/>
        <v>0</v>
      </c>
      <c r="AG204" s="13">
        <f t="shared" si="19"/>
        <v>0</v>
      </c>
      <c r="AH204" s="12">
        <f t="shared" si="15"/>
        <v>2</v>
      </c>
    </row>
    <row r="205" spans="1:34" hidden="1" x14ac:dyDescent="0.3">
      <c r="A205" s="11" t="s">
        <v>1050</v>
      </c>
      <c r="B205" s="12" t="s">
        <v>962</v>
      </c>
      <c r="C205" s="12" t="s">
        <v>963</v>
      </c>
      <c r="D205" s="11" t="s">
        <v>1051</v>
      </c>
      <c r="E205" s="11" t="s">
        <v>1052</v>
      </c>
      <c r="F205" s="11" t="s">
        <v>1050</v>
      </c>
      <c r="G205" s="12" t="s">
        <v>1053</v>
      </c>
      <c r="H205" s="13" t="s">
        <v>370</v>
      </c>
      <c r="I205" s="13"/>
      <c r="J205" s="13" t="s">
        <v>370</v>
      </c>
      <c r="M205" s="15" t="s">
        <v>359</v>
      </c>
      <c r="N205" s="13"/>
      <c r="O205" s="13" t="s">
        <v>370</v>
      </c>
      <c r="P205" s="13"/>
      <c r="R205" s="13"/>
      <c r="S205" s="13" t="s">
        <v>370</v>
      </c>
      <c r="T205" s="13"/>
      <c r="W205" s="13"/>
      <c r="Y205" s="13"/>
      <c r="Z205" s="14"/>
      <c r="AD205" s="13">
        <f t="shared" si="16"/>
        <v>5</v>
      </c>
      <c r="AE205" s="13">
        <f t="shared" si="17"/>
        <v>0</v>
      </c>
      <c r="AF205" s="13">
        <f t="shared" si="18"/>
        <v>0</v>
      </c>
      <c r="AG205" s="13">
        <f t="shared" si="19"/>
        <v>0</v>
      </c>
      <c r="AH205" s="12">
        <f t="shared" si="15"/>
        <v>5</v>
      </c>
    </row>
    <row r="206" spans="1:34" hidden="1" x14ac:dyDescent="0.3">
      <c r="A206" s="11" t="s">
        <v>1054</v>
      </c>
      <c r="B206" s="12" t="s">
        <v>962</v>
      </c>
      <c r="C206" s="12" t="s">
        <v>963</v>
      </c>
      <c r="D206" s="11" t="s">
        <v>1051</v>
      </c>
      <c r="E206" s="11" t="s">
        <v>1055</v>
      </c>
      <c r="F206" s="11" t="s">
        <v>1054</v>
      </c>
      <c r="G206" s="12" t="s">
        <v>1056</v>
      </c>
      <c r="I206" s="13"/>
      <c r="J206" s="13"/>
      <c r="M206" s="15" t="s">
        <v>359</v>
      </c>
      <c r="N206" s="13"/>
      <c r="P206" s="13"/>
      <c r="R206" s="13"/>
      <c r="T206" s="13"/>
      <c r="U206" s="13" t="s">
        <v>370</v>
      </c>
      <c r="W206" s="13" t="s">
        <v>370</v>
      </c>
      <c r="Y206" s="13"/>
      <c r="Z206" s="14"/>
      <c r="AD206" s="13">
        <f t="shared" si="16"/>
        <v>3</v>
      </c>
      <c r="AE206" s="13">
        <f t="shared" si="17"/>
        <v>0</v>
      </c>
      <c r="AF206" s="13">
        <f t="shared" si="18"/>
        <v>0</v>
      </c>
      <c r="AG206" s="13">
        <f t="shared" si="19"/>
        <v>0</v>
      </c>
      <c r="AH206" s="12">
        <f t="shared" si="15"/>
        <v>3</v>
      </c>
    </row>
    <row r="207" spans="1:34" hidden="1" x14ac:dyDescent="0.3">
      <c r="A207" s="11" t="s">
        <v>1057</v>
      </c>
      <c r="B207" s="12" t="s">
        <v>962</v>
      </c>
      <c r="C207" s="12" t="s">
        <v>963</v>
      </c>
      <c r="D207" s="11" t="s">
        <v>1051</v>
      </c>
      <c r="E207" s="11" t="s">
        <v>1058</v>
      </c>
      <c r="F207" s="11" t="s">
        <v>1057</v>
      </c>
      <c r="G207" s="12" t="s">
        <v>1059</v>
      </c>
      <c r="I207" s="13"/>
      <c r="J207" s="13"/>
      <c r="M207" s="15" t="s">
        <v>359</v>
      </c>
      <c r="N207" s="13"/>
      <c r="P207" s="13"/>
      <c r="R207" s="13"/>
      <c r="T207" s="13"/>
      <c r="W207" s="13"/>
      <c r="Y207" s="13"/>
      <c r="Z207" s="14"/>
      <c r="AD207" s="13">
        <f t="shared" si="16"/>
        <v>1</v>
      </c>
      <c r="AE207" s="13">
        <f t="shared" si="17"/>
        <v>0</v>
      </c>
      <c r="AF207" s="13">
        <f t="shared" si="18"/>
        <v>0</v>
      </c>
      <c r="AG207" s="13">
        <f t="shared" si="19"/>
        <v>0</v>
      </c>
      <c r="AH207" s="12">
        <f t="shared" si="15"/>
        <v>1</v>
      </c>
    </row>
    <row r="208" spans="1:34" hidden="1" x14ac:dyDescent="0.3">
      <c r="A208" s="11" t="s">
        <v>1060</v>
      </c>
      <c r="B208" s="12" t="s">
        <v>962</v>
      </c>
      <c r="C208" s="12" t="s">
        <v>963</v>
      </c>
      <c r="D208" s="11" t="s">
        <v>35</v>
      </c>
      <c r="E208" s="11" t="s">
        <v>1061</v>
      </c>
      <c r="F208" s="11" t="s">
        <v>1060</v>
      </c>
      <c r="G208" s="12" t="s">
        <v>1062</v>
      </c>
      <c r="I208" s="13"/>
      <c r="J208" s="13"/>
      <c r="M208" s="15" t="s">
        <v>524</v>
      </c>
      <c r="N208" s="13"/>
      <c r="P208" s="13"/>
      <c r="R208" s="13"/>
      <c r="T208" s="13"/>
      <c r="W208" s="13" t="s">
        <v>524</v>
      </c>
      <c r="Y208" s="13"/>
      <c r="Z208" s="14"/>
      <c r="AD208" s="13">
        <f t="shared" si="16"/>
        <v>0</v>
      </c>
      <c r="AE208" s="13">
        <f t="shared" si="17"/>
        <v>0</v>
      </c>
      <c r="AF208" s="13">
        <f t="shared" si="18"/>
        <v>2</v>
      </c>
      <c r="AG208" s="13">
        <f t="shared" si="19"/>
        <v>0</v>
      </c>
      <c r="AH208" s="12">
        <f t="shared" si="15"/>
        <v>2</v>
      </c>
    </row>
    <row r="209" spans="1:34" hidden="1" x14ac:dyDescent="0.3">
      <c r="A209" s="11" t="s">
        <v>1063</v>
      </c>
      <c r="B209" s="12" t="s">
        <v>962</v>
      </c>
      <c r="C209" s="12" t="s">
        <v>963</v>
      </c>
      <c r="D209" s="11" t="s">
        <v>35</v>
      </c>
      <c r="E209" s="11" t="s">
        <v>1064</v>
      </c>
      <c r="F209" s="11" t="s">
        <v>1063</v>
      </c>
      <c r="G209" s="12" t="s">
        <v>1065</v>
      </c>
      <c r="H209" s="13" t="s">
        <v>370</v>
      </c>
      <c r="I209" s="13"/>
      <c r="J209" s="13"/>
      <c r="L209" s="13" t="s">
        <v>370</v>
      </c>
      <c r="M209" s="15"/>
      <c r="N209" s="13"/>
      <c r="O209" s="13" t="s">
        <v>370</v>
      </c>
      <c r="P209" s="13"/>
      <c r="R209" s="13"/>
      <c r="S209" s="13" t="s">
        <v>370</v>
      </c>
      <c r="T209" s="13"/>
      <c r="W209" s="13"/>
      <c r="Y209" s="13"/>
      <c r="Z209" s="14"/>
      <c r="AD209" s="13">
        <f>COUNTIF(H209:Z209,"X")+COUNTIF(H209:Z209, "X(e)")</f>
        <v>4</v>
      </c>
      <c r="AE209" s="13">
        <f t="shared" si="17"/>
        <v>0</v>
      </c>
      <c r="AF209" s="13">
        <f t="shared" si="18"/>
        <v>0</v>
      </c>
      <c r="AG209" s="13">
        <f>COUNTIF(H209:AA209,"IN")</f>
        <v>0</v>
      </c>
      <c r="AH209" s="12">
        <f>SUM(AD209:AG209)</f>
        <v>4</v>
      </c>
    </row>
    <row r="210" spans="1:34" hidden="1" x14ac:dyDescent="0.3">
      <c r="A210" s="11" t="s">
        <v>1066</v>
      </c>
      <c r="B210" s="12" t="s">
        <v>962</v>
      </c>
      <c r="C210" s="12" t="s">
        <v>963</v>
      </c>
      <c r="D210" s="11" t="s">
        <v>35</v>
      </c>
      <c r="E210" s="11" t="s">
        <v>1067</v>
      </c>
      <c r="F210" s="11" t="s">
        <v>1066</v>
      </c>
      <c r="G210" s="12" t="s">
        <v>1068</v>
      </c>
      <c r="I210" s="13"/>
      <c r="J210" s="13"/>
      <c r="M210" s="15"/>
      <c r="N210" s="13"/>
      <c r="O210" s="23" t="s">
        <v>416</v>
      </c>
      <c r="P210" s="13"/>
      <c r="R210" s="13"/>
      <c r="T210" s="13"/>
      <c r="W210" s="13"/>
      <c r="Y210" s="13"/>
      <c r="Z210" s="14"/>
      <c r="AD210" s="13">
        <f>COUNTIF(H210:Z210,"X")+COUNTIF(H210:Z210, "X(e)")</f>
        <v>1</v>
      </c>
      <c r="AE210" s="13">
        <f t="shared" si="17"/>
        <v>0</v>
      </c>
      <c r="AF210" s="13">
        <f t="shared" si="18"/>
        <v>0</v>
      </c>
      <c r="AG210" s="13">
        <f>COUNTIF(H210:AA210,"IN")</f>
        <v>0</v>
      </c>
      <c r="AH210" s="12">
        <f>SUM(AD210:AG210)</f>
        <v>1</v>
      </c>
    </row>
    <row r="211" spans="1:34" hidden="1" x14ac:dyDescent="0.3">
      <c r="A211" s="11" t="s">
        <v>1069</v>
      </c>
      <c r="B211" s="12" t="s">
        <v>962</v>
      </c>
      <c r="C211" s="12" t="s">
        <v>963</v>
      </c>
      <c r="D211" s="11" t="s">
        <v>35</v>
      </c>
      <c r="E211" s="11" t="s">
        <v>1070</v>
      </c>
      <c r="F211" s="11" t="s">
        <v>1069</v>
      </c>
      <c r="G211" s="12" t="s">
        <v>1071</v>
      </c>
      <c r="H211" s="13" t="s">
        <v>370</v>
      </c>
      <c r="I211" s="13" t="s">
        <v>370</v>
      </c>
      <c r="J211" s="13" t="s">
        <v>370</v>
      </c>
      <c r="K211" s="14" t="s">
        <v>370</v>
      </c>
      <c r="L211" s="13" t="s">
        <v>370</v>
      </c>
      <c r="M211" s="15" t="s">
        <v>359</v>
      </c>
      <c r="N211" s="13" t="s">
        <v>370</v>
      </c>
      <c r="O211" s="13" t="s">
        <v>370</v>
      </c>
      <c r="P211" s="13" t="s">
        <v>370</v>
      </c>
      <c r="Q211" s="13" t="s">
        <v>370</v>
      </c>
      <c r="R211" s="13" t="s">
        <v>370</v>
      </c>
      <c r="S211" s="13" t="s">
        <v>370</v>
      </c>
      <c r="T211" s="13" t="s">
        <v>370</v>
      </c>
      <c r="U211" s="13" t="s">
        <v>370</v>
      </c>
      <c r="V211" s="13" t="s">
        <v>370</v>
      </c>
      <c r="W211" s="13" t="s">
        <v>370</v>
      </c>
      <c r="Y211" s="13" t="s">
        <v>370</v>
      </c>
      <c r="Z211" s="14" t="s">
        <v>524</v>
      </c>
      <c r="AD211" s="13">
        <f>COUNTIF(H211:Z211,"X")+COUNTIF(H211:Z211, "X(e)")</f>
        <v>17</v>
      </c>
      <c r="AE211" s="13">
        <f t="shared" si="17"/>
        <v>0</v>
      </c>
      <c r="AF211" s="13">
        <f t="shared" si="18"/>
        <v>1</v>
      </c>
      <c r="AG211" s="13">
        <f>COUNTIF(H211:AA211,"IN")</f>
        <v>0</v>
      </c>
      <c r="AH211" s="12">
        <f>SUM(AD211:AG211)</f>
        <v>18</v>
      </c>
    </row>
    <row r="212" spans="1:34" hidden="1" x14ac:dyDescent="0.3">
      <c r="A212" s="11" t="s">
        <v>1072</v>
      </c>
      <c r="B212" s="12" t="s">
        <v>962</v>
      </c>
      <c r="C212" s="12" t="s">
        <v>963</v>
      </c>
      <c r="D212" s="11" t="s">
        <v>35</v>
      </c>
      <c r="E212" s="11" t="s">
        <v>1073</v>
      </c>
      <c r="F212" s="11" t="s">
        <v>1072</v>
      </c>
      <c r="G212" s="12" t="s">
        <v>1074</v>
      </c>
      <c r="I212" s="13"/>
      <c r="J212" s="13"/>
      <c r="M212" s="15" t="s">
        <v>361</v>
      </c>
      <c r="N212" s="13"/>
      <c r="P212" s="13"/>
      <c r="R212" s="13"/>
      <c r="T212" s="13" t="s">
        <v>524</v>
      </c>
      <c r="W212" s="13"/>
      <c r="Y212" s="13"/>
      <c r="Z212" s="14"/>
      <c r="AD212" s="13">
        <f>COUNTIF(H212:Z212,"X")+COUNTIF(H212:Z212, "X(e)")</f>
        <v>0</v>
      </c>
      <c r="AE212" s="13">
        <f t="shared" si="17"/>
        <v>0</v>
      </c>
      <c r="AF212" s="13">
        <f t="shared" si="18"/>
        <v>2</v>
      </c>
      <c r="AG212" s="13">
        <f>COUNTIF(H212:AA212,"IN")</f>
        <v>0</v>
      </c>
      <c r="AH212" s="12">
        <f>SUM(AD212:AG212)</f>
        <v>2</v>
      </c>
    </row>
    <row r="213" spans="1:34" hidden="1" x14ac:dyDescent="0.3">
      <c r="A213" s="11" t="s">
        <v>1075</v>
      </c>
      <c r="B213" s="12" t="s">
        <v>962</v>
      </c>
      <c r="C213" s="12" t="s">
        <v>963</v>
      </c>
      <c r="D213" s="11" t="s">
        <v>1076</v>
      </c>
      <c r="E213" s="11" t="s">
        <v>1077</v>
      </c>
      <c r="F213" s="11" t="s">
        <v>1075</v>
      </c>
      <c r="G213" s="12" t="s">
        <v>1078</v>
      </c>
      <c r="H213" s="13" t="s">
        <v>370</v>
      </c>
      <c r="I213" s="13"/>
      <c r="J213" s="13" t="s">
        <v>370</v>
      </c>
      <c r="K213" s="14" t="s">
        <v>370</v>
      </c>
      <c r="M213" s="15" t="s">
        <v>359</v>
      </c>
      <c r="N213" s="13"/>
      <c r="O213" s="13" t="s">
        <v>370</v>
      </c>
      <c r="P213" s="13" t="s">
        <v>370</v>
      </c>
      <c r="Q213" s="13" t="s">
        <v>370</v>
      </c>
      <c r="R213" s="13" t="s">
        <v>370</v>
      </c>
      <c r="S213" s="13" t="s">
        <v>370</v>
      </c>
      <c r="T213" s="13" t="s">
        <v>370</v>
      </c>
      <c r="U213" s="13" t="s">
        <v>370</v>
      </c>
      <c r="W213" s="13" t="s">
        <v>370</v>
      </c>
      <c r="Y213" s="13"/>
      <c r="Z213" s="14" t="s">
        <v>396</v>
      </c>
      <c r="AD213" s="13">
        <f t="shared" ref="AD213:AD259" si="20">COUNTIF(H213:Z213,"X")+COUNTIF(H213:Z213, "X(e)")</f>
        <v>12</v>
      </c>
      <c r="AE213" s="13">
        <f t="shared" si="17"/>
        <v>0</v>
      </c>
      <c r="AF213" s="13">
        <f t="shared" si="18"/>
        <v>0</v>
      </c>
      <c r="AG213" s="13">
        <f t="shared" ref="AG213:AG276" si="21">COUNTIF(H213:AA213,"IN")</f>
        <v>0</v>
      </c>
      <c r="AH213" s="12">
        <f t="shared" ref="AH213:AH240" si="22">SUM(AD213:AG213)</f>
        <v>12</v>
      </c>
    </row>
    <row r="214" spans="1:34" hidden="1" x14ac:dyDescent="0.3">
      <c r="A214" s="11" t="s">
        <v>1079</v>
      </c>
      <c r="B214" s="12" t="s">
        <v>962</v>
      </c>
      <c r="C214" s="12" t="s">
        <v>963</v>
      </c>
      <c r="D214" s="11" t="s">
        <v>1080</v>
      </c>
      <c r="E214" s="11" t="s">
        <v>1081</v>
      </c>
      <c r="F214" s="11" t="s">
        <v>1079</v>
      </c>
      <c r="G214" s="12" t="s">
        <v>1082</v>
      </c>
      <c r="I214" s="13"/>
      <c r="J214" s="13" t="s">
        <v>370</v>
      </c>
      <c r="K214" s="14" t="s">
        <v>370</v>
      </c>
      <c r="M214" s="15"/>
      <c r="N214" s="13"/>
      <c r="P214" s="13"/>
      <c r="R214" s="13"/>
      <c r="T214" s="13"/>
      <c r="W214" s="13"/>
      <c r="Y214" s="13"/>
      <c r="Z214" s="14"/>
      <c r="AD214" s="13">
        <f>COUNTIF(H214:Z214,"X")+COUNTIF(H214:Z214, "X(e)")</f>
        <v>2</v>
      </c>
      <c r="AE214" s="13">
        <f>COUNTIF(H214:Z214,"NB")</f>
        <v>0</v>
      </c>
      <c r="AF214" s="13">
        <f>COUNTIF(H214:Z214,"V")</f>
        <v>0</v>
      </c>
      <c r="AG214" s="13">
        <f>COUNTIF(H214:AA214,"IN")</f>
        <v>0</v>
      </c>
      <c r="AH214" s="12">
        <f>SUM(AD214:AG214)</f>
        <v>2</v>
      </c>
    </row>
    <row r="215" spans="1:34" hidden="1" x14ac:dyDescent="0.3">
      <c r="A215" s="11" t="s">
        <v>1083</v>
      </c>
      <c r="B215" s="12" t="s">
        <v>962</v>
      </c>
      <c r="C215" s="12" t="s">
        <v>963</v>
      </c>
      <c r="D215" s="11" t="s">
        <v>1084</v>
      </c>
      <c r="E215" s="11" t="s">
        <v>1085</v>
      </c>
      <c r="F215" s="11" t="s">
        <v>1083</v>
      </c>
      <c r="G215" s="12" t="s">
        <v>1086</v>
      </c>
      <c r="I215" s="13"/>
      <c r="J215" s="13" t="s">
        <v>370</v>
      </c>
      <c r="M215" s="15" t="s">
        <v>359</v>
      </c>
      <c r="N215" s="13"/>
      <c r="O215" s="13" t="s">
        <v>370</v>
      </c>
      <c r="P215" s="13"/>
      <c r="R215" s="13"/>
      <c r="S215" s="13" t="s">
        <v>370</v>
      </c>
      <c r="T215" s="13"/>
      <c r="W215" s="13" t="s">
        <v>370</v>
      </c>
      <c r="Y215" s="13"/>
      <c r="Z215" s="14"/>
      <c r="AD215" s="13">
        <f t="shared" si="20"/>
        <v>5</v>
      </c>
      <c r="AE215" s="13">
        <f t="shared" si="17"/>
        <v>0</v>
      </c>
      <c r="AF215" s="13">
        <f t="shared" si="18"/>
        <v>0</v>
      </c>
      <c r="AG215" s="13">
        <f t="shared" si="21"/>
        <v>0</v>
      </c>
      <c r="AH215" s="12">
        <f t="shared" si="22"/>
        <v>5</v>
      </c>
    </row>
    <row r="216" spans="1:34" hidden="1" x14ac:dyDescent="0.3">
      <c r="A216" s="11" t="s">
        <v>1087</v>
      </c>
      <c r="B216" s="12" t="s">
        <v>962</v>
      </c>
      <c r="C216" s="12" t="s">
        <v>963</v>
      </c>
      <c r="D216" s="11" t="s">
        <v>1084</v>
      </c>
      <c r="E216" s="11" t="s">
        <v>1088</v>
      </c>
      <c r="F216" s="11" t="s">
        <v>1087</v>
      </c>
      <c r="G216" s="12" t="s">
        <v>1089</v>
      </c>
      <c r="H216" s="13" t="s">
        <v>370</v>
      </c>
      <c r="I216" s="13"/>
      <c r="J216" s="13"/>
      <c r="K216" s="14" t="s">
        <v>370</v>
      </c>
      <c r="M216" s="15"/>
      <c r="N216" s="13"/>
      <c r="P216" s="13"/>
      <c r="R216" s="13" t="s">
        <v>370</v>
      </c>
      <c r="T216" s="13"/>
      <c r="W216" s="13"/>
      <c r="Y216" s="13"/>
      <c r="Z216" s="14"/>
      <c r="AD216" s="13">
        <f t="shared" si="20"/>
        <v>3</v>
      </c>
      <c r="AE216" s="13">
        <f t="shared" si="17"/>
        <v>0</v>
      </c>
      <c r="AF216" s="13">
        <f t="shared" si="18"/>
        <v>0</v>
      </c>
      <c r="AG216" s="13">
        <f t="shared" si="21"/>
        <v>0</v>
      </c>
      <c r="AH216" s="12">
        <f t="shared" si="22"/>
        <v>3</v>
      </c>
    </row>
    <row r="217" spans="1:34" hidden="1" x14ac:dyDescent="0.3">
      <c r="A217" s="11" t="s">
        <v>1090</v>
      </c>
      <c r="B217" s="12" t="s">
        <v>962</v>
      </c>
      <c r="C217" s="12" t="s">
        <v>963</v>
      </c>
      <c r="D217" s="11" t="s">
        <v>1091</v>
      </c>
      <c r="E217" s="11" t="s">
        <v>1092</v>
      </c>
      <c r="F217" s="11" t="s">
        <v>1090</v>
      </c>
      <c r="G217" s="12" t="s">
        <v>1093</v>
      </c>
      <c r="H217" s="13" t="s">
        <v>370</v>
      </c>
      <c r="I217" s="13"/>
      <c r="J217" s="13" t="s">
        <v>370</v>
      </c>
      <c r="L217" s="13" t="s">
        <v>370</v>
      </c>
      <c r="M217" s="15"/>
      <c r="N217" s="13"/>
      <c r="P217" s="13"/>
      <c r="R217" s="13"/>
      <c r="S217" s="13" t="s">
        <v>370</v>
      </c>
      <c r="T217" s="13"/>
      <c r="W217" s="13"/>
      <c r="Y217" s="13"/>
      <c r="Z217" s="14"/>
      <c r="AD217" s="13">
        <f t="shared" si="20"/>
        <v>4</v>
      </c>
      <c r="AE217" s="13">
        <f t="shared" si="17"/>
        <v>0</v>
      </c>
      <c r="AF217" s="13">
        <f t="shared" si="18"/>
        <v>0</v>
      </c>
      <c r="AG217" s="13">
        <f t="shared" si="21"/>
        <v>0</v>
      </c>
      <c r="AH217" s="12">
        <f t="shared" si="22"/>
        <v>4</v>
      </c>
    </row>
    <row r="218" spans="1:34" hidden="1" x14ac:dyDescent="0.3">
      <c r="A218" s="11" t="s">
        <v>1094</v>
      </c>
      <c r="B218" s="12" t="s">
        <v>962</v>
      </c>
      <c r="C218" s="12" t="s">
        <v>963</v>
      </c>
      <c r="D218" s="11" t="s">
        <v>1091</v>
      </c>
      <c r="E218" s="11" t="s">
        <v>1095</v>
      </c>
      <c r="F218" s="11" t="s">
        <v>1094</v>
      </c>
      <c r="G218" s="12" t="s">
        <v>1096</v>
      </c>
      <c r="H218" s="16" t="s">
        <v>416</v>
      </c>
      <c r="I218" s="13"/>
      <c r="J218" s="13"/>
      <c r="M218" s="15"/>
      <c r="N218" s="13"/>
      <c r="P218" s="13"/>
      <c r="R218" s="13"/>
      <c r="T218" s="13"/>
      <c r="W218" s="13"/>
      <c r="Y218" s="13"/>
      <c r="Z218" s="14"/>
      <c r="AD218" s="13">
        <f t="shared" si="20"/>
        <v>1</v>
      </c>
      <c r="AE218" s="13">
        <f t="shared" si="17"/>
        <v>0</v>
      </c>
      <c r="AF218" s="13">
        <f t="shared" si="18"/>
        <v>0</v>
      </c>
      <c r="AG218" s="13">
        <f t="shared" si="21"/>
        <v>0</v>
      </c>
      <c r="AH218" s="12">
        <f t="shared" si="22"/>
        <v>1</v>
      </c>
    </row>
    <row r="219" spans="1:34" hidden="1" x14ac:dyDescent="0.3">
      <c r="A219" s="11" t="s">
        <v>1097</v>
      </c>
      <c r="B219" s="12" t="s">
        <v>962</v>
      </c>
      <c r="C219" s="12" t="s">
        <v>963</v>
      </c>
      <c r="D219" s="11" t="s">
        <v>1091</v>
      </c>
      <c r="E219" s="11" t="s">
        <v>1098</v>
      </c>
      <c r="F219" s="11" t="s">
        <v>1097</v>
      </c>
      <c r="G219" s="12" t="s">
        <v>1099</v>
      </c>
      <c r="H219" s="13" t="s">
        <v>370</v>
      </c>
      <c r="I219" s="13"/>
      <c r="J219" s="13" t="s">
        <v>370</v>
      </c>
      <c r="L219" s="13" t="s">
        <v>370</v>
      </c>
      <c r="M219" s="15" t="s">
        <v>359</v>
      </c>
      <c r="N219" s="13"/>
      <c r="O219" s="13" t="s">
        <v>370</v>
      </c>
      <c r="P219" s="13"/>
      <c r="R219" s="13"/>
      <c r="S219" s="13" t="s">
        <v>370</v>
      </c>
      <c r="T219" s="13"/>
      <c r="W219" s="13"/>
      <c r="Y219" s="13"/>
      <c r="Z219" s="14" t="s">
        <v>524</v>
      </c>
      <c r="AD219" s="13">
        <f t="shared" si="20"/>
        <v>6</v>
      </c>
      <c r="AE219" s="13">
        <f t="shared" si="17"/>
        <v>0</v>
      </c>
      <c r="AF219" s="13">
        <f t="shared" si="18"/>
        <v>1</v>
      </c>
      <c r="AG219" s="13">
        <f t="shared" si="21"/>
        <v>0</v>
      </c>
      <c r="AH219" s="12">
        <f t="shared" si="22"/>
        <v>7</v>
      </c>
    </row>
    <row r="220" spans="1:34" hidden="1" x14ac:dyDescent="0.3">
      <c r="A220" s="11" t="s">
        <v>1100</v>
      </c>
      <c r="B220" s="12" t="s">
        <v>962</v>
      </c>
      <c r="C220" s="12" t="s">
        <v>963</v>
      </c>
      <c r="D220" s="11" t="s">
        <v>1091</v>
      </c>
      <c r="E220" s="11" t="s">
        <v>1101</v>
      </c>
      <c r="F220" s="11" t="s">
        <v>1100</v>
      </c>
      <c r="G220" s="12" t="s">
        <v>1102</v>
      </c>
      <c r="H220" s="13" t="s">
        <v>370</v>
      </c>
      <c r="I220" s="13"/>
      <c r="J220" s="13" t="s">
        <v>370</v>
      </c>
      <c r="L220" s="13" t="s">
        <v>370</v>
      </c>
      <c r="M220" s="15"/>
      <c r="N220" s="13"/>
      <c r="P220" s="13"/>
      <c r="R220" s="13"/>
      <c r="S220" s="13" t="s">
        <v>370</v>
      </c>
      <c r="T220" s="13"/>
      <c r="W220" s="13"/>
      <c r="Y220" s="13"/>
      <c r="Z220" s="14"/>
      <c r="AD220" s="13">
        <f t="shared" si="20"/>
        <v>4</v>
      </c>
      <c r="AE220" s="13">
        <f t="shared" si="17"/>
        <v>0</v>
      </c>
      <c r="AF220" s="13">
        <f t="shared" si="18"/>
        <v>0</v>
      </c>
      <c r="AG220" s="13">
        <f t="shared" si="21"/>
        <v>0</v>
      </c>
      <c r="AH220" s="12">
        <f t="shared" si="22"/>
        <v>4</v>
      </c>
    </row>
    <row r="221" spans="1:34" hidden="1" x14ac:dyDescent="0.3">
      <c r="A221" s="11" t="s">
        <v>37</v>
      </c>
      <c r="B221" s="12" t="s">
        <v>962</v>
      </c>
      <c r="C221" s="12" t="s">
        <v>963</v>
      </c>
      <c r="D221" s="11" t="s">
        <v>1103</v>
      </c>
      <c r="E221" s="11" t="s">
        <v>1104</v>
      </c>
      <c r="F221" s="11" t="s">
        <v>37</v>
      </c>
      <c r="G221" s="12" t="s">
        <v>1105</v>
      </c>
      <c r="I221" s="13" t="s">
        <v>370</v>
      </c>
      <c r="J221" s="13"/>
      <c r="K221" s="14" t="s">
        <v>370</v>
      </c>
      <c r="M221" s="15" t="s">
        <v>359</v>
      </c>
      <c r="N221" s="13" t="s">
        <v>370</v>
      </c>
      <c r="O221" s="13" t="s">
        <v>370</v>
      </c>
      <c r="P221" s="13" t="s">
        <v>370</v>
      </c>
      <c r="Q221" s="13" t="s">
        <v>370</v>
      </c>
      <c r="R221" s="13"/>
      <c r="T221" s="13" t="s">
        <v>370</v>
      </c>
      <c r="U221" s="13" t="s">
        <v>370</v>
      </c>
      <c r="W221" s="13" t="s">
        <v>370</v>
      </c>
      <c r="Y221" s="13" t="s">
        <v>370</v>
      </c>
      <c r="Z221" s="14"/>
      <c r="AD221" s="13">
        <f t="shared" si="20"/>
        <v>11</v>
      </c>
      <c r="AE221" s="13">
        <f t="shared" si="17"/>
        <v>0</v>
      </c>
      <c r="AF221" s="13">
        <f t="shared" si="18"/>
        <v>0</v>
      </c>
      <c r="AG221" s="13">
        <f t="shared" si="21"/>
        <v>0</v>
      </c>
      <c r="AH221" s="12">
        <f t="shared" si="22"/>
        <v>11</v>
      </c>
    </row>
    <row r="222" spans="1:34" hidden="1" x14ac:dyDescent="0.3">
      <c r="A222" s="11" t="s">
        <v>1106</v>
      </c>
      <c r="B222" s="12" t="s">
        <v>962</v>
      </c>
      <c r="C222" s="12" t="s">
        <v>963</v>
      </c>
      <c r="D222" s="11" t="s">
        <v>1103</v>
      </c>
      <c r="E222" s="11" t="s">
        <v>1107</v>
      </c>
      <c r="F222" s="11" t="s">
        <v>1106</v>
      </c>
      <c r="G222" s="12" t="s">
        <v>1108</v>
      </c>
      <c r="H222" s="13" t="s">
        <v>524</v>
      </c>
      <c r="I222" s="13"/>
      <c r="J222" s="13" t="s">
        <v>370</v>
      </c>
      <c r="K222" s="14" t="s">
        <v>370</v>
      </c>
      <c r="M222" s="15" t="s">
        <v>359</v>
      </c>
      <c r="N222" s="13"/>
      <c r="O222" s="13" t="s">
        <v>370</v>
      </c>
      <c r="P222" s="13" t="s">
        <v>370</v>
      </c>
      <c r="Q222" s="13" t="s">
        <v>370</v>
      </c>
      <c r="R222" s="13" t="s">
        <v>370</v>
      </c>
      <c r="S222" s="13" t="s">
        <v>370</v>
      </c>
      <c r="T222" s="13" t="s">
        <v>370</v>
      </c>
      <c r="U222" s="13" t="s">
        <v>370</v>
      </c>
      <c r="W222" s="13" t="s">
        <v>370</v>
      </c>
      <c r="Y222" s="13"/>
      <c r="Z222" s="14"/>
      <c r="AD222" s="13">
        <f t="shared" si="20"/>
        <v>11</v>
      </c>
      <c r="AE222" s="13">
        <f t="shared" si="17"/>
        <v>0</v>
      </c>
      <c r="AF222" s="13">
        <f t="shared" si="18"/>
        <v>1</v>
      </c>
      <c r="AG222" s="13">
        <f t="shared" si="21"/>
        <v>0</v>
      </c>
      <c r="AH222" s="12">
        <f t="shared" si="22"/>
        <v>12</v>
      </c>
    </row>
    <row r="223" spans="1:34" hidden="1" x14ac:dyDescent="0.3">
      <c r="A223" s="11" t="s">
        <v>1109</v>
      </c>
      <c r="B223" s="12" t="s">
        <v>962</v>
      </c>
      <c r="C223" s="12" t="s">
        <v>963</v>
      </c>
      <c r="D223" s="11" t="s">
        <v>1103</v>
      </c>
      <c r="E223" s="11" t="s">
        <v>1110</v>
      </c>
      <c r="F223" s="11" t="s">
        <v>1109</v>
      </c>
      <c r="G223" s="12" t="s">
        <v>1111</v>
      </c>
      <c r="H223" s="13" t="s">
        <v>370</v>
      </c>
      <c r="I223" s="13"/>
      <c r="J223" s="13" t="s">
        <v>370</v>
      </c>
      <c r="K223" s="14" t="s">
        <v>370</v>
      </c>
      <c r="L223" s="13" t="s">
        <v>524</v>
      </c>
      <c r="M223" s="15" t="s">
        <v>359</v>
      </c>
      <c r="N223" s="13"/>
      <c r="O223" s="13" t="s">
        <v>370</v>
      </c>
      <c r="P223" s="13" t="s">
        <v>370</v>
      </c>
      <c r="Q223" s="13" t="s">
        <v>370</v>
      </c>
      <c r="R223" s="13" t="s">
        <v>370</v>
      </c>
      <c r="S223" s="13" t="s">
        <v>370</v>
      </c>
      <c r="T223" s="13" t="s">
        <v>370</v>
      </c>
      <c r="U223" s="13" t="s">
        <v>370</v>
      </c>
      <c r="V223" s="13" t="s">
        <v>370</v>
      </c>
      <c r="W223" s="13" t="s">
        <v>370</v>
      </c>
      <c r="Y223" s="13" t="s">
        <v>524</v>
      </c>
      <c r="Z223" s="14" t="s">
        <v>524</v>
      </c>
      <c r="AD223" s="13">
        <f t="shared" si="20"/>
        <v>13</v>
      </c>
      <c r="AE223" s="13">
        <f t="shared" si="17"/>
        <v>0</v>
      </c>
      <c r="AF223" s="13">
        <f t="shared" si="18"/>
        <v>3</v>
      </c>
      <c r="AG223" s="13">
        <f t="shared" si="21"/>
        <v>0</v>
      </c>
      <c r="AH223" s="12">
        <f t="shared" si="22"/>
        <v>16</v>
      </c>
    </row>
    <row r="224" spans="1:34" hidden="1" x14ac:dyDescent="0.3">
      <c r="A224" s="11" t="s">
        <v>1112</v>
      </c>
      <c r="B224" s="12" t="s">
        <v>962</v>
      </c>
      <c r="C224" s="12" t="s">
        <v>963</v>
      </c>
      <c r="D224" s="11" t="s">
        <v>1103</v>
      </c>
      <c r="E224" s="11" t="s">
        <v>1113</v>
      </c>
      <c r="F224" s="11" t="s">
        <v>1112</v>
      </c>
      <c r="G224" s="12" t="s">
        <v>1114</v>
      </c>
      <c r="I224" s="13"/>
      <c r="J224" s="13"/>
      <c r="M224" s="15" t="s">
        <v>359</v>
      </c>
      <c r="N224" s="13"/>
      <c r="O224" s="13" t="s">
        <v>370</v>
      </c>
      <c r="P224" s="13"/>
      <c r="R224" s="13"/>
      <c r="S224" s="13" t="s">
        <v>370</v>
      </c>
      <c r="T224" s="13"/>
      <c r="W224" s="13"/>
      <c r="Y224" s="13"/>
      <c r="Z224" s="14"/>
      <c r="AD224" s="13">
        <f t="shared" si="20"/>
        <v>3</v>
      </c>
      <c r="AE224" s="13">
        <f t="shared" si="17"/>
        <v>0</v>
      </c>
      <c r="AF224" s="13">
        <f t="shared" si="18"/>
        <v>0</v>
      </c>
      <c r="AG224" s="13">
        <f t="shared" si="21"/>
        <v>0</v>
      </c>
      <c r="AH224" s="12">
        <f t="shared" si="22"/>
        <v>3</v>
      </c>
    </row>
    <row r="225" spans="1:34" hidden="1" x14ac:dyDescent="0.3">
      <c r="A225" s="11" t="s">
        <v>1115</v>
      </c>
      <c r="B225" s="12" t="s">
        <v>962</v>
      </c>
      <c r="C225" s="12" t="s">
        <v>963</v>
      </c>
      <c r="D225" s="11" t="s">
        <v>1103</v>
      </c>
      <c r="E225" s="11" t="s">
        <v>1116</v>
      </c>
      <c r="F225" s="11" t="s">
        <v>1115</v>
      </c>
      <c r="G225" s="12" t="s">
        <v>1117</v>
      </c>
      <c r="H225" s="13" t="s">
        <v>370</v>
      </c>
      <c r="I225" s="13"/>
      <c r="J225" s="13" t="s">
        <v>370</v>
      </c>
      <c r="K225" s="14" t="s">
        <v>370</v>
      </c>
      <c r="M225" s="15" t="s">
        <v>359</v>
      </c>
      <c r="N225" s="13"/>
      <c r="P225" s="13"/>
      <c r="R225" s="13" t="s">
        <v>370</v>
      </c>
      <c r="T225" s="13"/>
      <c r="U225" s="13" t="s">
        <v>370</v>
      </c>
      <c r="W225" s="13" t="s">
        <v>370</v>
      </c>
      <c r="Y225" s="13"/>
      <c r="Z225" s="14"/>
      <c r="AD225" s="13">
        <f t="shared" si="20"/>
        <v>7</v>
      </c>
      <c r="AE225" s="13">
        <f t="shared" si="17"/>
        <v>0</v>
      </c>
      <c r="AF225" s="13">
        <f t="shared" si="18"/>
        <v>0</v>
      </c>
      <c r="AG225" s="13">
        <f t="shared" si="21"/>
        <v>0</v>
      </c>
      <c r="AH225" s="12">
        <f t="shared" si="22"/>
        <v>7</v>
      </c>
    </row>
    <row r="226" spans="1:34" hidden="1" x14ac:dyDescent="0.3">
      <c r="A226" s="11" t="s">
        <v>1118</v>
      </c>
      <c r="B226" s="12" t="s">
        <v>962</v>
      </c>
      <c r="C226" s="12" t="s">
        <v>963</v>
      </c>
      <c r="D226" s="11" t="s">
        <v>1103</v>
      </c>
      <c r="E226" s="11" t="s">
        <v>1119</v>
      </c>
      <c r="F226" s="11" t="s">
        <v>1118</v>
      </c>
      <c r="G226" s="12" t="s">
        <v>1120</v>
      </c>
      <c r="H226" s="13" t="s">
        <v>370</v>
      </c>
      <c r="I226" s="13"/>
      <c r="J226" s="13" t="s">
        <v>370</v>
      </c>
      <c r="K226" s="14" t="s">
        <v>370</v>
      </c>
      <c r="L226" s="13" t="s">
        <v>370</v>
      </c>
      <c r="M226" s="15" t="s">
        <v>538</v>
      </c>
      <c r="N226" s="13"/>
      <c r="P226" s="13"/>
      <c r="R226" s="13" t="s">
        <v>370</v>
      </c>
      <c r="S226" s="13" t="s">
        <v>538</v>
      </c>
      <c r="T226" s="13"/>
      <c r="V226" s="13" t="s">
        <v>370</v>
      </c>
      <c r="W226" s="13"/>
      <c r="Y226" s="13"/>
      <c r="Z226" s="14"/>
      <c r="AD226" s="13">
        <f t="shared" si="20"/>
        <v>6</v>
      </c>
      <c r="AE226" s="13">
        <f t="shared" si="17"/>
        <v>2</v>
      </c>
      <c r="AF226" s="13">
        <f t="shared" si="18"/>
        <v>0</v>
      </c>
      <c r="AG226" s="13">
        <f t="shared" si="21"/>
        <v>0</v>
      </c>
      <c r="AH226" s="12">
        <f t="shared" si="22"/>
        <v>8</v>
      </c>
    </row>
    <row r="227" spans="1:34" hidden="1" x14ac:dyDescent="0.3">
      <c r="A227" s="11" t="s">
        <v>1121</v>
      </c>
      <c r="B227" s="12" t="s">
        <v>962</v>
      </c>
      <c r="C227" s="12" t="s">
        <v>963</v>
      </c>
      <c r="D227" s="11" t="s">
        <v>1103</v>
      </c>
      <c r="E227" s="11" t="s">
        <v>1122</v>
      </c>
      <c r="F227" s="11" t="s">
        <v>1121</v>
      </c>
      <c r="G227" s="12" t="s">
        <v>1123</v>
      </c>
      <c r="I227" s="13"/>
      <c r="J227" s="13"/>
      <c r="L227" s="13" t="s">
        <v>370</v>
      </c>
      <c r="M227" s="15" t="s">
        <v>359</v>
      </c>
      <c r="N227" s="13"/>
      <c r="O227" s="13" t="s">
        <v>370</v>
      </c>
      <c r="P227" s="13"/>
      <c r="R227" s="13"/>
      <c r="S227" s="13" t="s">
        <v>370</v>
      </c>
      <c r="T227" s="13"/>
      <c r="W227" s="13"/>
      <c r="Y227" s="13"/>
      <c r="Z227" s="14"/>
      <c r="AD227" s="13">
        <f t="shared" si="20"/>
        <v>4</v>
      </c>
      <c r="AE227" s="13">
        <f t="shared" si="17"/>
        <v>0</v>
      </c>
      <c r="AF227" s="13">
        <f t="shared" si="18"/>
        <v>0</v>
      </c>
      <c r="AG227" s="13">
        <f t="shared" si="21"/>
        <v>0</v>
      </c>
      <c r="AH227" s="12">
        <f t="shared" si="22"/>
        <v>4</v>
      </c>
    </row>
    <row r="228" spans="1:34" hidden="1" x14ac:dyDescent="0.3">
      <c r="A228" s="11" t="s">
        <v>1124</v>
      </c>
      <c r="B228" s="12" t="s">
        <v>962</v>
      </c>
      <c r="C228" s="12" t="s">
        <v>963</v>
      </c>
      <c r="D228" s="11" t="s">
        <v>1103</v>
      </c>
      <c r="E228" s="11" t="s">
        <v>1125</v>
      </c>
      <c r="F228" s="11" t="s">
        <v>1124</v>
      </c>
      <c r="G228" s="12" t="s">
        <v>1126</v>
      </c>
      <c r="I228" s="13"/>
      <c r="J228" s="13"/>
      <c r="K228" s="17" t="s">
        <v>416</v>
      </c>
      <c r="M228" s="15"/>
      <c r="N228" s="13"/>
      <c r="P228" s="13"/>
      <c r="R228" s="13"/>
      <c r="T228" s="13"/>
      <c r="W228" s="13"/>
      <c r="Y228" s="13"/>
      <c r="Z228" s="14"/>
      <c r="AD228" s="13">
        <f t="shared" si="20"/>
        <v>1</v>
      </c>
      <c r="AE228" s="13">
        <f t="shared" si="17"/>
        <v>0</v>
      </c>
      <c r="AF228" s="13">
        <f t="shared" si="18"/>
        <v>0</v>
      </c>
      <c r="AG228" s="13">
        <f t="shared" si="21"/>
        <v>0</v>
      </c>
      <c r="AH228" s="12">
        <f t="shared" si="22"/>
        <v>1</v>
      </c>
    </row>
    <row r="229" spans="1:34" hidden="1" x14ac:dyDescent="0.3">
      <c r="A229" s="11" t="s">
        <v>1127</v>
      </c>
      <c r="B229" s="12" t="s">
        <v>1128</v>
      </c>
      <c r="C229" s="12" t="s">
        <v>1129</v>
      </c>
      <c r="D229" s="11" t="s">
        <v>1130</v>
      </c>
      <c r="E229" s="11" t="s">
        <v>1131</v>
      </c>
      <c r="F229" s="11" t="s">
        <v>1127</v>
      </c>
      <c r="G229" s="12" t="s">
        <v>1132</v>
      </c>
      <c r="H229" s="13" t="s">
        <v>370</v>
      </c>
      <c r="I229" s="13"/>
      <c r="J229" s="13" t="s">
        <v>370</v>
      </c>
      <c r="K229" s="14" t="s">
        <v>370</v>
      </c>
      <c r="M229" s="15"/>
      <c r="N229" s="13" t="s">
        <v>524</v>
      </c>
      <c r="P229" s="13"/>
      <c r="R229" s="13" t="s">
        <v>370</v>
      </c>
      <c r="S229" s="13" t="s">
        <v>524</v>
      </c>
      <c r="T229" s="13"/>
      <c r="V229" s="13" t="s">
        <v>370</v>
      </c>
      <c r="W229" s="13"/>
      <c r="Y229" s="13"/>
      <c r="Z229" s="14"/>
      <c r="AD229" s="13">
        <f t="shared" si="20"/>
        <v>5</v>
      </c>
      <c r="AE229" s="13">
        <f t="shared" si="17"/>
        <v>0</v>
      </c>
      <c r="AF229" s="13">
        <f t="shared" si="18"/>
        <v>2</v>
      </c>
      <c r="AG229" s="13">
        <f t="shared" si="21"/>
        <v>0</v>
      </c>
      <c r="AH229" s="12">
        <f t="shared" si="22"/>
        <v>7</v>
      </c>
    </row>
    <row r="230" spans="1:34" hidden="1" x14ac:dyDescent="0.3">
      <c r="A230" s="11" t="s">
        <v>71</v>
      </c>
      <c r="B230" s="12" t="s">
        <v>1128</v>
      </c>
      <c r="C230" s="12" t="s">
        <v>1129</v>
      </c>
      <c r="D230" s="11" t="s">
        <v>1133</v>
      </c>
      <c r="E230" s="11" t="s">
        <v>398</v>
      </c>
      <c r="F230" s="11" t="s">
        <v>71</v>
      </c>
      <c r="G230" s="12" t="s">
        <v>1134</v>
      </c>
      <c r="H230" s="13" t="s">
        <v>370</v>
      </c>
      <c r="I230" s="13" t="s">
        <v>524</v>
      </c>
      <c r="J230" s="13" t="s">
        <v>370</v>
      </c>
      <c r="K230" s="14" t="s">
        <v>370</v>
      </c>
      <c r="M230" s="15" t="s">
        <v>359</v>
      </c>
      <c r="N230" s="13" t="s">
        <v>396</v>
      </c>
      <c r="O230" s="13" t="s">
        <v>370</v>
      </c>
      <c r="P230" s="13" t="s">
        <v>370</v>
      </c>
      <c r="Q230" s="13" t="s">
        <v>370</v>
      </c>
      <c r="R230" s="13" t="s">
        <v>370</v>
      </c>
      <c r="S230" s="13" t="s">
        <v>370</v>
      </c>
      <c r="T230" s="13" t="s">
        <v>370</v>
      </c>
      <c r="U230" s="13" t="s">
        <v>370</v>
      </c>
      <c r="V230" s="13" t="s">
        <v>370</v>
      </c>
      <c r="W230" s="13" t="s">
        <v>370</v>
      </c>
      <c r="Y230" s="13"/>
      <c r="Z230" s="14"/>
      <c r="AD230" s="13">
        <f t="shared" si="20"/>
        <v>13</v>
      </c>
      <c r="AE230" s="13">
        <f t="shared" si="17"/>
        <v>0</v>
      </c>
      <c r="AF230" s="13">
        <f t="shared" si="18"/>
        <v>1</v>
      </c>
      <c r="AG230" s="13">
        <f t="shared" si="21"/>
        <v>0</v>
      </c>
      <c r="AH230" s="12">
        <f t="shared" si="22"/>
        <v>14</v>
      </c>
    </row>
    <row r="231" spans="1:34" hidden="1" x14ac:dyDescent="0.3">
      <c r="A231" s="11" t="s">
        <v>1135</v>
      </c>
      <c r="B231" s="12" t="s">
        <v>1128</v>
      </c>
      <c r="C231" s="12" t="s">
        <v>1129</v>
      </c>
      <c r="D231" s="11" t="s">
        <v>1133</v>
      </c>
      <c r="E231" s="11" t="s">
        <v>1136</v>
      </c>
      <c r="F231" s="11" t="s">
        <v>1135</v>
      </c>
      <c r="G231" s="12" t="s">
        <v>1137</v>
      </c>
      <c r="H231" s="13" t="s">
        <v>370</v>
      </c>
      <c r="I231" s="13" t="s">
        <v>524</v>
      </c>
      <c r="J231" s="13" t="s">
        <v>370</v>
      </c>
      <c r="K231" s="14" t="s">
        <v>370</v>
      </c>
      <c r="L231" s="13" t="s">
        <v>524</v>
      </c>
      <c r="M231" s="15" t="s">
        <v>359</v>
      </c>
      <c r="N231" s="13"/>
      <c r="O231" s="13" t="s">
        <v>370</v>
      </c>
      <c r="P231" s="13" t="s">
        <v>370</v>
      </c>
      <c r="Q231" s="13" t="s">
        <v>370</v>
      </c>
      <c r="R231" s="13" t="s">
        <v>370</v>
      </c>
      <c r="S231" s="13" t="s">
        <v>370</v>
      </c>
      <c r="T231" s="13" t="s">
        <v>370</v>
      </c>
      <c r="U231" s="13" t="s">
        <v>370</v>
      </c>
      <c r="V231" s="13" t="s">
        <v>370</v>
      </c>
      <c r="W231" s="13" t="s">
        <v>370</v>
      </c>
      <c r="Y231" s="13"/>
      <c r="Z231" s="14"/>
      <c r="AD231" s="13">
        <f t="shared" si="20"/>
        <v>13</v>
      </c>
      <c r="AE231" s="13">
        <f t="shared" si="17"/>
        <v>0</v>
      </c>
      <c r="AF231" s="13">
        <f t="shared" si="18"/>
        <v>2</v>
      </c>
      <c r="AG231" s="13">
        <f t="shared" si="21"/>
        <v>0</v>
      </c>
      <c r="AH231" s="12">
        <f t="shared" si="22"/>
        <v>15</v>
      </c>
    </row>
    <row r="232" spans="1:34" hidden="1" x14ac:dyDescent="0.3">
      <c r="A232" s="11" t="s">
        <v>1138</v>
      </c>
      <c r="B232" s="12" t="s">
        <v>1128</v>
      </c>
      <c r="C232" s="12" t="s">
        <v>1129</v>
      </c>
      <c r="D232" s="11" t="s">
        <v>1133</v>
      </c>
      <c r="E232" s="11" t="s">
        <v>1139</v>
      </c>
      <c r="F232" s="11" t="s">
        <v>1138</v>
      </c>
      <c r="G232" s="12" t="s">
        <v>1140</v>
      </c>
      <c r="H232" s="13" t="s">
        <v>524</v>
      </c>
      <c r="I232" s="13" t="s">
        <v>370</v>
      </c>
      <c r="J232" s="13"/>
      <c r="L232" s="13" t="s">
        <v>370</v>
      </c>
      <c r="M232" s="15" t="s">
        <v>359</v>
      </c>
      <c r="N232" s="13" t="s">
        <v>370</v>
      </c>
      <c r="O232" s="13" t="s">
        <v>370</v>
      </c>
      <c r="P232" s="13"/>
      <c r="R232" s="13"/>
      <c r="S232" s="13" t="s">
        <v>370</v>
      </c>
      <c r="T232" s="13"/>
      <c r="W232" s="13" t="s">
        <v>370</v>
      </c>
      <c r="Y232" s="13" t="s">
        <v>370</v>
      </c>
      <c r="Z232" s="14"/>
      <c r="AD232" s="13">
        <f t="shared" si="20"/>
        <v>8</v>
      </c>
      <c r="AE232" s="13">
        <f t="shared" si="17"/>
        <v>0</v>
      </c>
      <c r="AF232" s="13">
        <f t="shared" si="18"/>
        <v>1</v>
      </c>
      <c r="AG232" s="13">
        <f t="shared" si="21"/>
        <v>0</v>
      </c>
      <c r="AH232" s="12">
        <f t="shared" si="22"/>
        <v>9</v>
      </c>
    </row>
    <row r="233" spans="1:34" hidden="1" x14ac:dyDescent="0.3">
      <c r="A233" s="11" t="s">
        <v>1141</v>
      </c>
      <c r="B233" s="12" t="s">
        <v>1128</v>
      </c>
      <c r="C233" s="12" t="s">
        <v>1129</v>
      </c>
      <c r="D233" s="11" t="s">
        <v>1142</v>
      </c>
      <c r="E233" s="11" t="s">
        <v>1143</v>
      </c>
      <c r="F233" s="11" t="s">
        <v>1141</v>
      </c>
      <c r="G233" s="12" t="s">
        <v>1144</v>
      </c>
      <c r="H233" s="13" t="s">
        <v>370</v>
      </c>
      <c r="I233" s="13"/>
      <c r="J233" s="13" t="s">
        <v>370</v>
      </c>
      <c r="K233" s="14" t="s">
        <v>370</v>
      </c>
      <c r="M233" s="15" t="s">
        <v>359</v>
      </c>
      <c r="N233" s="13"/>
      <c r="O233" s="13" t="s">
        <v>370</v>
      </c>
      <c r="P233" s="13" t="s">
        <v>370</v>
      </c>
      <c r="Q233" s="13" t="s">
        <v>370</v>
      </c>
      <c r="R233" s="13" t="s">
        <v>370</v>
      </c>
      <c r="S233" s="13" t="s">
        <v>370</v>
      </c>
      <c r="T233" s="13" t="s">
        <v>370</v>
      </c>
      <c r="U233" s="13" t="s">
        <v>370</v>
      </c>
      <c r="V233" s="13" t="s">
        <v>370</v>
      </c>
      <c r="W233" s="13" t="s">
        <v>370</v>
      </c>
      <c r="Y233" s="13"/>
      <c r="Z233" s="14"/>
      <c r="AD233" s="13">
        <f t="shared" si="20"/>
        <v>13</v>
      </c>
      <c r="AE233" s="13">
        <f t="shared" si="17"/>
        <v>0</v>
      </c>
      <c r="AF233" s="13">
        <f t="shared" si="18"/>
        <v>0</v>
      </c>
      <c r="AG233" s="13">
        <f t="shared" si="21"/>
        <v>0</v>
      </c>
      <c r="AH233" s="12">
        <f t="shared" si="22"/>
        <v>13</v>
      </c>
    </row>
    <row r="234" spans="1:34" hidden="1" x14ac:dyDescent="0.3">
      <c r="A234" s="11" t="s">
        <v>1145</v>
      </c>
      <c r="B234" s="12" t="s">
        <v>1128</v>
      </c>
      <c r="C234" s="12" t="s">
        <v>1129</v>
      </c>
      <c r="D234" s="11" t="s">
        <v>1146</v>
      </c>
      <c r="E234" s="11" t="s">
        <v>1147</v>
      </c>
      <c r="F234" s="11" t="s">
        <v>1145</v>
      </c>
      <c r="G234" s="12" t="s">
        <v>1148</v>
      </c>
      <c r="H234" s="13" t="s">
        <v>370</v>
      </c>
      <c r="I234" s="13"/>
      <c r="J234" s="13" t="s">
        <v>370</v>
      </c>
      <c r="K234" s="14" t="s">
        <v>370</v>
      </c>
      <c r="M234" s="15" t="s">
        <v>359</v>
      </c>
      <c r="N234" s="13"/>
      <c r="O234" s="13" t="s">
        <v>370</v>
      </c>
      <c r="P234" s="13"/>
      <c r="R234" s="13" t="s">
        <v>370</v>
      </c>
      <c r="S234" s="13" t="s">
        <v>370</v>
      </c>
      <c r="T234" s="13"/>
      <c r="W234" s="13" t="s">
        <v>370</v>
      </c>
      <c r="Y234" s="13"/>
      <c r="Z234" s="14"/>
      <c r="AD234" s="13">
        <f t="shared" si="20"/>
        <v>8</v>
      </c>
      <c r="AE234" s="13">
        <f t="shared" si="17"/>
        <v>0</v>
      </c>
      <c r="AF234" s="13">
        <f t="shared" si="18"/>
        <v>0</v>
      </c>
      <c r="AG234" s="13">
        <f t="shared" si="21"/>
        <v>0</v>
      </c>
      <c r="AH234" s="12">
        <f t="shared" si="22"/>
        <v>8</v>
      </c>
    </row>
    <row r="235" spans="1:34" hidden="1" x14ac:dyDescent="0.3">
      <c r="A235" s="11" t="s">
        <v>1149</v>
      </c>
      <c r="B235" s="12" t="s">
        <v>1128</v>
      </c>
      <c r="C235" s="12" t="s">
        <v>1129</v>
      </c>
      <c r="D235" s="11" t="s">
        <v>1146</v>
      </c>
      <c r="E235" s="11" t="s">
        <v>1150</v>
      </c>
      <c r="F235" s="11" t="s">
        <v>1149</v>
      </c>
      <c r="G235" s="12" t="s">
        <v>1151</v>
      </c>
      <c r="H235" s="13" t="s">
        <v>370</v>
      </c>
      <c r="I235" s="13"/>
      <c r="J235" s="13" t="s">
        <v>370</v>
      </c>
      <c r="K235" s="14" t="s">
        <v>370</v>
      </c>
      <c r="M235" s="15" t="s">
        <v>359</v>
      </c>
      <c r="N235" s="13"/>
      <c r="O235" s="13" t="s">
        <v>370</v>
      </c>
      <c r="P235" s="13" t="s">
        <v>370</v>
      </c>
      <c r="Q235" s="13" t="s">
        <v>370</v>
      </c>
      <c r="R235" s="13" t="s">
        <v>370</v>
      </c>
      <c r="S235" s="13" t="s">
        <v>370</v>
      </c>
      <c r="T235" s="13" t="s">
        <v>370</v>
      </c>
      <c r="W235" s="13" t="s">
        <v>370</v>
      </c>
      <c r="Y235" s="13"/>
      <c r="Z235" s="14"/>
      <c r="AD235" s="13">
        <f t="shared" si="20"/>
        <v>11</v>
      </c>
      <c r="AE235" s="13">
        <f t="shared" si="17"/>
        <v>0</v>
      </c>
      <c r="AF235" s="13">
        <f t="shared" si="18"/>
        <v>0</v>
      </c>
      <c r="AG235" s="13">
        <f t="shared" si="21"/>
        <v>0</v>
      </c>
      <c r="AH235" s="12">
        <f t="shared" si="22"/>
        <v>11</v>
      </c>
    </row>
    <row r="236" spans="1:34" hidden="1" x14ac:dyDescent="0.3">
      <c r="A236" s="11" t="s">
        <v>1152</v>
      </c>
      <c r="B236" s="12" t="s">
        <v>1128</v>
      </c>
      <c r="C236" s="12" t="s">
        <v>1129</v>
      </c>
      <c r="D236" s="11" t="s">
        <v>1153</v>
      </c>
      <c r="E236" s="11" t="s">
        <v>1154</v>
      </c>
      <c r="F236" s="11" t="s">
        <v>1152</v>
      </c>
      <c r="G236" s="12" t="s">
        <v>1155</v>
      </c>
      <c r="I236" s="13"/>
      <c r="J236" s="13" t="s">
        <v>370</v>
      </c>
      <c r="K236" s="14" t="s">
        <v>370</v>
      </c>
      <c r="M236" s="15" t="s">
        <v>359</v>
      </c>
      <c r="N236" s="13"/>
      <c r="O236" s="13" t="s">
        <v>370</v>
      </c>
      <c r="P236" s="13"/>
      <c r="R236" s="13"/>
      <c r="S236" s="13" t="s">
        <v>370</v>
      </c>
      <c r="T236" s="13"/>
      <c r="W236" s="13"/>
      <c r="Y236" s="13"/>
      <c r="Z236" s="14"/>
      <c r="AD236" s="13">
        <f t="shared" si="20"/>
        <v>5</v>
      </c>
      <c r="AE236" s="13">
        <f t="shared" si="17"/>
        <v>0</v>
      </c>
      <c r="AF236" s="13">
        <f t="shared" si="18"/>
        <v>0</v>
      </c>
      <c r="AG236" s="13">
        <f t="shared" si="21"/>
        <v>0</v>
      </c>
      <c r="AH236" s="12">
        <f t="shared" si="22"/>
        <v>5</v>
      </c>
    </row>
    <row r="237" spans="1:34" hidden="1" x14ac:dyDescent="0.3">
      <c r="A237" s="11" t="s">
        <v>1156</v>
      </c>
      <c r="B237" s="12" t="s">
        <v>1128</v>
      </c>
      <c r="C237" s="12" t="s">
        <v>1129</v>
      </c>
      <c r="D237" s="11" t="s">
        <v>1153</v>
      </c>
      <c r="E237" s="11" t="s">
        <v>1157</v>
      </c>
      <c r="F237" s="11" t="s">
        <v>1156</v>
      </c>
      <c r="G237" s="12" t="s">
        <v>1158</v>
      </c>
      <c r="I237" s="13"/>
      <c r="J237" s="13"/>
      <c r="K237" s="17" t="s">
        <v>416</v>
      </c>
      <c r="M237" s="15"/>
      <c r="N237" s="13"/>
      <c r="P237" s="13"/>
      <c r="R237" s="13"/>
      <c r="T237" s="13"/>
      <c r="W237" s="13"/>
      <c r="Y237" s="13"/>
      <c r="Z237" s="14"/>
      <c r="AD237" s="13">
        <f t="shared" si="20"/>
        <v>1</v>
      </c>
      <c r="AE237" s="13">
        <f t="shared" si="17"/>
        <v>0</v>
      </c>
      <c r="AF237" s="13">
        <f t="shared" si="18"/>
        <v>0</v>
      </c>
      <c r="AG237" s="13">
        <f t="shared" si="21"/>
        <v>0</v>
      </c>
      <c r="AH237" s="12">
        <f t="shared" si="22"/>
        <v>1</v>
      </c>
    </row>
    <row r="238" spans="1:34" hidden="1" x14ac:dyDescent="0.3">
      <c r="A238" s="11" t="s">
        <v>1159</v>
      </c>
      <c r="B238" s="12" t="s">
        <v>1128</v>
      </c>
      <c r="C238" s="12" t="s">
        <v>1129</v>
      </c>
      <c r="D238" s="11" t="s">
        <v>1153</v>
      </c>
      <c r="E238" s="11" t="s">
        <v>1160</v>
      </c>
      <c r="F238" s="11" t="s">
        <v>1159</v>
      </c>
      <c r="G238" s="12" t="s">
        <v>1161</v>
      </c>
      <c r="I238" s="13"/>
      <c r="J238" s="13"/>
      <c r="M238" s="15" t="s">
        <v>359</v>
      </c>
      <c r="N238" s="13"/>
      <c r="O238" s="13" t="s">
        <v>370</v>
      </c>
      <c r="P238" s="13"/>
      <c r="R238" s="13"/>
      <c r="T238" s="13"/>
      <c r="W238" s="13"/>
      <c r="Y238" s="13"/>
      <c r="Z238" s="14"/>
      <c r="AD238" s="13">
        <f t="shared" si="20"/>
        <v>2</v>
      </c>
      <c r="AE238" s="13">
        <f t="shared" si="17"/>
        <v>0</v>
      </c>
      <c r="AF238" s="13">
        <f t="shared" si="18"/>
        <v>0</v>
      </c>
      <c r="AG238" s="13">
        <f t="shared" si="21"/>
        <v>0</v>
      </c>
      <c r="AH238" s="12">
        <f t="shared" si="22"/>
        <v>2</v>
      </c>
    </row>
    <row r="239" spans="1:34" hidden="1" x14ac:dyDescent="0.3">
      <c r="A239" s="11" t="s">
        <v>1162</v>
      </c>
      <c r="B239" s="12" t="s">
        <v>1128</v>
      </c>
      <c r="C239" s="12" t="s">
        <v>1129</v>
      </c>
      <c r="D239" s="11" t="s">
        <v>1153</v>
      </c>
      <c r="E239" s="11" t="s">
        <v>1163</v>
      </c>
      <c r="F239" s="11" t="s">
        <v>1162</v>
      </c>
      <c r="G239" s="12" t="s">
        <v>1164</v>
      </c>
      <c r="I239" s="13"/>
      <c r="J239" s="13"/>
      <c r="K239" s="14" t="s">
        <v>370</v>
      </c>
      <c r="M239" s="15" t="s">
        <v>396</v>
      </c>
      <c r="N239" s="13"/>
      <c r="P239" s="13"/>
      <c r="Q239" s="13" t="s">
        <v>370</v>
      </c>
      <c r="R239" s="13"/>
      <c r="T239" s="13"/>
      <c r="W239" s="13" t="s">
        <v>370</v>
      </c>
      <c r="Y239" s="13"/>
      <c r="Z239" s="14"/>
      <c r="AD239" s="13">
        <f t="shared" si="20"/>
        <v>3</v>
      </c>
      <c r="AE239" s="13">
        <f t="shared" si="17"/>
        <v>0</v>
      </c>
      <c r="AF239" s="13">
        <f t="shared" si="18"/>
        <v>0</v>
      </c>
      <c r="AG239" s="13">
        <f t="shared" si="21"/>
        <v>0</v>
      </c>
      <c r="AH239" s="12">
        <f t="shared" si="22"/>
        <v>3</v>
      </c>
    </row>
    <row r="240" spans="1:34" hidden="1" x14ac:dyDescent="0.3">
      <c r="A240" s="11" t="s">
        <v>1165</v>
      </c>
      <c r="B240" s="12" t="s">
        <v>1128</v>
      </c>
      <c r="C240" s="12" t="s">
        <v>1129</v>
      </c>
      <c r="D240" s="11" t="s">
        <v>1153</v>
      </c>
      <c r="E240" s="11" t="s">
        <v>1166</v>
      </c>
      <c r="F240" s="11" t="s">
        <v>1165</v>
      </c>
      <c r="G240" s="12" t="s">
        <v>1167</v>
      </c>
      <c r="I240" s="13"/>
      <c r="J240" s="13"/>
      <c r="K240" s="14" t="s">
        <v>370</v>
      </c>
      <c r="M240" s="15" t="s">
        <v>359</v>
      </c>
      <c r="N240" s="13"/>
      <c r="O240" s="13" t="s">
        <v>396</v>
      </c>
      <c r="P240" s="13"/>
      <c r="R240" s="13"/>
      <c r="S240" s="13" t="s">
        <v>370</v>
      </c>
      <c r="T240" s="13"/>
      <c r="W240" s="13"/>
      <c r="Y240" s="13"/>
      <c r="Z240" s="14"/>
      <c r="AD240" s="13">
        <f t="shared" si="20"/>
        <v>3</v>
      </c>
      <c r="AE240" s="13">
        <f t="shared" si="17"/>
        <v>0</v>
      </c>
      <c r="AF240" s="13">
        <f t="shared" si="18"/>
        <v>0</v>
      </c>
      <c r="AG240" s="13">
        <f t="shared" si="21"/>
        <v>0</v>
      </c>
      <c r="AH240" s="12">
        <f t="shared" si="22"/>
        <v>3</v>
      </c>
    </row>
    <row r="241" spans="1:34" hidden="1" x14ac:dyDescent="0.3">
      <c r="A241" s="11" t="s">
        <v>1168</v>
      </c>
      <c r="B241" s="12" t="s">
        <v>1128</v>
      </c>
      <c r="C241" s="12" t="s">
        <v>1129</v>
      </c>
      <c r="D241" s="11" t="s">
        <v>1169</v>
      </c>
      <c r="E241" s="11" t="s">
        <v>1107</v>
      </c>
      <c r="F241" s="11" t="s">
        <v>1168</v>
      </c>
      <c r="G241" s="12" t="s">
        <v>1170</v>
      </c>
      <c r="I241" s="13"/>
      <c r="J241" s="13" t="s">
        <v>370</v>
      </c>
      <c r="K241" s="14" t="s">
        <v>370</v>
      </c>
      <c r="M241" s="15" t="s">
        <v>359</v>
      </c>
      <c r="N241" s="13"/>
      <c r="O241" s="13" t="s">
        <v>370</v>
      </c>
      <c r="P241" s="13" t="s">
        <v>370</v>
      </c>
      <c r="Q241" s="13" t="s">
        <v>370</v>
      </c>
      <c r="R241" s="13" t="s">
        <v>396</v>
      </c>
      <c r="S241" s="13" t="s">
        <v>370</v>
      </c>
      <c r="T241" s="13" t="s">
        <v>370</v>
      </c>
      <c r="U241" s="13" t="s">
        <v>370</v>
      </c>
      <c r="W241" s="13" t="s">
        <v>370</v>
      </c>
      <c r="Y241" s="13"/>
      <c r="Z241" s="14"/>
      <c r="AD241" s="13">
        <f t="shared" si="20"/>
        <v>10</v>
      </c>
      <c r="AE241" s="13">
        <f t="shared" ref="AE241:AE259" si="23">COUNTIF(H241:Z241,"NB")</f>
        <v>0</v>
      </c>
      <c r="AF241" s="13">
        <f t="shared" ref="AF241:AF259" si="24">COUNTIF(H241:Z241,"V")</f>
        <v>0</v>
      </c>
      <c r="AG241" s="13">
        <f t="shared" si="21"/>
        <v>0</v>
      </c>
      <c r="AH241" s="12">
        <f t="shared" ref="AH241:AH259" si="25">SUM(AD241:AG241)</f>
        <v>10</v>
      </c>
    </row>
    <row r="242" spans="1:34" hidden="1" x14ac:dyDescent="0.3">
      <c r="A242" s="11" t="s">
        <v>1171</v>
      </c>
      <c r="B242" s="12" t="s">
        <v>1128</v>
      </c>
      <c r="C242" s="12" t="s">
        <v>1129</v>
      </c>
      <c r="D242" s="11" t="s">
        <v>1169</v>
      </c>
      <c r="E242" s="11" t="s">
        <v>1172</v>
      </c>
      <c r="F242" s="11" t="s">
        <v>1171</v>
      </c>
      <c r="G242" s="12" t="s">
        <v>1173</v>
      </c>
      <c r="I242" s="13"/>
      <c r="J242" s="13"/>
      <c r="K242" s="14" t="s">
        <v>396</v>
      </c>
      <c r="M242" s="15" t="s">
        <v>359</v>
      </c>
      <c r="N242" s="13"/>
      <c r="O242" s="13" t="s">
        <v>370</v>
      </c>
      <c r="P242" s="13"/>
      <c r="R242" s="13"/>
      <c r="T242" s="13"/>
      <c r="U242" s="13" t="s">
        <v>524</v>
      </c>
      <c r="W242" s="13" t="s">
        <v>370</v>
      </c>
      <c r="Y242" s="13"/>
      <c r="Z242" s="14"/>
      <c r="AD242" s="13">
        <f t="shared" si="20"/>
        <v>3</v>
      </c>
      <c r="AE242" s="13">
        <f t="shared" si="23"/>
        <v>0</v>
      </c>
      <c r="AF242" s="13">
        <f t="shared" si="24"/>
        <v>1</v>
      </c>
      <c r="AG242" s="13">
        <f t="shared" si="21"/>
        <v>0</v>
      </c>
      <c r="AH242" s="12">
        <f t="shared" si="25"/>
        <v>4</v>
      </c>
    </row>
    <row r="243" spans="1:34" hidden="1" x14ac:dyDescent="0.3">
      <c r="A243" s="11" t="s">
        <v>1174</v>
      </c>
      <c r="B243" s="12" t="s">
        <v>1128</v>
      </c>
      <c r="C243" s="12" t="s">
        <v>1129</v>
      </c>
      <c r="D243" s="11" t="s">
        <v>1169</v>
      </c>
      <c r="E243" s="11" t="s">
        <v>1175</v>
      </c>
      <c r="F243" s="11" t="s">
        <v>1174</v>
      </c>
      <c r="G243" s="12" t="s">
        <v>1176</v>
      </c>
      <c r="H243" s="13" t="s">
        <v>370</v>
      </c>
      <c r="I243" s="13"/>
      <c r="J243" s="13" t="s">
        <v>538</v>
      </c>
      <c r="K243" s="14" t="s">
        <v>370</v>
      </c>
      <c r="M243" s="15" t="s">
        <v>1177</v>
      </c>
      <c r="N243" s="13"/>
      <c r="P243" s="13"/>
      <c r="R243" s="13" t="s">
        <v>370</v>
      </c>
      <c r="S243" s="13" t="s">
        <v>524</v>
      </c>
      <c r="T243" s="13"/>
      <c r="V243" s="13" t="s">
        <v>370</v>
      </c>
      <c r="W243" s="13"/>
      <c r="Y243" s="13"/>
      <c r="Z243" s="14"/>
      <c r="AD243" s="13">
        <f t="shared" si="20"/>
        <v>4</v>
      </c>
      <c r="AE243" s="13">
        <f t="shared" si="23"/>
        <v>1</v>
      </c>
      <c r="AF243" s="13">
        <f t="shared" si="24"/>
        <v>1</v>
      </c>
      <c r="AG243" s="13">
        <f t="shared" si="21"/>
        <v>0</v>
      </c>
      <c r="AH243" s="12">
        <f t="shared" si="25"/>
        <v>6</v>
      </c>
    </row>
    <row r="244" spans="1:34" hidden="1" x14ac:dyDescent="0.3">
      <c r="A244" s="11" t="s">
        <v>1178</v>
      </c>
      <c r="B244" s="12" t="s">
        <v>1128</v>
      </c>
      <c r="C244" s="12" t="s">
        <v>1129</v>
      </c>
      <c r="D244" s="11" t="s">
        <v>1179</v>
      </c>
      <c r="E244" s="11" t="s">
        <v>1180</v>
      </c>
      <c r="F244" s="11" t="s">
        <v>1178</v>
      </c>
      <c r="G244" s="12" t="s">
        <v>1181</v>
      </c>
      <c r="H244" s="13" t="s">
        <v>370</v>
      </c>
      <c r="I244" s="13"/>
      <c r="J244" s="13" t="s">
        <v>370</v>
      </c>
      <c r="K244" s="14" t="s">
        <v>370</v>
      </c>
      <c r="M244" s="15" t="s">
        <v>370</v>
      </c>
      <c r="N244" s="13"/>
      <c r="O244" s="13" t="s">
        <v>370</v>
      </c>
      <c r="P244" s="13" t="s">
        <v>370</v>
      </c>
      <c r="Q244" s="13" t="s">
        <v>370</v>
      </c>
      <c r="R244" s="13" t="s">
        <v>370</v>
      </c>
      <c r="S244" s="13" t="s">
        <v>370</v>
      </c>
      <c r="T244" s="13" t="s">
        <v>370</v>
      </c>
      <c r="U244" s="13" t="s">
        <v>370</v>
      </c>
      <c r="V244" s="13" t="s">
        <v>370</v>
      </c>
      <c r="W244" s="13" t="s">
        <v>370</v>
      </c>
      <c r="Y244" s="13"/>
      <c r="Z244" s="14"/>
      <c r="AD244" s="13">
        <f t="shared" si="20"/>
        <v>13</v>
      </c>
      <c r="AE244" s="13">
        <f t="shared" si="23"/>
        <v>0</v>
      </c>
      <c r="AF244" s="13">
        <f t="shared" si="24"/>
        <v>0</v>
      </c>
      <c r="AG244" s="13">
        <f t="shared" si="21"/>
        <v>0</v>
      </c>
      <c r="AH244" s="12">
        <f t="shared" si="25"/>
        <v>13</v>
      </c>
    </row>
    <row r="245" spans="1:34" hidden="1" x14ac:dyDescent="0.3">
      <c r="A245" s="11" t="s">
        <v>1182</v>
      </c>
      <c r="B245" s="12" t="s">
        <v>1128</v>
      </c>
      <c r="C245" s="12" t="s">
        <v>1129</v>
      </c>
      <c r="D245" s="11" t="s">
        <v>1179</v>
      </c>
      <c r="E245" s="11" t="s">
        <v>1183</v>
      </c>
      <c r="F245" s="11" t="s">
        <v>1182</v>
      </c>
      <c r="G245" s="12" t="s">
        <v>1184</v>
      </c>
      <c r="I245" s="13"/>
      <c r="J245" s="13" t="s">
        <v>370</v>
      </c>
      <c r="K245" s="14" t="s">
        <v>370</v>
      </c>
      <c r="M245" s="15" t="s">
        <v>370</v>
      </c>
      <c r="N245" s="13"/>
      <c r="O245" s="13" t="s">
        <v>370</v>
      </c>
      <c r="P245" s="13" t="s">
        <v>370</v>
      </c>
      <c r="Q245" s="13" t="s">
        <v>370</v>
      </c>
      <c r="R245" s="13"/>
      <c r="S245" s="13" t="s">
        <v>370</v>
      </c>
      <c r="T245" s="13" t="s">
        <v>370</v>
      </c>
      <c r="W245" s="13" t="s">
        <v>370</v>
      </c>
      <c r="Y245" s="13"/>
      <c r="Z245" s="14"/>
      <c r="AD245" s="13">
        <f t="shared" si="20"/>
        <v>9</v>
      </c>
      <c r="AE245" s="13">
        <f t="shared" si="23"/>
        <v>0</v>
      </c>
      <c r="AF245" s="13">
        <f t="shared" si="24"/>
        <v>0</v>
      </c>
      <c r="AG245" s="13">
        <f t="shared" si="21"/>
        <v>0</v>
      </c>
      <c r="AH245" s="12">
        <f t="shared" si="25"/>
        <v>9</v>
      </c>
    </row>
    <row r="246" spans="1:34" hidden="1" x14ac:dyDescent="0.3">
      <c r="A246" s="11" t="s">
        <v>1185</v>
      </c>
      <c r="B246" s="12" t="s">
        <v>1128</v>
      </c>
      <c r="C246" s="12" t="s">
        <v>1129</v>
      </c>
      <c r="D246" s="11" t="s">
        <v>1186</v>
      </c>
      <c r="E246" s="11" t="s">
        <v>1187</v>
      </c>
      <c r="F246" s="11" t="s">
        <v>1185</v>
      </c>
      <c r="G246" s="12" t="s">
        <v>1188</v>
      </c>
      <c r="H246" s="13" t="s">
        <v>370</v>
      </c>
      <c r="I246" s="13"/>
      <c r="J246" s="13" t="s">
        <v>370</v>
      </c>
      <c r="K246" s="14" t="s">
        <v>370</v>
      </c>
      <c r="L246" s="13" t="s">
        <v>524</v>
      </c>
      <c r="M246" s="15" t="s">
        <v>370</v>
      </c>
      <c r="N246" s="13"/>
      <c r="O246" s="13" t="s">
        <v>370</v>
      </c>
      <c r="P246" s="13" t="s">
        <v>538</v>
      </c>
      <c r="Q246" s="13" t="s">
        <v>538</v>
      </c>
      <c r="R246" s="13" t="s">
        <v>370</v>
      </c>
      <c r="S246" s="13" t="s">
        <v>538</v>
      </c>
      <c r="T246" s="13" t="s">
        <v>538</v>
      </c>
      <c r="U246" s="13" t="s">
        <v>524</v>
      </c>
      <c r="V246" s="13" t="s">
        <v>370</v>
      </c>
      <c r="W246" s="13" t="s">
        <v>370</v>
      </c>
      <c r="Y246" s="13"/>
      <c r="Z246" s="14" t="s">
        <v>524</v>
      </c>
      <c r="AD246" s="13">
        <f t="shared" si="20"/>
        <v>8</v>
      </c>
      <c r="AE246" s="13">
        <f t="shared" si="23"/>
        <v>4</v>
      </c>
      <c r="AF246" s="13">
        <f t="shared" si="24"/>
        <v>3</v>
      </c>
      <c r="AG246" s="13">
        <f t="shared" si="21"/>
        <v>0</v>
      </c>
      <c r="AH246" s="12">
        <f t="shared" si="25"/>
        <v>15</v>
      </c>
    </row>
    <row r="247" spans="1:34" hidden="1" x14ac:dyDescent="0.3">
      <c r="A247" s="11" t="s">
        <v>1189</v>
      </c>
      <c r="B247" s="12" t="s">
        <v>1128</v>
      </c>
      <c r="C247" s="12" t="s">
        <v>1129</v>
      </c>
      <c r="D247" s="11" t="s">
        <v>1186</v>
      </c>
      <c r="E247" s="11" t="s">
        <v>1190</v>
      </c>
      <c r="F247" s="11" t="s">
        <v>1189</v>
      </c>
      <c r="G247" s="12" t="s">
        <v>1191</v>
      </c>
      <c r="H247" s="13" t="s">
        <v>538</v>
      </c>
      <c r="I247" s="13" t="s">
        <v>538</v>
      </c>
      <c r="J247" s="13" t="s">
        <v>538</v>
      </c>
      <c r="K247" s="14" t="s">
        <v>538</v>
      </c>
      <c r="L247" s="13" t="s">
        <v>524</v>
      </c>
      <c r="M247" s="15" t="s">
        <v>360</v>
      </c>
      <c r="N247" s="13" t="s">
        <v>538</v>
      </c>
      <c r="O247" s="13" t="s">
        <v>538</v>
      </c>
      <c r="P247" s="13" t="s">
        <v>538</v>
      </c>
      <c r="Q247" s="13" t="s">
        <v>538</v>
      </c>
      <c r="R247" s="13" t="s">
        <v>538</v>
      </c>
      <c r="S247" s="13" t="s">
        <v>538</v>
      </c>
      <c r="T247" s="13" t="s">
        <v>538</v>
      </c>
      <c r="U247" s="13" t="s">
        <v>538</v>
      </c>
      <c r="V247" s="13" t="s">
        <v>538</v>
      </c>
      <c r="W247" s="13" t="s">
        <v>538</v>
      </c>
      <c r="Y247" s="13" t="s">
        <v>538</v>
      </c>
      <c r="Z247" s="14" t="s">
        <v>524</v>
      </c>
      <c r="AD247" s="13">
        <f t="shared" si="20"/>
        <v>0</v>
      </c>
      <c r="AE247" s="13">
        <f t="shared" si="23"/>
        <v>16</v>
      </c>
      <c r="AF247" s="13">
        <f t="shared" si="24"/>
        <v>2</v>
      </c>
      <c r="AG247" s="13">
        <f t="shared" si="21"/>
        <v>0</v>
      </c>
      <c r="AH247" s="12">
        <f t="shared" si="25"/>
        <v>18</v>
      </c>
    </row>
    <row r="248" spans="1:34" hidden="1" x14ac:dyDescent="0.3">
      <c r="A248" s="11" t="s">
        <v>1192</v>
      </c>
      <c r="B248" s="12" t="s">
        <v>1128</v>
      </c>
      <c r="C248" s="12" t="s">
        <v>1129</v>
      </c>
      <c r="D248" s="11" t="s">
        <v>1186</v>
      </c>
      <c r="E248" s="11" t="s">
        <v>1193</v>
      </c>
      <c r="F248" s="11" t="s">
        <v>1192</v>
      </c>
      <c r="G248" s="12" t="s">
        <v>1194</v>
      </c>
      <c r="H248" s="13" t="s">
        <v>370</v>
      </c>
      <c r="I248" s="13"/>
      <c r="J248" s="13" t="s">
        <v>538</v>
      </c>
      <c r="K248" s="14" t="s">
        <v>370</v>
      </c>
      <c r="M248" s="15" t="s">
        <v>361</v>
      </c>
      <c r="N248" s="13"/>
      <c r="O248" s="13" t="s">
        <v>538</v>
      </c>
      <c r="P248" s="13" t="s">
        <v>370</v>
      </c>
      <c r="Q248" s="13" t="s">
        <v>538</v>
      </c>
      <c r="R248" s="13" t="s">
        <v>370</v>
      </c>
      <c r="T248" s="13" t="s">
        <v>538</v>
      </c>
      <c r="W248" s="13" t="s">
        <v>370</v>
      </c>
      <c r="Y248" s="13"/>
      <c r="Z248" s="14"/>
      <c r="AD248" s="13">
        <f t="shared" si="20"/>
        <v>5</v>
      </c>
      <c r="AE248" s="13">
        <f t="shared" si="23"/>
        <v>4</v>
      </c>
      <c r="AF248" s="13">
        <f t="shared" si="24"/>
        <v>1</v>
      </c>
      <c r="AG248" s="13">
        <f t="shared" si="21"/>
        <v>0</v>
      </c>
      <c r="AH248" s="12">
        <f t="shared" si="25"/>
        <v>10</v>
      </c>
    </row>
    <row r="249" spans="1:34" hidden="1" x14ac:dyDescent="0.3">
      <c r="A249" s="11" t="s">
        <v>1195</v>
      </c>
      <c r="B249" s="12" t="s">
        <v>1128</v>
      </c>
      <c r="C249" s="12" t="s">
        <v>1129</v>
      </c>
      <c r="D249" s="11" t="s">
        <v>1186</v>
      </c>
      <c r="E249" s="11" t="s">
        <v>493</v>
      </c>
      <c r="F249" s="11" t="s">
        <v>1195</v>
      </c>
      <c r="G249" s="12" t="s">
        <v>1196</v>
      </c>
      <c r="I249" s="13" t="s">
        <v>524</v>
      </c>
      <c r="J249" s="13"/>
      <c r="K249" s="14" t="s">
        <v>370</v>
      </c>
      <c r="M249" s="15" t="s">
        <v>361</v>
      </c>
      <c r="N249" s="13" t="s">
        <v>538</v>
      </c>
      <c r="P249" s="13" t="s">
        <v>370</v>
      </c>
      <c r="Q249" s="13" t="s">
        <v>370</v>
      </c>
      <c r="R249" s="13"/>
      <c r="T249" s="13" t="s">
        <v>370</v>
      </c>
      <c r="U249" s="13" t="s">
        <v>370</v>
      </c>
      <c r="W249" s="18" t="s">
        <v>359</v>
      </c>
      <c r="Y249" s="13" t="s">
        <v>538</v>
      </c>
      <c r="Z249" s="14"/>
      <c r="AD249" s="13">
        <f t="shared" si="20"/>
        <v>6</v>
      </c>
      <c r="AE249" s="13">
        <f t="shared" si="23"/>
        <v>2</v>
      </c>
      <c r="AF249" s="13">
        <f t="shared" si="24"/>
        <v>2</v>
      </c>
      <c r="AG249" s="13">
        <f t="shared" si="21"/>
        <v>0</v>
      </c>
      <c r="AH249" s="12">
        <f t="shared" si="25"/>
        <v>10</v>
      </c>
    </row>
    <row r="250" spans="1:34" hidden="1" x14ac:dyDescent="0.3">
      <c r="A250" s="11" t="s">
        <v>1197</v>
      </c>
      <c r="B250" s="12" t="s">
        <v>1128</v>
      </c>
      <c r="C250" s="12" t="s">
        <v>1129</v>
      </c>
      <c r="D250" s="11" t="s">
        <v>1186</v>
      </c>
      <c r="E250" s="11" t="s">
        <v>1198</v>
      </c>
      <c r="F250" s="11" t="s">
        <v>1197</v>
      </c>
      <c r="G250" s="12" t="s">
        <v>1199</v>
      </c>
      <c r="H250" s="13" t="s">
        <v>524</v>
      </c>
      <c r="I250" s="13"/>
      <c r="J250" s="13" t="s">
        <v>538</v>
      </c>
      <c r="K250" s="14" t="s">
        <v>524</v>
      </c>
      <c r="M250" s="15" t="s">
        <v>360</v>
      </c>
      <c r="N250" s="13"/>
      <c r="O250" s="13" t="s">
        <v>538</v>
      </c>
      <c r="P250" s="13"/>
      <c r="R250" s="13" t="s">
        <v>524</v>
      </c>
      <c r="S250" s="13" t="s">
        <v>538</v>
      </c>
      <c r="T250" s="13"/>
      <c r="U250" s="13" t="s">
        <v>524</v>
      </c>
      <c r="W250" s="13" t="s">
        <v>360</v>
      </c>
      <c r="Y250" s="13"/>
      <c r="Z250" s="14"/>
      <c r="AD250" s="13">
        <f t="shared" si="20"/>
        <v>0</v>
      </c>
      <c r="AE250" s="13">
        <f t="shared" si="23"/>
        <v>5</v>
      </c>
      <c r="AF250" s="13">
        <f t="shared" si="24"/>
        <v>4</v>
      </c>
      <c r="AG250" s="13">
        <f t="shared" si="21"/>
        <v>0</v>
      </c>
      <c r="AH250" s="12">
        <f t="shared" si="25"/>
        <v>9</v>
      </c>
    </row>
    <row r="251" spans="1:34" hidden="1" x14ac:dyDescent="0.3">
      <c r="A251" s="11" t="s">
        <v>1200</v>
      </c>
      <c r="B251" s="12" t="s">
        <v>1128</v>
      </c>
      <c r="C251" s="12" t="s">
        <v>1129</v>
      </c>
      <c r="D251" s="11" t="s">
        <v>1186</v>
      </c>
      <c r="E251" s="11" t="s">
        <v>1201</v>
      </c>
      <c r="F251" s="11" t="s">
        <v>1200</v>
      </c>
      <c r="G251" s="12" t="s">
        <v>1202</v>
      </c>
      <c r="I251" s="13"/>
      <c r="J251" s="13"/>
      <c r="M251" s="15" t="s">
        <v>359</v>
      </c>
      <c r="N251" s="13"/>
      <c r="O251" s="13" t="s">
        <v>370</v>
      </c>
      <c r="P251" s="13"/>
      <c r="R251" s="13"/>
      <c r="S251" s="13" t="s">
        <v>370</v>
      </c>
      <c r="T251" s="13"/>
      <c r="W251" s="18" t="s">
        <v>359</v>
      </c>
      <c r="Y251" s="13" t="s">
        <v>524</v>
      </c>
      <c r="Z251" s="14"/>
      <c r="AD251" s="13">
        <f t="shared" si="20"/>
        <v>4</v>
      </c>
      <c r="AE251" s="13">
        <f t="shared" si="23"/>
        <v>0</v>
      </c>
      <c r="AF251" s="13">
        <f t="shared" si="24"/>
        <v>1</v>
      </c>
      <c r="AG251" s="13">
        <f t="shared" si="21"/>
        <v>0</v>
      </c>
      <c r="AH251" s="12">
        <f t="shared" si="25"/>
        <v>5</v>
      </c>
    </row>
    <row r="252" spans="1:34" hidden="1" x14ac:dyDescent="0.3">
      <c r="A252" s="11" t="s">
        <v>1203</v>
      </c>
      <c r="B252" s="12" t="s">
        <v>1128</v>
      </c>
      <c r="C252" s="12" t="s">
        <v>1129</v>
      </c>
      <c r="D252" s="11" t="s">
        <v>1204</v>
      </c>
      <c r="E252" s="11" t="s">
        <v>1205</v>
      </c>
      <c r="F252" s="11" t="s">
        <v>1203</v>
      </c>
      <c r="G252" s="12" t="s">
        <v>1206</v>
      </c>
      <c r="I252" s="13"/>
      <c r="J252" s="13"/>
      <c r="K252" s="14" t="s">
        <v>524</v>
      </c>
      <c r="M252" s="15"/>
      <c r="N252" s="13"/>
      <c r="P252" s="13"/>
      <c r="R252" s="13"/>
      <c r="T252" s="13"/>
      <c r="W252" s="18"/>
      <c r="Y252" s="13"/>
      <c r="Z252" s="14"/>
      <c r="AD252" s="13">
        <f t="shared" si="20"/>
        <v>0</v>
      </c>
      <c r="AE252" s="13">
        <f t="shared" si="23"/>
        <v>0</v>
      </c>
      <c r="AF252" s="13">
        <f t="shared" si="24"/>
        <v>1</v>
      </c>
      <c r="AG252" s="13">
        <f t="shared" si="21"/>
        <v>0</v>
      </c>
      <c r="AH252" s="12">
        <f t="shared" si="25"/>
        <v>1</v>
      </c>
    </row>
    <row r="253" spans="1:34" hidden="1" x14ac:dyDescent="0.3">
      <c r="A253" s="11" t="s">
        <v>1207</v>
      </c>
      <c r="B253" s="12" t="s">
        <v>1208</v>
      </c>
      <c r="C253" s="12" t="s">
        <v>1209</v>
      </c>
      <c r="D253" s="11" t="s">
        <v>1210</v>
      </c>
      <c r="E253" s="11" t="s">
        <v>1211</v>
      </c>
      <c r="F253" s="11" t="s">
        <v>1207</v>
      </c>
      <c r="G253" s="12" t="s">
        <v>1212</v>
      </c>
      <c r="I253" s="13" t="s">
        <v>524</v>
      </c>
      <c r="J253" s="13" t="s">
        <v>370</v>
      </c>
      <c r="K253" s="14" t="s">
        <v>370</v>
      </c>
      <c r="L253" s="13" t="s">
        <v>524</v>
      </c>
      <c r="M253" s="15" t="s">
        <v>370</v>
      </c>
      <c r="N253" s="13"/>
      <c r="O253" s="13" t="s">
        <v>370</v>
      </c>
      <c r="P253" s="13" t="s">
        <v>370</v>
      </c>
      <c r="Q253" s="13" t="s">
        <v>370</v>
      </c>
      <c r="R253" s="13"/>
      <c r="S253" s="13" t="s">
        <v>370</v>
      </c>
      <c r="T253" s="13" t="s">
        <v>524</v>
      </c>
      <c r="U253" s="13" t="s">
        <v>370</v>
      </c>
      <c r="W253" s="13" t="s">
        <v>370</v>
      </c>
      <c r="Y253" s="13"/>
      <c r="Z253" s="14"/>
      <c r="AD253" s="13">
        <f t="shared" si="20"/>
        <v>9</v>
      </c>
      <c r="AE253" s="13">
        <f t="shared" si="23"/>
        <v>0</v>
      </c>
      <c r="AF253" s="13">
        <f t="shared" si="24"/>
        <v>3</v>
      </c>
      <c r="AG253" s="13">
        <f t="shared" si="21"/>
        <v>0</v>
      </c>
      <c r="AH253" s="12">
        <f t="shared" si="25"/>
        <v>12</v>
      </c>
    </row>
    <row r="254" spans="1:34" hidden="1" x14ac:dyDescent="0.3">
      <c r="A254" s="11" t="s">
        <v>1213</v>
      </c>
      <c r="B254" s="12" t="s">
        <v>1214</v>
      </c>
      <c r="C254" s="12" t="s">
        <v>1215</v>
      </c>
      <c r="D254" s="11" t="s">
        <v>1216</v>
      </c>
      <c r="E254" s="11" t="s">
        <v>1217</v>
      </c>
      <c r="F254" s="11" t="s">
        <v>1213</v>
      </c>
      <c r="G254" s="12" t="s">
        <v>1218</v>
      </c>
      <c r="I254" s="13"/>
      <c r="J254" s="13" t="s">
        <v>370</v>
      </c>
      <c r="K254" s="14" t="s">
        <v>370</v>
      </c>
      <c r="M254" s="15" t="s">
        <v>370</v>
      </c>
      <c r="N254" s="13"/>
      <c r="O254" s="13" t="s">
        <v>370</v>
      </c>
      <c r="P254" s="13" t="s">
        <v>370</v>
      </c>
      <c r="Q254" s="13" t="s">
        <v>370</v>
      </c>
      <c r="R254" s="13" t="s">
        <v>370</v>
      </c>
      <c r="S254" s="13" t="s">
        <v>370</v>
      </c>
      <c r="T254" s="13" t="s">
        <v>370</v>
      </c>
      <c r="W254" s="13" t="s">
        <v>370</v>
      </c>
      <c r="Y254" s="13"/>
      <c r="Z254" s="14"/>
      <c r="AD254" s="13">
        <f t="shared" si="20"/>
        <v>10</v>
      </c>
      <c r="AE254" s="13">
        <f t="shared" si="23"/>
        <v>0</v>
      </c>
      <c r="AF254" s="13">
        <f t="shared" si="24"/>
        <v>0</v>
      </c>
      <c r="AG254" s="13">
        <f t="shared" si="21"/>
        <v>0</v>
      </c>
      <c r="AH254" s="12">
        <f t="shared" si="25"/>
        <v>10</v>
      </c>
    </row>
    <row r="255" spans="1:34" hidden="1" x14ac:dyDescent="0.3">
      <c r="A255" s="11" t="s">
        <v>1219</v>
      </c>
      <c r="B255" s="12" t="s">
        <v>1214</v>
      </c>
      <c r="C255" s="12" t="s">
        <v>1215</v>
      </c>
      <c r="D255" s="11" t="s">
        <v>1216</v>
      </c>
      <c r="E255" s="11" t="s">
        <v>1220</v>
      </c>
      <c r="F255" s="11" t="s">
        <v>1219</v>
      </c>
      <c r="G255" s="12" t="s">
        <v>1221</v>
      </c>
      <c r="H255" s="13" t="s">
        <v>370</v>
      </c>
      <c r="I255" s="13"/>
      <c r="J255" s="13" t="s">
        <v>370</v>
      </c>
      <c r="K255" s="14" t="s">
        <v>370</v>
      </c>
      <c r="M255" s="15" t="s">
        <v>370</v>
      </c>
      <c r="N255" s="13"/>
      <c r="O255" s="13" t="s">
        <v>370</v>
      </c>
      <c r="P255" s="13" t="s">
        <v>370</v>
      </c>
      <c r="Q255" s="13" t="s">
        <v>370</v>
      </c>
      <c r="R255" s="13" t="s">
        <v>370</v>
      </c>
      <c r="S255" s="13" t="s">
        <v>370</v>
      </c>
      <c r="T255" s="13" t="s">
        <v>370</v>
      </c>
      <c r="W255" s="13" t="s">
        <v>370</v>
      </c>
      <c r="Y255" s="13"/>
      <c r="Z255" s="14"/>
      <c r="AD255" s="13">
        <f t="shared" si="20"/>
        <v>11</v>
      </c>
      <c r="AE255" s="13">
        <f t="shared" si="23"/>
        <v>0</v>
      </c>
      <c r="AF255" s="13">
        <f t="shared" si="24"/>
        <v>0</v>
      </c>
      <c r="AG255" s="13">
        <f t="shared" si="21"/>
        <v>0</v>
      </c>
      <c r="AH255" s="12">
        <f t="shared" si="25"/>
        <v>11</v>
      </c>
    </row>
    <row r="256" spans="1:34" hidden="1" x14ac:dyDescent="0.3">
      <c r="A256" s="11" t="s">
        <v>1222</v>
      </c>
      <c r="B256" s="12" t="s">
        <v>1214</v>
      </c>
      <c r="C256" s="12" t="s">
        <v>1215</v>
      </c>
      <c r="D256" s="11" t="s">
        <v>1216</v>
      </c>
      <c r="E256" s="11" t="s">
        <v>1223</v>
      </c>
      <c r="F256" s="11" t="s">
        <v>1222</v>
      </c>
      <c r="G256" s="12" t="s">
        <v>1224</v>
      </c>
      <c r="H256" s="13" t="s">
        <v>370</v>
      </c>
      <c r="I256" s="13"/>
      <c r="J256" s="13" t="s">
        <v>370</v>
      </c>
      <c r="K256" s="14" t="s">
        <v>370</v>
      </c>
      <c r="L256" s="13" t="s">
        <v>524</v>
      </c>
      <c r="M256" s="15" t="s">
        <v>370</v>
      </c>
      <c r="N256" s="13"/>
      <c r="O256" s="13" t="s">
        <v>370</v>
      </c>
      <c r="P256" s="13" t="s">
        <v>370</v>
      </c>
      <c r="Q256" s="13" t="s">
        <v>370</v>
      </c>
      <c r="R256" s="13" t="s">
        <v>370</v>
      </c>
      <c r="S256" s="13" t="s">
        <v>370</v>
      </c>
      <c r="T256" s="13" t="s">
        <v>370</v>
      </c>
      <c r="U256" s="13" t="s">
        <v>370</v>
      </c>
      <c r="V256" s="13" t="s">
        <v>370</v>
      </c>
      <c r="W256" s="13" t="s">
        <v>370</v>
      </c>
      <c r="Y256" s="13"/>
      <c r="Z256" s="14"/>
      <c r="AD256" s="13">
        <f t="shared" si="20"/>
        <v>13</v>
      </c>
      <c r="AE256" s="13">
        <f t="shared" si="23"/>
        <v>0</v>
      </c>
      <c r="AF256" s="13">
        <f t="shared" si="24"/>
        <v>1</v>
      </c>
      <c r="AG256" s="13">
        <f t="shared" si="21"/>
        <v>0</v>
      </c>
      <c r="AH256" s="12">
        <f t="shared" si="25"/>
        <v>14</v>
      </c>
    </row>
    <row r="257" spans="1:34" hidden="1" x14ac:dyDescent="0.3">
      <c r="A257" s="11" t="s">
        <v>1225</v>
      </c>
      <c r="B257" s="12" t="s">
        <v>1214</v>
      </c>
      <c r="C257" s="12" t="s">
        <v>1215</v>
      </c>
      <c r="D257" s="11" t="s">
        <v>1216</v>
      </c>
      <c r="E257" s="11" t="s">
        <v>1226</v>
      </c>
      <c r="F257" s="11" t="s">
        <v>1225</v>
      </c>
      <c r="G257" s="12" t="s">
        <v>1227</v>
      </c>
      <c r="I257" s="13"/>
      <c r="J257" s="13" t="s">
        <v>370</v>
      </c>
      <c r="M257" s="15" t="s">
        <v>370</v>
      </c>
      <c r="N257" s="13"/>
      <c r="O257" s="13" t="s">
        <v>370</v>
      </c>
      <c r="P257" s="13"/>
      <c r="R257" s="13"/>
      <c r="S257" s="13" t="s">
        <v>370</v>
      </c>
      <c r="T257" s="13"/>
      <c r="W257" s="13" t="s">
        <v>370</v>
      </c>
      <c r="Y257" s="13"/>
      <c r="Z257" s="14"/>
      <c r="AD257" s="13">
        <f t="shared" si="20"/>
        <v>5</v>
      </c>
      <c r="AE257" s="13">
        <f t="shared" si="23"/>
        <v>0</v>
      </c>
      <c r="AF257" s="13">
        <f t="shared" si="24"/>
        <v>0</v>
      </c>
      <c r="AG257" s="13">
        <f t="shared" si="21"/>
        <v>0</v>
      </c>
      <c r="AH257" s="12">
        <f t="shared" si="25"/>
        <v>5</v>
      </c>
    </row>
    <row r="258" spans="1:34" hidden="1" x14ac:dyDescent="0.3">
      <c r="A258" s="11" t="s">
        <v>1228</v>
      </c>
      <c r="B258" s="12" t="s">
        <v>1214</v>
      </c>
      <c r="C258" s="12" t="s">
        <v>1215</v>
      </c>
      <c r="D258" s="11" t="s">
        <v>1216</v>
      </c>
      <c r="E258" s="11" t="s">
        <v>1229</v>
      </c>
      <c r="F258" s="11" t="s">
        <v>1228</v>
      </c>
      <c r="G258" s="12" t="s">
        <v>1230</v>
      </c>
      <c r="I258" s="13"/>
      <c r="J258" s="13"/>
      <c r="K258" s="14" t="s">
        <v>370</v>
      </c>
      <c r="M258" s="15"/>
      <c r="N258" s="13"/>
      <c r="P258" s="13" t="s">
        <v>370</v>
      </c>
      <c r="Q258" s="13" t="s">
        <v>370</v>
      </c>
      <c r="R258" s="13"/>
      <c r="S258" s="13" t="s">
        <v>370</v>
      </c>
      <c r="T258" s="13" t="s">
        <v>370</v>
      </c>
      <c r="W258" s="13" t="s">
        <v>370</v>
      </c>
      <c r="Y258" s="13"/>
      <c r="Z258" s="14"/>
      <c r="AD258" s="13">
        <f t="shared" si="20"/>
        <v>6</v>
      </c>
      <c r="AE258" s="13">
        <f t="shared" si="23"/>
        <v>0</v>
      </c>
      <c r="AF258" s="13">
        <f t="shared" si="24"/>
        <v>0</v>
      </c>
      <c r="AG258" s="13">
        <f t="shared" si="21"/>
        <v>0</v>
      </c>
      <c r="AH258" s="12">
        <f t="shared" si="25"/>
        <v>6</v>
      </c>
    </row>
    <row r="259" spans="1:34" hidden="1" x14ac:dyDescent="0.3">
      <c r="A259" s="11" t="s">
        <v>1231</v>
      </c>
      <c r="B259" s="12" t="s">
        <v>1214</v>
      </c>
      <c r="C259" s="12" t="s">
        <v>1215</v>
      </c>
      <c r="D259" s="11" t="s">
        <v>1216</v>
      </c>
      <c r="E259" s="11" t="s">
        <v>1232</v>
      </c>
      <c r="F259" s="11" t="s">
        <v>1231</v>
      </c>
      <c r="G259" s="12" t="s">
        <v>1233</v>
      </c>
      <c r="I259" s="13"/>
      <c r="J259" s="13" t="s">
        <v>396</v>
      </c>
      <c r="K259" s="14" t="s">
        <v>370</v>
      </c>
      <c r="M259" s="15" t="s">
        <v>370</v>
      </c>
      <c r="N259" s="13"/>
      <c r="O259" s="13" t="s">
        <v>370</v>
      </c>
      <c r="P259" s="13" t="s">
        <v>370</v>
      </c>
      <c r="Q259" s="13" t="s">
        <v>370</v>
      </c>
      <c r="R259" s="13"/>
      <c r="S259" s="13" t="s">
        <v>370</v>
      </c>
      <c r="T259" s="13" t="s">
        <v>370</v>
      </c>
      <c r="W259" s="13" t="s">
        <v>370</v>
      </c>
      <c r="Y259" s="13"/>
      <c r="Z259" s="14"/>
      <c r="AD259" s="13">
        <f t="shared" si="20"/>
        <v>8</v>
      </c>
      <c r="AE259" s="13">
        <f t="shared" si="23"/>
        <v>0</v>
      </c>
      <c r="AF259" s="13">
        <f t="shared" si="24"/>
        <v>0</v>
      </c>
      <c r="AG259" s="13">
        <f t="shared" si="21"/>
        <v>0</v>
      </c>
      <c r="AH259" s="12">
        <f t="shared" si="25"/>
        <v>8</v>
      </c>
    </row>
    <row r="260" spans="1:34" hidden="1" x14ac:dyDescent="0.3">
      <c r="A260" s="11" t="s">
        <v>1234</v>
      </c>
      <c r="B260" s="12" t="s">
        <v>1235</v>
      </c>
      <c r="C260" s="12" t="s">
        <v>1236</v>
      </c>
      <c r="D260" s="11" t="s">
        <v>1237</v>
      </c>
      <c r="E260" s="11" t="s">
        <v>1238</v>
      </c>
      <c r="F260" s="11" t="s">
        <v>1234</v>
      </c>
      <c r="G260" s="12" t="s">
        <v>1239</v>
      </c>
      <c r="H260" s="13" t="s">
        <v>370</v>
      </c>
      <c r="I260" s="13"/>
      <c r="J260" s="13" t="s">
        <v>370</v>
      </c>
      <c r="K260" s="14" t="s">
        <v>370</v>
      </c>
      <c r="L260" s="13" t="s">
        <v>524</v>
      </c>
      <c r="M260" s="15" t="s">
        <v>370</v>
      </c>
      <c r="N260" s="13"/>
      <c r="O260" s="13" t="s">
        <v>538</v>
      </c>
      <c r="P260" s="13" t="s">
        <v>538</v>
      </c>
      <c r="Q260" s="13" t="s">
        <v>370</v>
      </c>
      <c r="R260" s="13" t="s">
        <v>370</v>
      </c>
      <c r="S260" s="13" t="s">
        <v>538</v>
      </c>
      <c r="T260" s="13" t="s">
        <v>370</v>
      </c>
      <c r="U260" s="13" t="s">
        <v>538</v>
      </c>
      <c r="V260" s="13" t="s">
        <v>370</v>
      </c>
      <c r="W260" s="13" t="s">
        <v>370</v>
      </c>
      <c r="Y260" s="13"/>
      <c r="Z260" s="14"/>
      <c r="AD260" s="13">
        <v>10</v>
      </c>
      <c r="AE260" s="13">
        <v>2</v>
      </c>
      <c r="AF260" s="13">
        <v>1</v>
      </c>
      <c r="AG260" s="13">
        <f t="shared" si="21"/>
        <v>0</v>
      </c>
      <c r="AH260" s="12">
        <v>13</v>
      </c>
    </row>
    <row r="261" spans="1:34" hidden="1" x14ac:dyDescent="0.3">
      <c r="A261" s="11" t="s">
        <v>1240</v>
      </c>
      <c r="B261" s="12" t="s">
        <v>1235</v>
      </c>
      <c r="C261" s="12" t="s">
        <v>1236</v>
      </c>
      <c r="D261" s="11" t="s">
        <v>1237</v>
      </c>
      <c r="E261" s="11" t="s">
        <v>1241</v>
      </c>
      <c r="F261" s="11" t="s">
        <v>1240</v>
      </c>
      <c r="G261" s="12" t="s">
        <v>1242</v>
      </c>
      <c r="H261" s="13" t="s">
        <v>370</v>
      </c>
      <c r="I261" s="13"/>
      <c r="J261" s="13" t="s">
        <v>370</v>
      </c>
      <c r="K261" s="14" t="s">
        <v>370</v>
      </c>
      <c r="M261" s="15" t="s">
        <v>359</v>
      </c>
      <c r="N261" s="13"/>
      <c r="P261" s="13"/>
      <c r="Q261" s="13" t="s">
        <v>370</v>
      </c>
      <c r="R261" s="13"/>
      <c r="T261" s="13" t="s">
        <v>370</v>
      </c>
      <c r="W261" s="13" t="s">
        <v>370</v>
      </c>
      <c r="Y261" s="13"/>
      <c r="Z261" s="14"/>
      <c r="AD261" s="13">
        <f t="shared" ref="AD261:AD273" si="26">COUNTIF(H261:Z261,"X")+COUNTIF(H261:Z261, "X(e)")</f>
        <v>7</v>
      </c>
      <c r="AE261" s="13">
        <f t="shared" ref="AE261:AE273" si="27">COUNTIF(H261:Z261,"NB")</f>
        <v>0</v>
      </c>
      <c r="AF261" s="13">
        <f t="shared" ref="AF261:AF273" si="28">COUNTIF(H261:Z261,"V")</f>
        <v>0</v>
      </c>
      <c r="AG261" s="13">
        <f t="shared" si="21"/>
        <v>0</v>
      </c>
      <c r="AH261" s="12">
        <f t="shared" ref="AH261:AH273" si="29">SUM(AD261:AG261)</f>
        <v>7</v>
      </c>
    </row>
    <row r="262" spans="1:34" hidden="1" x14ac:dyDescent="0.3">
      <c r="A262" s="11" t="s">
        <v>1243</v>
      </c>
      <c r="B262" s="12" t="s">
        <v>1235</v>
      </c>
      <c r="C262" s="12" t="s">
        <v>1236</v>
      </c>
      <c r="D262" s="11" t="s">
        <v>1237</v>
      </c>
      <c r="E262" s="11" t="s">
        <v>1244</v>
      </c>
      <c r="F262" s="11" t="s">
        <v>1243</v>
      </c>
      <c r="G262" s="12" t="s">
        <v>1245</v>
      </c>
      <c r="I262" s="13"/>
      <c r="J262" s="13" t="s">
        <v>370</v>
      </c>
      <c r="K262" s="14" t="s">
        <v>370</v>
      </c>
      <c r="M262" s="15" t="s">
        <v>359</v>
      </c>
      <c r="N262" s="13"/>
      <c r="O262" s="13" t="s">
        <v>370</v>
      </c>
      <c r="P262" s="13"/>
      <c r="R262" s="13"/>
      <c r="S262" s="13" t="s">
        <v>370</v>
      </c>
      <c r="T262" s="13"/>
      <c r="W262" s="13" t="s">
        <v>370</v>
      </c>
      <c r="Y262" s="13"/>
      <c r="Z262" s="14"/>
      <c r="AD262" s="13">
        <f t="shared" si="26"/>
        <v>6</v>
      </c>
      <c r="AE262" s="13">
        <f t="shared" si="27"/>
        <v>0</v>
      </c>
      <c r="AF262" s="13">
        <f t="shared" si="28"/>
        <v>0</v>
      </c>
      <c r="AG262" s="13">
        <f t="shared" si="21"/>
        <v>0</v>
      </c>
      <c r="AH262" s="12">
        <f t="shared" si="29"/>
        <v>6</v>
      </c>
    </row>
    <row r="263" spans="1:34" hidden="1" x14ac:dyDescent="0.3">
      <c r="A263" s="11" t="s">
        <v>1246</v>
      </c>
      <c r="B263" s="12" t="s">
        <v>1235</v>
      </c>
      <c r="C263" s="12" t="s">
        <v>1236</v>
      </c>
      <c r="D263" s="11" t="s">
        <v>1237</v>
      </c>
      <c r="E263" s="11" t="s">
        <v>1247</v>
      </c>
      <c r="F263" s="11" t="s">
        <v>1246</v>
      </c>
      <c r="G263" s="12" t="s">
        <v>1248</v>
      </c>
      <c r="H263" s="13" t="s">
        <v>396</v>
      </c>
      <c r="I263" s="13"/>
      <c r="J263" s="13" t="s">
        <v>538</v>
      </c>
      <c r="K263" s="14" t="s">
        <v>370</v>
      </c>
      <c r="L263" s="13" t="s">
        <v>524</v>
      </c>
      <c r="M263" s="15" t="s">
        <v>359</v>
      </c>
      <c r="N263" s="13" t="s">
        <v>524</v>
      </c>
      <c r="O263" s="13" t="s">
        <v>370</v>
      </c>
      <c r="P263" s="13" t="s">
        <v>370</v>
      </c>
      <c r="Q263" s="13" t="s">
        <v>370</v>
      </c>
      <c r="R263" s="13" t="s">
        <v>396</v>
      </c>
      <c r="S263" s="13" t="s">
        <v>370</v>
      </c>
      <c r="T263" s="13" t="s">
        <v>370</v>
      </c>
      <c r="U263" s="13" t="s">
        <v>538</v>
      </c>
      <c r="W263" s="13" t="s">
        <v>370</v>
      </c>
      <c r="Y263" s="13" t="s">
        <v>524</v>
      </c>
      <c r="Z263" s="14"/>
      <c r="AD263" s="13">
        <f t="shared" si="26"/>
        <v>8</v>
      </c>
      <c r="AE263" s="13">
        <f t="shared" si="27"/>
        <v>2</v>
      </c>
      <c r="AF263" s="13">
        <f t="shared" si="28"/>
        <v>3</v>
      </c>
      <c r="AG263" s="13">
        <f t="shared" si="21"/>
        <v>0</v>
      </c>
      <c r="AH263" s="12">
        <f t="shared" si="29"/>
        <v>13</v>
      </c>
    </row>
    <row r="264" spans="1:34" hidden="1" x14ac:dyDescent="0.3">
      <c r="A264" s="11" t="s">
        <v>1249</v>
      </c>
      <c r="B264" s="12" t="s">
        <v>1235</v>
      </c>
      <c r="C264" s="12" t="s">
        <v>1236</v>
      </c>
      <c r="D264" s="11" t="s">
        <v>1237</v>
      </c>
      <c r="E264" s="11" t="s">
        <v>493</v>
      </c>
      <c r="F264" s="11" t="s">
        <v>1249</v>
      </c>
      <c r="G264" s="12" t="s">
        <v>1250</v>
      </c>
      <c r="H264" s="13" t="s">
        <v>538</v>
      </c>
      <c r="I264" s="13" t="s">
        <v>538</v>
      </c>
      <c r="J264" s="13" t="s">
        <v>538</v>
      </c>
      <c r="K264" s="14" t="s">
        <v>538</v>
      </c>
      <c r="L264" s="13" t="s">
        <v>524</v>
      </c>
      <c r="M264" s="15" t="s">
        <v>360</v>
      </c>
      <c r="N264" s="13" t="s">
        <v>538</v>
      </c>
      <c r="O264" s="13" t="s">
        <v>538</v>
      </c>
      <c r="P264" s="13"/>
      <c r="R264" s="13" t="s">
        <v>538</v>
      </c>
      <c r="S264" s="13" t="s">
        <v>538</v>
      </c>
      <c r="T264" s="13"/>
      <c r="V264" s="13" t="s">
        <v>538</v>
      </c>
      <c r="W264" s="13" t="s">
        <v>538</v>
      </c>
      <c r="Y264" s="13" t="s">
        <v>538</v>
      </c>
      <c r="Z264" s="14"/>
      <c r="AD264" s="13">
        <f t="shared" si="26"/>
        <v>0</v>
      </c>
      <c r="AE264" s="13">
        <f t="shared" si="27"/>
        <v>12</v>
      </c>
      <c r="AF264" s="13">
        <f t="shared" si="28"/>
        <v>1</v>
      </c>
      <c r="AG264" s="13">
        <f t="shared" si="21"/>
        <v>0</v>
      </c>
      <c r="AH264" s="12">
        <f t="shared" si="29"/>
        <v>13</v>
      </c>
    </row>
    <row r="265" spans="1:34" hidden="1" x14ac:dyDescent="0.3">
      <c r="A265" s="11" t="s">
        <v>1251</v>
      </c>
      <c r="B265" s="12" t="s">
        <v>1235</v>
      </c>
      <c r="C265" s="12" t="s">
        <v>1236</v>
      </c>
      <c r="D265" s="11" t="s">
        <v>1237</v>
      </c>
      <c r="E265" s="11" t="s">
        <v>1252</v>
      </c>
      <c r="F265" s="11" t="s">
        <v>1251</v>
      </c>
      <c r="G265" s="12" t="s">
        <v>1253</v>
      </c>
      <c r="I265" s="13" t="s">
        <v>361</v>
      </c>
      <c r="J265" s="13"/>
      <c r="K265" s="13" t="s">
        <v>361</v>
      </c>
      <c r="M265" s="15"/>
      <c r="N265" s="13" t="s">
        <v>524</v>
      </c>
      <c r="P265" s="13"/>
      <c r="R265" s="13"/>
      <c r="T265" s="13"/>
      <c r="W265" s="13" t="s">
        <v>524</v>
      </c>
      <c r="Y265" s="13"/>
      <c r="Z265" s="14"/>
      <c r="AD265" s="13">
        <f t="shared" si="26"/>
        <v>0</v>
      </c>
      <c r="AE265" s="13">
        <f t="shared" si="27"/>
        <v>0</v>
      </c>
      <c r="AF265" s="13">
        <f t="shared" si="28"/>
        <v>4</v>
      </c>
      <c r="AG265" s="13">
        <f t="shared" si="21"/>
        <v>0</v>
      </c>
      <c r="AH265" s="12">
        <f t="shared" si="29"/>
        <v>4</v>
      </c>
    </row>
    <row r="266" spans="1:34" hidden="1" x14ac:dyDescent="0.3">
      <c r="A266" s="11" t="s">
        <v>1254</v>
      </c>
      <c r="B266" s="12" t="s">
        <v>1235</v>
      </c>
      <c r="C266" s="12" t="s">
        <v>1236</v>
      </c>
      <c r="D266" s="11" t="s">
        <v>1255</v>
      </c>
      <c r="E266" s="11" t="s">
        <v>1256</v>
      </c>
      <c r="F266" s="11" t="s">
        <v>1254</v>
      </c>
      <c r="G266" s="12" t="s">
        <v>1257</v>
      </c>
      <c r="H266" s="13" t="s">
        <v>370</v>
      </c>
      <c r="I266" s="13"/>
      <c r="J266" s="13" t="s">
        <v>370</v>
      </c>
      <c r="K266" s="14" t="s">
        <v>370</v>
      </c>
      <c r="M266" s="15" t="s">
        <v>370</v>
      </c>
      <c r="N266" s="13"/>
      <c r="O266" s="13" t="s">
        <v>370</v>
      </c>
      <c r="P266" s="13" t="s">
        <v>370</v>
      </c>
      <c r="Q266" s="13" t="s">
        <v>370</v>
      </c>
      <c r="R266" s="13" t="s">
        <v>370</v>
      </c>
      <c r="S266" s="13" t="s">
        <v>370</v>
      </c>
      <c r="T266" s="13" t="s">
        <v>370</v>
      </c>
      <c r="U266" s="13" t="s">
        <v>370</v>
      </c>
      <c r="W266" s="13" t="s">
        <v>370</v>
      </c>
      <c r="Y266" s="13"/>
      <c r="Z266" s="14"/>
      <c r="AD266" s="13">
        <f t="shared" si="26"/>
        <v>12</v>
      </c>
      <c r="AE266" s="13">
        <f t="shared" si="27"/>
        <v>0</v>
      </c>
      <c r="AF266" s="13">
        <f t="shared" si="28"/>
        <v>0</v>
      </c>
      <c r="AG266" s="13">
        <f t="shared" si="21"/>
        <v>0</v>
      </c>
      <c r="AH266" s="12">
        <f t="shared" si="29"/>
        <v>12</v>
      </c>
    </row>
    <row r="267" spans="1:34" hidden="1" x14ac:dyDescent="0.3">
      <c r="A267" s="11" t="s">
        <v>1258</v>
      </c>
      <c r="B267" s="12" t="s">
        <v>1235</v>
      </c>
      <c r="C267" s="12" t="s">
        <v>1236</v>
      </c>
      <c r="D267" s="11" t="s">
        <v>1255</v>
      </c>
      <c r="E267" s="11" t="s">
        <v>1259</v>
      </c>
      <c r="F267" s="11" t="s">
        <v>1258</v>
      </c>
      <c r="G267" s="12" t="s">
        <v>1260</v>
      </c>
      <c r="I267" s="13"/>
      <c r="J267" s="13" t="s">
        <v>370</v>
      </c>
      <c r="M267" s="15" t="s">
        <v>359</v>
      </c>
      <c r="N267" s="13"/>
      <c r="O267" s="13" t="s">
        <v>370</v>
      </c>
      <c r="P267" s="13"/>
      <c r="R267" s="13"/>
      <c r="S267" s="13" t="s">
        <v>370</v>
      </c>
      <c r="T267" s="13"/>
      <c r="W267" s="13" t="s">
        <v>370</v>
      </c>
      <c r="Y267" s="13"/>
      <c r="Z267" s="14"/>
      <c r="AD267" s="13">
        <f t="shared" si="26"/>
        <v>5</v>
      </c>
      <c r="AE267" s="13">
        <f t="shared" si="27"/>
        <v>0</v>
      </c>
      <c r="AF267" s="13">
        <f t="shared" si="28"/>
        <v>0</v>
      </c>
      <c r="AG267" s="13">
        <f t="shared" si="21"/>
        <v>0</v>
      </c>
      <c r="AH267" s="12">
        <f t="shared" si="29"/>
        <v>5</v>
      </c>
    </row>
    <row r="268" spans="1:34" hidden="1" x14ac:dyDescent="0.3">
      <c r="A268" s="11" t="s">
        <v>1261</v>
      </c>
      <c r="B268" s="12" t="s">
        <v>1235</v>
      </c>
      <c r="C268" s="12" t="s">
        <v>1236</v>
      </c>
      <c r="D268" s="11" t="s">
        <v>1262</v>
      </c>
      <c r="E268" s="11" t="s">
        <v>1263</v>
      </c>
      <c r="F268" s="11" t="s">
        <v>1261</v>
      </c>
      <c r="G268" s="12" t="s">
        <v>1264</v>
      </c>
      <c r="I268" s="13"/>
      <c r="J268" s="13" t="s">
        <v>370</v>
      </c>
      <c r="K268" s="14" t="s">
        <v>370</v>
      </c>
      <c r="M268" s="15" t="s">
        <v>359</v>
      </c>
      <c r="N268" s="13"/>
      <c r="O268" s="13" t="s">
        <v>370</v>
      </c>
      <c r="P268" s="13" t="s">
        <v>370</v>
      </c>
      <c r="Q268" s="13" t="s">
        <v>370</v>
      </c>
      <c r="R268" s="13" t="s">
        <v>370</v>
      </c>
      <c r="S268" s="13" t="s">
        <v>370</v>
      </c>
      <c r="T268" s="13"/>
      <c r="W268" s="13" t="s">
        <v>370</v>
      </c>
      <c r="Y268" s="13"/>
      <c r="Z268" s="14"/>
      <c r="AD268" s="13">
        <f t="shared" si="26"/>
        <v>9</v>
      </c>
      <c r="AE268" s="13">
        <f t="shared" si="27"/>
        <v>0</v>
      </c>
      <c r="AF268" s="13">
        <f t="shared" si="28"/>
        <v>0</v>
      </c>
      <c r="AG268" s="13">
        <f t="shared" si="21"/>
        <v>0</v>
      </c>
      <c r="AH268" s="12">
        <f t="shared" si="29"/>
        <v>9</v>
      </c>
    </row>
    <row r="269" spans="1:34" hidden="1" x14ac:dyDescent="0.3">
      <c r="A269" s="11" t="s">
        <v>1265</v>
      </c>
      <c r="B269" s="12" t="s">
        <v>1235</v>
      </c>
      <c r="C269" s="12" t="s">
        <v>1236</v>
      </c>
      <c r="D269" s="11" t="s">
        <v>1262</v>
      </c>
      <c r="E269" s="11" t="s">
        <v>1266</v>
      </c>
      <c r="F269" s="11" t="s">
        <v>1265</v>
      </c>
      <c r="G269" s="12" t="s">
        <v>1267</v>
      </c>
      <c r="I269" s="13"/>
      <c r="J269" s="13"/>
      <c r="K269" s="17" t="s">
        <v>416</v>
      </c>
      <c r="M269" s="15"/>
      <c r="N269" s="13"/>
      <c r="P269" s="13"/>
      <c r="R269" s="13"/>
      <c r="T269" s="13"/>
      <c r="W269" s="13"/>
      <c r="Y269" s="13"/>
      <c r="Z269" s="14"/>
      <c r="AD269" s="13">
        <f t="shared" si="26"/>
        <v>1</v>
      </c>
      <c r="AE269" s="13">
        <f t="shared" si="27"/>
        <v>0</v>
      </c>
      <c r="AF269" s="13">
        <f t="shared" si="28"/>
        <v>0</v>
      </c>
      <c r="AG269" s="13">
        <f t="shared" si="21"/>
        <v>0</v>
      </c>
      <c r="AH269" s="12">
        <f t="shared" si="29"/>
        <v>1</v>
      </c>
    </row>
    <row r="270" spans="1:34" hidden="1" x14ac:dyDescent="0.3">
      <c r="A270" s="11" t="s">
        <v>1268</v>
      </c>
      <c r="B270" s="12" t="s">
        <v>1235</v>
      </c>
      <c r="C270" s="12" t="s">
        <v>1236</v>
      </c>
      <c r="D270" s="11" t="s">
        <v>1269</v>
      </c>
      <c r="E270" s="11" t="s">
        <v>1270</v>
      </c>
      <c r="F270" s="11" t="s">
        <v>1268</v>
      </c>
      <c r="G270" s="12" t="s">
        <v>1271</v>
      </c>
      <c r="I270" s="13"/>
      <c r="J270" s="13" t="s">
        <v>370</v>
      </c>
      <c r="K270" s="14" t="s">
        <v>370</v>
      </c>
      <c r="M270" s="15" t="s">
        <v>359</v>
      </c>
      <c r="N270" s="13"/>
      <c r="O270" s="13" t="s">
        <v>370</v>
      </c>
      <c r="P270" s="13" t="s">
        <v>370</v>
      </c>
      <c r="Q270" s="13" t="s">
        <v>370</v>
      </c>
      <c r="R270" s="13"/>
      <c r="S270" s="13" t="s">
        <v>370</v>
      </c>
      <c r="T270" s="13" t="s">
        <v>370</v>
      </c>
      <c r="W270" s="13" t="s">
        <v>370</v>
      </c>
      <c r="Y270" s="13"/>
      <c r="Z270" s="14"/>
      <c r="AD270" s="13">
        <f t="shared" si="26"/>
        <v>9</v>
      </c>
      <c r="AE270" s="13">
        <f t="shared" si="27"/>
        <v>0</v>
      </c>
      <c r="AF270" s="13">
        <f t="shared" si="28"/>
        <v>0</v>
      </c>
      <c r="AG270" s="13">
        <f t="shared" si="21"/>
        <v>0</v>
      </c>
      <c r="AH270" s="12">
        <f t="shared" si="29"/>
        <v>9</v>
      </c>
    </row>
    <row r="271" spans="1:34" hidden="1" x14ac:dyDescent="0.3">
      <c r="A271" s="11" t="s">
        <v>1272</v>
      </c>
      <c r="B271" s="12" t="s">
        <v>1235</v>
      </c>
      <c r="C271" s="12" t="s">
        <v>1236</v>
      </c>
      <c r="D271" s="11" t="s">
        <v>1269</v>
      </c>
      <c r="E271" s="11" t="s">
        <v>1273</v>
      </c>
      <c r="F271" s="11" t="s">
        <v>1272</v>
      </c>
      <c r="G271" s="12" t="s">
        <v>1274</v>
      </c>
      <c r="I271" s="13"/>
      <c r="J271" s="13"/>
      <c r="K271" s="17" t="s">
        <v>416</v>
      </c>
      <c r="M271" s="15"/>
      <c r="N271" s="13"/>
      <c r="P271" s="13"/>
      <c r="R271" s="13"/>
      <c r="T271" s="13"/>
      <c r="W271" s="13"/>
      <c r="Y271" s="13"/>
      <c r="Z271" s="14"/>
      <c r="AD271" s="13">
        <f t="shared" si="26"/>
        <v>1</v>
      </c>
      <c r="AE271" s="13">
        <f t="shared" si="27"/>
        <v>0</v>
      </c>
      <c r="AF271" s="13">
        <f t="shared" si="28"/>
        <v>0</v>
      </c>
      <c r="AG271" s="13">
        <f t="shared" si="21"/>
        <v>0</v>
      </c>
      <c r="AH271" s="12">
        <f t="shared" si="29"/>
        <v>1</v>
      </c>
    </row>
    <row r="272" spans="1:34" hidden="1" x14ac:dyDescent="0.3">
      <c r="A272" s="11" t="s">
        <v>1275</v>
      </c>
      <c r="B272" s="12" t="s">
        <v>1235</v>
      </c>
      <c r="C272" s="12" t="s">
        <v>1236</v>
      </c>
      <c r="D272" s="11" t="s">
        <v>1276</v>
      </c>
      <c r="E272" s="11" t="s">
        <v>1277</v>
      </c>
      <c r="F272" s="11" t="s">
        <v>1275</v>
      </c>
      <c r="G272" s="12" t="s">
        <v>1278</v>
      </c>
      <c r="H272" s="13" t="s">
        <v>370</v>
      </c>
      <c r="I272" s="13"/>
      <c r="J272" s="13" t="s">
        <v>370</v>
      </c>
      <c r="K272" s="14" t="s">
        <v>370</v>
      </c>
      <c r="L272" s="13" t="s">
        <v>370</v>
      </c>
      <c r="M272" s="15" t="s">
        <v>359</v>
      </c>
      <c r="N272" s="13"/>
      <c r="O272" s="13" t="s">
        <v>370</v>
      </c>
      <c r="P272" s="13"/>
      <c r="Q272" s="13" t="s">
        <v>370</v>
      </c>
      <c r="R272" s="13" t="s">
        <v>538</v>
      </c>
      <c r="S272" s="13" t="s">
        <v>370</v>
      </c>
      <c r="T272" s="13"/>
      <c r="V272" s="13" t="s">
        <v>538</v>
      </c>
      <c r="W272" s="13" t="s">
        <v>370</v>
      </c>
      <c r="Y272" s="13"/>
      <c r="Z272" s="14" t="s">
        <v>524</v>
      </c>
      <c r="AD272" s="13">
        <f t="shared" si="26"/>
        <v>9</v>
      </c>
      <c r="AE272" s="13">
        <f t="shared" si="27"/>
        <v>2</v>
      </c>
      <c r="AF272" s="13">
        <f t="shared" si="28"/>
        <v>1</v>
      </c>
      <c r="AG272" s="13">
        <f t="shared" si="21"/>
        <v>0</v>
      </c>
      <c r="AH272" s="12">
        <f t="shared" si="29"/>
        <v>12</v>
      </c>
    </row>
    <row r="273" spans="1:34" hidden="1" x14ac:dyDescent="0.3">
      <c r="A273" s="11" t="s">
        <v>1279</v>
      </c>
      <c r="B273" s="12" t="s">
        <v>1235</v>
      </c>
      <c r="C273" s="12" t="s">
        <v>1236</v>
      </c>
      <c r="D273" s="11" t="s">
        <v>1276</v>
      </c>
      <c r="E273" s="11" t="s">
        <v>1280</v>
      </c>
      <c r="F273" s="11" t="s">
        <v>1279</v>
      </c>
      <c r="G273" s="12" t="s">
        <v>1281</v>
      </c>
      <c r="I273" s="13"/>
      <c r="J273" s="13"/>
      <c r="L273" s="13" t="s">
        <v>370</v>
      </c>
      <c r="M273" s="15"/>
      <c r="N273" s="13"/>
      <c r="P273" s="13"/>
      <c r="Q273" s="13"/>
      <c r="R273" s="13"/>
      <c r="S273" s="13" t="s">
        <v>370</v>
      </c>
      <c r="T273" s="13"/>
      <c r="W273" s="13"/>
      <c r="Y273" s="13"/>
      <c r="Z273" s="14"/>
      <c r="AD273" s="13">
        <f t="shared" si="26"/>
        <v>2</v>
      </c>
      <c r="AE273" s="13">
        <f t="shared" si="27"/>
        <v>0</v>
      </c>
      <c r="AF273" s="13">
        <f t="shared" si="28"/>
        <v>0</v>
      </c>
      <c r="AG273" s="13">
        <f t="shared" si="21"/>
        <v>0</v>
      </c>
      <c r="AH273" s="12">
        <f t="shared" si="29"/>
        <v>2</v>
      </c>
    </row>
    <row r="274" spans="1:34" hidden="1" x14ac:dyDescent="0.3">
      <c r="A274" s="11" t="s">
        <v>1282</v>
      </c>
      <c r="B274" s="12" t="s">
        <v>1235</v>
      </c>
      <c r="C274" s="12" t="s">
        <v>1236</v>
      </c>
      <c r="D274" s="11" t="s">
        <v>1283</v>
      </c>
      <c r="E274" s="11" t="s">
        <v>1284</v>
      </c>
      <c r="F274" s="11" t="s">
        <v>1282</v>
      </c>
      <c r="G274" s="12" t="s">
        <v>1285</v>
      </c>
      <c r="H274" s="13" t="s">
        <v>370</v>
      </c>
      <c r="I274" s="13"/>
      <c r="J274" s="13" t="s">
        <v>370</v>
      </c>
      <c r="K274" s="14" t="s">
        <v>370</v>
      </c>
      <c r="M274" s="15" t="s">
        <v>359</v>
      </c>
      <c r="N274" s="13"/>
      <c r="O274" s="13" t="s">
        <v>370</v>
      </c>
      <c r="P274" s="13" t="s">
        <v>370</v>
      </c>
      <c r="Q274" s="13" t="s">
        <v>370</v>
      </c>
      <c r="R274" s="13" t="s">
        <v>370</v>
      </c>
      <c r="S274" s="13" t="s">
        <v>370</v>
      </c>
      <c r="T274" s="13" t="s">
        <v>370</v>
      </c>
      <c r="U274" s="13" t="s">
        <v>370</v>
      </c>
      <c r="V274" s="13" t="s">
        <v>370</v>
      </c>
      <c r="W274" s="13" t="s">
        <v>370</v>
      </c>
      <c r="Y274" s="13"/>
      <c r="Z274" s="14"/>
      <c r="AD274" s="13">
        <f>COUNTIF(H274:Z274,"X")+COUNTIF(H274:Z274, "X(e)")</f>
        <v>13</v>
      </c>
      <c r="AE274" s="13">
        <f>COUNTIF(H274:Z274,"NB")</f>
        <v>0</v>
      </c>
      <c r="AF274" s="13">
        <f>COUNTIF(H274:Z274,"V")</f>
        <v>0</v>
      </c>
      <c r="AG274" s="13">
        <f t="shared" si="21"/>
        <v>0</v>
      </c>
      <c r="AH274" s="12">
        <f>SUM(AD274:AG274)</f>
        <v>13</v>
      </c>
    </row>
    <row r="275" spans="1:34" hidden="1" x14ac:dyDescent="0.3">
      <c r="A275" s="11" t="s">
        <v>1286</v>
      </c>
      <c r="B275" s="12" t="s">
        <v>1235</v>
      </c>
      <c r="C275" s="12" t="s">
        <v>1236</v>
      </c>
      <c r="D275" s="11" t="s">
        <v>1283</v>
      </c>
      <c r="E275" s="11" t="s">
        <v>1287</v>
      </c>
      <c r="F275" s="11" t="s">
        <v>1286</v>
      </c>
      <c r="G275" s="12" t="s">
        <v>1288</v>
      </c>
      <c r="I275" s="13"/>
      <c r="J275" s="13"/>
      <c r="M275" s="15"/>
      <c r="N275" s="13"/>
      <c r="O275" s="13" t="s">
        <v>370</v>
      </c>
      <c r="P275" s="13"/>
      <c r="R275" s="13"/>
      <c r="S275" s="13" t="s">
        <v>370</v>
      </c>
      <c r="T275" s="13"/>
      <c r="W275" s="13"/>
      <c r="Y275" s="13"/>
      <c r="Z275" s="14"/>
      <c r="AD275" s="13">
        <f t="shared" ref="AD275:AD338" si="30">COUNTIF(H275:Z275,"X")+COUNTIF(H275:Z275, "X(e)")</f>
        <v>2</v>
      </c>
      <c r="AE275" s="13">
        <f t="shared" ref="AE275:AE283" si="31">COUNTIF(H275:Z275,"NB")</f>
        <v>0</v>
      </c>
      <c r="AF275" s="13">
        <f t="shared" ref="AF275:AF283" si="32">COUNTIF(H275:Z275,"V")</f>
        <v>0</v>
      </c>
      <c r="AG275" s="13">
        <f t="shared" si="21"/>
        <v>0</v>
      </c>
      <c r="AH275" s="12">
        <f t="shared" ref="AH275:AH312" si="33">SUM(AD275:AG275)</f>
        <v>2</v>
      </c>
    </row>
    <row r="276" spans="1:34" hidden="1" x14ac:dyDescent="0.3">
      <c r="A276" s="11" t="s">
        <v>1289</v>
      </c>
      <c r="B276" s="12" t="s">
        <v>1235</v>
      </c>
      <c r="C276" s="12" t="s">
        <v>1236</v>
      </c>
      <c r="D276" s="11" t="s">
        <v>1290</v>
      </c>
      <c r="E276" s="11" t="s">
        <v>1291</v>
      </c>
      <c r="F276" s="11" t="s">
        <v>1289</v>
      </c>
      <c r="G276" s="12" t="s">
        <v>1292</v>
      </c>
      <c r="I276" s="13"/>
      <c r="J276" s="13" t="s">
        <v>370</v>
      </c>
      <c r="K276" s="14" t="s">
        <v>370</v>
      </c>
      <c r="M276" s="15"/>
      <c r="N276" s="13"/>
      <c r="P276" s="13"/>
      <c r="R276" s="13" t="s">
        <v>370</v>
      </c>
      <c r="T276" s="13"/>
      <c r="W276" s="13"/>
      <c r="Y276" s="13"/>
      <c r="Z276" s="14"/>
      <c r="AD276" s="13">
        <f t="shared" si="30"/>
        <v>3</v>
      </c>
      <c r="AE276" s="13">
        <f t="shared" si="31"/>
        <v>0</v>
      </c>
      <c r="AF276" s="13">
        <f t="shared" si="32"/>
        <v>0</v>
      </c>
      <c r="AG276" s="13">
        <f t="shared" si="21"/>
        <v>0</v>
      </c>
      <c r="AH276" s="12">
        <f t="shared" si="33"/>
        <v>3</v>
      </c>
    </row>
    <row r="277" spans="1:34" hidden="1" x14ac:dyDescent="0.3">
      <c r="A277" s="11" t="s">
        <v>1293</v>
      </c>
      <c r="B277" s="12" t="s">
        <v>1235</v>
      </c>
      <c r="C277" s="12" t="s">
        <v>1236</v>
      </c>
      <c r="D277" s="11" t="s">
        <v>1290</v>
      </c>
      <c r="E277" s="11" t="s">
        <v>1294</v>
      </c>
      <c r="F277" s="11" t="s">
        <v>1293</v>
      </c>
      <c r="G277" s="12" t="s">
        <v>1295</v>
      </c>
      <c r="H277" s="13" t="s">
        <v>370</v>
      </c>
      <c r="I277" s="13"/>
      <c r="J277" s="13"/>
      <c r="K277" s="14" t="s">
        <v>370</v>
      </c>
      <c r="M277" s="15"/>
      <c r="N277" s="13"/>
      <c r="P277" s="13"/>
      <c r="R277" s="13" t="s">
        <v>370</v>
      </c>
      <c r="T277" s="13"/>
      <c r="W277" s="13"/>
      <c r="Y277" s="13"/>
      <c r="Z277" s="14"/>
      <c r="AD277" s="13">
        <f t="shared" si="30"/>
        <v>3</v>
      </c>
      <c r="AE277" s="13">
        <f t="shared" si="31"/>
        <v>0</v>
      </c>
      <c r="AF277" s="13">
        <f t="shared" si="32"/>
        <v>0</v>
      </c>
      <c r="AG277" s="13">
        <f t="shared" ref="AG277:AG342" si="34">COUNTIF(H277:AA277,"IN")</f>
        <v>0</v>
      </c>
      <c r="AH277" s="12">
        <f t="shared" si="33"/>
        <v>3</v>
      </c>
    </row>
    <row r="278" spans="1:34" hidden="1" x14ac:dyDescent="0.3">
      <c r="A278" s="11" t="s">
        <v>1296</v>
      </c>
      <c r="B278" s="12" t="s">
        <v>1235</v>
      </c>
      <c r="C278" s="12" t="s">
        <v>1236</v>
      </c>
      <c r="D278" s="11" t="s">
        <v>1297</v>
      </c>
      <c r="E278" s="11" t="s">
        <v>1298</v>
      </c>
      <c r="F278" s="11" t="s">
        <v>1296</v>
      </c>
      <c r="G278" s="12" t="s">
        <v>1299</v>
      </c>
      <c r="I278" s="13"/>
      <c r="J278" s="13" t="s">
        <v>370</v>
      </c>
      <c r="M278" s="15" t="s">
        <v>359</v>
      </c>
      <c r="N278" s="13"/>
      <c r="O278" s="13" t="s">
        <v>370</v>
      </c>
      <c r="P278" s="13"/>
      <c r="R278" s="13"/>
      <c r="S278" s="13" t="s">
        <v>370</v>
      </c>
      <c r="T278" s="13"/>
      <c r="W278" s="13"/>
      <c r="Y278" s="13"/>
      <c r="Z278" s="14"/>
      <c r="AD278" s="13">
        <f t="shared" si="30"/>
        <v>4</v>
      </c>
      <c r="AE278" s="13">
        <f t="shared" si="31"/>
        <v>0</v>
      </c>
      <c r="AF278" s="13">
        <f t="shared" si="32"/>
        <v>0</v>
      </c>
      <c r="AG278" s="13">
        <f t="shared" si="34"/>
        <v>0</v>
      </c>
      <c r="AH278" s="12">
        <f t="shared" si="33"/>
        <v>4</v>
      </c>
    </row>
    <row r="279" spans="1:34" hidden="1" x14ac:dyDescent="0.3">
      <c r="A279" s="11" t="s">
        <v>1300</v>
      </c>
      <c r="B279" s="12" t="s">
        <v>1235</v>
      </c>
      <c r="C279" s="12" t="s">
        <v>1236</v>
      </c>
      <c r="D279" s="11" t="s">
        <v>1297</v>
      </c>
      <c r="E279" s="11" t="s">
        <v>1301</v>
      </c>
      <c r="F279" s="11" t="s">
        <v>1300</v>
      </c>
      <c r="G279" s="12" t="s">
        <v>1302</v>
      </c>
      <c r="H279" s="13" t="s">
        <v>370</v>
      </c>
      <c r="I279" s="13"/>
      <c r="J279" s="13" t="s">
        <v>370</v>
      </c>
      <c r="M279" s="15" t="s">
        <v>359</v>
      </c>
      <c r="N279" s="13"/>
      <c r="O279" s="13" t="s">
        <v>370</v>
      </c>
      <c r="P279" s="13"/>
      <c r="R279" s="13"/>
      <c r="S279" s="13" t="s">
        <v>370</v>
      </c>
      <c r="T279" s="13"/>
      <c r="W279" s="13" t="s">
        <v>370</v>
      </c>
      <c r="Y279" s="13"/>
      <c r="Z279" s="14"/>
      <c r="AD279" s="13">
        <f t="shared" si="30"/>
        <v>6</v>
      </c>
      <c r="AE279" s="13">
        <f t="shared" si="31"/>
        <v>0</v>
      </c>
      <c r="AF279" s="13">
        <f t="shared" si="32"/>
        <v>0</v>
      </c>
      <c r="AG279" s="13">
        <f t="shared" si="34"/>
        <v>0</v>
      </c>
      <c r="AH279" s="12">
        <f t="shared" si="33"/>
        <v>6</v>
      </c>
    </row>
    <row r="280" spans="1:34" hidden="1" x14ac:dyDescent="0.3">
      <c r="A280" s="11" t="s">
        <v>1303</v>
      </c>
      <c r="B280" s="12" t="s">
        <v>1235</v>
      </c>
      <c r="C280" s="12" t="s">
        <v>1236</v>
      </c>
      <c r="D280" s="11" t="s">
        <v>1304</v>
      </c>
      <c r="E280" s="11" t="s">
        <v>1305</v>
      </c>
      <c r="F280" s="11" t="s">
        <v>1303</v>
      </c>
      <c r="G280" s="12" t="s">
        <v>1306</v>
      </c>
      <c r="I280" s="13"/>
      <c r="J280" s="13"/>
      <c r="K280" s="14" t="s">
        <v>370</v>
      </c>
      <c r="M280" s="15" t="s">
        <v>359</v>
      </c>
      <c r="N280" s="13"/>
      <c r="P280" s="13"/>
      <c r="R280" s="13"/>
      <c r="T280" s="13"/>
      <c r="W280" s="13" t="s">
        <v>370</v>
      </c>
      <c r="Y280" s="13"/>
      <c r="Z280" s="14"/>
      <c r="AD280" s="13">
        <f t="shared" si="30"/>
        <v>3</v>
      </c>
      <c r="AE280" s="13">
        <f t="shared" si="31"/>
        <v>0</v>
      </c>
      <c r="AF280" s="13">
        <f t="shared" si="32"/>
        <v>0</v>
      </c>
      <c r="AG280" s="13">
        <f t="shared" si="34"/>
        <v>0</v>
      </c>
      <c r="AH280" s="12">
        <f t="shared" si="33"/>
        <v>3</v>
      </c>
    </row>
    <row r="281" spans="1:34" hidden="1" x14ac:dyDescent="0.3">
      <c r="A281" s="11" t="s">
        <v>1307</v>
      </c>
      <c r="B281" s="12" t="s">
        <v>1235</v>
      </c>
      <c r="C281" s="12" t="s">
        <v>1236</v>
      </c>
      <c r="D281" s="11" t="s">
        <v>1304</v>
      </c>
      <c r="E281" s="11" t="s">
        <v>1308</v>
      </c>
      <c r="F281" s="11" t="s">
        <v>1307</v>
      </c>
      <c r="G281" s="12" t="s">
        <v>1309</v>
      </c>
      <c r="H281" s="13" t="s">
        <v>370</v>
      </c>
      <c r="I281" s="13" t="s">
        <v>361</v>
      </c>
      <c r="J281" s="13" t="s">
        <v>370</v>
      </c>
      <c r="K281" s="14" t="s">
        <v>370</v>
      </c>
      <c r="M281" s="15"/>
      <c r="N281" s="13"/>
      <c r="P281" s="13"/>
      <c r="R281" s="13" t="s">
        <v>370</v>
      </c>
      <c r="S281" s="13" t="s">
        <v>538</v>
      </c>
      <c r="T281" s="13"/>
      <c r="V281" s="13" t="s">
        <v>370</v>
      </c>
      <c r="W281" s="18"/>
      <c r="Y281" s="13"/>
      <c r="Z281" s="14"/>
      <c r="AD281" s="13">
        <f t="shared" si="30"/>
        <v>5</v>
      </c>
      <c r="AE281" s="13">
        <f t="shared" si="31"/>
        <v>1</v>
      </c>
      <c r="AF281" s="13">
        <f t="shared" si="32"/>
        <v>1</v>
      </c>
      <c r="AG281" s="13">
        <f t="shared" si="34"/>
        <v>0</v>
      </c>
      <c r="AH281" s="12">
        <f t="shared" si="33"/>
        <v>7</v>
      </c>
    </row>
    <row r="282" spans="1:34" hidden="1" x14ac:dyDescent="0.3">
      <c r="A282" s="11" t="s">
        <v>1310</v>
      </c>
      <c r="B282" s="12" t="s">
        <v>1235</v>
      </c>
      <c r="C282" s="12" t="s">
        <v>1236</v>
      </c>
      <c r="D282" s="11" t="s">
        <v>1304</v>
      </c>
      <c r="E282" s="11" t="s">
        <v>1311</v>
      </c>
      <c r="F282" s="11" t="s">
        <v>1310</v>
      </c>
      <c r="G282" s="12" t="s">
        <v>1312</v>
      </c>
      <c r="I282" s="13"/>
      <c r="J282" s="13"/>
      <c r="K282" s="14" t="s">
        <v>370</v>
      </c>
      <c r="M282" s="15"/>
      <c r="N282" s="13"/>
      <c r="P282" s="13"/>
      <c r="Q282" s="13" t="s">
        <v>370</v>
      </c>
      <c r="R282" s="13"/>
      <c r="T282" s="13"/>
      <c r="W282" s="13" t="s">
        <v>370</v>
      </c>
      <c r="Y282" s="13"/>
      <c r="Z282" s="14"/>
      <c r="AD282" s="13">
        <f t="shared" si="30"/>
        <v>3</v>
      </c>
      <c r="AE282" s="13">
        <f t="shared" si="31"/>
        <v>0</v>
      </c>
      <c r="AF282" s="13">
        <f t="shared" si="32"/>
        <v>0</v>
      </c>
      <c r="AG282" s="13">
        <f t="shared" si="34"/>
        <v>0</v>
      </c>
      <c r="AH282" s="12">
        <f t="shared" si="33"/>
        <v>3</v>
      </c>
    </row>
    <row r="283" spans="1:34" hidden="1" x14ac:dyDescent="0.3">
      <c r="A283" s="11" t="s">
        <v>1313</v>
      </c>
      <c r="B283" s="12" t="s">
        <v>1235</v>
      </c>
      <c r="C283" s="12" t="s">
        <v>1236</v>
      </c>
      <c r="D283" s="11" t="s">
        <v>1304</v>
      </c>
      <c r="E283" s="11" t="s">
        <v>499</v>
      </c>
      <c r="F283" s="11" t="s">
        <v>1313</v>
      </c>
      <c r="G283" s="12" t="s">
        <v>1314</v>
      </c>
      <c r="I283" s="13"/>
      <c r="J283" s="13"/>
      <c r="M283" s="15"/>
      <c r="N283" s="13"/>
      <c r="P283" s="16" t="s">
        <v>416</v>
      </c>
      <c r="R283" s="13"/>
      <c r="T283" s="13"/>
      <c r="W283" s="13"/>
      <c r="Y283" s="13"/>
      <c r="Z283" s="14"/>
      <c r="AD283" s="13">
        <f t="shared" si="30"/>
        <v>1</v>
      </c>
      <c r="AE283" s="13">
        <f t="shared" si="31"/>
        <v>0</v>
      </c>
      <c r="AF283" s="13">
        <f t="shared" si="32"/>
        <v>0</v>
      </c>
      <c r="AG283" s="13">
        <f t="shared" si="34"/>
        <v>0</v>
      </c>
      <c r="AH283" s="12">
        <f t="shared" si="33"/>
        <v>1</v>
      </c>
    </row>
    <row r="284" spans="1:34" hidden="1" x14ac:dyDescent="0.3">
      <c r="A284" s="11" t="s">
        <v>1315</v>
      </c>
      <c r="B284" s="12" t="s">
        <v>1235</v>
      </c>
      <c r="C284" s="12" t="s">
        <v>1236</v>
      </c>
      <c r="D284" s="11" t="s">
        <v>1316</v>
      </c>
      <c r="E284" s="11" t="s">
        <v>992</v>
      </c>
      <c r="F284" s="11" t="s">
        <v>1315</v>
      </c>
      <c r="G284" s="12" t="s">
        <v>1317</v>
      </c>
      <c r="I284" s="13" t="s">
        <v>370</v>
      </c>
      <c r="J284" s="13"/>
      <c r="K284" s="14" t="s">
        <v>370</v>
      </c>
      <c r="M284" s="15" t="s">
        <v>359</v>
      </c>
      <c r="N284" s="13" t="s">
        <v>370</v>
      </c>
      <c r="O284" s="13" t="s">
        <v>370</v>
      </c>
      <c r="P284" s="13" t="s">
        <v>370</v>
      </c>
      <c r="Q284" s="13" t="s">
        <v>370</v>
      </c>
      <c r="R284" s="13"/>
      <c r="T284" s="13" t="s">
        <v>370</v>
      </c>
      <c r="U284" s="13" t="s">
        <v>370</v>
      </c>
      <c r="W284" s="13" t="s">
        <v>370</v>
      </c>
      <c r="Y284" s="13" t="s">
        <v>370</v>
      </c>
      <c r="Z284" s="14"/>
      <c r="AD284" s="13">
        <f t="shared" si="30"/>
        <v>11</v>
      </c>
      <c r="AE284" s="13">
        <f>COUNTIF(H284:Z284,"NB")</f>
        <v>0</v>
      </c>
      <c r="AF284" s="13">
        <f>COUNTIF(H284:Z284,"V")</f>
        <v>0</v>
      </c>
      <c r="AG284" s="13">
        <f t="shared" si="34"/>
        <v>0</v>
      </c>
      <c r="AH284" s="12">
        <f t="shared" si="33"/>
        <v>11</v>
      </c>
    </row>
    <row r="285" spans="1:34" hidden="1" x14ac:dyDescent="0.3">
      <c r="A285" s="11" t="s">
        <v>1318</v>
      </c>
      <c r="B285" s="12" t="s">
        <v>1235</v>
      </c>
      <c r="C285" s="12" t="s">
        <v>1236</v>
      </c>
      <c r="D285" s="11" t="s">
        <v>1319</v>
      </c>
      <c r="E285" s="11" t="s">
        <v>1320</v>
      </c>
      <c r="F285" s="11" t="s">
        <v>1318</v>
      </c>
      <c r="G285" s="12" t="s">
        <v>1321</v>
      </c>
      <c r="H285" s="13" t="s">
        <v>370</v>
      </c>
      <c r="I285" s="13"/>
      <c r="J285" s="13" t="s">
        <v>370</v>
      </c>
      <c r="K285" s="14" t="s">
        <v>370</v>
      </c>
      <c r="M285" s="15" t="s">
        <v>359</v>
      </c>
      <c r="N285" s="13"/>
      <c r="O285" s="13" t="s">
        <v>370</v>
      </c>
      <c r="P285" s="13" t="s">
        <v>370</v>
      </c>
      <c r="Q285" s="13" t="s">
        <v>370</v>
      </c>
      <c r="R285" s="13" t="s">
        <v>370</v>
      </c>
      <c r="S285" s="13" t="s">
        <v>370</v>
      </c>
      <c r="T285" s="13" t="s">
        <v>370</v>
      </c>
      <c r="W285" s="13" t="s">
        <v>370</v>
      </c>
      <c r="Y285" s="13"/>
      <c r="Z285" s="14"/>
      <c r="AD285" s="13">
        <f t="shared" si="30"/>
        <v>11</v>
      </c>
      <c r="AE285" s="13">
        <f>COUNTIF(H285:Z285,"NB")</f>
        <v>0</v>
      </c>
      <c r="AF285" s="13">
        <f>COUNTIF(H285:Z285,"V")</f>
        <v>0</v>
      </c>
      <c r="AG285" s="13">
        <f t="shared" si="34"/>
        <v>0</v>
      </c>
      <c r="AH285" s="12">
        <f t="shared" si="33"/>
        <v>11</v>
      </c>
    </row>
    <row r="286" spans="1:34" hidden="1" x14ac:dyDescent="0.3">
      <c r="A286" s="11" t="s">
        <v>1322</v>
      </c>
      <c r="B286" s="12" t="s">
        <v>1235</v>
      </c>
      <c r="C286" s="12" t="s">
        <v>1236</v>
      </c>
      <c r="D286" s="11" t="s">
        <v>1319</v>
      </c>
      <c r="E286" s="11" t="s">
        <v>1323</v>
      </c>
      <c r="F286" s="11" t="s">
        <v>1322</v>
      </c>
      <c r="G286" s="12" t="s">
        <v>1324</v>
      </c>
      <c r="I286" s="13"/>
      <c r="J286" s="13" t="s">
        <v>370</v>
      </c>
      <c r="K286" s="14" t="s">
        <v>370</v>
      </c>
      <c r="M286" s="15" t="s">
        <v>359</v>
      </c>
      <c r="N286" s="13"/>
      <c r="O286" s="13" t="s">
        <v>370</v>
      </c>
      <c r="P286" s="13" t="s">
        <v>370</v>
      </c>
      <c r="Q286" s="13" t="s">
        <v>370</v>
      </c>
      <c r="R286" s="13"/>
      <c r="S286" s="13" t="s">
        <v>370</v>
      </c>
      <c r="T286" s="13" t="s">
        <v>370</v>
      </c>
      <c r="W286" s="13" t="s">
        <v>370</v>
      </c>
      <c r="Y286" s="13"/>
      <c r="Z286" s="14"/>
      <c r="AD286" s="13">
        <f t="shared" si="30"/>
        <v>9</v>
      </c>
      <c r="AE286" s="13">
        <f t="shared" ref="AE286:AE351" si="35">COUNTIF(H286:Z286,"NB")</f>
        <v>0</v>
      </c>
      <c r="AF286" s="13">
        <f t="shared" ref="AF286:AF351" si="36">COUNTIF(H286:Z286,"V")</f>
        <v>0</v>
      </c>
      <c r="AG286" s="13">
        <f t="shared" si="34"/>
        <v>0</v>
      </c>
      <c r="AH286" s="12">
        <f t="shared" si="33"/>
        <v>9</v>
      </c>
    </row>
    <row r="287" spans="1:34" hidden="1" x14ac:dyDescent="0.3">
      <c r="A287" s="11" t="s">
        <v>1325</v>
      </c>
      <c r="B287" s="12" t="s">
        <v>1235</v>
      </c>
      <c r="C287" s="12" t="s">
        <v>1236</v>
      </c>
      <c r="D287" s="11" t="s">
        <v>1319</v>
      </c>
      <c r="E287" s="11" t="s">
        <v>528</v>
      </c>
      <c r="F287" s="11" t="s">
        <v>1325</v>
      </c>
      <c r="G287" s="12" t="s">
        <v>1326</v>
      </c>
      <c r="H287" s="13" t="s">
        <v>370</v>
      </c>
      <c r="I287" s="13"/>
      <c r="J287" s="13" t="s">
        <v>370</v>
      </c>
      <c r="K287" s="14" t="s">
        <v>370</v>
      </c>
      <c r="M287" s="15"/>
      <c r="N287" s="13"/>
      <c r="P287" s="13"/>
      <c r="R287" s="13" t="s">
        <v>370</v>
      </c>
      <c r="S287" s="13" t="s">
        <v>370</v>
      </c>
      <c r="T287" s="13" t="s">
        <v>370</v>
      </c>
      <c r="V287" s="13" t="s">
        <v>370</v>
      </c>
      <c r="W287" s="13"/>
      <c r="Y287" s="13"/>
      <c r="Z287" s="14"/>
      <c r="AD287" s="13">
        <f t="shared" si="30"/>
        <v>7</v>
      </c>
      <c r="AE287" s="13">
        <f t="shared" si="35"/>
        <v>0</v>
      </c>
      <c r="AF287" s="13">
        <f t="shared" si="36"/>
        <v>0</v>
      </c>
      <c r="AG287" s="13">
        <f t="shared" si="34"/>
        <v>0</v>
      </c>
      <c r="AH287" s="12">
        <f t="shared" si="33"/>
        <v>7</v>
      </c>
    </row>
    <row r="288" spans="1:34" hidden="1" x14ac:dyDescent="0.3">
      <c r="A288" s="11" t="s">
        <v>1327</v>
      </c>
      <c r="B288" s="12" t="s">
        <v>1235</v>
      </c>
      <c r="C288" s="12" t="s">
        <v>1236</v>
      </c>
      <c r="D288" s="11" t="s">
        <v>1328</v>
      </c>
      <c r="E288" s="11" t="s">
        <v>1329</v>
      </c>
      <c r="F288" s="11" t="s">
        <v>1327</v>
      </c>
      <c r="G288" s="12" t="s">
        <v>1330</v>
      </c>
      <c r="H288" s="13" t="s">
        <v>370</v>
      </c>
      <c r="I288" s="13"/>
      <c r="J288" s="13"/>
      <c r="K288" s="14" t="s">
        <v>370</v>
      </c>
      <c r="M288" s="15"/>
      <c r="N288" s="13"/>
      <c r="P288" s="13"/>
      <c r="R288" s="13" t="s">
        <v>524</v>
      </c>
      <c r="T288" s="13"/>
      <c r="W288" s="13"/>
      <c r="Y288" s="13"/>
      <c r="Z288" s="14"/>
      <c r="AD288" s="13">
        <f t="shared" si="30"/>
        <v>2</v>
      </c>
      <c r="AE288" s="13">
        <f t="shared" si="35"/>
        <v>0</v>
      </c>
      <c r="AF288" s="13">
        <f t="shared" si="36"/>
        <v>1</v>
      </c>
      <c r="AG288" s="13">
        <f t="shared" si="34"/>
        <v>0</v>
      </c>
      <c r="AH288" s="12">
        <f t="shared" si="33"/>
        <v>3</v>
      </c>
    </row>
    <row r="289" spans="1:34" hidden="1" x14ac:dyDescent="0.3">
      <c r="A289" s="11" t="s">
        <v>1331</v>
      </c>
      <c r="B289" s="12" t="s">
        <v>1235</v>
      </c>
      <c r="C289" s="12" t="s">
        <v>1236</v>
      </c>
      <c r="D289" s="11" t="s">
        <v>1332</v>
      </c>
      <c r="E289" s="11" t="s">
        <v>1333</v>
      </c>
      <c r="F289" s="11" t="s">
        <v>1331</v>
      </c>
      <c r="G289" s="12" t="s">
        <v>1334</v>
      </c>
      <c r="I289" s="13"/>
      <c r="J289" s="13"/>
      <c r="M289" s="15" t="s">
        <v>359</v>
      </c>
      <c r="N289" s="13"/>
      <c r="O289" s="13" t="s">
        <v>370</v>
      </c>
      <c r="P289" s="13"/>
      <c r="R289" s="13"/>
      <c r="T289" s="13"/>
      <c r="W289" s="13"/>
      <c r="Y289" s="13"/>
      <c r="Z289" s="14"/>
      <c r="AD289" s="13">
        <f t="shared" si="30"/>
        <v>2</v>
      </c>
      <c r="AE289" s="13">
        <f>COUNTIF(H289:Z289,"NB")</f>
        <v>0</v>
      </c>
      <c r="AF289" s="13">
        <f>COUNTIF(H289:Z289,"V")</f>
        <v>0</v>
      </c>
      <c r="AG289" s="13">
        <f t="shared" si="34"/>
        <v>0</v>
      </c>
      <c r="AH289" s="12">
        <f t="shared" si="33"/>
        <v>2</v>
      </c>
    </row>
    <row r="290" spans="1:34" hidden="1" x14ac:dyDescent="0.3">
      <c r="A290" s="11" t="s">
        <v>1335</v>
      </c>
      <c r="B290" s="12" t="s">
        <v>1235</v>
      </c>
      <c r="C290" s="12" t="s">
        <v>1236</v>
      </c>
      <c r="D290" s="11" t="s">
        <v>1332</v>
      </c>
      <c r="E290" s="11" t="s">
        <v>1336</v>
      </c>
      <c r="F290" s="11" t="s">
        <v>1335</v>
      </c>
      <c r="G290" s="12" t="s">
        <v>1337</v>
      </c>
      <c r="H290" s="13" t="s">
        <v>370</v>
      </c>
      <c r="I290" s="13"/>
      <c r="J290" s="13" t="s">
        <v>370</v>
      </c>
      <c r="K290" s="14" t="s">
        <v>370</v>
      </c>
      <c r="M290" s="15" t="s">
        <v>359</v>
      </c>
      <c r="N290" s="13"/>
      <c r="O290" s="13" t="s">
        <v>370</v>
      </c>
      <c r="P290" s="13"/>
      <c r="R290" s="13" t="s">
        <v>370</v>
      </c>
      <c r="S290" s="13" t="s">
        <v>370</v>
      </c>
      <c r="T290" s="13"/>
      <c r="W290" s="13"/>
      <c r="Y290" s="13"/>
      <c r="Z290" s="14"/>
      <c r="AD290" s="13">
        <f t="shared" si="30"/>
        <v>7</v>
      </c>
      <c r="AE290" s="13">
        <f>COUNTIF(H290:Z290,"NB")</f>
        <v>0</v>
      </c>
      <c r="AF290" s="13">
        <f>COUNTIF(H290:Z290,"V")</f>
        <v>0</v>
      </c>
      <c r="AG290" s="13">
        <f t="shared" si="34"/>
        <v>0</v>
      </c>
      <c r="AH290" s="12">
        <f t="shared" si="33"/>
        <v>7</v>
      </c>
    </row>
    <row r="291" spans="1:34" hidden="1" x14ac:dyDescent="0.3">
      <c r="A291" s="11" t="s">
        <v>1338</v>
      </c>
      <c r="B291" s="12" t="s">
        <v>1235</v>
      </c>
      <c r="C291" s="12" t="s">
        <v>1236</v>
      </c>
      <c r="D291" s="11" t="s">
        <v>1339</v>
      </c>
      <c r="E291" s="11" t="s">
        <v>1340</v>
      </c>
      <c r="F291" s="11" t="s">
        <v>1338</v>
      </c>
      <c r="G291" s="12" t="s">
        <v>1341</v>
      </c>
      <c r="H291" s="13" t="s">
        <v>370</v>
      </c>
      <c r="I291" s="13"/>
      <c r="J291" s="13" t="s">
        <v>370</v>
      </c>
      <c r="K291" s="14" t="s">
        <v>370</v>
      </c>
      <c r="M291" s="15"/>
      <c r="N291" s="13"/>
      <c r="P291" s="13"/>
      <c r="R291" s="13" t="s">
        <v>370</v>
      </c>
      <c r="S291" s="13" t="s">
        <v>370</v>
      </c>
      <c r="T291" s="13"/>
      <c r="W291" s="13"/>
      <c r="Y291" s="13"/>
      <c r="Z291" s="14"/>
      <c r="AD291" s="13">
        <f t="shared" si="30"/>
        <v>5</v>
      </c>
      <c r="AE291" s="13">
        <f>COUNTIF(H291:Z291,"NB")</f>
        <v>0</v>
      </c>
      <c r="AF291" s="13">
        <f>COUNTIF(H291:Z291,"V")</f>
        <v>0</v>
      </c>
      <c r="AG291" s="13">
        <f t="shared" si="34"/>
        <v>0</v>
      </c>
      <c r="AH291" s="12">
        <f t="shared" si="33"/>
        <v>5</v>
      </c>
    </row>
    <row r="292" spans="1:34" hidden="1" x14ac:dyDescent="0.3">
      <c r="A292" s="11" t="s">
        <v>1342</v>
      </c>
      <c r="B292" s="12" t="s">
        <v>1235</v>
      </c>
      <c r="C292" s="12" t="s">
        <v>1236</v>
      </c>
      <c r="D292" s="11" t="s">
        <v>1339</v>
      </c>
      <c r="E292" s="11" t="s">
        <v>1343</v>
      </c>
      <c r="F292" s="11" t="s">
        <v>1342</v>
      </c>
      <c r="G292" s="12" t="s">
        <v>1344</v>
      </c>
      <c r="I292" s="13" t="s">
        <v>524</v>
      </c>
      <c r="J292" s="13"/>
      <c r="M292" s="15" t="s">
        <v>360</v>
      </c>
      <c r="N292" s="13" t="s">
        <v>524</v>
      </c>
      <c r="P292" s="13"/>
      <c r="R292" s="13"/>
      <c r="T292" s="13"/>
      <c r="W292" s="13" t="s">
        <v>538</v>
      </c>
      <c r="Y292" s="13" t="s">
        <v>524</v>
      </c>
      <c r="Z292" s="14"/>
      <c r="AD292" s="13">
        <f t="shared" si="30"/>
        <v>0</v>
      </c>
      <c r="AE292" s="13">
        <f>COUNTIF(H292:Z292,"NB")</f>
        <v>2</v>
      </c>
      <c r="AF292" s="13">
        <f>COUNTIF(H292:Z292,"V")</f>
        <v>3</v>
      </c>
      <c r="AG292" s="13">
        <f t="shared" si="34"/>
        <v>0</v>
      </c>
      <c r="AH292" s="12">
        <f t="shared" si="33"/>
        <v>5</v>
      </c>
    </row>
    <row r="293" spans="1:34" hidden="1" x14ac:dyDescent="0.3">
      <c r="A293" s="11" t="s">
        <v>1345</v>
      </c>
      <c r="B293" s="12" t="s">
        <v>1235</v>
      </c>
      <c r="C293" s="12" t="s">
        <v>1236</v>
      </c>
      <c r="D293" s="11" t="s">
        <v>1346</v>
      </c>
      <c r="E293" s="11" t="s">
        <v>1347</v>
      </c>
      <c r="F293" s="11" t="s">
        <v>1345</v>
      </c>
      <c r="G293" s="12" t="s">
        <v>1348</v>
      </c>
      <c r="H293" s="13" t="s">
        <v>370</v>
      </c>
      <c r="I293" s="13"/>
      <c r="J293" s="13" t="s">
        <v>370</v>
      </c>
      <c r="K293" s="14" t="s">
        <v>370</v>
      </c>
      <c r="M293" s="15" t="s">
        <v>370</v>
      </c>
      <c r="N293" s="13"/>
      <c r="O293" s="13" t="s">
        <v>370</v>
      </c>
      <c r="P293" s="13"/>
      <c r="Q293" s="13" t="s">
        <v>370</v>
      </c>
      <c r="R293" s="13" t="s">
        <v>370</v>
      </c>
      <c r="S293" s="13" t="s">
        <v>370</v>
      </c>
      <c r="T293" s="13" t="s">
        <v>370</v>
      </c>
      <c r="U293" s="13" t="s">
        <v>370</v>
      </c>
      <c r="W293" s="13" t="s">
        <v>370</v>
      </c>
      <c r="Y293" s="13"/>
      <c r="Z293" s="14"/>
      <c r="AD293" s="13">
        <f t="shared" si="30"/>
        <v>11</v>
      </c>
      <c r="AE293" s="13">
        <f>COUNTIF(H293:Z293,"NB")</f>
        <v>0</v>
      </c>
      <c r="AF293" s="13">
        <f>COUNTIF(H293:Z293,"V")</f>
        <v>0</v>
      </c>
      <c r="AG293" s="13">
        <f t="shared" si="34"/>
        <v>0</v>
      </c>
      <c r="AH293" s="12">
        <f t="shared" si="33"/>
        <v>11</v>
      </c>
    </row>
    <row r="294" spans="1:34" hidden="1" x14ac:dyDescent="0.3">
      <c r="A294" s="11" t="s">
        <v>1349</v>
      </c>
      <c r="B294" s="12" t="s">
        <v>1350</v>
      </c>
      <c r="C294" s="12" t="s">
        <v>1351</v>
      </c>
      <c r="D294" s="11" t="s">
        <v>1352</v>
      </c>
      <c r="E294" s="11" t="s">
        <v>1353</v>
      </c>
      <c r="F294" s="11" t="s">
        <v>1349</v>
      </c>
      <c r="G294" s="12" t="s">
        <v>1354</v>
      </c>
      <c r="I294" s="13"/>
      <c r="J294" s="13"/>
      <c r="M294" s="15" t="s">
        <v>359</v>
      </c>
      <c r="N294" s="13"/>
      <c r="O294" s="13" t="s">
        <v>370</v>
      </c>
      <c r="P294" s="13"/>
      <c r="R294" s="13"/>
      <c r="S294" s="13" t="s">
        <v>370</v>
      </c>
      <c r="T294" s="13"/>
      <c r="W294" s="13" t="s">
        <v>370</v>
      </c>
      <c r="Y294" s="13"/>
      <c r="Z294" s="14"/>
      <c r="AD294" s="13">
        <f t="shared" si="30"/>
        <v>4</v>
      </c>
      <c r="AE294" s="13">
        <f t="shared" si="35"/>
        <v>0</v>
      </c>
      <c r="AF294" s="13">
        <f t="shared" si="36"/>
        <v>0</v>
      </c>
      <c r="AG294" s="13">
        <f t="shared" si="34"/>
        <v>0</v>
      </c>
      <c r="AH294" s="12">
        <f t="shared" si="33"/>
        <v>4</v>
      </c>
    </row>
    <row r="295" spans="1:34" hidden="1" x14ac:dyDescent="0.3">
      <c r="A295" s="11" t="s">
        <v>1355</v>
      </c>
      <c r="B295" s="12" t="s">
        <v>1350</v>
      </c>
      <c r="C295" s="12" t="s">
        <v>1351</v>
      </c>
      <c r="D295" s="11" t="s">
        <v>1352</v>
      </c>
      <c r="E295" s="11" t="s">
        <v>1356</v>
      </c>
      <c r="F295" s="11" t="s">
        <v>1355</v>
      </c>
      <c r="G295" s="12" t="s">
        <v>1357</v>
      </c>
      <c r="I295" s="13"/>
      <c r="J295" s="13" t="s">
        <v>396</v>
      </c>
      <c r="K295" s="14" t="s">
        <v>359</v>
      </c>
      <c r="M295" s="15" t="s">
        <v>359</v>
      </c>
      <c r="N295" s="13"/>
      <c r="O295" s="13" t="s">
        <v>370</v>
      </c>
      <c r="P295" s="13" t="s">
        <v>524</v>
      </c>
      <c r="Q295" s="13" t="s">
        <v>370</v>
      </c>
      <c r="R295" s="13"/>
      <c r="S295" s="13" t="s">
        <v>370</v>
      </c>
      <c r="T295" s="13" t="s">
        <v>370</v>
      </c>
      <c r="W295" s="13" t="s">
        <v>370</v>
      </c>
      <c r="Y295" s="13"/>
      <c r="Z295" s="14"/>
      <c r="AD295" s="13">
        <f t="shared" si="30"/>
        <v>7</v>
      </c>
      <c r="AE295" s="13">
        <f t="shared" si="35"/>
        <v>0</v>
      </c>
      <c r="AF295" s="13">
        <f t="shared" si="36"/>
        <v>1</v>
      </c>
      <c r="AG295" s="13">
        <f t="shared" si="34"/>
        <v>0</v>
      </c>
      <c r="AH295" s="12">
        <f t="shared" si="33"/>
        <v>8</v>
      </c>
    </row>
    <row r="296" spans="1:34" hidden="1" x14ac:dyDescent="0.3">
      <c r="A296" s="11" t="s">
        <v>1358</v>
      </c>
      <c r="B296" s="12" t="s">
        <v>1350</v>
      </c>
      <c r="C296" s="12" t="s">
        <v>1351</v>
      </c>
      <c r="D296" s="11" t="s">
        <v>1352</v>
      </c>
      <c r="E296" s="11" t="s">
        <v>1359</v>
      </c>
      <c r="F296" s="11" t="s">
        <v>1358</v>
      </c>
      <c r="G296" s="12" t="s">
        <v>1360</v>
      </c>
      <c r="I296" s="13"/>
      <c r="J296" s="13"/>
      <c r="K296" s="14" t="s">
        <v>538</v>
      </c>
      <c r="M296" s="15" t="s">
        <v>360</v>
      </c>
      <c r="N296" s="13" t="s">
        <v>524</v>
      </c>
      <c r="P296" s="13" t="s">
        <v>524</v>
      </c>
      <c r="Q296" s="13" t="s">
        <v>538</v>
      </c>
      <c r="R296" s="13"/>
      <c r="T296" s="13"/>
      <c r="W296" s="13"/>
      <c r="Y296" s="13"/>
      <c r="Z296" s="14"/>
      <c r="AD296" s="13">
        <f t="shared" si="30"/>
        <v>0</v>
      </c>
      <c r="AE296" s="13">
        <f t="shared" si="35"/>
        <v>3</v>
      </c>
      <c r="AF296" s="13">
        <f t="shared" si="36"/>
        <v>2</v>
      </c>
      <c r="AG296" s="13">
        <f t="shared" si="34"/>
        <v>0</v>
      </c>
      <c r="AH296" s="12">
        <f t="shared" si="33"/>
        <v>5</v>
      </c>
    </row>
    <row r="297" spans="1:34" hidden="1" x14ac:dyDescent="0.3">
      <c r="A297" s="11" t="s">
        <v>1361</v>
      </c>
      <c r="B297" s="12" t="s">
        <v>1350</v>
      </c>
      <c r="C297" s="12" t="s">
        <v>1351</v>
      </c>
      <c r="D297" s="11" t="s">
        <v>1352</v>
      </c>
      <c r="E297" s="11" t="s">
        <v>1362</v>
      </c>
      <c r="F297" s="11" t="s">
        <v>1361</v>
      </c>
      <c r="G297" s="12" t="s">
        <v>1363</v>
      </c>
      <c r="I297" s="13"/>
      <c r="J297" s="13" t="s">
        <v>370</v>
      </c>
      <c r="K297" s="14" t="s">
        <v>396</v>
      </c>
      <c r="M297" s="15" t="s">
        <v>359</v>
      </c>
      <c r="N297" s="13"/>
      <c r="O297" s="13" t="s">
        <v>370</v>
      </c>
      <c r="P297" s="13"/>
      <c r="R297" s="13"/>
      <c r="S297" s="13" t="s">
        <v>359</v>
      </c>
      <c r="T297" s="13"/>
      <c r="W297" s="13"/>
      <c r="Y297" s="13"/>
      <c r="Z297" s="14"/>
      <c r="AD297" s="13">
        <f t="shared" si="30"/>
        <v>4</v>
      </c>
      <c r="AE297" s="13">
        <f t="shared" si="35"/>
        <v>0</v>
      </c>
      <c r="AF297" s="13">
        <f t="shared" si="36"/>
        <v>0</v>
      </c>
      <c r="AG297" s="13">
        <f t="shared" si="34"/>
        <v>0</v>
      </c>
      <c r="AH297" s="12">
        <f t="shared" si="33"/>
        <v>4</v>
      </c>
    </row>
    <row r="298" spans="1:34" hidden="1" x14ac:dyDescent="0.3">
      <c r="A298" s="11" t="s">
        <v>1364</v>
      </c>
      <c r="B298" s="12" t="s">
        <v>1350</v>
      </c>
      <c r="C298" s="12" t="s">
        <v>1351</v>
      </c>
      <c r="D298" s="11" t="s">
        <v>1352</v>
      </c>
      <c r="E298" s="11" t="s">
        <v>1365</v>
      </c>
      <c r="F298" s="11" t="s">
        <v>1364</v>
      </c>
      <c r="G298" s="12" t="s">
        <v>1366</v>
      </c>
      <c r="H298" s="13" t="s">
        <v>370</v>
      </c>
      <c r="I298" s="13"/>
      <c r="J298" s="13" t="s">
        <v>370</v>
      </c>
      <c r="M298" s="15"/>
      <c r="N298" s="13"/>
      <c r="P298" s="13"/>
      <c r="R298" s="13"/>
      <c r="T298" s="13"/>
      <c r="W298" s="13"/>
      <c r="Y298" s="13"/>
      <c r="Z298" s="14"/>
      <c r="AD298" s="13">
        <f t="shared" si="30"/>
        <v>2</v>
      </c>
      <c r="AE298" s="13">
        <f t="shared" si="35"/>
        <v>0</v>
      </c>
      <c r="AF298" s="13">
        <f t="shared" si="36"/>
        <v>0</v>
      </c>
      <c r="AG298" s="13">
        <f t="shared" si="34"/>
        <v>0</v>
      </c>
      <c r="AH298" s="12">
        <f t="shared" si="33"/>
        <v>2</v>
      </c>
    </row>
    <row r="299" spans="1:34" hidden="1" x14ac:dyDescent="0.3">
      <c r="A299" s="11" t="s">
        <v>1367</v>
      </c>
      <c r="B299" s="12" t="s">
        <v>1350</v>
      </c>
      <c r="C299" s="12" t="s">
        <v>1351</v>
      </c>
      <c r="D299" s="11" t="s">
        <v>1352</v>
      </c>
      <c r="E299" s="11" t="s">
        <v>1368</v>
      </c>
      <c r="F299" s="11" t="s">
        <v>1367</v>
      </c>
      <c r="G299" s="12" t="s">
        <v>1369</v>
      </c>
      <c r="H299" s="13" t="s">
        <v>370</v>
      </c>
      <c r="I299" s="13"/>
      <c r="J299" s="13"/>
      <c r="K299" s="14" t="s">
        <v>370</v>
      </c>
      <c r="M299" s="15"/>
      <c r="N299" s="13"/>
      <c r="P299" s="13"/>
      <c r="R299" s="13" t="s">
        <v>370</v>
      </c>
      <c r="T299" s="13"/>
      <c r="W299" s="13"/>
      <c r="Y299" s="13"/>
      <c r="Z299" s="14"/>
      <c r="AD299" s="13">
        <f t="shared" si="30"/>
        <v>3</v>
      </c>
      <c r="AE299" s="13">
        <f t="shared" si="35"/>
        <v>0</v>
      </c>
      <c r="AF299" s="13">
        <f t="shared" si="36"/>
        <v>0</v>
      </c>
      <c r="AG299" s="13">
        <f t="shared" si="34"/>
        <v>0</v>
      </c>
      <c r="AH299" s="12">
        <f t="shared" si="33"/>
        <v>3</v>
      </c>
    </row>
    <row r="300" spans="1:34" hidden="1" x14ac:dyDescent="0.3">
      <c r="A300" s="11" t="s">
        <v>1370</v>
      </c>
      <c r="B300" s="12" t="s">
        <v>1350</v>
      </c>
      <c r="C300" s="12" t="s">
        <v>1351</v>
      </c>
      <c r="D300" s="11" t="s">
        <v>1352</v>
      </c>
      <c r="E300" s="11" t="s">
        <v>1371</v>
      </c>
      <c r="F300" s="11" t="s">
        <v>1370</v>
      </c>
      <c r="G300" s="12" t="s">
        <v>1372</v>
      </c>
      <c r="H300" s="13" t="s">
        <v>370</v>
      </c>
      <c r="I300" s="13"/>
      <c r="J300" s="13" t="s">
        <v>396</v>
      </c>
      <c r="K300" s="14" t="s">
        <v>370</v>
      </c>
      <c r="M300" s="15"/>
      <c r="N300" s="13"/>
      <c r="P300" s="13"/>
      <c r="R300" s="13" t="s">
        <v>370</v>
      </c>
      <c r="T300" s="13"/>
      <c r="W300" s="13"/>
      <c r="Y300" s="13"/>
      <c r="Z300" s="14"/>
      <c r="AD300" s="13">
        <f t="shared" si="30"/>
        <v>3</v>
      </c>
      <c r="AE300" s="13">
        <f t="shared" si="35"/>
        <v>0</v>
      </c>
      <c r="AF300" s="13">
        <f t="shared" si="36"/>
        <v>0</v>
      </c>
      <c r="AG300" s="13">
        <f t="shared" si="34"/>
        <v>0</v>
      </c>
      <c r="AH300" s="12">
        <f t="shared" si="33"/>
        <v>3</v>
      </c>
    </row>
    <row r="301" spans="1:34" hidden="1" x14ac:dyDescent="0.3">
      <c r="A301" s="11" t="s">
        <v>1373</v>
      </c>
      <c r="B301" s="12" t="s">
        <v>1350</v>
      </c>
      <c r="C301" s="12" t="s">
        <v>1351</v>
      </c>
      <c r="D301" s="11" t="s">
        <v>1374</v>
      </c>
      <c r="E301" s="11" t="s">
        <v>1375</v>
      </c>
      <c r="F301" s="11" t="s">
        <v>1373</v>
      </c>
      <c r="G301" s="12" t="s">
        <v>1376</v>
      </c>
      <c r="I301" s="13"/>
      <c r="J301" s="13" t="s">
        <v>370</v>
      </c>
      <c r="M301" s="15" t="s">
        <v>359</v>
      </c>
      <c r="N301" s="13"/>
      <c r="O301" s="13" t="s">
        <v>370</v>
      </c>
      <c r="P301" s="13"/>
      <c r="R301" s="13"/>
      <c r="S301" s="13" t="s">
        <v>370</v>
      </c>
      <c r="T301" s="13"/>
      <c r="U301" s="13" t="s">
        <v>370</v>
      </c>
      <c r="W301" s="13" t="s">
        <v>370</v>
      </c>
      <c r="Y301" s="13"/>
      <c r="Z301" s="14"/>
      <c r="AD301" s="13">
        <f t="shared" si="30"/>
        <v>6</v>
      </c>
      <c r="AE301" s="13">
        <f t="shared" si="35"/>
        <v>0</v>
      </c>
      <c r="AF301" s="13">
        <f t="shared" si="36"/>
        <v>0</v>
      </c>
      <c r="AG301" s="13">
        <f t="shared" si="34"/>
        <v>0</v>
      </c>
      <c r="AH301" s="12">
        <f t="shared" si="33"/>
        <v>6</v>
      </c>
    </row>
    <row r="302" spans="1:34" hidden="1" x14ac:dyDescent="0.3">
      <c r="A302" s="11" t="s">
        <v>1377</v>
      </c>
      <c r="B302" s="12" t="s">
        <v>1350</v>
      </c>
      <c r="C302" s="12" t="s">
        <v>1351</v>
      </c>
      <c r="D302" s="11" t="s">
        <v>1374</v>
      </c>
      <c r="E302" s="11" t="s">
        <v>1378</v>
      </c>
      <c r="F302" s="11" t="s">
        <v>1377</v>
      </c>
      <c r="G302" s="12" t="s">
        <v>1379</v>
      </c>
      <c r="I302" s="13"/>
      <c r="J302" s="13"/>
      <c r="K302" s="14" t="s">
        <v>370</v>
      </c>
      <c r="M302" s="15"/>
      <c r="N302" s="13"/>
      <c r="P302" s="13"/>
      <c r="Q302" s="13" t="s">
        <v>370</v>
      </c>
      <c r="R302" s="13"/>
      <c r="T302" s="13"/>
      <c r="W302" s="13" t="s">
        <v>370</v>
      </c>
      <c r="Y302" s="13"/>
      <c r="Z302" s="14"/>
      <c r="AD302" s="13">
        <f t="shared" si="30"/>
        <v>3</v>
      </c>
      <c r="AE302" s="13">
        <f t="shared" si="35"/>
        <v>0</v>
      </c>
      <c r="AF302" s="13">
        <f t="shared" si="36"/>
        <v>0</v>
      </c>
      <c r="AG302" s="13">
        <f t="shared" si="34"/>
        <v>0</v>
      </c>
      <c r="AH302" s="12">
        <f t="shared" si="33"/>
        <v>3</v>
      </c>
    </row>
    <row r="303" spans="1:34" hidden="1" x14ac:dyDescent="0.3">
      <c r="A303" s="11" t="s">
        <v>223</v>
      </c>
      <c r="B303" s="12" t="s">
        <v>1350</v>
      </c>
      <c r="C303" s="12" t="s">
        <v>1351</v>
      </c>
      <c r="D303" s="11" t="s">
        <v>1374</v>
      </c>
      <c r="E303" s="11" t="s">
        <v>1380</v>
      </c>
      <c r="F303" s="11" t="s">
        <v>223</v>
      </c>
      <c r="G303" s="12" t="s">
        <v>1381</v>
      </c>
      <c r="H303" s="13" t="s">
        <v>370</v>
      </c>
      <c r="I303" s="13" t="s">
        <v>361</v>
      </c>
      <c r="J303" s="13" t="s">
        <v>370</v>
      </c>
      <c r="K303" s="14" t="s">
        <v>370</v>
      </c>
      <c r="L303" s="13" t="s">
        <v>370</v>
      </c>
      <c r="M303" s="15" t="s">
        <v>359</v>
      </c>
      <c r="N303" s="13"/>
      <c r="O303" s="13" t="s">
        <v>370</v>
      </c>
      <c r="P303" s="13" t="s">
        <v>538</v>
      </c>
      <c r="Q303" s="13" t="s">
        <v>370</v>
      </c>
      <c r="R303" s="13" t="s">
        <v>370</v>
      </c>
      <c r="S303" s="13" t="s">
        <v>370</v>
      </c>
      <c r="T303" s="13" t="s">
        <v>370</v>
      </c>
      <c r="U303" s="13" t="s">
        <v>538</v>
      </c>
      <c r="V303" s="13" t="s">
        <v>524</v>
      </c>
      <c r="W303" s="13" t="s">
        <v>370</v>
      </c>
      <c r="Y303" s="13"/>
      <c r="Z303" s="14" t="s">
        <v>524</v>
      </c>
      <c r="AD303" s="13">
        <f t="shared" si="30"/>
        <v>11</v>
      </c>
      <c r="AE303" s="13">
        <f t="shared" si="35"/>
        <v>2</v>
      </c>
      <c r="AF303" s="13">
        <f t="shared" si="36"/>
        <v>3</v>
      </c>
      <c r="AG303" s="13">
        <f t="shared" si="34"/>
        <v>0</v>
      </c>
      <c r="AH303" s="12">
        <f t="shared" si="33"/>
        <v>16</v>
      </c>
    </row>
    <row r="304" spans="1:34" hidden="1" x14ac:dyDescent="0.3">
      <c r="A304" s="11" t="s">
        <v>1382</v>
      </c>
      <c r="B304" s="12" t="s">
        <v>1350</v>
      </c>
      <c r="C304" s="12" t="s">
        <v>1351</v>
      </c>
      <c r="D304" s="11" t="s">
        <v>1374</v>
      </c>
      <c r="E304" s="11" t="s">
        <v>1383</v>
      </c>
      <c r="F304" s="11" t="s">
        <v>1382</v>
      </c>
      <c r="G304" s="12" t="s">
        <v>1384</v>
      </c>
      <c r="H304" s="13" t="s">
        <v>370</v>
      </c>
      <c r="I304" s="13"/>
      <c r="J304" s="13"/>
      <c r="K304" s="14" t="s">
        <v>370</v>
      </c>
      <c r="M304" s="15"/>
      <c r="N304" s="13"/>
      <c r="P304" s="13"/>
      <c r="R304" s="13" t="s">
        <v>396</v>
      </c>
      <c r="T304" s="13"/>
      <c r="W304" s="13"/>
      <c r="Y304" s="13"/>
      <c r="Z304" s="14"/>
      <c r="AD304" s="13">
        <f t="shared" si="30"/>
        <v>2</v>
      </c>
      <c r="AE304" s="13">
        <f t="shared" si="35"/>
        <v>0</v>
      </c>
      <c r="AF304" s="13">
        <f t="shared" si="36"/>
        <v>0</v>
      </c>
      <c r="AG304" s="13">
        <f t="shared" si="34"/>
        <v>0</v>
      </c>
      <c r="AH304" s="12">
        <f t="shared" si="33"/>
        <v>2</v>
      </c>
    </row>
    <row r="305" spans="1:34" hidden="1" x14ac:dyDescent="0.3">
      <c r="A305" s="11" t="s">
        <v>1385</v>
      </c>
      <c r="B305" s="12" t="s">
        <v>1350</v>
      </c>
      <c r="C305" s="12" t="s">
        <v>1351</v>
      </c>
      <c r="D305" s="11" t="s">
        <v>1386</v>
      </c>
      <c r="E305" s="11" t="s">
        <v>1387</v>
      </c>
      <c r="F305" s="11" t="s">
        <v>1385</v>
      </c>
      <c r="G305" s="12" t="s">
        <v>1388</v>
      </c>
      <c r="H305" s="13" t="s">
        <v>370</v>
      </c>
      <c r="I305" s="13"/>
      <c r="J305" s="13" t="s">
        <v>370</v>
      </c>
      <c r="K305" s="14" t="s">
        <v>370</v>
      </c>
      <c r="M305" s="15" t="s">
        <v>359</v>
      </c>
      <c r="N305" s="13"/>
      <c r="O305" s="13" t="s">
        <v>370</v>
      </c>
      <c r="P305" s="13"/>
      <c r="Q305" s="13" t="s">
        <v>370</v>
      </c>
      <c r="R305" s="13" t="s">
        <v>370</v>
      </c>
      <c r="S305" s="13" t="s">
        <v>370</v>
      </c>
      <c r="T305" s="13"/>
      <c r="U305" s="13" t="s">
        <v>370</v>
      </c>
      <c r="W305" s="13" t="s">
        <v>370</v>
      </c>
      <c r="Y305" s="13"/>
      <c r="Z305" s="14"/>
      <c r="AD305" s="13">
        <f>COUNTIF(H305:Z305,"X")+COUNTIF(H305:Z305, "X(e)")</f>
        <v>10</v>
      </c>
      <c r="AE305" s="13">
        <f>COUNTIF(H305:Z305,"NB")</f>
        <v>0</v>
      </c>
      <c r="AF305" s="13">
        <f>COUNTIF(H305:Z305,"V")</f>
        <v>0</v>
      </c>
      <c r="AG305" s="13">
        <f>COUNTIF(H305:AA305,"IN")</f>
        <v>0</v>
      </c>
      <c r="AH305" s="12">
        <f>SUM(AD305:AG305)</f>
        <v>10</v>
      </c>
    </row>
    <row r="306" spans="1:34" hidden="1" x14ac:dyDescent="0.3">
      <c r="A306" s="11" t="s">
        <v>1389</v>
      </c>
      <c r="B306" s="12" t="s">
        <v>1350</v>
      </c>
      <c r="C306" s="12" t="s">
        <v>1351</v>
      </c>
      <c r="D306" s="11" t="s">
        <v>1386</v>
      </c>
      <c r="E306" s="11" t="s">
        <v>1390</v>
      </c>
      <c r="F306" s="11" t="s">
        <v>1389</v>
      </c>
      <c r="G306" s="12" t="s">
        <v>1391</v>
      </c>
      <c r="I306" s="13"/>
      <c r="J306" s="13"/>
      <c r="K306" s="14" t="s">
        <v>370</v>
      </c>
      <c r="M306" s="15" t="s">
        <v>359</v>
      </c>
      <c r="N306" s="13"/>
      <c r="O306" s="13" t="s">
        <v>370</v>
      </c>
      <c r="P306" s="13" t="s">
        <v>370</v>
      </c>
      <c r="Q306" s="13" t="s">
        <v>370</v>
      </c>
      <c r="R306" s="13"/>
      <c r="T306" s="13" t="s">
        <v>370</v>
      </c>
      <c r="U306" s="13" t="s">
        <v>370</v>
      </c>
      <c r="W306" s="13" t="s">
        <v>370</v>
      </c>
      <c r="Y306" s="13"/>
      <c r="Z306" s="14"/>
      <c r="AD306" s="13">
        <f t="shared" si="30"/>
        <v>8</v>
      </c>
      <c r="AE306" s="13">
        <f t="shared" si="35"/>
        <v>0</v>
      </c>
      <c r="AF306" s="13">
        <f t="shared" si="36"/>
        <v>0</v>
      </c>
      <c r="AG306" s="13">
        <f t="shared" si="34"/>
        <v>0</v>
      </c>
      <c r="AH306" s="12">
        <f t="shared" si="33"/>
        <v>8</v>
      </c>
    </row>
    <row r="307" spans="1:34" hidden="1" x14ac:dyDescent="0.3">
      <c r="A307" s="11" t="s">
        <v>1392</v>
      </c>
      <c r="B307" s="12" t="s">
        <v>1350</v>
      </c>
      <c r="C307" s="12" t="s">
        <v>1351</v>
      </c>
      <c r="D307" s="11" t="s">
        <v>1386</v>
      </c>
      <c r="E307" s="11" t="s">
        <v>1393</v>
      </c>
      <c r="F307" s="11" t="s">
        <v>1392</v>
      </c>
      <c r="G307" s="12" t="s">
        <v>1394</v>
      </c>
      <c r="I307" s="13"/>
      <c r="J307" s="13" t="s">
        <v>370</v>
      </c>
      <c r="K307" s="14" t="s">
        <v>370</v>
      </c>
      <c r="M307" s="15" t="s">
        <v>524</v>
      </c>
      <c r="N307" s="13"/>
      <c r="O307" s="13" t="s">
        <v>370</v>
      </c>
      <c r="P307" s="13"/>
      <c r="R307" s="13"/>
      <c r="S307" s="13" t="s">
        <v>370</v>
      </c>
      <c r="T307" s="13"/>
      <c r="W307" s="13"/>
      <c r="Y307" s="13"/>
      <c r="Z307" s="14"/>
      <c r="AD307" s="13">
        <f t="shared" si="30"/>
        <v>4</v>
      </c>
      <c r="AE307" s="13">
        <f t="shared" si="35"/>
        <v>0</v>
      </c>
      <c r="AF307" s="13">
        <f t="shared" si="36"/>
        <v>1</v>
      </c>
      <c r="AG307" s="13">
        <f t="shared" si="34"/>
        <v>0</v>
      </c>
      <c r="AH307" s="12">
        <f t="shared" si="33"/>
        <v>5</v>
      </c>
    </row>
    <row r="308" spans="1:34" hidden="1" x14ac:dyDescent="0.3">
      <c r="A308" s="11" t="s">
        <v>1395</v>
      </c>
      <c r="B308" s="12" t="s">
        <v>1350</v>
      </c>
      <c r="C308" s="12" t="s">
        <v>1351</v>
      </c>
      <c r="D308" s="11" t="s">
        <v>1386</v>
      </c>
      <c r="E308" s="11" t="s">
        <v>1396</v>
      </c>
      <c r="F308" s="11" t="s">
        <v>1395</v>
      </c>
      <c r="G308" s="12" t="s">
        <v>1397</v>
      </c>
      <c r="H308" s="13" t="s">
        <v>396</v>
      </c>
      <c r="I308" s="13" t="s">
        <v>538</v>
      </c>
      <c r="J308" s="13" t="s">
        <v>396</v>
      </c>
      <c r="K308" s="13" t="s">
        <v>538</v>
      </c>
      <c r="L308" s="13" t="s">
        <v>538</v>
      </c>
      <c r="M308" s="15" t="s">
        <v>360</v>
      </c>
      <c r="N308" s="13" t="s">
        <v>524</v>
      </c>
      <c r="O308" s="13" t="s">
        <v>538</v>
      </c>
      <c r="P308" s="13"/>
      <c r="R308" s="13"/>
      <c r="S308" s="13" t="s">
        <v>538</v>
      </c>
      <c r="T308" s="13"/>
      <c r="W308" s="13" t="s">
        <v>538</v>
      </c>
      <c r="Y308" s="13" t="s">
        <v>524</v>
      </c>
      <c r="Z308" s="14"/>
      <c r="AD308" s="13">
        <f>COUNTIF(H308:Z308,"X")+COUNTIF(H308:Z308, "X(e)")</f>
        <v>0</v>
      </c>
      <c r="AE308" s="13">
        <f>COUNTIF(H308:Z308,"NB")</f>
        <v>7</v>
      </c>
      <c r="AF308" s="13">
        <f>COUNTIF(H308:Z308,"V")</f>
        <v>2</v>
      </c>
      <c r="AG308" s="13">
        <f>COUNTIF(H308:AA308,"IN")</f>
        <v>0</v>
      </c>
      <c r="AH308" s="12">
        <f>SUM(AD308:AG308)</f>
        <v>9</v>
      </c>
    </row>
    <row r="309" spans="1:34" hidden="1" x14ac:dyDescent="0.3">
      <c r="A309" s="11" t="s">
        <v>1398</v>
      </c>
      <c r="B309" s="12" t="s">
        <v>1350</v>
      </c>
      <c r="C309" s="12" t="s">
        <v>1351</v>
      </c>
      <c r="D309" s="11" t="s">
        <v>1386</v>
      </c>
      <c r="E309" s="11" t="s">
        <v>1399</v>
      </c>
      <c r="F309" s="11" t="s">
        <v>1398</v>
      </c>
      <c r="G309" s="12" t="s">
        <v>1400</v>
      </c>
      <c r="I309" s="13" t="s">
        <v>361</v>
      </c>
      <c r="J309" s="13"/>
      <c r="M309" s="15"/>
      <c r="N309" s="13"/>
      <c r="P309" s="13"/>
      <c r="R309" s="13"/>
      <c r="T309" s="13"/>
      <c r="U309" s="13" t="s">
        <v>524</v>
      </c>
      <c r="W309" s="13" t="s">
        <v>370</v>
      </c>
      <c r="Y309" s="13"/>
      <c r="Z309" s="14"/>
      <c r="AD309" s="13">
        <f t="shared" si="30"/>
        <v>1</v>
      </c>
      <c r="AE309" s="13">
        <f t="shared" si="35"/>
        <v>0</v>
      </c>
      <c r="AF309" s="13">
        <f t="shared" si="36"/>
        <v>2</v>
      </c>
      <c r="AG309" s="13">
        <f t="shared" si="34"/>
        <v>0</v>
      </c>
      <c r="AH309" s="12">
        <f t="shared" si="33"/>
        <v>3</v>
      </c>
    </row>
    <row r="310" spans="1:34" hidden="1" x14ac:dyDescent="0.3">
      <c r="A310" s="11" t="s">
        <v>1401</v>
      </c>
      <c r="B310" s="12" t="s">
        <v>1350</v>
      </c>
      <c r="C310" s="12" t="s">
        <v>1351</v>
      </c>
      <c r="D310" s="11" t="s">
        <v>1386</v>
      </c>
      <c r="E310" s="11" t="s">
        <v>1402</v>
      </c>
      <c r="F310" s="11" t="s">
        <v>1401</v>
      </c>
      <c r="G310" s="12" t="s">
        <v>1403</v>
      </c>
      <c r="I310" s="13"/>
      <c r="J310" s="13" t="s">
        <v>538</v>
      </c>
      <c r="K310" s="14" t="s">
        <v>370</v>
      </c>
      <c r="M310" s="15" t="s">
        <v>359</v>
      </c>
      <c r="N310" s="13"/>
      <c r="O310" s="13" t="s">
        <v>396</v>
      </c>
      <c r="P310" s="13" t="s">
        <v>370</v>
      </c>
      <c r="Q310" s="13" t="s">
        <v>370</v>
      </c>
      <c r="R310" s="13"/>
      <c r="S310" s="13" t="s">
        <v>370</v>
      </c>
      <c r="T310" s="13" t="s">
        <v>370</v>
      </c>
      <c r="U310" s="13" t="s">
        <v>370</v>
      </c>
      <c r="W310" s="24" t="s">
        <v>370</v>
      </c>
      <c r="Y310" s="13"/>
      <c r="Z310" s="14"/>
      <c r="AD310" s="13">
        <f t="shared" si="30"/>
        <v>8</v>
      </c>
      <c r="AE310" s="13">
        <f t="shared" si="35"/>
        <v>1</v>
      </c>
      <c r="AF310" s="13">
        <f t="shared" si="36"/>
        <v>0</v>
      </c>
      <c r="AG310" s="13">
        <f t="shared" si="34"/>
        <v>0</v>
      </c>
      <c r="AH310" s="12">
        <f t="shared" si="33"/>
        <v>9</v>
      </c>
    </row>
    <row r="311" spans="1:34" hidden="1" x14ac:dyDescent="0.3">
      <c r="A311" s="11" t="s">
        <v>1404</v>
      </c>
      <c r="B311" s="12" t="s">
        <v>1350</v>
      </c>
      <c r="C311" s="12" t="s">
        <v>1351</v>
      </c>
      <c r="D311" s="11" t="s">
        <v>1386</v>
      </c>
      <c r="E311" s="11" t="s">
        <v>1405</v>
      </c>
      <c r="F311" s="11" t="s">
        <v>1404</v>
      </c>
      <c r="G311" s="12" t="s">
        <v>1406</v>
      </c>
      <c r="I311" s="13"/>
      <c r="J311" s="13"/>
      <c r="M311" s="15"/>
      <c r="N311" s="13"/>
      <c r="P311" s="13"/>
      <c r="R311" s="13"/>
      <c r="T311" s="13"/>
      <c r="W311" s="24" t="s">
        <v>370</v>
      </c>
      <c r="Y311" s="13"/>
      <c r="Z311" s="14"/>
      <c r="AD311" s="13">
        <f>COUNTIF(H311:Z311,"X")+COUNTIF(H311:Z311, "X(e)")</f>
        <v>1</v>
      </c>
      <c r="AE311" s="13">
        <f>COUNTIF(H311:Z311,"NB")</f>
        <v>0</v>
      </c>
      <c r="AF311" s="13">
        <f t="shared" si="36"/>
        <v>0</v>
      </c>
      <c r="AG311" s="13">
        <f t="shared" si="34"/>
        <v>0</v>
      </c>
      <c r="AH311" s="12">
        <f t="shared" si="33"/>
        <v>1</v>
      </c>
    </row>
    <row r="312" spans="1:34" hidden="1" x14ac:dyDescent="0.3">
      <c r="A312" s="11" t="s">
        <v>1407</v>
      </c>
      <c r="B312" s="12" t="s">
        <v>1350</v>
      </c>
      <c r="C312" s="12" t="s">
        <v>1351</v>
      </c>
      <c r="D312" s="11" t="s">
        <v>1386</v>
      </c>
      <c r="E312" s="11" t="s">
        <v>1408</v>
      </c>
      <c r="F312" s="11" t="s">
        <v>1407</v>
      </c>
      <c r="G312" s="12" t="s">
        <v>1409</v>
      </c>
      <c r="H312" s="13" t="s">
        <v>370</v>
      </c>
      <c r="I312" s="13"/>
      <c r="J312" s="13" t="s">
        <v>370</v>
      </c>
      <c r="K312" s="14" t="s">
        <v>370</v>
      </c>
      <c r="M312" s="15" t="s">
        <v>360</v>
      </c>
      <c r="N312" s="13"/>
      <c r="P312" s="13" t="s">
        <v>524</v>
      </c>
      <c r="R312" s="13" t="s">
        <v>370</v>
      </c>
      <c r="T312" s="13" t="s">
        <v>538</v>
      </c>
      <c r="V312" s="13" t="s">
        <v>524</v>
      </c>
      <c r="W312" s="13" t="s">
        <v>396</v>
      </c>
      <c r="Y312" s="13"/>
      <c r="Z312" s="14" t="s">
        <v>524</v>
      </c>
      <c r="AD312" s="13">
        <f t="shared" si="30"/>
        <v>4</v>
      </c>
      <c r="AE312" s="13">
        <f t="shared" si="35"/>
        <v>2</v>
      </c>
      <c r="AF312" s="13">
        <f t="shared" si="36"/>
        <v>3</v>
      </c>
      <c r="AG312" s="13">
        <f t="shared" si="34"/>
        <v>0</v>
      </c>
      <c r="AH312" s="12">
        <f t="shared" si="33"/>
        <v>9</v>
      </c>
    </row>
    <row r="313" spans="1:34" hidden="1" x14ac:dyDescent="0.3">
      <c r="A313" s="11" t="s">
        <v>1410</v>
      </c>
      <c r="B313" s="12" t="s">
        <v>1350</v>
      </c>
      <c r="C313" s="12" t="s">
        <v>1351</v>
      </c>
      <c r="D313" s="11" t="s">
        <v>1386</v>
      </c>
      <c r="E313" s="11" t="s">
        <v>1411</v>
      </c>
      <c r="F313" s="11" t="s">
        <v>1410</v>
      </c>
      <c r="G313" s="12" t="s">
        <v>1412</v>
      </c>
      <c r="I313" s="13"/>
      <c r="J313" s="13" t="s">
        <v>370</v>
      </c>
      <c r="K313" s="14" t="s">
        <v>370</v>
      </c>
      <c r="M313" s="15" t="s">
        <v>359</v>
      </c>
      <c r="N313" s="13"/>
      <c r="O313" s="13" t="s">
        <v>370</v>
      </c>
      <c r="P313" s="13" t="s">
        <v>370</v>
      </c>
      <c r="Q313" s="13" t="s">
        <v>370</v>
      </c>
      <c r="R313" s="13"/>
      <c r="S313" s="13" t="s">
        <v>370</v>
      </c>
      <c r="T313" s="13" t="s">
        <v>370</v>
      </c>
      <c r="U313" s="13" t="s">
        <v>370</v>
      </c>
      <c r="W313" s="13" t="s">
        <v>370</v>
      </c>
      <c r="Y313" s="13"/>
      <c r="Z313" s="14"/>
      <c r="AD313" s="13">
        <f t="shared" si="30"/>
        <v>10</v>
      </c>
      <c r="AE313" s="13">
        <f t="shared" si="35"/>
        <v>0</v>
      </c>
      <c r="AF313" s="13">
        <f t="shared" si="36"/>
        <v>0</v>
      </c>
      <c r="AG313" s="13">
        <f t="shared" si="34"/>
        <v>0</v>
      </c>
      <c r="AH313" s="12">
        <f t="shared" ref="AH313:AH379" si="37">SUM(AD313:AG313)</f>
        <v>10</v>
      </c>
    </row>
    <row r="314" spans="1:34" hidden="1" x14ac:dyDescent="0.3">
      <c r="A314" s="11" t="s">
        <v>1413</v>
      </c>
      <c r="B314" s="12" t="s">
        <v>1350</v>
      </c>
      <c r="C314" s="12" t="s">
        <v>1351</v>
      </c>
      <c r="D314" s="11" t="s">
        <v>1414</v>
      </c>
      <c r="E314" s="11" t="s">
        <v>1415</v>
      </c>
      <c r="F314" s="11" t="s">
        <v>1413</v>
      </c>
      <c r="G314" s="12" t="s">
        <v>1416</v>
      </c>
      <c r="H314" s="13" t="s">
        <v>538</v>
      </c>
      <c r="I314" s="13"/>
      <c r="J314" s="13" t="s">
        <v>370</v>
      </c>
      <c r="K314" s="14" t="s">
        <v>370</v>
      </c>
      <c r="M314" s="15" t="s">
        <v>359</v>
      </c>
      <c r="N314" s="13"/>
      <c r="O314" s="13" t="s">
        <v>370</v>
      </c>
      <c r="P314" s="13" t="s">
        <v>370</v>
      </c>
      <c r="Q314" s="13" t="s">
        <v>396</v>
      </c>
      <c r="R314" s="13"/>
      <c r="S314" s="13" t="s">
        <v>370</v>
      </c>
      <c r="T314" s="13" t="s">
        <v>370</v>
      </c>
      <c r="W314" s="13" t="s">
        <v>370</v>
      </c>
      <c r="Y314" s="13"/>
      <c r="Z314" s="14"/>
      <c r="AD314" s="13">
        <f t="shared" si="30"/>
        <v>8</v>
      </c>
      <c r="AE314" s="13">
        <f t="shared" si="35"/>
        <v>1</v>
      </c>
      <c r="AF314" s="13">
        <f t="shared" si="36"/>
        <v>0</v>
      </c>
      <c r="AG314" s="13">
        <f t="shared" si="34"/>
        <v>0</v>
      </c>
      <c r="AH314" s="12">
        <f t="shared" si="37"/>
        <v>9</v>
      </c>
    </row>
    <row r="315" spans="1:34" hidden="1" x14ac:dyDescent="0.3">
      <c r="A315" s="11" t="s">
        <v>1417</v>
      </c>
      <c r="B315" s="12" t="s">
        <v>1350</v>
      </c>
      <c r="C315" s="12" t="s">
        <v>1351</v>
      </c>
      <c r="D315" s="11" t="s">
        <v>1414</v>
      </c>
      <c r="E315" s="11" t="s">
        <v>1418</v>
      </c>
      <c r="F315" s="11" t="s">
        <v>1417</v>
      </c>
      <c r="G315" s="12" t="s">
        <v>1419</v>
      </c>
      <c r="H315" s="13" t="s">
        <v>370</v>
      </c>
      <c r="I315" s="13"/>
      <c r="J315" s="13" t="s">
        <v>370</v>
      </c>
      <c r="L315" s="13" t="s">
        <v>370</v>
      </c>
      <c r="M315" s="15"/>
      <c r="N315" s="13"/>
      <c r="P315" s="13"/>
      <c r="R315" s="13"/>
      <c r="S315" s="13" t="s">
        <v>370</v>
      </c>
      <c r="T315" s="13"/>
      <c r="W315" s="13"/>
      <c r="Y315" s="13"/>
      <c r="Z315" s="14"/>
      <c r="AD315" s="13">
        <f t="shared" si="30"/>
        <v>4</v>
      </c>
      <c r="AE315" s="13">
        <f t="shared" si="35"/>
        <v>0</v>
      </c>
      <c r="AF315" s="13">
        <f t="shared" si="36"/>
        <v>0</v>
      </c>
      <c r="AG315" s="13">
        <f t="shared" si="34"/>
        <v>0</v>
      </c>
      <c r="AH315" s="12">
        <f t="shared" si="37"/>
        <v>4</v>
      </c>
    </row>
    <row r="316" spans="1:34" hidden="1" x14ac:dyDescent="0.3">
      <c r="A316" s="11" t="s">
        <v>1420</v>
      </c>
      <c r="B316" s="12" t="s">
        <v>1350</v>
      </c>
      <c r="C316" s="12" t="s">
        <v>1351</v>
      </c>
      <c r="D316" s="11" t="s">
        <v>1421</v>
      </c>
      <c r="E316" s="11" t="s">
        <v>1422</v>
      </c>
      <c r="F316" s="11" t="s">
        <v>1420</v>
      </c>
      <c r="G316" s="12" t="s">
        <v>1423</v>
      </c>
      <c r="I316" s="13"/>
      <c r="J316" s="13"/>
      <c r="M316" s="15" t="s">
        <v>359</v>
      </c>
      <c r="N316" s="13"/>
      <c r="P316" s="13"/>
      <c r="R316" s="13"/>
      <c r="T316" s="13"/>
      <c r="W316" s="13" t="s">
        <v>370</v>
      </c>
      <c r="Y316" s="13"/>
      <c r="Z316" s="14"/>
      <c r="AD316" s="13">
        <f t="shared" si="30"/>
        <v>2</v>
      </c>
      <c r="AE316" s="13">
        <f t="shared" si="35"/>
        <v>0</v>
      </c>
      <c r="AF316" s="13">
        <f t="shared" si="36"/>
        <v>0</v>
      </c>
      <c r="AG316" s="13">
        <f t="shared" si="34"/>
        <v>0</v>
      </c>
      <c r="AH316" s="12">
        <f t="shared" si="37"/>
        <v>2</v>
      </c>
    </row>
    <row r="317" spans="1:34" hidden="1" x14ac:dyDescent="0.3">
      <c r="A317" s="11" t="s">
        <v>1424</v>
      </c>
      <c r="B317" s="12" t="s">
        <v>1350</v>
      </c>
      <c r="C317" s="12" t="s">
        <v>1351</v>
      </c>
      <c r="D317" s="11" t="s">
        <v>1421</v>
      </c>
      <c r="E317" s="11" t="s">
        <v>1425</v>
      </c>
      <c r="F317" s="11" t="s">
        <v>1424</v>
      </c>
      <c r="G317" s="12" t="s">
        <v>1426</v>
      </c>
      <c r="H317" s="13" t="s">
        <v>524</v>
      </c>
      <c r="I317" s="13"/>
      <c r="J317" s="13" t="s">
        <v>370</v>
      </c>
      <c r="K317" s="14" t="s">
        <v>370</v>
      </c>
      <c r="M317" s="15" t="s">
        <v>359</v>
      </c>
      <c r="N317" s="13"/>
      <c r="O317" s="13" t="s">
        <v>370</v>
      </c>
      <c r="P317" s="13" t="s">
        <v>370</v>
      </c>
      <c r="Q317" s="13" t="s">
        <v>370</v>
      </c>
      <c r="R317" s="13"/>
      <c r="S317" s="13" t="s">
        <v>370</v>
      </c>
      <c r="T317" s="13" t="s">
        <v>370</v>
      </c>
      <c r="U317" s="13" t="s">
        <v>370</v>
      </c>
      <c r="W317" s="13" t="s">
        <v>370</v>
      </c>
      <c r="Y317" s="13"/>
      <c r="Z317" s="14"/>
      <c r="AD317" s="13">
        <f t="shared" si="30"/>
        <v>10</v>
      </c>
      <c r="AE317" s="13">
        <f t="shared" si="35"/>
        <v>0</v>
      </c>
      <c r="AF317" s="13">
        <f t="shared" si="36"/>
        <v>1</v>
      </c>
      <c r="AG317" s="13">
        <f t="shared" si="34"/>
        <v>0</v>
      </c>
      <c r="AH317" s="12">
        <f t="shared" si="37"/>
        <v>11</v>
      </c>
    </row>
    <row r="318" spans="1:34" hidden="1" x14ac:dyDescent="0.3">
      <c r="A318" s="11" t="s">
        <v>1427</v>
      </c>
      <c r="B318" s="12" t="s">
        <v>1350</v>
      </c>
      <c r="C318" s="12" t="s">
        <v>1351</v>
      </c>
      <c r="D318" s="11" t="s">
        <v>1428</v>
      </c>
      <c r="E318" s="11" t="s">
        <v>992</v>
      </c>
      <c r="F318" s="11" t="s">
        <v>1427</v>
      </c>
      <c r="G318" s="12" t="s">
        <v>1429</v>
      </c>
      <c r="I318" s="13"/>
      <c r="J318" s="13" t="s">
        <v>370</v>
      </c>
      <c r="K318" s="14" t="s">
        <v>370</v>
      </c>
      <c r="M318" s="15" t="s">
        <v>359</v>
      </c>
      <c r="N318" s="13"/>
      <c r="O318" s="13" t="s">
        <v>370</v>
      </c>
      <c r="P318" s="13" t="s">
        <v>370</v>
      </c>
      <c r="Q318" s="13" t="s">
        <v>370</v>
      </c>
      <c r="R318" s="13"/>
      <c r="S318" s="13" t="s">
        <v>370</v>
      </c>
      <c r="T318" s="13" t="s">
        <v>370</v>
      </c>
      <c r="U318" s="13" t="s">
        <v>370</v>
      </c>
      <c r="W318" s="13" t="s">
        <v>370</v>
      </c>
      <c r="Y318" s="13"/>
      <c r="Z318" s="14"/>
      <c r="AD318" s="13">
        <f t="shared" si="30"/>
        <v>10</v>
      </c>
      <c r="AE318" s="13">
        <f t="shared" si="35"/>
        <v>0</v>
      </c>
      <c r="AF318" s="13">
        <f t="shared" si="36"/>
        <v>0</v>
      </c>
      <c r="AG318" s="13">
        <f t="shared" si="34"/>
        <v>0</v>
      </c>
      <c r="AH318" s="12">
        <f t="shared" si="37"/>
        <v>10</v>
      </c>
    </row>
    <row r="319" spans="1:34" hidden="1" x14ac:dyDescent="0.3">
      <c r="A319" s="11" t="s">
        <v>1430</v>
      </c>
      <c r="B319" s="12" t="s">
        <v>1350</v>
      </c>
      <c r="C319" s="12" t="s">
        <v>1351</v>
      </c>
      <c r="D319" s="11" t="s">
        <v>1431</v>
      </c>
      <c r="E319" s="11" t="s">
        <v>1432</v>
      </c>
      <c r="F319" s="11" t="s">
        <v>1430</v>
      </c>
      <c r="G319" s="12" t="s">
        <v>1433</v>
      </c>
      <c r="I319" s="13"/>
      <c r="J319" s="13"/>
      <c r="M319" s="15"/>
      <c r="N319" s="13"/>
      <c r="P319" s="13"/>
      <c r="Q319" s="13"/>
      <c r="R319" s="13"/>
      <c r="T319" s="13" t="s">
        <v>524</v>
      </c>
      <c r="W319" s="13"/>
      <c r="Y319" s="13"/>
      <c r="Z319" s="14"/>
      <c r="AD319" s="13">
        <f t="shared" si="30"/>
        <v>0</v>
      </c>
      <c r="AE319" s="13">
        <f t="shared" si="35"/>
        <v>0</v>
      </c>
      <c r="AF319" s="13">
        <f t="shared" si="36"/>
        <v>1</v>
      </c>
      <c r="AG319" s="13">
        <f t="shared" si="34"/>
        <v>0</v>
      </c>
      <c r="AH319" s="12">
        <f t="shared" si="37"/>
        <v>1</v>
      </c>
    </row>
    <row r="320" spans="1:34" hidden="1" x14ac:dyDescent="0.3">
      <c r="A320" s="11" t="s">
        <v>1434</v>
      </c>
      <c r="B320" s="12" t="s">
        <v>1350</v>
      </c>
      <c r="C320" s="12" t="s">
        <v>1435</v>
      </c>
      <c r="D320" s="11" t="s">
        <v>1436</v>
      </c>
      <c r="E320" s="11" t="s">
        <v>1437</v>
      </c>
      <c r="F320" s="11" t="s">
        <v>1434</v>
      </c>
      <c r="G320" s="12" t="s">
        <v>1438</v>
      </c>
      <c r="I320" s="13"/>
      <c r="J320" s="13"/>
      <c r="K320" s="14" t="s">
        <v>370</v>
      </c>
      <c r="M320" s="15"/>
      <c r="N320" s="13"/>
      <c r="P320" s="13" t="s">
        <v>370</v>
      </c>
      <c r="Q320" s="13" t="s">
        <v>370</v>
      </c>
      <c r="R320" s="13"/>
      <c r="T320" s="13" t="s">
        <v>370</v>
      </c>
      <c r="W320" s="13" t="s">
        <v>370</v>
      </c>
      <c r="Y320" s="13"/>
      <c r="Z320" s="14"/>
      <c r="AD320" s="13">
        <f t="shared" si="30"/>
        <v>5</v>
      </c>
      <c r="AE320" s="13">
        <f t="shared" si="35"/>
        <v>0</v>
      </c>
      <c r="AF320" s="13">
        <f t="shared" si="36"/>
        <v>0</v>
      </c>
      <c r="AG320" s="13">
        <f t="shared" si="34"/>
        <v>0</v>
      </c>
      <c r="AH320" s="12">
        <f t="shared" si="37"/>
        <v>5</v>
      </c>
    </row>
    <row r="321" spans="1:34" hidden="1" x14ac:dyDescent="0.3">
      <c r="A321" s="11" t="s">
        <v>1439</v>
      </c>
      <c r="B321" s="12" t="s">
        <v>1350</v>
      </c>
      <c r="C321" s="12" t="s">
        <v>1435</v>
      </c>
      <c r="D321" s="11" t="s">
        <v>1436</v>
      </c>
      <c r="E321" s="11" t="s">
        <v>1440</v>
      </c>
      <c r="F321" s="11" t="s">
        <v>1439</v>
      </c>
      <c r="G321" s="12" t="s">
        <v>1441</v>
      </c>
      <c r="I321" s="13"/>
      <c r="J321" s="13"/>
      <c r="K321" s="14" t="s">
        <v>370</v>
      </c>
      <c r="M321" s="15" t="s">
        <v>359</v>
      </c>
      <c r="N321" s="13"/>
      <c r="O321" s="13" t="s">
        <v>370</v>
      </c>
      <c r="P321" s="13"/>
      <c r="R321" s="13"/>
      <c r="S321" s="13" t="s">
        <v>370</v>
      </c>
      <c r="T321" s="13"/>
      <c r="W321" s="13" t="s">
        <v>370</v>
      </c>
      <c r="Y321" s="13"/>
      <c r="Z321" s="14"/>
      <c r="AD321" s="13">
        <f t="shared" si="30"/>
        <v>5</v>
      </c>
      <c r="AE321" s="13">
        <f t="shared" si="35"/>
        <v>0</v>
      </c>
      <c r="AF321" s="13">
        <f t="shared" si="36"/>
        <v>0</v>
      </c>
      <c r="AG321" s="13">
        <f t="shared" si="34"/>
        <v>0</v>
      </c>
      <c r="AH321" s="12">
        <f t="shared" si="37"/>
        <v>5</v>
      </c>
    </row>
    <row r="322" spans="1:34" hidden="1" x14ac:dyDescent="0.3">
      <c r="A322" s="11" t="s">
        <v>1442</v>
      </c>
      <c r="B322" s="12" t="s">
        <v>1350</v>
      </c>
      <c r="C322" s="12" t="s">
        <v>1435</v>
      </c>
      <c r="D322" s="11" t="s">
        <v>1443</v>
      </c>
      <c r="E322" s="11" t="s">
        <v>1444</v>
      </c>
      <c r="F322" s="11" t="s">
        <v>1442</v>
      </c>
      <c r="G322" s="12" t="s">
        <v>1445</v>
      </c>
      <c r="H322" s="13" t="s">
        <v>524</v>
      </c>
      <c r="I322" s="13" t="s">
        <v>524</v>
      </c>
      <c r="J322" s="13" t="s">
        <v>370</v>
      </c>
      <c r="K322" s="14" t="s">
        <v>370</v>
      </c>
      <c r="M322" s="15" t="s">
        <v>359</v>
      </c>
      <c r="N322" s="13" t="s">
        <v>524</v>
      </c>
      <c r="O322" s="13" t="s">
        <v>370</v>
      </c>
      <c r="P322" s="13" t="s">
        <v>370</v>
      </c>
      <c r="Q322" s="13" t="s">
        <v>370</v>
      </c>
      <c r="R322" s="13"/>
      <c r="S322" s="13" t="s">
        <v>370</v>
      </c>
      <c r="T322" s="13" t="s">
        <v>370</v>
      </c>
      <c r="U322" s="13" t="s">
        <v>370</v>
      </c>
      <c r="W322" s="13" t="s">
        <v>370</v>
      </c>
      <c r="Y322" s="13"/>
      <c r="Z322" s="14"/>
      <c r="AD322" s="13">
        <f t="shared" si="30"/>
        <v>10</v>
      </c>
      <c r="AE322" s="13">
        <f t="shared" si="35"/>
        <v>0</v>
      </c>
      <c r="AF322" s="13">
        <f t="shared" si="36"/>
        <v>3</v>
      </c>
      <c r="AG322" s="13">
        <f t="shared" si="34"/>
        <v>0</v>
      </c>
      <c r="AH322" s="12">
        <f t="shared" si="37"/>
        <v>13</v>
      </c>
    </row>
    <row r="323" spans="1:34" hidden="1" x14ac:dyDescent="0.3">
      <c r="A323" s="11" t="s">
        <v>1446</v>
      </c>
      <c r="B323" s="12" t="s">
        <v>1350</v>
      </c>
      <c r="C323" s="12" t="s">
        <v>1435</v>
      </c>
      <c r="D323" s="11" t="s">
        <v>1443</v>
      </c>
      <c r="E323" s="11" t="s">
        <v>1447</v>
      </c>
      <c r="F323" s="11" t="s">
        <v>1446</v>
      </c>
      <c r="G323" s="12" t="s">
        <v>1448</v>
      </c>
      <c r="H323" s="13" t="s">
        <v>370</v>
      </c>
      <c r="I323" s="13"/>
      <c r="J323" s="13"/>
      <c r="K323" s="14" t="s">
        <v>370</v>
      </c>
      <c r="M323" s="15"/>
      <c r="N323" s="13"/>
      <c r="P323" s="13"/>
      <c r="R323" s="13" t="s">
        <v>370</v>
      </c>
      <c r="T323" s="13"/>
      <c r="V323" s="13" t="s">
        <v>370</v>
      </c>
      <c r="W323" s="13"/>
      <c r="Y323" s="13"/>
      <c r="Z323" s="14"/>
      <c r="AD323" s="13">
        <f t="shared" si="30"/>
        <v>4</v>
      </c>
      <c r="AE323" s="13">
        <f t="shared" si="35"/>
        <v>0</v>
      </c>
      <c r="AF323" s="13">
        <f t="shared" si="36"/>
        <v>0</v>
      </c>
      <c r="AG323" s="13">
        <f t="shared" si="34"/>
        <v>0</v>
      </c>
      <c r="AH323" s="12">
        <f t="shared" si="37"/>
        <v>4</v>
      </c>
    </row>
    <row r="324" spans="1:34" hidden="1" x14ac:dyDescent="0.3">
      <c r="A324" s="11" t="s">
        <v>1449</v>
      </c>
      <c r="B324" s="12" t="s">
        <v>1350</v>
      </c>
      <c r="C324" s="12" t="s">
        <v>1435</v>
      </c>
      <c r="D324" s="11" t="s">
        <v>1450</v>
      </c>
      <c r="E324" s="11" t="s">
        <v>1451</v>
      </c>
      <c r="F324" s="11" t="s">
        <v>1449</v>
      </c>
      <c r="G324" s="12" t="s">
        <v>1452</v>
      </c>
      <c r="I324" s="13"/>
      <c r="J324" s="13"/>
      <c r="M324" s="15" t="s">
        <v>359</v>
      </c>
      <c r="N324" s="13"/>
      <c r="O324" s="13" t="s">
        <v>370</v>
      </c>
      <c r="P324" s="13"/>
      <c r="R324" s="13"/>
      <c r="S324" s="13" t="s">
        <v>370</v>
      </c>
      <c r="T324" s="13"/>
      <c r="W324" s="13" t="s">
        <v>370</v>
      </c>
      <c r="Y324" s="13"/>
      <c r="Z324" s="14"/>
      <c r="AD324" s="13">
        <f t="shared" si="30"/>
        <v>4</v>
      </c>
      <c r="AE324" s="13">
        <f t="shared" si="35"/>
        <v>0</v>
      </c>
      <c r="AF324" s="13">
        <f t="shared" si="36"/>
        <v>0</v>
      </c>
      <c r="AG324" s="13">
        <f t="shared" si="34"/>
        <v>0</v>
      </c>
      <c r="AH324" s="12">
        <f t="shared" si="37"/>
        <v>4</v>
      </c>
    </row>
    <row r="325" spans="1:34" hidden="1" x14ac:dyDescent="0.3">
      <c r="A325" s="11" t="s">
        <v>1453</v>
      </c>
      <c r="B325" s="12" t="s">
        <v>1350</v>
      </c>
      <c r="C325" s="12" t="s">
        <v>1435</v>
      </c>
      <c r="D325" s="11" t="s">
        <v>1450</v>
      </c>
      <c r="E325" s="11" t="s">
        <v>1454</v>
      </c>
      <c r="F325" s="11" t="s">
        <v>1453</v>
      </c>
      <c r="G325" s="12" t="s">
        <v>1455</v>
      </c>
      <c r="I325" s="13"/>
      <c r="J325" s="13" t="s">
        <v>370</v>
      </c>
      <c r="M325" s="15" t="s">
        <v>359</v>
      </c>
      <c r="N325" s="13"/>
      <c r="O325" s="13" t="s">
        <v>370</v>
      </c>
      <c r="P325" s="13"/>
      <c r="R325" s="13"/>
      <c r="S325" s="13" t="s">
        <v>370</v>
      </c>
      <c r="T325" s="13"/>
      <c r="W325" s="13"/>
      <c r="Y325" s="13"/>
      <c r="Z325" s="14"/>
      <c r="AD325" s="13">
        <f t="shared" si="30"/>
        <v>4</v>
      </c>
      <c r="AE325" s="13">
        <f t="shared" si="35"/>
        <v>0</v>
      </c>
      <c r="AF325" s="13">
        <f t="shared" si="36"/>
        <v>0</v>
      </c>
      <c r="AG325" s="13">
        <f t="shared" si="34"/>
        <v>0</v>
      </c>
      <c r="AH325" s="12">
        <f t="shared" si="37"/>
        <v>4</v>
      </c>
    </row>
    <row r="326" spans="1:34" hidden="1" x14ac:dyDescent="0.3">
      <c r="A326" s="11" t="s">
        <v>1456</v>
      </c>
      <c r="B326" s="12" t="s">
        <v>1350</v>
      </c>
      <c r="C326" s="12" t="s">
        <v>1435</v>
      </c>
      <c r="D326" s="11" t="s">
        <v>1457</v>
      </c>
      <c r="E326" s="11" t="s">
        <v>1458</v>
      </c>
      <c r="F326" s="11" t="s">
        <v>1456</v>
      </c>
      <c r="G326" s="12" t="s">
        <v>1459</v>
      </c>
      <c r="I326" s="13"/>
      <c r="J326" s="13"/>
      <c r="K326" s="17" t="s">
        <v>416</v>
      </c>
      <c r="M326" s="15"/>
      <c r="N326" s="13"/>
      <c r="P326" s="13"/>
      <c r="R326" s="13"/>
      <c r="T326" s="13"/>
      <c r="W326" s="13"/>
      <c r="Y326" s="13"/>
      <c r="Z326" s="14"/>
      <c r="AD326" s="13">
        <f t="shared" si="30"/>
        <v>1</v>
      </c>
      <c r="AE326" s="13">
        <f t="shared" si="35"/>
        <v>0</v>
      </c>
      <c r="AF326" s="13">
        <f t="shared" si="36"/>
        <v>0</v>
      </c>
      <c r="AG326" s="13">
        <f t="shared" si="34"/>
        <v>0</v>
      </c>
      <c r="AH326" s="12">
        <f t="shared" si="37"/>
        <v>1</v>
      </c>
    </row>
    <row r="327" spans="1:34" hidden="1" x14ac:dyDescent="0.3">
      <c r="A327" s="11" t="s">
        <v>1460</v>
      </c>
      <c r="B327" s="12" t="s">
        <v>1350</v>
      </c>
      <c r="C327" s="12" t="s">
        <v>1435</v>
      </c>
      <c r="D327" s="11" t="s">
        <v>1461</v>
      </c>
      <c r="E327" s="11" t="s">
        <v>1462</v>
      </c>
      <c r="F327" s="11" t="s">
        <v>1460</v>
      </c>
      <c r="G327" s="12" t="s">
        <v>1463</v>
      </c>
      <c r="I327" s="13"/>
      <c r="J327" s="13"/>
      <c r="K327" s="17" t="s">
        <v>416</v>
      </c>
      <c r="M327" s="15"/>
      <c r="N327" s="13"/>
      <c r="P327" s="13"/>
      <c r="R327" s="13"/>
      <c r="T327" s="13"/>
      <c r="W327" s="13"/>
      <c r="Y327" s="13"/>
      <c r="Z327" s="14"/>
      <c r="AD327" s="13">
        <f t="shared" si="30"/>
        <v>1</v>
      </c>
      <c r="AE327" s="13">
        <f t="shared" si="35"/>
        <v>0</v>
      </c>
      <c r="AF327" s="13">
        <f t="shared" si="36"/>
        <v>0</v>
      </c>
      <c r="AG327" s="13">
        <f t="shared" si="34"/>
        <v>0</v>
      </c>
      <c r="AH327" s="12">
        <f t="shared" si="37"/>
        <v>1</v>
      </c>
    </row>
    <row r="328" spans="1:34" hidden="1" x14ac:dyDescent="0.3">
      <c r="A328" s="11" t="s">
        <v>1464</v>
      </c>
      <c r="B328" s="12" t="s">
        <v>1350</v>
      </c>
      <c r="C328" s="12" t="s">
        <v>1435</v>
      </c>
      <c r="D328" s="11" t="s">
        <v>1461</v>
      </c>
      <c r="E328" s="11" t="s">
        <v>1465</v>
      </c>
      <c r="F328" s="11" t="s">
        <v>1464</v>
      </c>
      <c r="G328" s="12" t="s">
        <v>1466</v>
      </c>
      <c r="I328" s="13"/>
      <c r="J328" s="13"/>
      <c r="M328" s="15" t="s">
        <v>359</v>
      </c>
      <c r="N328" s="13"/>
      <c r="O328" s="13" t="s">
        <v>370</v>
      </c>
      <c r="P328" s="13"/>
      <c r="R328" s="13"/>
      <c r="T328" s="13"/>
      <c r="W328" s="13"/>
      <c r="Y328" s="13"/>
      <c r="Z328" s="14"/>
      <c r="AD328" s="13">
        <f t="shared" si="30"/>
        <v>2</v>
      </c>
      <c r="AE328" s="13">
        <f t="shared" si="35"/>
        <v>0</v>
      </c>
      <c r="AF328" s="13">
        <f t="shared" si="36"/>
        <v>0</v>
      </c>
      <c r="AG328" s="13">
        <f t="shared" si="34"/>
        <v>0</v>
      </c>
      <c r="AH328" s="12">
        <f t="shared" si="37"/>
        <v>2</v>
      </c>
    </row>
    <row r="329" spans="1:34" hidden="1" x14ac:dyDescent="0.3">
      <c r="A329" s="11" t="s">
        <v>1467</v>
      </c>
      <c r="B329" s="12" t="s">
        <v>1350</v>
      </c>
      <c r="C329" s="12" t="s">
        <v>1435</v>
      </c>
      <c r="D329" s="11" t="s">
        <v>1461</v>
      </c>
      <c r="E329" s="11" t="s">
        <v>1468</v>
      </c>
      <c r="F329" s="11" t="s">
        <v>1467</v>
      </c>
      <c r="G329" s="12" t="s">
        <v>1469</v>
      </c>
      <c r="I329" s="13"/>
      <c r="J329" s="13" t="s">
        <v>370</v>
      </c>
      <c r="K329" s="14" t="s">
        <v>370</v>
      </c>
      <c r="M329" s="15" t="s">
        <v>359</v>
      </c>
      <c r="N329" s="13" t="s">
        <v>524</v>
      </c>
      <c r="O329" s="13" t="s">
        <v>370</v>
      </c>
      <c r="P329" s="13" t="s">
        <v>370</v>
      </c>
      <c r="Q329" s="13" t="s">
        <v>370</v>
      </c>
      <c r="R329" s="13"/>
      <c r="S329" s="13" t="s">
        <v>370</v>
      </c>
      <c r="T329" s="13" t="s">
        <v>370</v>
      </c>
      <c r="U329" s="13" t="s">
        <v>370</v>
      </c>
      <c r="W329" s="13" t="s">
        <v>370</v>
      </c>
      <c r="Y329" s="13"/>
      <c r="Z329" s="14"/>
      <c r="AD329" s="13">
        <f t="shared" si="30"/>
        <v>10</v>
      </c>
      <c r="AE329" s="13">
        <f t="shared" si="35"/>
        <v>0</v>
      </c>
      <c r="AF329" s="13">
        <f t="shared" si="36"/>
        <v>1</v>
      </c>
      <c r="AG329" s="13">
        <f t="shared" si="34"/>
        <v>0</v>
      </c>
      <c r="AH329" s="12">
        <f t="shared" si="37"/>
        <v>11</v>
      </c>
    </row>
    <row r="330" spans="1:34" hidden="1" x14ac:dyDescent="0.3">
      <c r="A330" s="11" t="s">
        <v>1470</v>
      </c>
      <c r="B330" s="12" t="s">
        <v>1350</v>
      </c>
      <c r="C330" s="12" t="s">
        <v>1435</v>
      </c>
      <c r="D330" s="11" t="s">
        <v>1471</v>
      </c>
      <c r="E330" s="11" t="s">
        <v>1472</v>
      </c>
      <c r="F330" s="11" t="s">
        <v>1470</v>
      </c>
      <c r="G330" s="12" t="s">
        <v>1473</v>
      </c>
      <c r="I330" s="13"/>
      <c r="J330" s="13"/>
      <c r="M330" s="15" t="s">
        <v>359</v>
      </c>
      <c r="N330" s="13"/>
      <c r="O330" s="13" t="s">
        <v>370</v>
      </c>
      <c r="P330" s="13"/>
      <c r="R330" s="13"/>
      <c r="T330" s="13"/>
      <c r="W330" s="13" t="s">
        <v>370</v>
      </c>
      <c r="Y330" s="13"/>
      <c r="Z330" s="14"/>
      <c r="AD330" s="13">
        <f t="shared" si="30"/>
        <v>3</v>
      </c>
      <c r="AE330" s="13">
        <f t="shared" si="35"/>
        <v>0</v>
      </c>
      <c r="AF330" s="13">
        <f t="shared" si="36"/>
        <v>0</v>
      </c>
      <c r="AG330" s="13">
        <f t="shared" si="34"/>
        <v>0</v>
      </c>
      <c r="AH330" s="12">
        <f t="shared" si="37"/>
        <v>3</v>
      </c>
    </row>
    <row r="331" spans="1:34" hidden="1" x14ac:dyDescent="0.3">
      <c r="A331" s="11" t="s">
        <v>1474</v>
      </c>
      <c r="B331" s="12" t="s">
        <v>1350</v>
      </c>
      <c r="C331" s="12" t="s">
        <v>1435</v>
      </c>
      <c r="D331" s="11" t="s">
        <v>1471</v>
      </c>
      <c r="E331" s="11" t="s">
        <v>1475</v>
      </c>
      <c r="F331" s="11" t="s">
        <v>1474</v>
      </c>
      <c r="G331" s="12" t="s">
        <v>1476</v>
      </c>
      <c r="I331" s="13"/>
      <c r="J331" s="13" t="s">
        <v>370</v>
      </c>
      <c r="K331" s="14" t="s">
        <v>370</v>
      </c>
      <c r="M331" s="15" t="s">
        <v>359</v>
      </c>
      <c r="N331" s="13"/>
      <c r="O331" s="13" t="s">
        <v>370</v>
      </c>
      <c r="P331" s="13"/>
      <c r="Q331" s="13" t="s">
        <v>370</v>
      </c>
      <c r="R331" s="13"/>
      <c r="S331" s="13" t="s">
        <v>370</v>
      </c>
      <c r="T331" s="13" t="s">
        <v>370</v>
      </c>
      <c r="W331" s="13" t="s">
        <v>370</v>
      </c>
      <c r="Y331" s="13"/>
      <c r="Z331" s="14"/>
      <c r="AD331" s="13">
        <f t="shared" si="30"/>
        <v>8</v>
      </c>
      <c r="AE331" s="13">
        <f t="shared" si="35"/>
        <v>0</v>
      </c>
      <c r="AF331" s="13">
        <f t="shared" si="36"/>
        <v>0</v>
      </c>
      <c r="AG331" s="13">
        <f t="shared" si="34"/>
        <v>0</v>
      </c>
      <c r="AH331" s="12">
        <f t="shared" si="37"/>
        <v>8</v>
      </c>
    </row>
    <row r="332" spans="1:34" hidden="1" x14ac:dyDescent="0.3">
      <c r="A332" s="11" t="s">
        <v>1477</v>
      </c>
      <c r="B332" s="12" t="s">
        <v>1350</v>
      </c>
      <c r="C332" s="12" t="s">
        <v>1435</v>
      </c>
      <c r="D332" s="11" t="s">
        <v>1471</v>
      </c>
      <c r="E332" s="11" t="s">
        <v>1359</v>
      </c>
      <c r="F332" s="11" t="s">
        <v>1477</v>
      </c>
      <c r="G332" s="12" t="s">
        <v>1478</v>
      </c>
      <c r="I332" s="13"/>
      <c r="J332" s="13"/>
      <c r="K332" s="14" t="s">
        <v>370</v>
      </c>
      <c r="M332" s="15"/>
      <c r="N332" s="13"/>
      <c r="P332" s="25" t="s">
        <v>370</v>
      </c>
      <c r="R332" s="13"/>
      <c r="T332" s="13"/>
      <c r="W332" s="13"/>
      <c r="Y332" s="13"/>
      <c r="Z332" s="14"/>
      <c r="AD332" s="13">
        <f t="shared" si="30"/>
        <v>2</v>
      </c>
      <c r="AE332" s="13">
        <f t="shared" si="35"/>
        <v>0</v>
      </c>
      <c r="AF332" s="13">
        <f t="shared" si="36"/>
        <v>0</v>
      </c>
      <c r="AG332" s="13">
        <f t="shared" si="34"/>
        <v>0</v>
      </c>
      <c r="AH332" s="12">
        <f t="shared" si="37"/>
        <v>2</v>
      </c>
    </row>
    <row r="333" spans="1:34" hidden="1" x14ac:dyDescent="0.3">
      <c r="A333" s="11" t="s">
        <v>1479</v>
      </c>
      <c r="B333" s="12" t="s">
        <v>1350</v>
      </c>
      <c r="C333" s="12" t="s">
        <v>1435</v>
      </c>
      <c r="D333" s="11" t="s">
        <v>1480</v>
      </c>
      <c r="E333" s="11" t="s">
        <v>1481</v>
      </c>
      <c r="F333" s="11" t="s">
        <v>1479</v>
      </c>
      <c r="G333" s="12" t="s">
        <v>1482</v>
      </c>
      <c r="I333" s="13"/>
      <c r="J333" s="13"/>
      <c r="K333" s="17" t="s">
        <v>416</v>
      </c>
      <c r="M333" s="15"/>
      <c r="N333" s="13"/>
      <c r="P333" s="13"/>
      <c r="R333" s="13"/>
      <c r="T333" s="13"/>
      <c r="W333" s="13"/>
      <c r="Y333" s="13"/>
      <c r="Z333" s="14"/>
      <c r="AD333" s="13">
        <f t="shared" si="30"/>
        <v>1</v>
      </c>
      <c r="AE333" s="13">
        <f t="shared" si="35"/>
        <v>0</v>
      </c>
      <c r="AF333" s="13">
        <f t="shared" si="36"/>
        <v>0</v>
      </c>
      <c r="AG333" s="13">
        <f t="shared" si="34"/>
        <v>0</v>
      </c>
      <c r="AH333" s="12">
        <f t="shared" si="37"/>
        <v>1</v>
      </c>
    </row>
    <row r="334" spans="1:34" hidden="1" x14ac:dyDescent="0.3">
      <c r="A334" s="11" t="s">
        <v>1483</v>
      </c>
      <c r="B334" s="12" t="s">
        <v>1350</v>
      </c>
      <c r="C334" s="12" t="s">
        <v>1435</v>
      </c>
      <c r="D334" s="11" t="s">
        <v>1484</v>
      </c>
      <c r="E334" s="11" t="s">
        <v>1485</v>
      </c>
      <c r="F334" s="11" t="s">
        <v>1483</v>
      </c>
      <c r="G334" s="12" t="s">
        <v>1486</v>
      </c>
      <c r="I334" s="13"/>
      <c r="J334" s="13"/>
      <c r="K334" s="17" t="s">
        <v>416</v>
      </c>
      <c r="M334" s="15"/>
      <c r="N334" s="13"/>
      <c r="P334" s="13"/>
      <c r="R334" s="13"/>
      <c r="T334" s="13"/>
      <c r="W334" s="13"/>
      <c r="Y334" s="13"/>
      <c r="Z334" s="14"/>
      <c r="AD334" s="13">
        <f t="shared" si="30"/>
        <v>1</v>
      </c>
      <c r="AE334" s="13">
        <f t="shared" si="35"/>
        <v>0</v>
      </c>
      <c r="AF334" s="13">
        <f t="shared" si="36"/>
        <v>0</v>
      </c>
      <c r="AG334" s="13">
        <f t="shared" si="34"/>
        <v>0</v>
      </c>
      <c r="AH334" s="12">
        <f t="shared" si="37"/>
        <v>1</v>
      </c>
    </row>
    <row r="335" spans="1:34" hidden="1" x14ac:dyDescent="0.3">
      <c r="A335" s="11" t="s">
        <v>1487</v>
      </c>
      <c r="B335" s="12" t="s">
        <v>1350</v>
      </c>
      <c r="C335" s="12" t="s">
        <v>1435</v>
      </c>
      <c r="D335" s="11" t="s">
        <v>1484</v>
      </c>
      <c r="E335" s="11" t="s">
        <v>1488</v>
      </c>
      <c r="F335" s="11" t="s">
        <v>1487</v>
      </c>
      <c r="G335" s="12" t="s">
        <v>1489</v>
      </c>
      <c r="I335" s="13"/>
      <c r="J335" s="13"/>
      <c r="K335" s="14" t="s">
        <v>370</v>
      </c>
      <c r="M335" s="15" t="s">
        <v>359</v>
      </c>
      <c r="N335" s="13"/>
      <c r="P335" s="13"/>
      <c r="Q335" s="13" t="s">
        <v>370</v>
      </c>
      <c r="R335" s="13"/>
      <c r="T335" s="13"/>
      <c r="W335" s="13" t="s">
        <v>370</v>
      </c>
      <c r="Y335" s="13"/>
      <c r="Z335" s="14"/>
      <c r="AD335" s="13">
        <f t="shared" si="30"/>
        <v>4</v>
      </c>
      <c r="AE335" s="13">
        <f t="shared" si="35"/>
        <v>0</v>
      </c>
      <c r="AF335" s="13">
        <f t="shared" si="36"/>
        <v>0</v>
      </c>
      <c r="AG335" s="13">
        <f t="shared" si="34"/>
        <v>0</v>
      </c>
      <c r="AH335" s="12">
        <f t="shared" si="37"/>
        <v>4</v>
      </c>
    </row>
    <row r="336" spans="1:34" hidden="1" x14ac:dyDescent="0.3">
      <c r="A336" s="11" t="s">
        <v>1490</v>
      </c>
      <c r="B336" s="12" t="s">
        <v>1350</v>
      </c>
      <c r="C336" s="12" t="s">
        <v>1435</v>
      </c>
      <c r="D336" s="11" t="s">
        <v>1484</v>
      </c>
      <c r="E336" s="11" t="s">
        <v>1491</v>
      </c>
      <c r="F336" s="11" t="s">
        <v>1490</v>
      </c>
      <c r="G336" s="12" t="s">
        <v>1492</v>
      </c>
      <c r="I336" s="13"/>
      <c r="J336" s="13"/>
      <c r="M336" s="15"/>
      <c r="N336" s="13"/>
      <c r="P336" s="13" t="s">
        <v>370</v>
      </c>
      <c r="Q336" s="13" t="s">
        <v>370</v>
      </c>
      <c r="R336" s="13"/>
      <c r="T336" s="13" t="s">
        <v>370</v>
      </c>
      <c r="U336" s="13" t="s">
        <v>370</v>
      </c>
      <c r="W336" s="13" t="s">
        <v>370</v>
      </c>
      <c r="Y336" s="13"/>
      <c r="Z336" s="14"/>
      <c r="AD336" s="13">
        <f t="shared" si="30"/>
        <v>5</v>
      </c>
      <c r="AE336" s="13">
        <f t="shared" si="35"/>
        <v>0</v>
      </c>
      <c r="AF336" s="13">
        <f t="shared" si="36"/>
        <v>0</v>
      </c>
      <c r="AG336" s="13">
        <f t="shared" si="34"/>
        <v>0</v>
      </c>
      <c r="AH336" s="12">
        <f t="shared" si="37"/>
        <v>5</v>
      </c>
    </row>
    <row r="337" spans="1:34" hidden="1" x14ac:dyDescent="0.3">
      <c r="A337" s="11" t="s">
        <v>1493</v>
      </c>
      <c r="B337" s="12" t="s">
        <v>1350</v>
      </c>
      <c r="C337" s="12" t="s">
        <v>1435</v>
      </c>
      <c r="D337" s="11" t="s">
        <v>1484</v>
      </c>
      <c r="E337" s="11" t="s">
        <v>1494</v>
      </c>
      <c r="F337" s="11" t="s">
        <v>1493</v>
      </c>
      <c r="G337" s="12" t="s">
        <v>1495</v>
      </c>
      <c r="I337" s="13"/>
      <c r="J337" s="13"/>
      <c r="K337" s="17" t="s">
        <v>416</v>
      </c>
      <c r="M337" s="15"/>
      <c r="N337" s="13"/>
      <c r="P337" s="13"/>
      <c r="Q337" s="13"/>
      <c r="R337" s="13"/>
      <c r="T337" s="13"/>
      <c r="W337" s="13"/>
      <c r="Y337" s="13"/>
      <c r="Z337" s="14"/>
      <c r="AD337" s="13">
        <f t="shared" si="30"/>
        <v>1</v>
      </c>
      <c r="AE337" s="13">
        <f t="shared" si="35"/>
        <v>0</v>
      </c>
      <c r="AF337" s="13">
        <f t="shared" si="36"/>
        <v>0</v>
      </c>
      <c r="AG337" s="13">
        <f t="shared" si="34"/>
        <v>0</v>
      </c>
      <c r="AH337" s="12">
        <f t="shared" si="37"/>
        <v>1</v>
      </c>
    </row>
    <row r="338" spans="1:34" hidden="1" x14ac:dyDescent="0.3">
      <c r="A338" s="11" t="s">
        <v>1496</v>
      </c>
      <c r="B338" s="12" t="s">
        <v>1350</v>
      </c>
      <c r="C338" s="12" t="s">
        <v>1435</v>
      </c>
      <c r="D338" s="11" t="s">
        <v>1484</v>
      </c>
      <c r="E338" s="11" t="s">
        <v>1497</v>
      </c>
      <c r="F338" s="11" t="s">
        <v>1496</v>
      </c>
      <c r="G338" s="12" t="s">
        <v>1498</v>
      </c>
      <c r="I338" s="13"/>
      <c r="J338" s="13"/>
      <c r="K338" s="17" t="s">
        <v>416</v>
      </c>
      <c r="M338" s="15"/>
      <c r="N338" s="13"/>
      <c r="P338" s="13"/>
      <c r="R338" s="13"/>
      <c r="T338" s="13"/>
      <c r="W338" s="13"/>
      <c r="Y338" s="13"/>
      <c r="Z338" s="14"/>
      <c r="AD338" s="13">
        <f t="shared" si="30"/>
        <v>1</v>
      </c>
      <c r="AE338" s="13">
        <f t="shared" si="35"/>
        <v>0</v>
      </c>
      <c r="AF338" s="13">
        <f t="shared" si="36"/>
        <v>0</v>
      </c>
      <c r="AG338" s="13">
        <f t="shared" si="34"/>
        <v>0</v>
      </c>
      <c r="AH338" s="12">
        <f t="shared" si="37"/>
        <v>1</v>
      </c>
    </row>
    <row r="339" spans="1:34" hidden="1" x14ac:dyDescent="0.3">
      <c r="A339" s="11" t="s">
        <v>1499</v>
      </c>
      <c r="B339" s="12" t="s">
        <v>1350</v>
      </c>
      <c r="C339" s="12" t="s">
        <v>1435</v>
      </c>
      <c r="D339" s="11" t="s">
        <v>1484</v>
      </c>
      <c r="E339" s="11" t="s">
        <v>1500</v>
      </c>
      <c r="F339" s="11" t="s">
        <v>1499</v>
      </c>
      <c r="G339" s="12" t="s">
        <v>1501</v>
      </c>
      <c r="I339" s="13"/>
      <c r="J339" s="13" t="s">
        <v>370</v>
      </c>
      <c r="K339" s="14" t="s">
        <v>370</v>
      </c>
      <c r="M339" s="15"/>
      <c r="N339" s="13"/>
      <c r="P339" s="13"/>
      <c r="R339" s="13"/>
      <c r="T339" s="13"/>
      <c r="W339" s="13"/>
      <c r="Y339" s="13"/>
      <c r="Z339" s="14"/>
      <c r="AD339" s="13">
        <f t="shared" ref="AD339:AD405" si="38">COUNTIF(H339:Z339,"X")+COUNTIF(H339:Z339, "X(e)")</f>
        <v>2</v>
      </c>
      <c r="AE339" s="13">
        <f t="shared" si="35"/>
        <v>0</v>
      </c>
      <c r="AF339" s="13">
        <f t="shared" si="36"/>
        <v>0</v>
      </c>
      <c r="AG339" s="13">
        <f t="shared" si="34"/>
        <v>0</v>
      </c>
      <c r="AH339" s="12">
        <f t="shared" si="37"/>
        <v>2</v>
      </c>
    </row>
    <row r="340" spans="1:34" hidden="1" x14ac:dyDescent="0.3">
      <c r="A340" s="11" t="s">
        <v>1502</v>
      </c>
      <c r="B340" s="12" t="s">
        <v>1350</v>
      </c>
      <c r="C340" s="12" t="s">
        <v>1435</v>
      </c>
      <c r="D340" s="11" t="s">
        <v>1484</v>
      </c>
      <c r="E340" s="11" t="s">
        <v>1503</v>
      </c>
      <c r="F340" s="11" t="s">
        <v>1502</v>
      </c>
      <c r="G340" s="12" t="s">
        <v>1504</v>
      </c>
      <c r="I340" s="13"/>
      <c r="J340" s="13"/>
      <c r="M340" s="15" t="s">
        <v>359</v>
      </c>
      <c r="N340" s="13"/>
      <c r="O340" s="13" t="s">
        <v>370</v>
      </c>
      <c r="P340" s="13"/>
      <c r="R340" s="13"/>
      <c r="S340" s="13" t="s">
        <v>370</v>
      </c>
      <c r="T340" s="13"/>
      <c r="W340" s="13"/>
      <c r="Y340" s="13"/>
      <c r="Z340" s="14"/>
      <c r="AD340" s="13">
        <f t="shared" si="38"/>
        <v>3</v>
      </c>
      <c r="AE340" s="13">
        <f t="shared" si="35"/>
        <v>0</v>
      </c>
      <c r="AF340" s="13">
        <f t="shared" si="36"/>
        <v>0</v>
      </c>
      <c r="AG340" s="13">
        <f t="shared" si="34"/>
        <v>0</v>
      </c>
      <c r="AH340" s="12">
        <f t="shared" si="37"/>
        <v>3</v>
      </c>
    </row>
    <row r="341" spans="1:34" hidden="1" x14ac:dyDescent="0.3">
      <c r="A341" s="11" t="s">
        <v>1505</v>
      </c>
      <c r="B341" s="12" t="s">
        <v>1350</v>
      </c>
      <c r="C341" s="12" t="s">
        <v>1435</v>
      </c>
      <c r="D341" s="11" t="s">
        <v>1484</v>
      </c>
      <c r="E341" s="11" t="s">
        <v>1506</v>
      </c>
      <c r="F341" s="11" t="s">
        <v>1505</v>
      </c>
      <c r="G341" s="12" t="s">
        <v>1507</v>
      </c>
      <c r="I341" s="13"/>
      <c r="J341" s="13"/>
      <c r="M341" s="15" t="s">
        <v>359</v>
      </c>
      <c r="N341" s="13"/>
      <c r="O341" s="13" t="s">
        <v>370</v>
      </c>
      <c r="P341" s="13"/>
      <c r="R341" s="13"/>
      <c r="T341" s="13"/>
      <c r="W341" s="13" t="s">
        <v>370</v>
      </c>
      <c r="Y341" s="13"/>
      <c r="Z341" s="14"/>
      <c r="AD341" s="13">
        <f t="shared" si="38"/>
        <v>3</v>
      </c>
      <c r="AE341" s="13">
        <f t="shared" si="35"/>
        <v>0</v>
      </c>
      <c r="AF341" s="13">
        <f t="shared" si="36"/>
        <v>0</v>
      </c>
      <c r="AG341" s="13">
        <f t="shared" si="34"/>
        <v>0</v>
      </c>
      <c r="AH341" s="12">
        <f t="shared" si="37"/>
        <v>3</v>
      </c>
    </row>
    <row r="342" spans="1:34" hidden="1" x14ac:dyDescent="0.3">
      <c r="A342" s="11" t="s">
        <v>1508</v>
      </c>
      <c r="B342" s="12" t="s">
        <v>1350</v>
      </c>
      <c r="C342" s="12" t="s">
        <v>1435</v>
      </c>
      <c r="D342" s="11" t="s">
        <v>1484</v>
      </c>
      <c r="E342" s="11" t="s">
        <v>1509</v>
      </c>
      <c r="F342" s="11" t="s">
        <v>1508</v>
      </c>
      <c r="G342" s="12" t="s">
        <v>1510</v>
      </c>
      <c r="I342" s="13"/>
      <c r="J342" s="13"/>
      <c r="K342" s="14" t="s">
        <v>370</v>
      </c>
      <c r="M342" s="15" t="s">
        <v>359</v>
      </c>
      <c r="N342" s="13"/>
      <c r="O342" s="13" t="s">
        <v>370</v>
      </c>
      <c r="P342" s="13"/>
      <c r="R342" s="13"/>
      <c r="S342" s="13" t="s">
        <v>370</v>
      </c>
      <c r="T342" s="13"/>
      <c r="W342" s="13" t="s">
        <v>370</v>
      </c>
      <c r="Y342" s="13"/>
      <c r="Z342" s="14"/>
      <c r="AD342" s="13">
        <f t="shared" si="38"/>
        <v>5</v>
      </c>
      <c r="AE342" s="13">
        <f t="shared" si="35"/>
        <v>0</v>
      </c>
      <c r="AF342" s="13">
        <f t="shared" si="36"/>
        <v>0</v>
      </c>
      <c r="AG342" s="13">
        <f t="shared" si="34"/>
        <v>0</v>
      </c>
      <c r="AH342" s="12">
        <f t="shared" si="37"/>
        <v>5</v>
      </c>
    </row>
    <row r="343" spans="1:34" hidden="1" x14ac:dyDescent="0.3">
      <c r="A343" s="11" t="s">
        <v>1511</v>
      </c>
      <c r="B343" s="12" t="s">
        <v>1350</v>
      </c>
      <c r="C343" s="12" t="s">
        <v>1435</v>
      </c>
      <c r="D343" s="11" t="s">
        <v>1484</v>
      </c>
      <c r="E343" s="11" t="s">
        <v>923</v>
      </c>
      <c r="F343" s="11" t="s">
        <v>1511</v>
      </c>
      <c r="G343" s="12" t="s">
        <v>1512</v>
      </c>
      <c r="I343" s="13"/>
      <c r="J343" s="13" t="s">
        <v>370</v>
      </c>
      <c r="K343" s="14" t="s">
        <v>370</v>
      </c>
      <c r="M343" s="15" t="s">
        <v>359</v>
      </c>
      <c r="N343" s="13"/>
      <c r="O343" s="13" t="s">
        <v>370</v>
      </c>
      <c r="P343" s="13" t="s">
        <v>370</v>
      </c>
      <c r="Q343" s="13" t="s">
        <v>370</v>
      </c>
      <c r="R343" s="13"/>
      <c r="S343" s="13" t="s">
        <v>370</v>
      </c>
      <c r="T343" s="13" t="s">
        <v>370</v>
      </c>
      <c r="W343" s="13" t="s">
        <v>370</v>
      </c>
      <c r="Y343" s="13"/>
      <c r="Z343" s="14"/>
      <c r="AD343" s="13">
        <f t="shared" si="38"/>
        <v>9</v>
      </c>
      <c r="AE343" s="13">
        <f t="shared" si="35"/>
        <v>0</v>
      </c>
      <c r="AF343" s="13">
        <f t="shared" si="36"/>
        <v>0</v>
      </c>
      <c r="AG343" s="13">
        <f t="shared" ref="AG343:AG407" si="39">COUNTIF(H343:AA343,"IN")</f>
        <v>0</v>
      </c>
      <c r="AH343" s="12">
        <f t="shared" si="37"/>
        <v>9</v>
      </c>
    </row>
    <row r="344" spans="1:34" hidden="1" x14ac:dyDescent="0.3">
      <c r="A344" s="11" t="s">
        <v>1513</v>
      </c>
      <c r="B344" s="12" t="s">
        <v>1350</v>
      </c>
      <c r="C344" s="12" t="s">
        <v>1435</v>
      </c>
      <c r="D344" s="11" t="s">
        <v>1484</v>
      </c>
      <c r="E344" s="11" t="s">
        <v>1514</v>
      </c>
      <c r="F344" s="11" t="s">
        <v>1513</v>
      </c>
      <c r="G344" s="12" t="s">
        <v>1515</v>
      </c>
      <c r="I344" s="13"/>
      <c r="J344" s="13" t="s">
        <v>370</v>
      </c>
      <c r="M344" s="15"/>
      <c r="N344" s="13"/>
      <c r="P344" s="13"/>
      <c r="R344" s="13"/>
      <c r="S344" s="13" t="s">
        <v>370</v>
      </c>
      <c r="T344" s="13"/>
      <c r="W344" s="13"/>
      <c r="Y344" s="13"/>
      <c r="Z344" s="14"/>
      <c r="AD344" s="13">
        <f t="shared" si="38"/>
        <v>2</v>
      </c>
      <c r="AE344" s="13">
        <f t="shared" si="35"/>
        <v>0</v>
      </c>
      <c r="AF344" s="13">
        <f t="shared" si="36"/>
        <v>0</v>
      </c>
      <c r="AG344" s="13">
        <f t="shared" si="39"/>
        <v>0</v>
      </c>
      <c r="AH344" s="12">
        <f t="shared" si="37"/>
        <v>2</v>
      </c>
    </row>
    <row r="345" spans="1:34" hidden="1" x14ac:dyDescent="0.3">
      <c r="A345" s="11" t="s">
        <v>1516</v>
      </c>
      <c r="B345" s="12" t="s">
        <v>1350</v>
      </c>
      <c r="C345" s="12" t="s">
        <v>1435</v>
      </c>
      <c r="D345" s="11" t="s">
        <v>1484</v>
      </c>
      <c r="E345" s="11" t="s">
        <v>1517</v>
      </c>
      <c r="F345" s="11" t="s">
        <v>1516</v>
      </c>
      <c r="G345" s="12" t="s">
        <v>1518</v>
      </c>
      <c r="I345" s="13"/>
      <c r="J345" s="13" t="s">
        <v>370</v>
      </c>
      <c r="K345" s="14" t="s">
        <v>370</v>
      </c>
      <c r="M345" s="15"/>
      <c r="N345" s="13"/>
      <c r="P345" s="13"/>
      <c r="R345" s="13" t="s">
        <v>524</v>
      </c>
      <c r="T345" s="13"/>
      <c r="W345" s="13"/>
      <c r="Y345" s="13"/>
      <c r="Z345" s="14"/>
      <c r="AD345" s="13">
        <f t="shared" si="38"/>
        <v>2</v>
      </c>
      <c r="AE345" s="13">
        <f t="shared" si="35"/>
        <v>0</v>
      </c>
      <c r="AF345" s="13">
        <f t="shared" si="36"/>
        <v>1</v>
      </c>
      <c r="AG345" s="13">
        <f t="shared" si="39"/>
        <v>0</v>
      </c>
      <c r="AH345" s="12">
        <f t="shared" si="37"/>
        <v>3</v>
      </c>
    </row>
    <row r="346" spans="1:34" hidden="1" x14ac:dyDescent="0.3">
      <c r="A346" s="11" t="s">
        <v>1519</v>
      </c>
      <c r="B346" s="12" t="s">
        <v>1350</v>
      </c>
      <c r="C346" s="12" t="s">
        <v>1435</v>
      </c>
      <c r="D346" s="11" t="s">
        <v>1484</v>
      </c>
      <c r="E346" s="11" t="s">
        <v>1520</v>
      </c>
      <c r="F346" s="11" t="s">
        <v>1519</v>
      </c>
      <c r="G346" s="12" t="s">
        <v>1521</v>
      </c>
      <c r="I346" s="13"/>
      <c r="J346" s="13"/>
      <c r="K346" s="14" t="s">
        <v>370</v>
      </c>
      <c r="M346" s="15" t="s">
        <v>359</v>
      </c>
      <c r="N346" s="13"/>
      <c r="P346" s="13" t="s">
        <v>370</v>
      </c>
      <c r="Q346" s="13" t="s">
        <v>370</v>
      </c>
      <c r="R346" s="13"/>
      <c r="T346" s="13" t="s">
        <v>370</v>
      </c>
      <c r="W346" s="13" t="s">
        <v>370</v>
      </c>
      <c r="Y346" s="13"/>
      <c r="Z346" s="14"/>
      <c r="AD346" s="13">
        <f t="shared" si="38"/>
        <v>6</v>
      </c>
      <c r="AE346" s="13">
        <f t="shared" si="35"/>
        <v>0</v>
      </c>
      <c r="AF346" s="13">
        <f t="shared" si="36"/>
        <v>0</v>
      </c>
      <c r="AG346" s="13">
        <f t="shared" si="39"/>
        <v>0</v>
      </c>
      <c r="AH346" s="12">
        <f t="shared" si="37"/>
        <v>6</v>
      </c>
    </row>
    <row r="347" spans="1:34" hidden="1" x14ac:dyDescent="0.3">
      <c r="A347" s="11" t="s">
        <v>1522</v>
      </c>
      <c r="B347" s="12" t="s">
        <v>1350</v>
      </c>
      <c r="C347" s="12" t="s">
        <v>1435</v>
      </c>
      <c r="D347" s="11" t="s">
        <v>1484</v>
      </c>
      <c r="E347" s="11" t="s">
        <v>1523</v>
      </c>
      <c r="F347" s="11" t="s">
        <v>1522</v>
      </c>
      <c r="G347" s="12" t="s">
        <v>1524</v>
      </c>
      <c r="H347" s="13" t="s">
        <v>370</v>
      </c>
      <c r="I347" s="13"/>
      <c r="J347" s="13" t="s">
        <v>370</v>
      </c>
      <c r="K347" s="14" t="s">
        <v>370</v>
      </c>
      <c r="M347" s="15"/>
      <c r="N347" s="13"/>
      <c r="P347" s="13"/>
      <c r="R347" s="13" t="s">
        <v>370</v>
      </c>
      <c r="S347" s="13" t="s">
        <v>370</v>
      </c>
      <c r="T347" s="13"/>
      <c r="W347" s="13"/>
      <c r="Y347" s="13"/>
      <c r="Z347" s="14"/>
      <c r="AD347" s="13">
        <f t="shared" si="38"/>
        <v>5</v>
      </c>
      <c r="AE347" s="13">
        <f t="shared" si="35"/>
        <v>0</v>
      </c>
      <c r="AF347" s="13">
        <f t="shared" si="36"/>
        <v>0</v>
      </c>
      <c r="AG347" s="13">
        <f t="shared" si="39"/>
        <v>0</v>
      </c>
      <c r="AH347" s="12">
        <f t="shared" si="37"/>
        <v>5</v>
      </c>
    </row>
    <row r="348" spans="1:34" hidden="1" x14ac:dyDescent="0.3">
      <c r="A348" s="11" t="s">
        <v>1525</v>
      </c>
      <c r="B348" s="12" t="s">
        <v>1350</v>
      </c>
      <c r="C348" s="12" t="s">
        <v>1435</v>
      </c>
      <c r="D348" s="11" t="s">
        <v>1484</v>
      </c>
      <c r="E348" s="11" t="s">
        <v>1526</v>
      </c>
      <c r="F348" s="11" t="s">
        <v>1525</v>
      </c>
      <c r="G348" s="12" t="s">
        <v>1527</v>
      </c>
      <c r="H348" s="13" t="s">
        <v>370</v>
      </c>
      <c r="I348" s="13"/>
      <c r="J348" s="13"/>
      <c r="K348" s="14" t="s">
        <v>370</v>
      </c>
      <c r="M348" s="15"/>
      <c r="N348" s="13"/>
      <c r="P348" s="13"/>
      <c r="R348" s="13" t="s">
        <v>370</v>
      </c>
      <c r="T348" s="13"/>
      <c r="W348" s="13"/>
      <c r="Y348" s="13"/>
      <c r="Z348" s="14"/>
      <c r="AD348" s="13">
        <f t="shared" si="38"/>
        <v>3</v>
      </c>
      <c r="AE348" s="13">
        <f t="shared" si="35"/>
        <v>0</v>
      </c>
      <c r="AF348" s="13">
        <f t="shared" si="36"/>
        <v>0</v>
      </c>
      <c r="AG348" s="13">
        <f t="shared" si="39"/>
        <v>0</v>
      </c>
      <c r="AH348" s="12">
        <f t="shared" si="37"/>
        <v>3</v>
      </c>
    </row>
    <row r="349" spans="1:34" hidden="1" x14ac:dyDescent="0.3">
      <c r="A349" s="11" t="s">
        <v>1528</v>
      </c>
      <c r="B349" s="12" t="s">
        <v>1350</v>
      </c>
      <c r="C349" s="12" t="s">
        <v>1435</v>
      </c>
      <c r="D349" s="11" t="s">
        <v>1484</v>
      </c>
      <c r="E349" s="11" t="s">
        <v>1529</v>
      </c>
      <c r="F349" s="11" t="s">
        <v>1528</v>
      </c>
      <c r="G349" s="12" t="s">
        <v>1530</v>
      </c>
      <c r="I349" s="13"/>
      <c r="J349" s="13"/>
      <c r="M349" s="15" t="s">
        <v>359</v>
      </c>
      <c r="N349" s="13"/>
      <c r="P349" s="13"/>
      <c r="R349" s="13"/>
      <c r="T349" s="13"/>
      <c r="W349" s="13" t="s">
        <v>370</v>
      </c>
      <c r="Y349" s="13"/>
      <c r="Z349" s="14"/>
      <c r="AD349" s="13">
        <f t="shared" si="38"/>
        <v>2</v>
      </c>
      <c r="AE349" s="13">
        <f t="shared" si="35"/>
        <v>0</v>
      </c>
      <c r="AF349" s="13">
        <f t="shared" si="36"/>
        <v>0</v>
      </c>
      <c r="AG349" s="13">
        <f t="shared" si="39"/>
        <v>0</v>
      </c>
      <c r="AH349" s="12">
        <f t="shared" si="37"/>
        <v>2</v>
      </c>
    </row>
    <row r="350" spans="1:34" hidden="1" x14ac:dyDescent="0.3">
      <c r="A350" s="11" t="s">
        <v>1531</v>
      </c>
      <c r="B350" s="12" t="s">
        <v>1350</v>
      </c>
      <c r="C350" s="12" t="s">
        <v>1435</v>
      </c>
      <c r="D350" s="11" t="s">
        <v>1484</v>
      </c>
      <c r="E350" s="11" t="s">
        <v>1532</v>
      </c>
      <c r="F350" s="11" t="s">
        <v>1531</v>
      </c>
      <c r="G350" s="12" t="s">
        <v>1533</v>
      </c>
      <c r="I350" s="13"/>
      <c r="J350" s="13" t="s">
        <v>370</v>
      </c>
      <c r="K350" s="14" t="s">
        <v>370</v>
      </c>
      <c r="M350" s="15" t="s">
        <v>359</v>
      </c>
      <c r="N350" s="13"/>
      <c r="O350" s="13" t="s">
        <v>370</v>
      </c>
      <c r="P350" s="13"/>
      <c r="R350" s="13"/>
      <c r="S350" s="13" t="s">
        <v>370</v>
      </c>
      <c r="T350" s="13"/>
      <c r="W350" s="13" t="s">
        <v>370</v>
      </c>
      <c r="Y350" s="13"/>
      <c r="Z350" s="14"/>
      <c r="AD350" s="13">
        <f t="shared" si="38"/>
        <v>6</v>
      </c>
      <c r="AE350" s="13">
        <f t="shared" si="35"/>
        <v>0</v>
      </c>
      <c r="AF350" s="13">
        <f t="shared" si="36"/>
        <v>0</v>
      </c>
      <c r="AG350" s="13">
        <f t="shared" si="39"/>
        <v>0</v>
      </c>
      <c r="AH350" s="12">
        <f t="shared" si="37"/>
        <v>6</v>
      </c>
    </row>
    <row r="351" spans="1:34" hidden="1" x14ac:dyDescent="0.3">
      <c r="A351" s="11" t="s">
        <v>1534</v>
      </c>
      <c r="B351" s="12" t="s">
        <v>1350</v>
      </c>
      <c r="C351" s="12" t="s">
        <v>1435</v>
      </c>
      <c r="D351" s="11" t="s">
        <v>1484</v>
      </c>
      <c r="E351" s="11" t="s">
        <v>1535</v>
      </c>
      <c r="F351" s="11" t="s">
        <v>1534</v>
      </c>
      <c r="G351" s="12" t="s">
        <v>1536</v>
      </c>
      <c r="I351" s="13"/>
      <c r="J351" s="13"/>
      <c r="M351" s="15" t="s">
        <v>359</v>
      </c>
      <c r="N351" s="13"/>
      <c r="O351" s="13" t="s">
        <v>370</v>
      </c>
      <c r="P351" s="13"/>
      <c r="R351" s="13"/>
      <c r="T351" s="13"/>
      <c r="W351" s="13"/>
      <c r="Y351" s="13"/>
      <c r="Z351" s="14"/>
      <c r="AD351" s="13">
        <f t="shared" si="38"/>
        <v>2</v>
      </c>
      <c r="AE351" s="13">
        <f t="shared" si="35"/>
        <v>0</v>
      </c>
      <c r="AF351" s="13">
        <f t="shared" si="36"/>
        <v>0</v>
      </c>
      <c r="AG351" s="13">
        <f t="shared" si="39"/>
        <v>0</v>
      </c>
      <c r="AH351" s="12">
        <f t="shared" si="37"/>
        <v>2</v>
      </c>
    </row>
    <row r="352" spans="1:34" hidden="1" x14ac:dyDescent="0.3">
      <c r="A352" s="11" t="s">
        <v>1537</v>
      </c>
      <c r="B352" s="12" t="s">
        <v>1350</v>
      </c>
      <c r="C352" s="12" t="s">
        <v>1435</v>
      </c>
      <c r="D352" s="11" t="s">
        <v>1484</v>
      </c>
      <c r="E352" s="11" t="s">
        <v>1538</v>
      </c>
      <c r="F352" s="11" t="s">
        <v>1537</v>
      </c>
      <c r="G352" s="12" t="s">
        <v>1539</v>
      </c>
      <c r="I352" s="13"/>
      <c r="J352" s="13" t="s">
        <v>396</v>
      </c>
      <c r="M352" s="15" t="s">
        <v>359</v>
      </c>
      <c r="N352" s="13"/>
      <c r="O352" s="13" t="s">
        <v>370</v>
      </c>
      <c r="P352" s="13"/>
      <c r="R352" s="13"/>
      <c r="S352" s="13" t="s">
        <v>370</v>
      </c>
      <c r="T352" s="13"/>
      <c r="U352" s="13" t="s">
        <v>370</v>
      </c>
      <c r="W352" s="13" t="s">
        <v>370</v>
      </c>
      <c r="Y352" s="13"/>
      <c r="Z352" s="14"/>
      <c r="AD352" s="13">
        <f t="shared" si="38"/>
        <v>5</v>
      </c>
      <c r="AE352" s="13">
        <f t="shared" ref="AE352:AE413" si="40">COUNTIF(H352:Z352,"NB")</f>
        <v>0</v>
      </c>
      <c r="AF352" s="13">
        <f t="shared" ref="AF352:AF413" si="41">COUNTIF(H352:Z352,"V")</f>
        <v>0</v>
      </c>
      <c r="AG352" s="13">
        <f t="shared" si="39"/>
        <v>0</v>
      </c>
      <c r="AH352" s="12">
        <f t="shared" si="37"/>
        <v>5</v>
      </c>
    </row>
    <row r="353" spans="1:34" hidden="1" x14ac:dyDescent="0.3">
      <c r="A353" s="11" t="s">
        <v>1540</v>
      </c>
      <c r="B353" s="12" t="s">
        <v>1350</v>
      </c>
      <c r="C353" s="12" t="s">
        <v>1435</v>
      </c>
      <c r="D353" s="11" t="s">
        <v>1484</v>
      </c>
      <c r="E353" s="11" t="s">
        <v>1541</v>
      </c>
      <c r="F353" s="11" t="s">
        <v>1540</v>
      </c>
      <c r="G353" s="12" t="s">
        <v>1542</v>
      </c>
      <c r="I353" s="13"/>
      <c r="J353" s="13"/>
      <c r="M353" s="15" t="s">
        <v>359</v>
      </c>
      <c r="N353" s="13"/>
      <c r="O353" s="13" t="s">
        <v>370</v>
      </c>
      <c r="P353" s="13"/>
      <c r="R353" s="13"/>
      <c r="S353" s="13" t="s">
        <v>370</v>
      </c>
      <c r="T353" s="13"/>
      <c r="W353" s="13"/>
      <c r="Y353" s="13"/>
      <c r="Z353" s="14"/>
      <c r="AD353" s="13">
        <f t="shared" si="38"/>
        <v>3</v>
      </c>
      <c r="AE353" s="13">
        <f t="shared" si="40"/>
        <v>0</v>
      </c>
      <c r="AF353" s="13">
        <f t="shared" si="41"/>
        <v>0</v>
      </c>
      <c r="AG353" s="13">
        <f t="shared" si="39"/>
        <v>0</v>
      </c>
      <c r="AH353" s="12">
        <f t="shared" si="37"/>
        <v>3</v>
      </c>
    </row>
    <row r="354" spans="1:34" hidden="1" x14ac:dyDescent="0.3">
      <c r="A354" s="11" t="s">
        <v>1543</v>
      </c>
      <c r="B354" s="12" t="s">
        <v>1350</v>
      </c>
      <c r="C354" s="12" t="s">
        <v>1435</v>
      </c>
      <c r="D354" s="11" t="s">
        <v>1484</v>
      </c>
      <c r="E354" s="11" t="s">
        <v>1544</v>
      </c>
      <c r="F354" s="11" t="s">
        <v>1543</v>
      </c>
      <c r="G354" s="12" t="s">
        <v>1545</v>
      </c>
      <c r="I354" s="13"/>
      <c r="J354" s="13"/>
      <c r="M354" s="15"/>
      <c r="N354" s="13"/>
      <c r="P354" s="13"/>
      <c r="R354" s="13"/>
      <c r="S354" s="16" t="s">
        <v>416</v>
      </c>
      <c r="T354" s="13"/>
      <c r="W354" s="13"/>
      <c r="Y354" s="13"/>
      <c r="Z354" s="14"/>
      <c r="AD354" s="13">
        <f t="shared" si="38"/>
        <v>1</v>
      </c>
      <c r="AE354" s="13">
        <f t="shared" si="40"/>
        <v>0</v>
      </c>
      <c r="AF354" s="13">
        <f t="shared" si="41"/>
        <v>0</v>
      </c>
      <c r="AG354" s="13">
        <f t="shared" si="39"/>
        <v>0</v>
      </c>
      <c r="AH354" s="12">
        <f t="shared" si="37"/>
        <v>1</v>
      </c>
    </row>
    <row r="355" spans="1:34" hidden="1" x14ac:dyDescent="0.3">
      <c r="A355" s="11" t="s">
        <v>1546</v>
      </c>
      <c r="B355" s="12" t="s">
        <v>1350</v>
      </c>
      <c r="C355" s="12" t="s">
        <v>1435</v>
      </c>
      <c r="D355" s="11" t="s">
        <v>1484</v>
      </c>
      <c r="E355" s="11" t="s">
        <v>1547</v>
      </c>
      <c r="F355" s="11" t="s">
        <v>1546</v>
      </c>
      <c r="G355" s="12" t="s">
        <v>1548</v>
      </c>
      <c r="I355" s="13"/>
      <c r="J355" s="13" t="s">
        <v>370</v>
      </c>
      <c r="K355" s="14" t="s">
        <v>370</v>
      </c>
      <c r="M355" s="15"/>
      <c r="N355" s="13"/>
      <c r="P355" s="13"/>
      <c r="R355" s="13"/>
      <c r="S355" s="13" t="s">
        <v>370</v>
      </c>
      <c r="T355" s="13"/>
      <c r="W355" s="13"/>
      <c r="Y355" s="13"/>
      <c r="Z355" s="14"/>
      <c r="AD355" s="13">
        <f t="shared" si="38"/>
        <v>3</v>
      </c>
      <c r="AE355" s="13">
        <f t="shared" si="40"/>
        <v>0</v>
      </c>
      <c r="AF355" s="13">
        <f t="shared" si="41"/>
        <v>0</v>
      </c>
      <c r="AG355" s="13">
        <f t="shared" si="39"/>
        <v>0</v>
      </c>
      <c r="AH355" s="12">
        <f t="shared" si="37"/>
        <v>3</v>
      </c>
    </row>
    <row r="356" spans="1:34" hidden="1" x14ac:dyDescent="0.3">
      <c r="A356" s="11" t="s">
        <v>1549</v>
      </c>
      <c r="B356" s="12" t="s">
        <v>1350</v>
      </c>
      <c r="C356" s="12" t="s">
        <v>1435</v>
      </c>
      <c r="D356" s="11" t="s">
        <v>1484</v>
      </c>
      <c r="E356" s="11" t="s">
        <v>1550</v>
      </c>
      <c r="F356" s="11" t="s">
        <v>1549</v>
      </c>
      <c r="G356" s="12" t="s">
        <v>1551</v>
      </c>
      <c r="I356" s="13"/>
      <c r="J356" s="13"/>
      <c r="K356" s="14" t="s">
        <v>370</v>
      </c>
      <c r="M356" s="15" t="s">
        <v>359</v>
      </c>
      <c r="N356" s="13"/>
      <c r="O356" s="13" t="s">
        <v>370</v>
      </c>
      <c r="P356" s="13" t="s">
        <v>370</v>
      </c>
      <c r="Q356" s="13" t="s">
        <v>370</v>
      </c>
      <c r="R356" s="13"/>
      <c r="S356" s="13" t="s">
        <v>370</v>
      </c>
      <c r="T356" s="13" t="s">
        <v>370</v>
      </c>
      <c r="W356" s="13" t="s">
        <v>370</v>
      </c>
      <c r="Y356" s="13"/>
      <c r="Z356" s="14"/>
      <c r="AD356" s="13">
        <f t="shared" si="38"/>
        <v>8</v>
      </c>
      <c r="AE356" s="13">
        <f t="shared" si="40"/>
        <v>0</v>
      </c>
      <c r="AF356" s="13">
        <f t="shared" si="41"/>
        <v>0</v>
      </c>
      <c r="AG356" s="13">
        <f t="shared" si="39"/>
        <v>0</v>
      </c>
      <c r="AH356" s="12">
        <f t="shared" si="37"/>
        <v>8</v>
      </c>
    </row>
    <row r="357" spans="1:34" hidden="1" x14ac:dyDescent="0.3">
      <c r="A357" s="11" t="s">
        <v>1552</v>
      </c>
      <c r="B357" s="12" t="s">
        <v>1350</v>
      </c>
      <c r="C357" s="12" t="s">
        <v>1435</v>
      </c>
      <c r="D357" s="11" t="s">
        <v>1484</v>
      </c>
      <c r="E357" s="11" t="s">
        <v>1277</v>
      </c>
      <c r="F357" s="11" t="s">
        <v>1552</v>
      </c>
      <c r="G357" s="12" t="s">
        <v>1553</v>
      </c>
      <c r="I357" s="13"/>
      <c r="J357" s="13"/>
      <c r="M357" s="15" t="s">
        <v>359</v>
      </c>
      <c r="N357" s="13"/>
      <c r="O357" s="13" t="s">
        <v>370</v>
      </c>
      <c r="P357" s="13"/>
      <c r="R357" s="13"/>
      <c r="S357" s="13" t="s">
        <v>370</v>
      </c>
      <c r="T357" s="13"/>
      <c r="W357" s="13" t="s">
        <v>359</v>
      </c>
      <c r="Y357" s="13"/>
      <c r="Z357" s="14"/>
      <c r="AD357" s="13">
        <f t="shared" si="38"/>
        <v>4</v>
      </c>
      <c r="AE357" s="13">
        <f t="shared" si="40"/>
        <v>0</v>
      </c>
      <c r="AF357" s="13">
        <f t="shared" si="41"/>
        <v>0</v>
      </c>
      <c r="AG357" s="13">
        <f t="shared" si="39"/>
        <v>0</v>
      </c>
      <c r="AH357" s="12">
        <f t="shared" si="37"/>
        <v>4</v>
      </c>
    </row>
    <row r="358" spans="1:34" hidden="1" x14ac:dyDescent="0.3">
      <c r="A358" s="11" t="s">
        <v>1554</v>
      </c>
      <c r="B358" s="12" t="s">
        <v>1350</v>
      </c>
      <c r="C358" s="12" t="s">
        <v>1435</v>
      </c>
      <c r="D358" s="11" t="s">
        <v>1484</v>
      </c>
      <c r="E358" s="11" t="s">
        <v>1555</v>
      </c>
      <c r="F358" s="11" t="s">
        <v>1554</v>
      </c>
      <c r="G358" s="12" t="s">
        <v>1556</v>
      </c>
      <c r="I358" s="13"/>
      <c r="J358" s="13"/>
      <c r="K358" s="14" t="s">
        <v>370</v>
      </c>
      <c r="M358" s="15"/>
      <c r="N358" s="13"/>
      <c r="P358" s="13" t="s">
        <v>370</v>
      </c>
      <c r="Q358" s="13" t="s">
        <v>370</v>
      </c>
      <c r="R358" s="13"/>
      <c r="T358" s="13" t="s">
        <v>370</v>
      </c>
      <c r="W358" s="13" t="s">
        <v>370</v>
      </c>
      <c r="Y358" s="13"/>
      <c r="Z358" s="14"/>
      <c r="AD358" s="13">
        <f t="shared" si="38"/>
        <v>5</v>
      </c>
      <c r="AE358" s="13">
        <f t="shared" si="40"/>
        <v>0</v>
      </c>
      <c r="AF358" s="13">
        <f t="shared" si="41"/>
        <v>0</v>
      </c>
      <c r="AG358" s="13">
        <f t="shared" si="39"/>
        <v>0</v>
      </c>
      <c r="AH358" s="12">
        <f t="shared" si="37"/>
        <v>5</v>
      </c>
    </row>
    <row r="359" spans="1:34" hidden="1" x14ac:dyDescent="0.3">
      <c r="A359" s="11" t="s">
        <v>1557</v>
      </c>
      <c r="B359" s="12" t="s">
        <v>1350</v>
      </c>
      <c r="C359" s="12" t="s">
        <v>1435</v>
      </c>
      <c r="D359" s="11" t="s">
        <v>1484</v>
      </c>
      <c r="E359" s="11" t="s">
        <v>1558</v>
      </c>
      <c r="F359" s="11" t="s">
        <v>1557</v>
      </c>
      <c r="G359" s="12" t="s">
        <v>1559</v>
      </c>
      <c r="I359" s="13"/>
      <c r="J359" s="13" t="s">
        <v>370</v>
      </c>
      <c r="K359" s="14" t="s">
        <v>370</v>
      </c>
      <c r="M359" s="15" t="s">
        <v>359</v>
      </c>
      <c r="N359" s="13"/>
      <c r="O359" s="13" t="s">
        <v>370</v>
      </c>
      <c r="P359" s="13" t="s">
        <v>370</v>
      </c>
      <c r="R359" s="13"/>
      <c r="S359" s="13" t="s">
        <v>370</v>
      </c>
      <c r="T359" s="13" t="s">
        <v>370</v>
      </c>
      <c r="W359" s="13" t="s">
        <v>370</v>
      </c>
      <c r="Y359" s="13"/>
      <c r="Z359" s="14"/>
      <c r="AD359" s="13">
        <f t="shared" si="38"/>
        <v>8</v>
      </c>
      <c r="AE359" s="13">
        <f t="shared" si="40"/>
        <v>0</v>
      </c>
      <c r="AF359" s="13">
        <f t="shared" si="41"/>
        <v>0</v>
      </c>
      <c r="AG359" s="13">
        <f t="shared" si="39"/>
        <v>0</v>
      </c>
      <c r="AH359" s="12">
        <f t="shared" si="37"/>
        <v>8</v>
      </c>
    </row>
    <row r="360" spans="1:34" hidden="1" x14ac:dyDescent="0.3">
      <c r="A360" s="11" t="s">
        <v>1560</v>
      </c>
      <c r="B360" s="12" t="s">
        <v>1350</v>
      </c>
      <c r="C360" s="12" t="s">
        <v>1435</v>
      </c>
      <c r="D360" s="11" t="s">
        <v>1561</v>
      </c>
      <c r="E360" s="11" t="s">
        <v>1562</v>
      </c>
      <c r="F360" s="11" t="s">
        <v>1560</v>
      </c>
      <c r="G360" s="12" t="s">
        <v>1563</v>
      </c>
      <c r="I360" s="13"/>
      <c r="J360" s="13" t="s">
        <v>370</v>
      </c>
      <c r="M360" s="15" t="s">
        <v>359</v>
      </c>
      <c r="N360" s="13"/>
      <c r="O360" s="13" t="s">
        <v>370</v>
      </c>
      <c r="P360" s="13"/>
      <c r="R360" s="13"/>
      <c r="S360" s="13" t="s">
        <v>370</v>
      </c>
      <c r="T360" s="13"/>
      <c r="W360" s="13" t="s">
        <v>370</v>
      </c>
      <c r="Y360" s="13"/>
      <c r="Z360" s="14"/>
      <c r="AD360" s="13">
        <f t="shared" si="38"/>
        <v>5</v>
      </c>
      <c r="AE360" s="13">
        <f t="shared" si="40"/>
        <v>0</v>
      </c>
      <c r="AF360" s="13">
        <f t="shared" si="41"/>
        <v>0</v>
      </c>
      <c r="AG360" s="13">
        <f t="shared" si="39"/>
        <v>0</v>
      </c>
      <c r="AH360" s="12">
        <f t="shared" si="37"/>
        <v>5</v>
      </c>
    </row>
    <row r="361" spans="1:34" hidden="1" x14ac:dyDescent="0.3">
      <c r="A361" s="11" t="s">
        <v>1564</v>
      </c>
      <c r="B361" s="12" t="s">
        <v>1350</v>
      </c>
      <c r="C361" s="12" t="s">
        <v>1435</v>
      </c>
      <c r="D361" s="11" t="s">
        <v>1561</v>
      </c>
      <c r="E361" s="11" t="s">
        <v>1565</v>
      </c>
      <c r="F361" s="11" t="s">
        <v>1564</v>
      </c>
      <c r="G361" s="12" t="s">
        <v>1566</v>
      </c>
      <c r="I361" s="13"/>
      <c r="J361" s="13"/>
      <c r="K361" s="14" t="s">
        <v>370</v>
      </c>
      <c r="M361" s="15" t="s">
        <v>359</v>
      </c>
      <c r="N361" s="13"/>
      <c r="O361" s="13" t="s">
        <v>370</v>
      </c>
      <c r="P361" s="13"/>
      <c r="Q361" s="13" t="s">
        <v>370</v>
      </c>
      <c r="R361" s="13"/>
      <c r="S361" s="13" t="s">
        <v>370</v>
      </c>
      <c r="T361" s="13"/>
      <c r="W361" s="13" t="s">
        <v>370</v>
      </c>
      <c r="Y361" s="13"/>
      <c r="Z361" s="14"/>
      <c r="AD361" s="13">
        <f t="shared" si="38"/>
        <v>6</v>
      </c>
      <c r="AE361" s="13">
        <f t="shared" si="40"/>
        <v>0</v>
      </c>
      <c r="AF361" s="13">
        <f t="shared" si="41"/>
        <v>0</v>
      </c>
      <c r="AG361" s="13">
        <f t="shared" si="39"/>
        <v>0</v>
      </c>
      <c r="AH361" s="12">
        <f t="shared" si="37"/>
        <v>6</v>
      </c>
    </row>
    <row r="362" spans="1:34" hidden="1" x14ac:dyDescent="0.3">
      <c r="A362" s="11" t="s">
        <v>1567</v>
      </c>
      <c r="B362" s="12" t="s">
        <v>1350</v>
      </c>
      <c r="C362" s="12" t="s">
        <v>1435</v>
      </c>
      <c r="D362" s="11" t="s">
        <v>1568</v>
      </c>
      <c r="E362" s="11" t="s">
        <v>1569</v>
      </c>
      <c r="F362" s="11" t="s">
        <v>1567</v>
      </c>
      <c r="G362" s="12" t="s">
        <v>1570</v>
      </c>
      <c r="I362" s="13"/>
      <c r="J362" s="13"/>
      <c r="M362" s="15" t="s">
        <v>359</v>
      </c>
      <c r="N362" s="13"/>
      <c r="O362" s="15" t="s">
        <v>359</v>
      </c>
      <c r="P362" s="13"/>
      <c r="Q362" s="13"/>
      <c r="R362" s="13"/>
      <c r="T362" s="13"/>
      <c r="W362" s="13"/>
      <c r="Y362" s="13"/>
      <c r="Z362" s="14"/>
      <c r="AD362" s="13">
        <f t="shared" si="38"/>
        <v>2</v>
      </c>
      <c r="AE362" s="13">
        <f t="shared" si="40"/>
        <v>0</v>
      </c>
      <c r="AF362" s="13">
        <f t="shared" si="41"/>
        <v>0</v>
      </c>
      <c r="AG362" s="13">
        <f t="shared" si="39"/>
        <v>0</v>
      </c>
      <c r="AH362" s="12">
        <f t="shared" si="37"/>
        <v>2</v>
      </c>
    </row>
    <row r="363" spans="1:34" hidden="1" x14ac:dyDescent="0.3">
      <c r="A363" s="11" t="s">
        <v>1571</v>
      </c>
      <c r="B363" s="12" t="s">
        <v>1350</v>
      </c>
      <c r="C363" s="12" t="s">
        <v>1435</v>
      </c>
      <c r="D363" s="11" t="s">
        <v>1568</v>
      </c>
      <c r="E363" s="11" t="s">
        <v>1154</v>
      </c>
      <c r="F363" s="11" t="s">
        <v>1571</v>
      </c>
      <c r="G363" s="12" t="s">
        <v>1572</v>
      </c>
      <c r="I363" s="13"/>
      <c r="J363" s="13" t="s">
        <v>370</v>
      </c>
      <c r="M363" s="15" t="s">
        <v>359</v>
      </c>
      <c r="N363" s="13"/>
      <c r="O363" s="13" t="s">
        <v>370</v>
      </c>
      <c r="P363" s="13"/>
      <c r="R363" s="13"/>
      <c r="S363" s="13" t="s">
        <v>370</v>
      </c>
      <c r="T363" s="13"/>
      <c r="W363" s="13" t="s">
        <v>370</v>
      </c>
      <c r="Y363" s="13"/>
      <c r="Z363" s="14"/>
      <c r="AD363" s="13">
        <f t="shared" si="38"/>
        <v>5</v>
      </c>
      <c r="AE363" s="13">
        <f t="shared" si="40"/>
        <v>0</v>
      </c>
      <c r="AF363" s="13">
        <f t="shared" si="41"/>
        <v>0</v>
      </c>
      <c r="AG363" s="13">
        <f t="shared" si="39"/>
        <v>0</v>
      </c>
      <c r="AH363" s="12">
        <f t="shared" si="37"/>
        <v>5</v>
      </c>
    </row>
    <row r="364" spans="1:34" hidden="1" x14ac:dyDescent="0.3">
      <c r="A364" s="11" t="s">
        <v>1573</v>
      </c>
      <c r="B364" s="12" t="s">
        <v>1350</v>
      </c>
      <c r="C364" s="12" t="s">
        <v>1435</v>
      </c>
      <c r="D364" s="11" t="s">
        <v>1574</v>
      </c>
      <c r="E364" s="11" t="s">
        <v>1575</v>
      </c>
      <c r="F364" s="11" t="s">
        <v>1573</v>
      </c>
      <c r="G364" s="12" t="s">
        <v>1576</v>
      </c>
      <c r="I364" s="13"/>
      <c r="J364" s="13"/>
      <c r="K364" s="17" t="s">
        <v>416</v>
      </c>
      <c r="M364" s="15"/>
      <c r="N364" s="13"/>
      <c r="P364" s="13"/>
      <c r="R364" s="13"/>
      <c r="T364" s="13"/>
      <c r="W364" s="13"/>
      <c r="Y364" s="13"/>
      <c r="Z364" s="14"/>
      <c r="AD364" s="13">
        <f t="shared" si="38"/>
        <v>1</v>
      </c>
      <c r="AE364" s="13">
        <f t="shared" si="40"/>
        <v>0</v>
      </c>
      <c r="AF364" s="13">
        <f t="shared" si="41"/>
        <v>0</v>
      </c>
      <c r="AG364" s="13">
        <f t="shared" si="39"/>
        <v>0</v>
      </c>
      <c r="AH364" s="12">
        <f t="shared" si="37"/>
        <v>1</v>
      </c>
    </row>
    <row r="365" spans="1:34" hidden="1" x14ac:dyDescent="0.3">
      <c r="A365" s="11" t="s">
        <v>1577</v>
      </c>
      <c r="B365" s="12" t="s">
        <v>1350</v>
      </c>
      <c r="C365" s="12" t="s">
        <v>1435</v>
      </c>
      <c r="D365" s="11" t="s">
        <v>1574</v>
      </c>
      <c r="E365" s="11" t="s">
        <v>1578</v>
      </c>
      <c r="F365" s="11" t="s">
        <v>1577</v>
      </c>
      <c r="G365" s="12" t="s">
        <v>1579</v>
      </c>
      <c r="I365" s="13"/>
      <c r="J365" s="13"/>
      <c r="K365" s="17" t="s">
        <v>416</v>
      </c>
      <c r="M365" s="15"/>
      <c r="N365" s="13"/>
      <c r="P365" s="13"/>
      <c r="R365" s="13"/>
      <c r="T365" s="13"/>
      <c r="W365" s="13"/>
      <c r="Y365" s="13"/>
      <c r="Z365" s="14"/>
      <c r="AD365" s="13">
        <f t="shared" si="38"/>
        <v>1</v>
      </c>
      <c r="AE365" s="13">
        <f t="shared" si="40"/>
        <v>0</v>
      </c>
      <c r="AF365" s="13">
        <f t="shared" si="41"/>
        <v>0</v>
      </c>
      <c r="AG365" s="13">
        <f t="shared" si="39"/>
        <v>0</v>
      </c>
      <c r="AH365" s="12">
        <f t="shared" si="37"/>
        <v>1</v>
      </c>
    </row>
    <row r="366" spans="1:34" hidden="1" x14ac:dyDescent="0.3">
      <c r="A366" s="11" t="s">
        <v>1580</v>
      </c>
      <c r="B366" s="12" t="s">
        <v>1350</v>
      </c>
      <c r="C366" s="12" t="s">
        <v>1435</v>
      </c>
      <c r="D366" s="11" t="s">
        <v>1581</v>
      </c>
      <c r="E366" s="11" t="s">
        <v>1582</v>
      </c>
      <c r="F366" s="11" t="s">
        <v>1580</v>
      </c>
      <c r="G366" s="12" t="s">
        <v>1583</v>
      </c>
      <c r="I366" s="13"/>
      <c r="J366" s="13" t="s">
        <v>370</v>
      </c>
      <c r="K366" s="14" t="s">
        <v>370</v>
      </c>
      <c r="M366" s="15" t="s">
        <v>359</v>
      </c>
      <c r="N366" s="13"/>
      <c r="O366" s="13" t="s">
        <v>370</v>
      </c>
      <c r="P366" s="13" t="s">
        <v>370</v>
      </c>
      <c r="Q366" s="13" t="s">
        <v>370</v>
      </c>
      <c r="R366" s="13"/>
      <c r="S366" s="13" t="s">
        <v>370</v>
      </c>
      <c r="T366" s="13" t="s">
        <v>370</v>
      </c>
      <c r="U366" s="13" t="s">
        <v>370</v>
      </c>
      <c r="W366" s="13" t="s">
        <v>370</v>
      </c>
      <c r="Y366" s="13"/>
      <c r="Z366" s="14"/>
      <c r="AD366" s="13">
        <f t="shared" si="38"/>
        <v>10</v>
      </c>
      <c r="AE366" s="13">
        <f t="shared" si="40"/>
        <v>0</v>
      </c>
      <c r="AF366" s="13">
        <f t="shared" si="41"/>
        <v>0</v>
      </c>
      <c r="AG366" s="13">
        <f t="shared" si="39"/>
        <v>0</v>
      </c>
      <c r="AH366" s="12">
        <f t="shared" si="37"/>
        <v>10</v>
      </c>
    </row>
    <row r="367" spans="1:34" hidden="1" x14ac:dyDescent="0.3">
      <c r="A367" s="11" t="s">
        <v>1584</v>
      </c>
      <c r="B367" s="12" t="s">
        <v>1350</v>
      </c>
      <c r="C367" s="12" t="s">
        <v>1435</v>
      </c>
      <c r="D367" s="11" t="s">
        <v>1581</v>
      </c>
      <c r="E367" s="11" t="s">
        <v>1585</v>
      </c>
      <c r="F367" s="11" t="s">
        <v>1584</v>
      </c>
      <c r="G367" s="12" t="s">
        <v>1586</v>
      </c>
      <c r="I367" s="13"/>
      <c r="J367" s="13" t="s">
        <v>370</v>
      </c>
      <c r="M367" s="15" t="s">
        <v>359</v>
      </c>
      <c r="N367" s="13"/>
      <c r="O367" s="13" t="s">
        <v>370</v>
      </c>
      <c r="P367" s="13"/>
      <c r="R367" s="13"/>
      <c r="S367" s="13" t="s">
        <v>370</v>
      </c>
      <c r="T367" s="13"/>
      <c r="W367" s="13" t="s">
        <v>370</v>
      </c>
      <c r="Y367" s="13"/>
      <c r="Z367" s="14"/>
      <c r="AD367" s="13">
        <f t="shared" si="38"/>
        <v>5</v>
      </c>
      <c r="AE367" s="13">
        <f t="shared" si="40"/>
        <v>0</v>
      </c>
      <c r="AF367" s="13">
        <f t="shared" si="41"/>
        <v>0</v>
      </c>
      <c r="AG367" s="13">
        <f t="shared" si="39"/>
        <v>0</v>
      </c>
      <c r="AH367" s="12">
        <f t="shared" si="37"/>
        <v>5</v>
      </c>
    </row>
    <row r="368" spans="1:34" hidden="1" x14ac:dyDescent="0.3">
      <c r="A368" s="11" t="s">
        <v>1587</v>
      </c>
      <c r="B368" s="12" t="s">
        <v>1350</v>
      </c>
      <c r="C368" s="12" t="s">
        <v>1435</v>
      </c>
      <c r="D368" s="11" t="s">
        <v>1581</v>
      </c>
      <c r="E368" s="11" t="s">
        <v>1588</v>
      </c>
      <c r="F368" s="11" t="s">
        <v>1587</v>
      </c>
      <c r="G368" s="12" t="s">
        <v>1589</v>
      </c>
      <c r="H368" s="13" t="s">
        <v>370</v>
      </c>
      <c r="I368" s="13"/>
      <c r="J368" s="13" t="s">
        <v>370</v>
      </c>
      <c r="K368" s="14" t="s">
        <v>370</v>
      </c>
      <c r="L368" s="13" t="s">
        <v>370</v>
      </c>
      <c r="M368" s="15" t="s">
        <v>359</v>
      </c>
      <c r="N368" s="13"/>
      <c r="O368" s="13" t="s">
        <v>370</v>
      </c>
      <c r="P368" s="13"/>
      <c r="Q368" s="13" t="s">
        <v>396</v>
      </c>
      <c r="R368" s="13"/>
      <c r="S368" s="13" t="s">
        <v>370</v>
      </c>
      <c r="T368" s="13"/>
      <c r="W368" s="13" t="s">
        <v>370</v>
      </c>
      <c r="Y368" s="13"/>
      <c r="Z368" s="14"/>
      <c r="AD368" s="13">
        <f t="shared" si="38"/>
        <v>8</v>
      </c>
      <c r="AE368" s="13">
        <f t="shared" si="40"/>
        <v>0</v>
      </c>
      <c r="AF368" s="13">
        <f t="shared" si="41"/>
        <v>0</v>
      </c>
      <c r="AG368" s="13">
        <f t="shared" si="39"/>
        <v>0</v>
      </c>
      <c r="AH368" s="12">
        <f t="shared" si="37"/>
        <v>8</v>
      </c>
    </row>
    <row r="369" spans="1:34" hidden="1" x14ac:dyDescent="0.3">
      <c r="A369" s="11" t="s">
        <v>1590</v>
      </c>
      <c r="B369" s="12" t="s">
        <v>1350</v>
      </c>
      <c r="C369" s="12" t="s">
        <v>1435</v>
      </c>
      <c r="D369" s="11" t="s">
        <v>1581</v>
      </c>
      <c r="E369" s="11" t="s">
        <v>1591</v>
      </c>
      <c r="F369" s="11" t="s">
        <v>1590</v>
      </c>
      <c r="G369" s="12" t="s">
        <v>1592</v>
      </c>
      <c r="H369" s="13" t="s">
        <v>370</v>
      </c>
      <c r="I369" s="13"/>
      <c r="J369" s="13" t="s">
        <v>370</v>
      </c>
      <c r="K369" s="14" t="s">
        <v>370</v>
      </c>
      <c r="M369" s="15"/>
      <c r="N369" s="13"/>
      <c r="P369" s="13"/>
      <c r="R369" s="13" t="s">
        <v>370</v>
      </c>
      <c r="T369" s="13"/>
      <c r="W369" s="13"/>
      <c r="Y369" s="13"/>
      <c r="Z369" s="14"/>
      <c r="AD369" s="13">
        <f t="shared" si="38"/>
        <v>4</v>
      </c>
      <c r="AE369" s="13">
        <f t="shared" si="40"/>
        <v>0</v>
      </c>
      <c r="AF369" s="13">
        <f t="shared" si="41"/>
        <v>0</v>
      </c>
      <c r="AG369" s="13">
        <f t="shared" si="39"/>
        <v>0</v>
      </c>
      <c r="AH369" s="12">
        <f t="shared" si="37"/>
        <v>4</v>
      </c>
    </row>
    <row r="370" spans="1:34" hidden="1" x14ac:dyDescent="0.3">
      <c r="A370" s="11" t="s">
        <v>1593</v>
      </c>
      <c r="B370" s="12" t="s">
        <v>1350</v>
      </c>
      <c r="C370" s="12" t="s">
        <v>1435</v>
      </c>
      <c r="D370" s="11" t="s">
        <v>1594</v>
      </c>
      <c r="E370" s="11" t="s">
        <v>1595</v>
      </c>
      <c r="F370" s="11" t="s">
        <v>1593</v>
      </c>
      <c r="G370" s="12" t="s">
        <v>1596</v>
      </c>
      <c r="I370" s="13"/>
      <c r="J370" s="13"/>
      <c r="M370" s="15" t="s">
        <v>359</v>
      </c>
      <c r="N370" s="13"/>
      <c r="O370" s="13" t="s">
        <v>370</v>
      </c>
      <c r="P370" s="13"/>
      <c r="R370" s="13"/>
      <c r="T370" s="13"/>
      <c r="W370" s="13"/>
      <c r="Y370" s="13"/>
      <c r="Z370" s="14"/>
      <c r="AD370" s="13">
        <f t="shared" si="38"/>
        <v>2</v>
      </c>
      <c r="AE370" s="13">
        <f t="shared" si="40"/>
        <v>0</v>
      </c>
      <c r="AF370" s="13">
        <f t="shared" si="41"/>
        <v>0</v>
      </c>
      <c r="AG370" s="13">
        <f t="shared" si="39"/>
        <v>0</v>
      </c>
      <c r="AH370" s="12">
        <f t="shared" si="37"/>
        <v>2</v>
      </c>
    </row>
    <row r="371" spans="1:34" hidden="1" x14ac:dyDescent="0.3">
      <c r="A371" s="11" t="s">
        <v>1597</v>
      </c>
      <c r="B371" s="12" t="s">
        <v>1350</v>
      </c>
      <c r="C371" s="12" t="s">
        <v>1435</v>
      </c>
      <c r="D371" s="11" t="s">
        <v>1598</v>
      </c>
      <c r="E371" s="11" t="s">
        <v>1599</v>
      </c>
      <c r="F371" s="11" t="s">
        <v>1597</v>
      </c>
      <c r="G371" s="12" t="s">
        <v>1600</v>
      </c>
      <c r="I371" s="13"/>
      <c r="J371" s="13" t="s">
        <v>370</v>
      </c>
      <c r="K371" s="14" t="s">
        <v>370</v>
      </c>
      <c r="M371" s="15"/>
      <c r="N371" s="13"/>
      <c r="P371" s="13"/>
      <c r="R371" s="13"/>
      <c r="T371" s="13" t="s">
        <v>370</v>
      </c>
      <c r="W371" s="13"/>
      <c r="Y371" s="13"/>
      <c r="Z371" s="14"/>
      <c r="AD371" s="13">
        <f t="shared" si="38"/>
        <v>3</v>
      </c>
      <c r="AE371" s="13">
        <f t="shared" si="40"/>
        <v>0</v>
      </c>
      <c r="AF371" s="13">
        <f t="shared" si="41"/>
        <v>0</v>
      </c>
      <c r="AG371" s="13">
        <f t="shared" si="39"/>
        <v>0</v>
      </c>
      <c r="AH371" s="12">
        <f t="shared" si="37"/>
        <v>3</v>
      </c>
    </row>
    <row r="372" spans="1:34" hidden="1" x14ac:dyDescent="0.3">
      <c r="A372" s="11" t="s">
        <v>1601</v>
      </c>
      <c r="B372" s="12" t="s">
        <v>1350</v>
      </c>
      <c r="C372" s="12" t="s">
        <v>1435</v>
      </c>
      <c r="D372" s="11" t="s">
        <v>1602</v>
      </c>
      <c r="E372" s="11" t="s">
        <v>1603</v>
      </c>
      <c r="F372" s="11" t="s">
        <v>1601</v>
      </c>
      <c r="G372" s="12" t="s">
        <v>1604</v>
      </c>
      <c r="I372" s="13"/>
      <c r="J372" s="13"/>
      <c r="M372" s="15" t="s">
        <v>359</v>
      </c>
      <c r="N372" s="13"/>
      <c r="O372" s="13" t="s">
        <v>370</v>
      </c>
      <c r="P372" s="13"/>
      <c r="R372" s="13"/>
      <c r="S372" s="13" t="s">
        <v>370</v>
      </c>
      <c r="T372" s="13"/>
      <c r="W372" s="13"/>
      <c r="Y372" s="13"/>
      <c r="Z372" s="14"/>
      <c r="AD372" s="13">
        <f t="shared" si="38"/>
        <v>3</v>
      </c>
      <c r="AE372" s="13">
        <f t="shared" si="40"/>
        <v>0</v>
      </c>
      <c r="AF372" s="13">
        <f t="shared" si="41"/>
        <v>0</v>
      </c>
      <c r="AG372" s="13">
        <f t="shared" si="39"/>
        <v>0</v>
      </c>
      <c r="AH372" s="12">
        <f t="shared" si="37"/>
        <v>3</v>
      </c>
    </row>
    <row r="373" spans="1:34" hidden="1" x14ac:dyDescent="0.3">
      <c r="A373" s="11" t="s">
        <v>1605</v>
      </c>
      <c r="B373" s="12" t="s">
        <v>1350</v>
      </c>
      <c r="C373" s="12" t="s">
        <v>1435</v>
      </c>
      <c r="D373" s="11" t="s">
        <v>1602</v>
      </c>
      <c r="E373" s="11" t="s">
        <v>1606</v>
      </c>
      <c r="F373" s="11" t="s">
        <v>1605</v>
      </c>
      <c r="G373" s="12" t="s">
        <v>1607</v>
      </c>
      <c r="I373" s="13"/>
      <c r="J373" s="13" t="s">
        <v>370</v>
      </c>
      <c r="K373" s="14" t="s">
        <v>370</v>
      </c>
      <c r="M373" s="15" t="s">
        <v>359</v>
      </c>
      <c r="N373" s="13"/>
      <c r="O373" s="13" t="s">
        <v>370</v>
      </c>
      <c r="P373" s="13" t="s">
        <v>370</v>
      </c>
      <c r="Q373" s="13" t="s">
        <v>370</v>
      </c>
      <c r="R373" s="13"/>
      <c r="S373" s="13" t="s">
        <v>370</v>
      </c>
      <c r="T373" s="13" t="s">
        <v>370</v>
      </c>
      <c r="W373" s="13" t="s">
        <v>370</v>
      </c>
      <c r="Y373" s="13"/>
      <c r="Z373" s="14"/>
      <c r="AD373" s="13">
        <f t="shared" si="38"/>
        <v>9</v>
      </c>
      <c r="AE373" s="13">
        <f t="shared" si="40"/>
        <v>0</v>
      </c>
      <c r="AF373" s="13">
        <f t="shared" si="41"/>
        <v>0</v>
      </c>
      <c r="AG373" s="13">
        <f t="shared" si="39"/>
        <v>0</v>
      </c>
      <c r="AH373" s="12">
        <f t="shared" si="37"/>
        <v>9</v>
      </c>
    </row>
    <row r="374" spans="1:34" hidden="1" x14ac:dyDescent="0.3">
      <c r="A374" s="11" t="s">
        <v>1608</v>
      </c>
      <c r="B374" s="12" t="s">
        <v>1350</v>
      </c>
      <c r="C374" s="12" t="s">
        <v>1435</v>
      </c>
      <c r="D374" s="11" t="s">
        <v>1609</v>
      </c>
      <c r="E374" s="11" t="s">
        <v>1610</v>
      </c>
      <c r="F374" s="11" t="s">
        <v>1608</v>
      </c>
      <c r="G374" s="12" t="s">
        <v>1611</v>
      </c>
      <c r="H374" s="13" t="s">
        <v>370</v>
      </c>
      <c r="I374" s="13"/>
      <c r="J374" s="13" t="s">
        <v>370</v>
      </c>
      <c r="K374" s="14" t="s">
        <v>370</v>
      </c>
      <c r="M374" s="15" t="s">
        <v>359</v>
      </c>
      <c r="N374" s="13"/>
      <c r="P374" s="13" t="s">
        <v>370</v>
      </c>
      <c r="Q374" s="13" t="s">
        <v>370</v>
      </c>
      <c r="R374" s="13" t="s">
        <v>370</v>
      </c>
      <c r="S374" s="13" t="s">
        <v>370</v>
      </c>
      <c r="T374" s="13" t="s">
        <v>370</v>
      </c>
      <c r="U374" s="13" t="s">
        <v>370</v>
      </c>
      <c r="W374" s="13" t="s">
        <v>370</v>
      </c>
      <c r="Y374" s="13"/>
      <c r="Z374" s="14"/>
      <c r="AD374" s="13">
        <f t="shared" si="38"/>
        <v>11</v>
      </c>
      <c r="AE374" s="13">
        <f t="shared" si="40"/>
        <v>0</v>
      </c>
      <c r="AF374" s="13">
        <f t="shared" si="41"/>
        <v>0</v>
      </c>
      <c r="AG374" s="13">
        <f t="shared" si="39"/>
        <v>0</v>
      </c>
      <c r="AH374" s="12">
        <f t="shared" si="37"/>
        <v>11</v>
      </c>
    </row>
    <row r="375" spans="1:34" hidden="1" x14ac:dyDescent="0.3">
      <c r="A375" s="11" t="s">
        <v>1612</v>
      </c>
      <c r="B375" s="12" t="s">
        <v>1350</v>
      </c>
      <c r="C375" s="12" t="s">
        <v>1435</v>
      </c>
      <c r="D375" s="11" t="s">
        <v>1609</v>
      </c>
      <c r="E375" s="11" t="s">
        <v>1613</v>
      </c>
      <c r="F375" s="11" t="s">
        <v>1612</v>
      </c>
      <c r="G375" s="12" t="s">
        <v>1614</v>
      </c>
      <c r="I375" s="13"/>
      <c r="J375" s="13"/>
      <c r="M375" s="15"/>
      <c r="N375" s="13"/>
      <c r="P375" s="13"/>
      <c r="Q375" s="13" t="s">
        <v>396</v>
      </c>
      <c r="R375" s="13"/>
      <c r="T375" s="13"/>
      <c r="W375" s="16" t="s">
        <v>416</v>
      </c>
      <c r="Y375" s="13"/>
      <c r="Z375" s="14"/>
      <c r="AD375" s="13">
        <f t="shared" si="38"/>
        <v>1</v>
      </c>
      <c r="AE375" s="13">
        <f t="shared" si="40"/>
        <v>0</v>
      </c>
      <c r="AF375" s="13">
        <f t="shared" si="41"/>
        <v>0</v>
      </c>
      <c r="AG375" s="13">
        <f t="shared" si="39"/>
        <v>0</v>
      </c>
      <c r="AH375" s="12">
        <f t="shared" si="37"/>
        <v>1</v>
      </c>
    </row>
    <row r="376" spans="1:34" hidden="1" x14ac:dyDescent="0.3">
      <c r="A376" s="11" t="s">
        <v>1615</v>
      </c>
      <c r="B376" s="12" t="s">
        <v>1350</v>
      </c>
      <c r="C376" s="12" t="s">
        <v>1435</v>
      </c>
      <c r="D376" s="11" t="s">
        <v>1609</v>
      </c>
      <c r="E376" s="11" t="s">
        <v>1616</v>
      </c>
      <c r="F376" s="11" t="s">
        <v>1615</v>
      </c>
      <c r="G376" s="12" t="s">
        <v>1617</v>
      </c>
      <c r="I376" s="13"/>
      <c r="J376" s="13" t="s">
        <v>370</v>
      </c>
      <c r="K376" s="14" t="s">
        <v>370</v>
      </c>
      <c r="M376" s="15" t="s">
        <v>359</v>
      </c>
      <c r="N376" s="13"/>
      <c r="O376" s="13" t="s">
        <v>396</v>
      </c>
      <c r="P376" s="13" t="s">
        <v>370</v>
      </c>
      <c r="Q376" s="13" t="s">
        <v>370</v>
      </c>
      <c r="R376" s="13"/>
      <c r="S376" s="13" t="s">
        <v>370</v>
      </c>
      <c r="T376" s="13" t="s">
        <v>370</v>
      </c>
      <c r="W376" s="13" t="s">
        <v>370</v>
      </c>
      <c r="Y376" s="13"/>
      <c r="Z376" s="14"/>
      <c r="AD376" s="13">
        <f t="shared" si="38"/>
        <v>8</v>
      </c>
      <c r="AE376" s="13">
        <f t="shared" si="40"/>
        <v>0</v>
      </c>
      <c r="AF376" s="13">
        <f t="shared" si="41"/>
        <v>0</v>
      </c>
      <c r="AG376" s="13">
        <f t="shared" si="39"/>
        <v>0</v>
      </c>
      <c r="AH376" s="12">
        <f t="shared" si="37"/>
        <v>8</v>
      </c>
    </row>
    <row r="377" spans="1:34" hidden="1" x14ac:dyDescent="0.3">
      <c r="A377" s="11" t="s">
        <v>1618</v>
      </c>
      <c r="B377" s="12" t="s">
        <v>1350</v>
      </c>
      <c r="C377" s="12" t="s">
        <v>1435</v>
      </c>
      <c r="D377" s="11" t="s">
        <v>1619</v>
      </c>
      <c r="E377" s="11" t="s">
        <v>1620</v>
      </c>
      <c r="F377" s="11" t="s">
        <v>1618</v>
      </c>
      <c r="G377" s="12" t="s">
        <v>1621</v>
      </c>
      <c r="I377" s="13"/>
      <c r="J377" s="13"/>
      <c r="K377" s="14" t="s">
        <v>370</v>
      </c>
      <c r="M377" s="15" t="s">
        <v>524</v>
      </c>
      <c r="N377" s="13"/>
      <c r="O377" s="13" t="s">
        <v>370</v>
      </c>
      <c r="P377" s="13" t="s">
        <v>370</v>
      </c>
      <c r="Q377" s="13" t="s">
        <v>370</v>
      </c>
      <c r="R377" s="13"/>
      <c r="T377" s="13" t="s">
        <v>370</v>
      </c>
      <c r="W377" s="13" t="s">
        <v>370</v>
      </c>
      <c r="Y377" s="13"/>
      <c r="Z377" s="14"/>
      <c r="AD377" s="13">
        <f t="shared" si="38"/>
        <v>6</v>
      </c>
      <c r="AE377" s="13">
        <f t="shared" si="40"/>
        <v>0</v>
      </c>
      <c r="AF377" s="13">
        <f t="shared" si="41"/>
        <v>1</v>
      </c>
      <c r="AG377" s="13">
        <f t="shared" si="39"/>
        <v>0</v>
      </c>
      <c r="AH377" s="12">
        <f t="shared" si="37"/>
        <v>7</v>
      </c>
    </row>
    <row r="378" spans="1:34" hidden="1" x14ac:dyDescent="0.3">
      <c r="A378" s="11" t="s">
        <v>1622</v>
      </c>
      <c r="B378" s="12" t="s">
        <v>1350</v>
      </c>
      <c r="C378" s="12" t="s">
        <v>1435</v>
      </c>
      <c r="D378" s="11" t="s">
        <v>1623</v>
      </c>
      <c r="E378" s="11" t="s">
        <v>1624</v>
      </c>
      <c r="F378" s="11" t="s">
        <v>1622</v>
      </c>
      <c r="G378" s="12" t="s">
        <v>1625</v>
      </c>
      <c r="H378" s="13" t="s">
        <v>524</v>
      </c>
      <c r="I378" s="13" t="s">
        <v>370</v>
      </c>
      <c r="J378" s="13" t="s">
        <v>370</v>
      </c>
      <c r="K378" s="14" t="s">
        <v>370</v>
      </c>
      <c r="M378" s="15" t="s">
        <v>359</v>
      </c>
      <c r="N378" s="13" t="s">
        <v>370</v>
      </c>
      <c r="P378" s="13" t="s">
        <v>370</v>
      </c>
      <c r="Q378" s="13" t="s">
        <v>370</v>
      </c>
      <c r="R378" s="13" t="s">
        <v>396</v>
      </c>
      <c r="S378" s="13" t="s">
        <v>524</v>
      </c>
      <c r="T378" s="13" t="s">
        <v>370</v>
      </c>
      <c r="U378" s="13" t="s">
        <v>370</v>
      </c>
      <c r="W378" s="13" t="s">
        <v>370</v>
      </c>
      <c r="Y378" s="13" t="s">
        <v>370</v>
      </c>
      <c r="Z378" s="14"/>
      <c r="AD378" s="13">
        <f t="shared" si="38"/>
        <v>11</v>
      </c>
      <c r="AE378" s="13">
        <f t="shared" si="40"/>
        <v>0</v>
      </c>
      <c r="AF378" s="13">
        <f t="shared" si="41"/>
        <v>2</v>
      </c>
      <c r="AG378" s="13">
        <f t="shared" si="39"/>
        <v>0</v>
      </c>
      <c r="AH378" s="12">
        <f t="shared" si="37"/>
        <v>13</v>
      </c>
    </row>
    <row r="379" spans="1:34" hidden="1" x14ac:dyDescent="0.3">
      <c r="A379" s="11" t="s">
        <v>1626</v>
      </c>
      <c r="B379" s="12" t="s">
        <v>1350</v>
      </c>
      <c r="C379" s="12" t="s">
        <v>1435</v>
      </c>
      <c r="D379" s="11" t="s">
        <v>1627</v>
      </c>
      <c r="E379" s="11" t="s">
        <v>1628</v>
      </c>
      <c r="F379" s="11" t="s">
        <v>1626</v>
      </c>
      <c r="G379" s="12" t="s">
        <v>1629</v>
      </c>
      <c r="I379" s="13"/>
      <c r="J379" s="13"/>
      <c r="K379" s="14" t="s">
        <v>370</v>
      </c>
      <c r="M379" s="15"/>
      <c r="N379" s="13"/>
      <c r="P379" s="13" t="s">
        <v>370</v>
      </c>
      <c r="Q379" s="13" t="s">
        <v>370</v>
      </c>
      <c r="R379" s="13"/>
      <c r="T379" s="13" t="s">
        <v>370</v>
      </c>
      <c r="U379" s="13" t="s">
        <v>370</v>
      </c>
      <c r="W379" s="13" t="s">
        <v>370</v>
      </c>
      <c r="Y379" s="13"/>
      <c r="Z379" s="14"/>
      <c r="AD379" s="13">
        <f t="shared" si="38"/>
        <v>6</v>
      </c>
      <c r="AE379" s="13">
        <f t="shared" si="40"/>
        <v>0</v>
      </c>
      <c r="AF379" s="13">
        <f t="shared" si="41"/>
        <v>0</v>
      </c>
      <c r="AG379" s="13">
        <f t="shared" si="39"/>
        <v>0</v>
      </c>
      <c r="AH379" s="12">
        <f t="shared" si="37"/>
        <v>6</v>
      </c>
    </row>
    <row r="380" spans="1:34" hidden="1" x14ac:dyDescent="0.3">
      <c r="A380" s="11" t="s">
        <v>1630</v>
      </c>
      <c r="B380" s="12" t="s">
        <v>1350</v>
      </c>
      <c r="C380" s="12" t="s">
        <v>1435</v>
      </c>
      <c r="D380" s="11" t="s">
        <v>1627</v>
      </c>
      <c r="E380" s="11" t="s">
        <v>1631</v>
      </c>
      <c r="F380" s="11" t="s">
        <v>1630</v>
      </c>
      <c r="G380" s="12" t="s">
        <v>1632</v>
      </c>
      <c r="I380" s="13"/>
      <c r="J380" s="13"/>
      <c r="M380" s="15" t="s">
        <v>359</v>
      </c>
      <c r="N380" s="13"/>
      <c r="P380" s="13"/>
      <c r="R380" s="13"/>
      <c r="T380" s="13"/>
      <c r="W380" s="13" t="s">
        <v>370</v>
      </c>
      <c r="Y380" s="13"/>
      <c r="Z380" s="14"/>
      <c r="AD380" s="13">
        <f t="shared" si="38"/>
        <v>2</v>
      </c>
      <c r="AE380" s="13">
        <f t="shared" si="40"/>
        <v>0</v>
      </c>
      <c r="AF380" s="13">
        <f t="shared" si="41"/>
        <v>0</v>
      </c>
      <c r="AG380" s="13">
        <f t="shared" si="39"/>
        <v>0</v>
      </c>
      <c r="AH380" s="12">
        <f t="shared" ref="AH380:AH448" si="42">SUM(AD380:AG380)</f>
        <v>2</v>
      </c>
    </row>
    <row r="381" spans="1:34" hidden="1" x14ac:dyDescent="0.3">
      <c r="A381" s="11" t="s">
        <v>69</v>
      </c>
      <c r="B381" s="12" t="s">
        <v>1350</v>
      </c>
      <c r="C381" s="12" t="s">
        <v>1435</v>
      </c>
      <c r="D381" s="11" t="s">
        <v>1627</v>
      </c>
      <c r="E381" s="11" t="s">
        <v>1633</v>
      </c>
      <c r="F381" s="11" t="s">
        <v>69</v>
      </c>
      <c r="G381" s="12" t="s">
        <v>1634</v>
      </c>
      <c r="H381" s="13" t="s">
        <v>370</v>
      </c>
      <c r="I381" s="13"/>
      <c r="J381" s="13" t="s">
        <v>370</v>
      </c>
      <c r="K381" s="14" t="s">
        <v>370</v>
      </c>
      <c r="M381" s="15" t="s">
        <v>359</v>
      </c>
      <c r="N381" s="13"/>
      <c r="O381" s="13" t="s">
        <v>370</v>
      </c>
      <c r="P381" s="13" t="s">
        <v>370</v>
      </c>
      <c r="Q381" s="13" t="s">
        <v>370</v>
      </c>
      <c r="R381" s="13" t="s">
        <v>370</v>
      </c>
      <c r="S381" s="13" t="s">
        <v>370</v>
      </c>
      <c r="T381" s="13" t="s">
        <v>370</v>
      </c>
      <c r="U381" s="13" t="s">
        <v>370</v>
      </c>
      <c r="V381" s="13" t="s">
        <v>524</v>
      </c>
      <c r="W381" s="13" t="s">
        <v>370</v>
      </c>
      <c r="Y381" s="13"/>
      <c r="Z381" s="14"/>
      <c r="AD381" s="13">
        <f t="shared" si="38"/>
        <v>12</v>
      </c>
      <c r="AE381" s="13">
        <f t="shared" si="40"/>
        <v>0</v>
      </c>
      <c r="AF381" s="13">
        <f t="shared" si="41"/>
        <v>1</v>
      </c>
      <c r="AG381" s="13">
        <f t="shared" si="39"/>
        <v>0</v>
      </c>
      <c r="AH381" s="12">
        <f t="shared" si="42"/>
        <v>13</v>
      </c>
    </row>
    <row r="382" spans="1:34" hidden="1" x14ac:dyDescent="0.3">
      <c r="A382" s="11" t="s">
        <v>1635</v>
      </c>
      <c r="B382" s="12" t="s">
        <v>1350</v>
      </c>
      <c r="C382" s="12" t="s">
        <v>1435</v>
      </c>
      <c r="D382" s="11" t="s">
        <v>1636</v>
      </c>
      <c r="E382" s="11" t="s">
        <v>1637</v>
      </c>
      <c r="F382" s="11" t="s">
        <v>1635</v>
      </c>
      <c r="G382" s="12" t="s">
        <v>1638</v>
      </c>
      <c r="I382" s="13"/>
      <c r="J382" s="13"/>
      <c r="M382" s="15" t="s">
        <v>359</v>
      </c>
      <c r="N382" s="13"/>
      <c r="P382" s="13"/>
      <c r="R382" s="13"/>
      <c r="T382" s="13"/>
      <c r="W382" s="13" t="s">
        <v>370</v>
      </c>
      <c r="Y382" s="13"/>
      <c r="Z382" s="14"/>
      <c r="AD382" s="13">
        <f t="shared" si="38"/>
        <v>2</v>
      </c>
      <c r="AE382" s="13">
        <f t="shared" si="40"/>
        <v>0</v>
      </c>
      <c r="AF382" s="13">
        <f t="shared" si="41"/>
        <v>0</v>
      </c>
      <c r="AG382" s="13">
        <f t="shared" si="39"/>
        <v>0</v>
      </c>
      <c r="AH382" s="12">
        <f t="shared" si="42"/>
        <v>2</v>
      </c>
    </row>
    <row r="383" spans="1:34" hidden="1" x14ac:dyDescent="0.3">
      <c r="A383" s="11" t="s">
        <v>1639</v>
      </c>
      <c r="B383" s="12" t="s">
        <v>1350</v>
      </c>
      <c r="C383" s="12" t="s">
        <v>1435</v>
      </c>
      <c r="D383" s="11" t="s">
        <v>1636</v>
      </c>
      <c r="E383" s="11" t="s">
        <v>1640</v>
      </c>
      <c r="F383" s="11" t="s">
        <v>1639</v>
      </c>
      <c r="G383" s="12" t="s">
        <v>1641</v>
      </c>
      <c r="I383" s="13"/>
      <c r="J383" s="13" t="s">
        <v>370</v>
      </c>
      <c r="M383" s="15" t="s">
        <v>359</v>
      </c>
      <c r="N383" s="13"/>
      <c r="O383" s="13" t="s">
        <v>370</v>
      </c>
      <c r="P383" s="13"/>
      <c r="R383" s="13"/>
      <c r="S383" s="13" t="s">
        <v>370</v>
      </c>
      <c r="T383" s="13"/>
      <c r="W383" s="13" t="s">
        <v>370</v>
      </c>
      <c r="Y383" s="13"/>
      <c r="Z383" s="14"/>
      <c r="AD383" s="13">
        <f t="shared" si="38"/>
        <v>5</v>
      </c>
      <c r="AE383" s="13">
        <f t="shared" si="40"/>
        <v>0</v>
      </c>
      <c r="AF383" s="13">
        <f t="shared" si="41"/>
        <v>0</v>
      </c>
      <c r="AG383" s="13">
        <f t="shared" si="39"/>
        <v>0</v>
      </c>
      <c r="AH383" s="12">
        <f t="shared" si="42"/>
        <v>5</v>
      </c>
    </row>
    <row r="384" spans="1:34" hidden="1" x14ac:dyDescent="0.3">
      <c r="A384" s="11" t="s">
        <v>1642</v>
      </c>
      <c r="B384" s="12" t="s">
        <v>1350</v>
      </c>
      <c r="C384" s="12" t="s">
        <v>1435</v>
      </c>
      <c r="D384" s="11" t="s">
        <v>1636</v>
      </c>
      <c r="E384" s="11" t="s">
        <v>1643</v>
      </c>
      <c r="F384" s="11" t="s">
        <v>1642</v>
      </c>
      <c r="G384" s="12" t="s">
        <v>1644</v>
      </c>
      <c r="I384" s="13"/>
      <c r="J384" s="13"/>
      <c r="M384" s="15" t="s">
        <v>359</v>
      </c>
      <c r="N384" s="13"/>
      <c r="O384" s="13" t="s">
        <v>370</v>
      </c>
      <c r="P384" s="13"/>
      <c r="R384" s="13"/>
      <c r="T384" s="13"/>
      <c r="W384" s="13"/>
      <c r="Y384" s="13"/>
      <c r="Z384" s="14"/>
      <c r="AD384" s="13">
        <f t="shared" si="38"/>
        <v>2</v>
      </c>
      <c r="AE384" s="13">
        <f t="shared" si="40"/>
        <v>0</v>
      </c>
      <c r="AF384" s="13">
        <f t="shared" si="41"/>
        <v>0</v>
      </c>
      <c r="AG384" s="13">
        <f t="shared" si="39"/>
        <v>0</v>
      </c>
      <c r="AH384" s="12">
        <f t="shared" si="42"/>
        <v>2</v>
      </c>
    </row>
    <row r="385" spans="1:34" hidden="1" x14ac:dyDescent="0.3">
      <c r="A385" s="11" t="s">
        <v>1645</v>
      </c>
      <c r="B385" s="12" t="s">
        <v>1350</v>
      </c>
      <c r="C385" s="12" t="s">
        <v>1435</v>
      </c>
      <c r="D385" s="11" t="s">
        <v>1636</v>
      </c>
      <c r="E385" s="11" t="s">
        <v>1646</v>
      </c>
      <c r="F385" s="11" t="s">
        <v>1645</v>
      </c>
      <c r="G385" s="12" t="s">
        <v>1647</v>
      </c>
      <c r="I385" s="13"/>
      <c r="J385" s="13"/>
      <c r="M385" s="15" t="s">
        <v>359</v>
      </c>
      <c r="N385" s="13"/>
      <c r="O385" s="13" t="s">
        <v>370</v>
      </c>
      <c r="P385" s="13"/>
      <c r="R385" s="13"/>
      <c r="T385" s="13"/>
      <c r="W385" s="13"/>
      <c r="Y385" s="13"/>
      <c r="Z385" s="14"/>
      <c r="AD385" s="13">
        <f t="shared" si="38"/>
        <v>2</v>
      </c>
      <c r="AE385" s="13">
        <f t="shared" si="40"/>
        <v>0</v>
      </c>
      <c r="AF385" s="13">
        <f t="shared" si="41"/>
        <v>0</v>
      </c>
      <c r="AG385" s="13">
        <f t="shared" si="39"/>
        <v>0</v>
      </c>
      <c r="AH385" s="12">
        <f t="shared" si="42"/>
        <v>2</v>
      </c>
    </row>
    <row r="386" spans="1:34" hidden="1" x14ac:dyDescent="0.3">
      <c r="A386" s="11" t="s">
        <v>1648</v>
      </c>
      <c r="B386" s="12" t="s">
        <v>1350</v>
      </c>
      <c r="C386" s="12" t="s">
        <v>1435</v>
      </c>
      <c r="D386" s="11" t="s">
        <v>1636</v>
      </c>
      <c r="E386" s="11" t="s">
        <v>1649</v>
      </c>
      <c r="F386" s="11" t="s">
        <v>1648</v>
      </c>
      <c r="G386" s="12" t="s">
        <v>1650</v>
      </c>
      <c r="I386" s="13"/>
      <c r="J386" s="13"/>
      <c r="M386" s="15"/>
      <c r="N386" s="13"/>
      <c r="O386" s="13" t="s">
        <v>370</v>
      </c>
      <c r="P386" s="13"/>
      <c r="R386" s="13"/>
      <c r="S386" s="13" t="s">
        <v>370</v>
      </c>
      <c r="T386" s="13"/>
      <c r="W386" s="13"/>
      <c r="Y386" s="13"/>
      <c r="Z386" s="14"/>
      <c r="AD386" s="13">
        <f t="shared" si="38"/>
        <v>2</v>
      </c>
      <c r="AE386" s="13">
        <f t="shared" si="40"/>
        <v>0</v>
      </c>
      <c r="AF386" s="13">
        <f t="shared" si="41"/>
        <v>0</v>
      </c>
      <c r="AG386" s="13">
        <f t="shared" si="39"/>
        <v>0</v>
      </c>
      <c r="AH386" s="12">
        <f t="shared" si="42"/>
        <v>2</v>
      </c>
    </row>
    <row r="387" spans="1:34" hidden="1" x14ac:dyDescent="0.3">
      <c r="A387" s="11" t="s">
        <v>1651</v>
      </c>
      <c r="B387" s="12" t="s">
        <v>1350</v>
      </c>
      <c r="C387" s="12" t="s">
        <v>1435</v>
      </c>
      <c r="D387" s="11" t="s">
        <v>1636</v>
      </c>
      <c r="E387" s="11" t="s">
        <v>1652</v>
      </c>
      <c r="F387" s="11" t="s">
        <v>1651</v>
      </c>
      <c r="G387" s="12" t="s">
        <v>1653</v>
      </c>
      <c r="I387" s="13"/>
      <c r="J387" s="13"/>
      <c r="M387" s="15"/>
      <c r="N387" s="13"/>
      <c r="O387" s="13" t="s">
        <v>370</v>
      </c>
      <c r="P387" s="13"/>
      <c r="R387" s="13"/>
      <c r="S387" s="13" t="s">
        <v>370</v>
      </c>
      <c r="T387" s="13"/>
      <c r="W387" s="13"/>
      <c r="Y387" s="13"/>
      <c r="Z387" s="14"/>
      <c r="AD387" s="13">
        <f t="shared" si="38"/>
        <v>2</v>
      </c>
      <c r="AE387" s="13">
        <f t="shared" si="40"/>
        <v>0</v>
      </c>
      <c r="AF387" s="13">
        <f t="shared" si="41"/>
        <v>0</v>
      </c>
      <c r="AG387" s="13">
        <f t="shared" si="39"/>
        <v>0</v>
      </c>
      <c r="AH387" s="12">
        <f t="shared" si="42"/>
        <v>2</v>
      </c>
    </row>
    <row r="388" spans="1:34" hidden="1" x14ac:dyDescent="0.3">
      <c r="A388" s="11" t="s">
        <v>1654</v>
      </c>
      <c r="B388" s="12" t="s">
        <v>1350</v>
      </c>
      <c r="C388" s="12" t="s">
        <v>1435</v>
      </c>
      <c r="D388" s="11" t="s">
        <v>1636</v>
      </c>
      <c r="E388" s="11" t="s">
        <v>1655</v>
      </c>
      <c r="F388" s="11" t="s">
        <v>1654</v>
      </c>
      <c r="G388" s="12" t="s">
        <v>1656</v>
      </c>
      <c r="I388" s="13"/>
      <c r="J388" s="13"/>
      <c r="M388" s="16" t="s">
        <v>416</v>
      </c>
      <c r="N388" s="13"/>
      <c r="P388" s="13"/>
      <c r="R388" s="13"/>
      <c r="T388" s="13"/>
      <c r="W388" s="13"/>
      <c r="Y388" s="13"/>
      <c r="Z388" s="14"/>
      <c r="AD388" s="13">
        <f t="shared" si="38"/>
        <v>1</v>
      </c>
      <c r="AE388" s="13">
        <f t="shared" si="40"/>
        <v>0</v>
      </c>
      <c r="AF388" s="13">
        <f t="shared" si="41"/>
        <v>0</v>
      </c>
      <c r="AG388" s="13">
        <f t="shared" si="39"/>
        <v>0</v>
      </c>
      <c r="AH388" s="12">
        <f t="shared" si="42"/>
        <v>1</v>
      </c>
    </row>
    <row r="389" spans="1:34" hidden="1" x14ac:dyDescent="0.3">
      <c r="A389" s="11" t="s">
        <v>1657</v>
      </c>
      <c r="B389" s="12" t="s">
        <v>1350</v>
      </c>
      <c r="C389" s="12" t="s">
        <v>1435</v>
      </c>
      <c r="D389" s="11" t="s">
        <v>1636</v>
      </c>
      <c r="E389" s="11" t="s">
        <v>1658</v>
      </c>
      <c r="F389" s="11" t="s">
        <v>1657</v>
      </c>
      <c r="G389" s="12" t="s">
        <v>1659</v>
      </c>
      <c r="I389" s="13"/>
      <c r="J389" s="13"/>
      <c r="M389" s="15"/>
      <c r="N389" s="13"/>
      <c r="O389" s="13" t="s">
        <v>370</v>
      </c>
      <c r="P389" s="13"/>
      <c r="R389" s="13"/>
      <c r="S389" s="13" t="s">
        <v>370</v>
      </c>
      <c r="T389" s="13"/>
      <c r="W389" s="13"/>
      <c r="Y389" s="13"/>
      <c r="Z389" s="14"/>
      <c r="AD389" s="13">
        <f t="shared" si="38"/>
        <v>2</v>
      </c>
      <c r="AE389" s="13">
        <f t="shared" si="40"/>
        <v>0</v>
      </c>
      <c r="AF389" s="13">
        <f t="shared" si="41"/>
        <v>0</v>
      </c>
      <c r="AG389" s="13">
        <f t="shared" si="39"/>
        <v>0</v>
      </c>
      <c r="AH389" s="12">
        <f t="shared" si="42"/>
        <v>2</v>
      </c>
    </row>
    <row r="390" spans="1:34" hidden="1" x14ac:dyDescent="0.3">
      <c r="A390" s="11" t="s">
        <v>1660</v>
      </c>
      <c r="B390" s="12" t="s">
        <v>1350</v>
      </c>
      <c r="C390" s="12" t="s">
        <v>1435</v>
      </c>
      <c r="D390" s="11" t="s">
        <v>1661</v>
      </c>
      <c r="E390" s="11" t="s">
        <v>1662</v>
      </c>
      <c r="F390" s="11" t="s">
        <v>1660</v>
      </c>
      <c r="G390" s="12" t="s">
        <v>1663</v>
      </c>
      <c r="H390" s="13" t="s">
        <v>370</v>
      </c>
      <c r="I390" s="13"/>
      <c r="J390" s="13"/>
      <c r="L390" s="13" t="s">
        <v>370</v>
      </c>
      <c r="M390" s="15"/>
      <c r="N390" s="13"/>
      <c r="P390" s="13"/>
      <c r="R390" s="13"/>
      <c r="T390" s="13"/>
      <c r="W390" s="13"/>
      <c r="Y390" s="13"/>
      <c r="Z390" s="14" t="s">
        <v>524</v>
      </c>
      <c r="AD390" s="13">
        <f t="shared" si="38"/>
        <v>2</v>
      </c>
      <c r="AE390" s="13">
        <f t="shared" si="40"/>
        <v>0</v>
      </c>
      <c r="AF390" s="13">
        <f t="shared" si="41"/>
        <v>1</v>
      </c>
      <c r="AG390" s="13">
        <f t="shared" si="39"/>
        <v>0</v>
      </c>
      <c r="AH390" s="12">
        <f t="shared" si="42"/>
        <v>3</v>
      </c>
    </row>
    <row r="391" spans="1:34" hidden="1" x14ac:dyDescent="0.3">
      <c r="A391" s="11" t="s">
        <v>1664</v>
      </c>
      <c r="B391" s="12" t="s">
        <v>1350</v>
      </c>
      <c r="C391" s="12" t="s">
        <v>1435</v>
      </c>
      <c r="D391" s="11" t="s">
        <v>1661</v>
      </c>
      <c r="E391" s="11" t="s">
        <v>1665</v>
      </c>
      <c r="F391" s="11" t="s">
        <v>1664</v>
      </c>
      <c r="G391" s="12" t="s">
        <v>1666</v>
      </c>
      <c r="I391" s="13"/>
      <c r="J391" s="13"/>
      <c r="L391" s="16" t="s">
        <v>416</v>
      </c>
      <c r="M391" s="15"/>
      <c r="N391" s="13"/>
      <c r="P391" s="13"/>
      <c r="R391" s="13"/>
      <c r="T391" s="13"/>
      <c r="W391" s="13"/>
      <c r="Y391" s="13"/>
      <c r="Z391" s="14"/>
      <c r="AD391" s="13">
        <f t="shared" si="38"/>
        <v>1</v>
      </c>
      <c r="AE391" s="13">
        <f t="shared" si="40"/>
        <v>0</v>
      </c>
      <c r="AF391" s="13">
        <f t="shared" si="41"/>
        <v>0</v>
      </c>
      <c r="AG391" s="13">
        <f t="shared" si="39"/>
        <v>0</v>
      </c>
      <c r="AH391" s="12">
        <f t="shared" si="42"/>
        <v>1</v>
      </c>
    </row>
    <row r="392" spans="1:34" hidden="1" x14ac:dyDescent="0.3">
      <c r="A392" s="11" t="s">
        <v>1667</v>
      </c>
      <c r="B392" s="12" t="s">
        <v>1350</v>
      </c>
      <c r="C392" s="12" t="s">
        <v>1435</v>
      </c>
      <c r="D392" s="11" t="s">
        <v>1668</v>
      </c>
      <c r="E392" s="11" t="s">
        <v>1669</v>
      </c>
      <c r="F392" s="11" t="s">
        <v>1667</v>
      </c>
      <c r="G392" s="12" t="s">
        <v>1670</v>
      </c>
      <c r="I392" s="13"/>
      <c r="J392" s="13"/>
      <c r="M392" s="15" t="s">
        <v>359</v>
      </c>
      <c r="N392" s="13"/>
      <c r="O392" s="13" t="s">
        <v>370</v>
      </c>
      <c r="P392" s="13"/>
      <c r="R392" s="13"/>
      <c r="T392" s="13"/>
      <c r="W392" s="13"/>
      <c r="Y392" s="13"/>
      <c r="Z392" s="14"/>
      <c r="AD392" s="13">
        <f>COUNTIF(H392:Z392,"X")+COUNTIF(H392:Z392, "X(e)")</f>
        <v>2</v>
      </c>
      <c r="AE392" s="13">
        <f>COUNTIF(H392:Z392,"NB")</f>
        <v>0</v>
      </c>
      <c r="AF392" s="13">
        <f>COUNTIF(H392:Z392,"V")</f>
        <v>0</v>
      </c>
      <c r="AG392" s="13">
        <f>COUNTIF(H392:AA392,"IN")</f>
        <v>0</v>
      </c>
      <c r="AH392" s="12">
        <f>SUM(AD392:AG392)</f>
        <v>2</v>
      </c>
    </row>
    <row r="393" spans="1:34" hidden="1" x14ac:dyDescent="0.3">
      <c r="A393" s="11" t="s">
        <v>1671</v>
      </c>
      <c r="B393" s="12" t="s">
        <v>1350</v>
      </c>
      <c r="C393" s="12" t="s">
        <v>1435</v>
      </c>
      <c r="D393" s="11" t="s">
        <v>1668</v>
      </c>
      <c r="E393" s="11" t="s">
        <v>1672</v>
      </c>
      <c r="F393" s="11" t="s">
        <v>1671</v>
      </c>
      <c r="G393" s="12" t="s">
        <v>1673</v>
      </c>
      <c r="I393" s="13"/>
      <c r="J393" s="13" t="s">
        <v>396</v>
      </c>
      <c r="M393" s="15" t="s">
        <v>359</v>
      </c>
      <c r="N393" s="13"/>
      <c r="O393" s="13" t="s">
        <v>370</v>
      </c>
      <c r="P393" s="13"/>
      <c r="R393" s="13"/>
      <c r="S393" s="13" t="s">
        <v>370</v>
      </c>
      <c r="T393" s="13"/>
      <c r="W393" s="13"/>
      <c r="Y393" s="13"/>
      <c r="Z393" s="14"/>
      <c r="AD393" s="13">
        <f t="shared" si="38"/>
        <v>3</v>
      </c>
      <c r="AE393" s="13">
        <f t="shared" si="40"/>
        <v>0</v>
      </c>
      <c r="AF393" s="13">
        <f t="shared" si="41"/>
        <v>0</v>
      </c>
      <c r="AG393" s="13">
        <f t="shared" si="39"/>
        <v>0</v>
      </c>
      <c r="AH393" s="12">
        <f t="shared" si="42"/>
        <v>3</v>
      </c>
    </row>
    <row r="394" spans="1:34" hidden="1" x14ac:dyDescent="0.3">
      <c r="A394" s="11" t="s">
        <v>1674</v>
      </c>
      <c r="B394" s="12" t="s">
        <v>1350</v>
      </c>
      <c r="C394" s="12" t="s">
        <v>1435</v>
      </c>
      <c r="D394" s="11" t="s">
        <v>1668</v>
      </c>
      <c r="E394" s="11" t="s">
        <v>1675</v>
      </c>
      <c r="F394" s="11" t="s">
        <v>1674</v>
      </c>
      <c r="G394" s="12" t="s">
        <v>1676</v>
      </c>
      <c r="I394" s="13"/>
      <c r="J394" s="13" t="s">
        <v>370</v>
      </c>
      <c r="K394" s="14" t="s">
        <v>370</v>
      </c>
      <c r="M394" s="15" t="s">
        <v>359</v>
      </c>
      <c r="N394" s="13"/>
      <c r="O394" s="13" t="s">
        <v>370</v>
      </c>
      <c r="P394" s="13"/>
      <c r="R394" s="13"/>
      <c r="S394" s="13" t="s">
        <v>370</v>
      </c>
      <c r="T394" s="13"/>
      <c r="W394" s="13" t="s">
        <v>370</v>
      </c>
      <c r="Y394" s="13"/>
      <c r="Z394" s="14"/>
      <c r="AD394" s="13">
        <f t="shared" si="38"/>
        <v>6</v>
      </c>
      <c r="AE394" s="13">
        <f t="shared" si="40"/>
        <v>0</v>
      </c>
      <c r="AF394" s="13">
        <f t="shared" si="41"/>
        <v>0</v>
      </c>
      <c r="AG394" s="13">
        <f t="shared" si="39"/>
        <v>0</v>
      </c>
      <c r="AH394" s="12">
        <f t="shared" si="42"/>
        <v>6</v>
      </c>
    </row>
    <row r="395" spans="1:34" hidden="1" x14ac:dyDescent="0.3">
      <c r="A395" s="11" t="s">
        <v>1677</v>
      </c>
      <c r="B395" s="12" t="s">
        <v>1350</v>
      </c>
      <c r="C395" s="12" t="s">
        <v>1435</v>
      </c>
      <c r="D395" s="11" t="s">
        <v>1668</v>
      </c>
      <c r="E395" s="11" t="s">
        <v>1678</v>
      </c>
      <c r="F395" s="11" t="s">
        <v>1677</v>
      </c>
      <c r="G395" s="12" t="s">
        <v>1679</v>
      </c>
      <c r="I395" s="13"/>
      <c r="J395" s="16" t="s">
        <v>416</v>
      </c>
      <c r="M395" s="15"/>
      <c r="N395" s="13"/>
      <c r="P395" s="13"/>
      <c r="R395" s="13"/>
      <c r="T395" s="13"/>
      <c r="W395" s="13"/>
      <c r="Y395" s="13"/>
      <c r="Z395" s="14"/>
      <c r="AD395" s="13">
        <f t="shared" si="38"/>
        <v>1</v>
      </c>
      <c r="AE395" s="13">
        <f t="shared" si="40"/>
        <v>0</v>
      </c>
      <c r="AF395" s="13">
        <f t="shared" si="41"/>
        <v>0</v>
      </c>
      <c r="AG395" s="13">
        <f t="shared" si="39"/>
        <v>0</v>
      </c>
      <c r="AH395" s="12">
        <f t="shared" si="42"/>
        <v>1</v>
      </c>
    </row>
    <row r="396" spans="1:34" hidden="1" x14ac:dyDescent="0.3">
      <c r="A396" s="11" t="s">
        <v>1680</v>
      </c>
      <c r="B396" s="12" t="s">
        <v>1350</v>
      </c>
      <c r="C396" s="12" t="s">
        <v>1435</v>
      </c>
      <c r="D396" s="11" t="s">
        <v>1668</v>
      </c>
      <c r="E396" s="11" t="s">
        <v>1681</v>
      </c>
      <c r="F396" s="11" t="s">
        <v>1680</v>
      </c>
      <c r="G396" s="12" t="s">
        <v>1682</v>
      </c>
      <c r="I396" s="13"/>
      <c r="J396" s="13"/>
      <c r="K396" s="14" t="s">
        <v>370</v>
      </c>
      <c r="M396" s="15" t="s">
        <v>359</v>
      </c>
      <c r="N396" s="13"/>
      <c r="P396" s="13" t="s">
        <v>370</v>
      </c>
      <c r="Q396" s="13" t="s">
        <v>370</v>
      </c>
      <c r="R396" s="13"/>
      <c r="T396" s="13" t="s">
        <v>370</v>
      </c>
      <c r="W396" s="13" t="s">
        <v>370</v>
      </c>
      <c r="Y396" s="13"/>
      <c r="Z396" s="14"/>
      <c r="AD396" s="13">
        <f t="shared" si="38"/>
        <v>6</v>
      </c>
      <c r="AE396" s="13">
        <f t="shared" si="40"/>
        <v>0</v>
      </c>
      <c r="AF396" s="13">
        <f t="shared" si="41"/>
        <v>0</v>
      </c>
      <c r="AG396" s="13">
        <f t="shared" si="39"/>
        <v>0</v>
      </c>
      <c r="AH396" s="12">
        <f t="shared" si="42"/>
        <v>6</v>
      </c>
    </row>
    <row r="397" spans="1:34" hidden="1" x14ac:dyDescent="0.3">
      <c r="A397" s="11" t="s">
        <v>1683</v>
      </c>
      <c r="B397" s="12" t="s">
        <v>1350</v>
      </c>
      <c r="C397" s="12" t="s">
        <v>1435</v>
      </c>
      <c r="D397" s="11" t="s">
        <v>1684</v>
      </c>
      <c r="E397" s="11" t="s">
        <v>1685</v>
      </c>
      <c r="F397" s="11" t="s">
        <v>1683</v>
      </c>
      <c r="G397" s="12" t="s">
        <v>1686</v>
      </c>
      <c r="I397" s="13"/>
      <c r="J397" s="13"/>
      <c r="K397" s="14" t="s">
        <v>370</v>
      </c>
      <c r="M397" s="15"/>
      <c r="N397" s="13"/>
      <c r="P397" s="13" t="s">
        <v>370</v>
      </c>
      <c r="Q397" s="13" t="s">
        <v>370</v>
      </c>
      <c r="R397" s="13"/>
      <c r="T397" s="13" t="s">
        <v>370</v>
      </c>
      <c r="U397" s="13" t="s">
        <v>370</v>
      </c>
      <c r="W397" s="13" t="s">
        <v>370</v>
      </c>
      <c r="Y397" s="13"/>
      <c r="Z397" s="14"/>
      <c r="AD397" s="13">
        <f t="shared" si="38"/>
        <v>6</v>
      </c>
      <c r="AE397" s="13">
        <f t="shared" si="40"/>
        <v>0</v>
      </c>
      <c r="AF397" s="13">
        <f t="shared" si="41"/>
        <v>0</v>
      </c>
      <c r="AG397" s="13">
        <f t="shared" si="39"/>
        <v>0</v>
      </c>
      <c r="AH397" s="12">
        <f t="shared" si="42"/>
        <v>6</v>
      </c>
    </row>
    <row r="398" spans="1:34" hidden="1" x14ac:dyDescent="0.3">
      <c r="A398" s="11" t="s">
        <v>1687</v>
      </c>
      <c r="B398" s="12" t="s">
        <v>1350</v>
      </c>
      <c r="C398" s="12" t="s">
        <v>1435</v>
      </c>
      <c r="D398" s="11" t="s">
        <v>1684</v>
      </c>
      <c r="E398" s="11" t="s">
        <v>1688</v>
      </c>
      <c r="F398" s="11" t="s">
        <v>1687</v>
      </c>
      <c r="G398" s="12" t="s">
        <v>1689</v>
      </c>
      <c r="I398" s="13"/>
      <c r="J398" s="13" t="s">
        <v>524</v>
      </c>
      <c r="K398" s="14" t="s">
        <v>370</v>
      </c>
      <c r="M398" s="15"/>
      <c r="N398" s="13"/>
      <c r="P398" s="13"/>
      <c r="R398" s="13"/>
      <c r="T398" s="13"/>
      <c r="W398" s="13"/>
      <c r="Y398" s="13"/>
      <c r="Z398" s="14"/>
      <c r="AD398" s="13">
        <f t="shared" si="38"/>
        <v>1</v>
      </c>
      <c r="AE398" s="13">
        <f t="shared" si="40"/>
        <v>0</v>
      </c>
      <c r="AF398" s="13">
        <f t="shared" si="41"/>
        <v>1</v>
      </c>
      <c r="AG398" s="13">
        <f t="shared" si="39"/>
        <v>0</v>
      </c>
      <c r="AH398" s="12">
        <f t="shared" si="42"/>
        <v>2</v>
      </c>
    </row>
    <row r="399" spans="1:34" hidden="1" x14ac:dyDescent="0.3">
      <c r="A399" s="11" t="s">
        <v>1690</v>
      </c>
      <c r="B399" s="12" t="s">
        <v>1350</v>
      </c>
      <c r="C399" s="12" t="s">
        <v>1435</v>
      </c>
      <c r="D399" s="11" t="s">
        <v>1684</v>
      </c>
      <c r="E399" s="11" t="s">
        <v>1691</v>
      </c>
      <c r="F399" s="11" t="s">
        <v>1690</v>
      </c>
      <c r="G399" s="12" t="s">
        <v>1692</v>
      </c>
      <c r="I399" s="13"/>
      <c r="J399" s="13"/>
      <c r="K399" s="17" t="s">
        <v>416</v>
      </c>
      <c r="M399" s="15"/>
      <c r="N399" s="13"/>
      <c r="P399" s="13"/>
      <c r="R399" s="13"/>
      <c r="T399" s="13"/>
      <c r="W399" s="13"/>
      <c r="Y399" s="13"/>
      <c r="Z399" s="14"/>
      <c r="AD399" s="13">
        <f t="shared" si="38"/>
        <v>1</v>
      </c>
      <c r="AE399" s="13">
        <f t="shared" si="40"/>
        <v>0</v>
      </c>
      <c r="AF399" s="13">
        <f t="shared" si="41"/>
        <v>0</v>
      </c>
      <c r="AG399" s="13">
        <f t="shared" si="39"/>
        <v>0</v>
      </c>
      <c r="AH399" s="12">
        <f t="shared" si="42"/>
        <v>1</v>
      </c>
    </row>
    <row r="400" spans="1:34" hidden="1" x14ac:dyDescent="0.3">
      <c r="A400" s="11" t="s">
        <v>1693</v>
      </c>
      <c r="B400" s="12" t="s">
        <v>1350</v>
      </c>
      <c r="C400" s="12" t="s">
        <v>1435</v>
      </c>
      <c r="D400" s="11" t="s">
        <v>1684</v>
      </c>
      <c r="E400" s="11" t="s">
        <v>1694</v>
      </c>
      <c r="F400" s="11" t="s">
        <v>1693</v>
      </c>
      <c r="G400" s="12" t="s">
        <v>1695</v>
      </c>
      <c r="I400" s="13"/>
      <c r="J400" s="13" t="s">
        <v>370</v>
      </c>
      <c r="M400" s="15" t="s">
        <v>359</v>
      </c>
      <c r="N400" s="13"/>
      <c r="O400" s="13" t="s">
        <v>396</v>
      </c>
      <c r="P400" s="13"/>
      <c r="R400" s="13"/>
      <c r="S400" s="13" t="s">
        <v>370</v>
      </c>
      <c r="T400" s="13"/>
      <c r="W400" s="13"/>
      <c r="Y400" s="13"/>
      <c r="Z400" s="14"/>
      <c r="AD400" s="13">
        <f t="shared" si="38"/>
        <v>3</v>
      </c>
      <c r="AE400" s="13">
        <f t="shared" si="40"/>
        <v>0</v>
      </c>
      <c r="AF400" s="13">
        <f t="shared" si="41"/>
        <v>0</v>
      </c>
      <c r="AG400" s="13">
        <f t="shared" si="39"/>
        <v>0</v>
      </c>
      <c r="AH400" s="12">
        <f t="shared" si="42"/>
        <v>3</v>
      </c>
    </row>
    <row r="401" spans="1:34" hidden="1" x14ac:dyDescent="0.3">
      <c r="A401" s="11" t="s">
        <v>1696</v>
      </c>
      <c r="B401" s="12" t="s">
        <v>1350</v>
      </c>
      <c r="C401" s="12" t="s">
        <v>1435</v>
      </c>
      <c r="D401" s="11" t="s">
        <v>1684</v>
      </c>
      <c r="E401" s="11" t="s">
        <v>1697</v>
      </c>
      <c r="F401" s="11" t="s">
        <v>1696</v>
      </c>
      <c r="G401" s="12" t="s">
        <v>1698</v>
      </c>
      <c r="I401" s="13"/>
      <c r="J401" s="13"/>
      <c r="K401" s="14" t="s">
        <v>370</v>
      </c>
      <c r="M401" s="15" t="s">
        <v>359</v>
      </c>
      <c r="N401" s="13"/>
      <c r="O401" s="13" t="s">
        <v>370</v>
      </c>
      <c r="P401" s="13"/>
      <c r="R401" s="13"/>
      <c r="S401" s="13" t="s">
        <v>370</v>
      </c>
      <c r="T401" s="13"/>
      <c r="W401" s="13" t="s">
        <v>370</v>
      </c>
      <c r="Y401" s="13"/>
      <c r="Z401" s="14"/>
      <c r="AD401" s="13">
        <f t="shared" si="38"/>
        <v>5</v>
      </c>
      <c r="AE401" s="13">
        <f t="shared" si="40"/>
        <v>0</v>
      </c>
      <c r="AF401" s="13">
        <f t="shared" si="41"/>
        <v>0</v>
      </c>
      <c r="AG401" s="13">
        <f t="shared" si="39"/>
        <v>0</v>
      </c>
      <c r="AH401" s="12">
        <f t="shared" si="42"/>
        <v>5</v>
      </c>
    </row>
    <row r="402" spans="1:34" hidden="1" x14ac:dyDescent="0.3">
      <c r="A402" s="11" t="s">
        <v>1699</v>
      </c>
      <c r="B402" s="12" t="s">
        <v>1350</v>
      </c>
      <c r="C402" s="12" t="s">
        <v>1435</v>
      </c>
      <c r="D402" s="11" t="s">
        <v>1684</v>
      </c>
      <c r="E402" s="11" t="s">
        <v>1700</v>
      </c>
      <c r="F402" s="11" t="s">
        <v>1699</v>
      </c>
      <c r="G402" s="12" t="s">
        <v>1701</v>
      </c>
      <c r="I402" s="13"/>
      <c r="J402" s="13" t="s">
        <v>370</v>
      </c>
      <c r="K402" s="14" t="s">
        <v>370</v>
      </c>
      <c r="M402" s="15" t="s">
        <v>359</v>
      </c>
      <c r="N402" s="13"/>
      <c r="O402" s="13" t="s">
        <v>370</v>
      </c>
      <c r="P402" s="13"/>
      <c r="R402" s="13"/>
      <c r="S402" s="13" t="s">
        <v>370</v>
      </c>
      <c r="T402" s="13"/>
      <c r="W402" s="13" t="s">
        <v>370</v>
      </c>
      <c r="Y402" s="13"/>
      <c r="Z402" s="14"/>
      <c r="AD402" s="13">
        <f t="shared" si="38"/>
        <v>6</v>
      </c>
      <c r="AE402" s="13">
        <f t="shared" si="40"/>
        <v>0</v>
      </c>
      <c r="AF402" s="13">
        <f t="shared" si="41"/>
        <v>0</v>
      </c>
      <c r="AG402" s="13">
        <f t="shared" si="39"/>
        <v>0</v>
      </c>
    </row>
    <row r="403" spans="1:34" hidden="1" x14ac:dyDescent="0.3">
      <c r="A403" s="11" t="s">
        <v>1702</v>
      </c>
      <c r="B403" s="12" t="s">
        <v>1350</v>
      </c>
      <c r="C403" s="12" t="s">
        <v>1435</v>
      </c>
      <c r="D403" s="11" t="s">
        <v>1684</v>
      </c>
      <c r="E403" s="11" t="s">
        <v>1703</v>
      </c>
      <c r="F403" s="11" t="s">
        <v>1702</v>
      </c>
      <c r="G403" s="12" t="s">
        <v>1704</v>
      </c>
      <c r="H403" s="13" t="s">
        <v>396</v>
      </c>
      <c r="I403" s="13"/>
      <c r="J403" s="13"/>
      <c r="K403" s="14" t="s">
        <v>370</v>
      </c>
      <c r="M403" s="12"/>
      <c r="N403" s="13"/>
      <c r="O403" s="12"/>
      <c r="P403" s="13"/>
      <c r="R403" s="13"/>
      <c r="S403" s="12"/>
      <c r="T403" s="13"/>
      <c r="Y403" s="13"/>
      <c r="Z403" s="14"/>
      <c r="AD403" s="13">
        <f t="shared" si="38"/>
        <v>1</v>
      </c>
      <c r="AE403" s="13">
        <f t="shared" si="40"/>
        <v>0</v>
      </c>
      <c r="AF403" s="13">
        <f t="shared" si="41"/>
        <v>0</v>
      </c>
      <c r="AG403" s="13">
        <f t="shared" si="39"/>
        <v>0</v>
      </c>
      <c r="AH403" s="12">
        <f t="shared" si="42"/>
        <v>1</v>
      </c>
    </row>
    <row r="404" spans="1:34" hidden="1" x14ac:dyDescent="0.3">
      <c r="A404" s="11" t="s">
        <v>1705</v>
      </c>
      <c r="B404" s="12" t="s">
        <v>1350</v>
      </c>
      <c r="C404" s="12" t="s">
        <v>1435</v>
      </c>
      <c r="D404" s="11" t="s">
        <v>1684</v>
      </c>
      <c r="E404" s="11" t="s">
        <v>1150</v>
      </c>
      <c r="F404" s="11" t="s">
        <v>1705</v>
      </c>
      <c r="G404" s="12" t="s">
        <v>1706</v>
      </c>
      <c r="I404" s="13"/>
      <c r="J404" s="13"/>
      <c r="K404" s="14" t="s">
        <v>370</v>
      </c>
      <c r="M404" s="15"/>
      <c r="N404" s="13"/>
      <c r="P404" s="13"/>
      <c r="Q404" s="13" t="s">
        <v>370</v>
      </c>
      <c r="R404" s="13"/>
      <c r="T404" s="13"/>
      <c r="W404" s="13" t="s">
        <v>370</v>
      </c>
      <c r="Y404" s="13"/>
      <c r="Z404" s="14"/>
      <c r="AD404" s="13">
        <f t="shared" si="38"/>
        <v>3</v>
      </c>
      <c r="AE404" s="13">
        <f t="shared" si="40"/>
        <v>0</v>
      </c>
      <c r="AF404" s="13">
        <f t="shared" si="41"/>
        <v>0</v>
      </c>
      <c r="AG404" s="13">
        <f t="shared" si="39"/>
        <v>0</v>
      </c>
      <c r="AH404" s="12">
        <f t="shared" si="42"/>
        <v>3</v>
      </c>
    </row>
    <row r="405" spans="1:34" hidden="1" x14ac:dyDescent="0.3">
      <c r="A405" s="11" t="s">
        <v>1707</v>
      </c>
      <c r="B405" s="12" t="s">
        <v>1350</v>
      </c>
      <c r="C405" s="12" t="s">
        <v>1435</v>
      </c>
      <c r="D405" s="11" t="s">
        <v>1708</v>
      </c>
      <c r="E405" s="11" t="s">
        <v>1709</v>
      </c>
      <c r="F405" s="11" t="s">
        <v>1707</v>
      </c>
      <c r="G405" s="12" t="s">
        <v>1710</v>
      </c>
      <c r="I405" s="13"/>
      <c r="J405" s="13"/>
      <c r="M405" s="15" t="s">
        <v>359</v>
      </c>
      <c r="N405" s="13"/>
      <c r="O405" s="13" t="s">
        <v>370</v>
      </c>
      <c r="P405" s="13"/>
      <c r="R405" s="13"/>
      <c r="S405" s="13" t="s">
        <v>370</v>
      </c>
      <c r="T405" s="13"/>
      <c r="W405" s="13"/>
      <c r="Y405" s="13"/>
      <c r="Z405" s="14"/>
      <c r="AD405" s="13">
        <f t="shared" si="38"/>
        <v>3</v>
      </c>
      <c r="AE405" s="13">
        <f t="shared" si="40"/>
        <v>0</v>
      </c>
      <c r="AF405" s="13">
        <f t="shared" si="41"/>
        <v>0</v>
      </c>
      <c r="AG405" s="13">
        <f t="shared" si="39"/>
        <v>0</v>
      </c>
      <c r="AH405" s="12">
        <f t="shared" si="42"/>
        <v>3</v>
      </c>
    </row>
    <row r="406" spans="1:34" hidden="1" x14ac:dyDescent="0.3">
      <c r="A406" s="11" t="s">
        <v>1711</v>
      </c>
      <c r="B406" s="12" t="s">
        <v>1350</v>
      </c>
      <c r="C406" s="12" t="s">
        <v>1435</v>
      </c>
      <c r="D406" s="11" t="s">
        <v>1708</v>
      </c>
      <c r="E406" s="11" t="s">
        <v>1712</v>
      </c>
      <c r="F406" s="11" t="s">
        <v>1711</v>
      </c>
      <c r="G406" s="12" t="s">
        <v>1713</v>
      </c>
      <c r="I406" s="13"/>
      <c r="J406" s="13"/>
      <c r="M406" s="15"/>
      <c r="N406" s="13"/>
      <c r="P406" s="13"/>
      <c r="R406" s="13"/>
      <c r="S406" s="16" t="s">
        <v>416</v>
      </c>
      <c r="T406" s="13"/>
      <c r="W406" s="13"/>
      <c r="Y406" s="13"/>
      <c r="Z406" s="14"/>
      <c r="AD406" s="13">
        <f t="shared" ref="AD406:AD474" si="43">COUNTIF(H406:Z406,"X")+COUNTIF(H406:Z406, "X(e)")</f>
        <v>1</v>
      </c>
      <c r="AE406" s="13">
        <f t="shared" si="40"/>
        <v>0</v>
      </c>
      <c r="AF406" s="13">
        <f t="shared" si="41"/>
        <v>0</v>
      </c>
      <c r="AG406" s="13">
        <f t="shared" si="39"/>
        <v>0</v>
      </c>
      <c r="AH406" s="12">
        <f t="shared" si="42"/>
        <v>1</v>
      </c>
    </row>
    <row r="407" spans="1:34" hidden="1" x14ac:dyDescent="0.3">
      <c r="A407" s="11" t="s">
        <v>327</v>
      </c>
      <c r="B407" s="12" t="s">
        <v>1350</v>
      </c>
      <c r="C407" s="12" t="s">
        <v>1435</v>
      </c>
      <c r="D407" s="11" t="s">
        <v>1714</v>
      </c>
      <c r="E407" s="11" t="s">
        <v>1715</v>
      </c>
      <c r="F407" s="11" t="s">
        <v>327</v>
      </c>
      <c r="G407" s="12" t="s">
        <v>1716</v>
      </c>
      <c r="H407" s="13" t="s">
        <v>370</v>
      </c>
      <c r="I407" s="13"/>
      <c r="J407" s="13" t="s">
        <v>370</v>
      </c>
      <c r="M407" s="15" t="s">
        <v>359</v>
      </c>
      <c r="N407" s="13"/>
      <c r="O407" s="13" t="s">
        <v>370</v>
      </c>
      <c r="P407" s="13"/>
      <c r="R407" s="13"/>
      <c r="S407" s="13" t="s">
        <v>370</v>
      </c>
      <c r="T407" s="13"/>
      <c r="W407" s="13" t="s">
        <v>370</v>
      </c>
      <c r="Y407" s="13"/>
      <c r="Z407" s="14"/>
      <c r="AD407" s="13">
        <f t="shared" si="43"/>
        <v>6</v>
      </c>
      <c r="AE407" s="13">
        <f t="shared" si="40"/>
        <v>0</v>
      </c>
      <c r="AF407" s="13">
        <f t="shared" si="41"/>
        <v>0</v>
      </c>
      <c r="AG407" s="13">
        <f t="shared" si="39"/>
        <v>0</v>
      </c>
      <c r="AH407" s="12">
        <f t="shared" si="42"/>
        <v>6</v>
      </c>
    </row>
    <row r="408" spans="1:34" hidden="1" x14ac:dyDescent="0.3">
      <c r="A408" s="11" t="s">
        <v>1717</v>
      </c>
      <c r="B408" s="12" t="s">
        <v>1350</v>
      </c>
      <c r="C408" s="12" t="s">
        <v>1435</v>
      </c>
      <c r="D408" s="11" t="s">
        <v>1718</v>
      </c>
      <c r="E408" s="11" t="s">
        <v>1719</v>
      </c>
      <c r="F408" s="11" t="s">
        <v>1717</v>
      </c>
      <c r="G408" s="12" t="s">
        <v>1720</v>
      </c>
      <c r="I408" s="13"/>
      <c r="J408" s="13" t="s">
        <v>370</v>
      </c>
      <c r="M408" s="15" t="s">
        <v>370</v>
      </c>
      <c r="N408" s="13"/>
      <c r="O408" s="13" t="s">
        <v>370</v>
      </c>
      <c r="P408" s="13"/>
      <c r="R408" s="13"/>
      <c r="S408" s="13" t="s">
        <v>370</v>
      </c>
      <c r="T408" s="13"/>
      <c r="W408" s="13" t="s">
        <v>370</v>
      </c>
      <c r="Y408" s="13"/>
      <c r="Z408" s="14"/>
      <c r="AD408" s="13">
        <f t="shared" si="43"/>
        <v>5</v>
      </c>
      <c r="AE408" s="13">
        <f t="shared" si="40"/>
        <v>0</v>
      </c>
      <c r="AF408" s="13">
        <f t="shared" si="41"/>
        <v>0</v>
      </c>
      <c r="AG408" s="13">
        <f t="shared" ref="AG408:AG473" si="44">COUNTIF(H408:AA408,"IN")</f>
        <v>0</v>
      </c>
      <c r="AH408" s="12">
        <f t="shared" si="42"/>
        <v>5</v>
      </c>
    </row>
    <row r="409" spans="1:34" hidden="1" x14ac:dyDescent="0.3">
      <c r="A409" s="11" t="s">
        <v>1721</v>
      </c>
      <c r="B409" s="12" t="s">
        <v>1350</v>
      </c>
      <c r="C409" s="12" t="s">
        <v>1435</v>
      </c>
      <c r="D409" s="11" t="s">
        <v>1718</v>
      </c>
      <c r="E409" s="11" t="s">
        <v>1722</v>
      </c>
      <c r="F409" s="11" t="s">
        <v>1721</v>
      </c>
      <c r="G409" s="12" t="s">
        <v>1723</v>
      </c>
      <c r="I409" s="13"/>
      <c r="J409" s="13"/>
      <c r="M409" s="15" t="s">
        <v>370</v>
      </c>
      <c r="N409" s="13"/>
      <c r="O409" s="13" t="s">
        <v>370</v>
      </c>
      <c r="P409" s="13"/>
      <c r="R409" s="13"/>
      <c r="T409" s="13"/>
      <c r="W409" s="13"/>
      <c r="Y409" s="13"/>
      <c r="Z409" s="14"/>
      <c r="AD409" s="13">
        <f t="shared" si="43"/>
        <v>2</v>
      </c>
      <c r="AE409" s="13">
        <f t="shared" si="40"/>
        <v>0</v>
      </c>
      <c r="AF409" s="13">
        <f t="shared" si="41"/>
        <v>0</v>
      </c>
      <c r="AG409" s="13">
        <f t="shared" si="44"/>
        <v>0</v>
      </c>
      <c r="AH409" s="12">
        <f t="shared" si="42"/>
        <v>2</v>
      </c>
    </row>
    <row r="410" spans="1:34" hidden="1" x14ac:dyDescent="0.3">
      <c r="A410" s="11" t="s">
        <v>1724</v>
      </c>
      <c r="B410" s="12" t="s">
        <v>1350</v>
      </c>
      <c r="C410" s="12" t="s">
        <v>1435</v>
      </c>
      <c r="D410" s="11" t="s">
        <v>1718</v>
      </c>
      <c r="E410" s="11" t="s">
        <v>405</v>
      </c>
      <c r="F410" s="11" t="s">
        <v>1724</v>
      </c>
      <c r="G410" s="12" t="s">
        <v>1725</v>
      </c>
      <c r="I410" s="13"/>
      <c r="J410" s="13"/>
      <c r="M410" s="15"/>
      <c r="N410" s="13"/>
      <c r="P410" s="13"/>
      <c r="R410" s="13"/>
      <c r="T410" s="13"/>
      <c r="W410" s="16" t="s">
        <v>416</v>
      </c>
      <c r="Y410" s="13"/>
      <c r="Z410" s="14"/>
      <c r="AD410" s="13">
        <f t="shared" si="43"/>
        <v>1</v>
      </c>
      <c r="AE410" s="13">
        <f t="shared" si="40"/>
        <v>0</v>
      </c>
      <c r="AF410" s="13">
        <f t="shared" si="41"/>
        <v>0</v>
      </c>
      <c r="AG410" s="13">
        <f t="shared" si="44"/>
        <v>0</v>
      </c>
      <c r="AH410" s="12">
        <f t="shared" si="42"/>
        <v>1</v>
      </c>
    </row>
    <row r="411" spans="1:34" hidden="1" x14ac:dyDescent="0.3">
      <c r="A411" s="11" t="s">
        <v>1726</v>
      </c>
      <c r="B411" s="12" t="s">
        <v>1350</v>
      </c>
      <c r="C411" s="12" t="s">
        <v>1435</v>
      </c>
      <c r="D411" s="11" t="s">
        <v>1727</v>
      </c>
      <c r="E411" s="11" t="s">
        <v>1728</v>
      </c>
      <c r="F411" s="11" t="s">
        <v>1726</v>
      </c>
      <c r="G411" s="12" t="s">
        <v>1729</v>
      </c>
      <c r="H411" s="13" t="s">
        <v>370</v>
      </c>
      <c r="I411" s="13"/>
      <c r="J411" s="13" t="s">
        <v>370</v>
      </c>
      <c r="M411" s="15"/>
      <c r="N411" s="13"/>
      <c r="P411" s="13"/>
      <c r="R411" s="13"/>
      <c r="T411" s="13"/>
      <c r="W411" s="13"/>
      <c r="Y411" s="13"/>
      <c r="Z411" s="14"/>
      <c r="AD411" s="13">
        <f t="shared" si="43"/>
        <v>2</v>
      </c>
      <c r="AE411" s="13">
        <f t="shared" si="40"/>
        <v>0</v>
      </c>
      <c r="AF411" s="13">
        <f t="shared" si="41"/>
        <v>0</v>
      </c>
      <c r="AG411" s="13">
        <f t="shared" si="44"/>
        <v>0</v>
      </c>
      <c r="AH411" s="12">
        <f t="shared" si="42"/>
        <v>2</v>
      </c>
    </row>
    <row r="412" spans="1:34" hidden="1" x14ac:dyDescent="0.3">
      <c r="A412" s="11" t="s">
        <v>1730</v>
      </c>
      <c r="B412" s="12" t="s">
        <v>1350</v>
      </c>
      <c r="C412" s="12" t="s">
        <v>1435</v>
      </c>
      <c r="D412" s="11" t="s">
        <v>1731</v>
      </c>
      <c r="E412" s="11" t="s">
        <v>1732</v>
      </c>
      <c r="F412" s="11" t="s">
        <v>1730</v>
      </c>
      <c r="G412" s="12" t="s">
        <v>1733</v>
      </c>
      <c r="I412" s="13"/>
      <c r="J412" s="13"/>
      <c r="M412" s="15"/>
      <c r="N412" s="13"/>
      <c r="P412" s="13"/>
      <c r="R412" s="13"/>
      <c r="S412" s="16" t="s">
        <v>416</v>
      </c>
      <c r="T412" s="13"/>
      <c r="W412" s="13"/>
      <c r="Y412" s="13"/>
      <c r="Z412" s="14"/>
      <c r="AD412" s="13">
        <f t="shared" si="43"/>
        <v>1</v>
      </c>
      <c r="AE412" s="13">
        <f t="shared" si="40"/>
        <v>0</v>
      </c>
      <c r="AF412" s="13">
        <f t="shared" si="41"/>
        <v>0</v>
      </c>
      <c r="AG412" s="13">
        <f t="shared" si="44"/>
        <v>0</v>
      </c>
      <c r="AH412" s="12">
        <f t="shared" si="42"/>
        <v>1</v>
      </c>
    </row>
    <row r="413" spans="1:34" hidden="1" x14ac:dyDescent="0.3">
      <c r="A413" s="11" t="s">
        <v>1734</v>
      </c>
      <c r="B413" s="12" t="s">
        <v>1350</v>
      </c>
      <c r="C413" s="12" t="s">
        <v>1435</v>
      </c>
      <c r="D413" s="11" t="s">
        <v>1735</v>
      </c>
      <c r="E413" s="11" t="s">
        <v>1736</v>
      </c>
      <c r="F413" s="11" t="s">
        <v>1734</v>
      </c>
      <c r="G413" s="12" t="s">
        <v>1737</v>
      </c>
      <c r="I413" s="13"/>
      <c r="J413" s="13"/>
      <c r="M413" s="15"/>
      <c r="N413" s="13"/>
      <c r="P413" s="13"/>
      <c r="R413" s="13"/>
      <c r="S413" s="16" t="s">
        <v>416</v>
      </c>
      <c r="T413" s="13"/>
      <c r="W413" s="13"/>
      <c r="Y413" s="13"/>
      <c r="Z413" s="14"/>
      <c r="AD413" s="13">
        <f t="shared" si="43"/>
        <v>1</v>
      </c>
      <c r="AE413" s="13">
        <f t="shared" si="40"/>
        <v>0</v>
      </c>
      <c r="AF413" s="13">
        <f t="shared" si="41"/>
        <v>0</v>
      </c>
      <c r="AG413" s="13">
        <f t="shared" si="44"/>
        <v>0</v>
      </c>
      <c r="AH413" s="12">
        <f t="shared" si="42"/>
        <v>1</v>
      </c>
    </row>
    <row r="414" spans="1:34" hidden="1" x14ac:dyDescent="0.3">
      <c r="A414" s="11" t="s">
        <v>1738</v>
      </c>
      <c r="B414" s="12" t="s">
        <v>1350</v>
      </c>
      <c r="C414" s="12" t="s">
        <v>1435</v>
      </c>
      <c r="D414" s="11" t="s">
        <v>1739</v>
      </c>
      <c r="E414" s="11" t="s">
        <v>1740</v>
      </c>
      <c r="F414" s="11" t="s">
        <v>1738</v>
      </c>
      <c r="G414" s="12" t="s">
        <v>1741</v>
      </c>
      <c r="H414" s="13" t="s">
        <v>370</v>
      </c>
      <c r="I414" s="13"/>
      <c r="J414" s="13" t="s">
        <v>370</v>
      </c>
      <c r="L414" s="13" t="s">
        <v>370</v>
      </c>
      <c r="M414" s="15"/>
      <c r="N414" s="13"/>
      <c r="P414" s="13"/>
      <c r="R414" s="13"/>
      <c r="S414" s="13" t="s">
        <v>370</v>
      </c>
      <c r="T414" s="13"/>
      <c r="W414" s="13"/>
      <c r="Y414" s="13"/>
      <c r="Z414" s="14"/>
      <c r="AD414" s="13">
        <f>COUNTIF(H414:Z414,"X")+COUNTIF(H414:Z414, "X(e)")</f>
        <v>4</v>
      </c>
      <c r="AE414" s="13">
        <f>COUNTIF(H414:Z414,"NB")</f>
        <v>0</v>
      </c>
      <c r="AF414" s="13">
        <f>COUNTIF(H414:Z414,"V")</f>
        <v>0</v>
      </c>
      <c r="AG414" s="13">
        <f>COUNTIF(H414:AA414,"IN")</f>
        <v>0</v>
      </c>
      <c r="AH414" s="12">
        <f>SUM(AD414:AG414)</f>
        <v>4</v>
      </c>
    </row>
    <row r="415" spans="1:34" hidden="1" x14ac:dyDescent="0.3">
      <c r="A415" s="11" t="s">
        <v>1742</v>
      </c>
      <c r="B415" s="12" t="s">
        <v>1350</v>
      </c>
      <c r="C415" s="12" t="s">
        <v>1435</v>
      </c>
      <c r="D415" s="11" t="s">
        <v>1739</v>
      </c>
      <c r="E415" s="11" t="s">
        <v>1743</v>
      </c>
      <c r="F415" s="11" t="s">
        <v>1742</v>
      </c>
      <c r="G415" s="12" t="s">
        <v>1744</v>
      </c>
      <c r="H415" s="13" t="s">
        <v>370</v>
      </c>
      <c r="I415" s="13"/>
      <c r="J415" s="13" t="s">
        <v>538</v>
      </c>
      <c r="L415" s="13" t="s">
        <v>370</v>
      </c>
      <c r="M415" s="15"/>
      <c r="N415" s="13"/>
      <c r="P415" s="13"/>
      <c r="R415" s="13"/>
      <c r="T415" s="13"/>
      <c r="W415" s="13"/>
      <c r="Y415" s="13"/>
      <c r="Z415" s="14"/>
      <c r="AD415" s="13">
        <f>COUNTIF(H415:Z415,"X")+COUNTIF(H415:Z415, "X(e)")</f>
        <v>2</v>
      </c>
      <c r="AE415" s="13">
        <f>COUNTIF(H415:Z415,"NB")</f>
        <v>1</v>
      </c>
      <c r="AF415" s="13">
        <f>COUNTIF(H415:Z415,"V")</f>
        <v>0</v>
      </c>
      <c r="AG415" s="13">
        <f>COUNTIF(H415:AA415,"IN")</f>
        <v>0</v>
      </c>
      <c r="AH415" s="12">
        <f>SUM(AD415:AG415)</f>
        <v>3</v>
      </c>
    </row>
    <row r="416" spans="1:34" hidden="1" x14ac:dyDescent="0.3">
      <c r="A416" s="11" t="s">
        <v>1745</v>
      </c>
      <c r="B416" s="12" t="s">
        <v>1350</v>
      </c>
      <c r="C416" s="12" t="s">
        <v>1435</v>
      </c>
      <c r="D416" s="11" t="s">
        <v>1739</v>
      </c>
      <c r="E416" s="11" t="s">
        <v>1746</v>
      </c>
      <c r="F416" s="11" t="s">
        <v>1745</v>
      </c>
      <c r="G416" s="12" t="s">
        <v>1747</v>
      </c>
      <c r="I416" s="13"/>
      <c r="J416" s="13"/>
      <c r="M416" s="15" t="s">
        <v>359</v>
      </c>
      <c r="N416" s="13"/>
      <c r="O416" s="13" t="s">
        <v>370</v>
      </c>
      <c r="P416" s="13"/>
      <c r="R416" s="13"/>
      <c r="T416" s="13"/>
      <c r="W416" s="13"/>
      <c r="Y416" s="13"/>
      <c r="Z416" s="14"/>
      <c r="AD416" s="13">
        <f>COUNTIF(H416:Z416,"X")+COUNTIF(H416:Z416, "X(e)")</f>
        <v>2</v>
      </c>
      <c r="AE416" s="13">
        <f>COUNTIF(H416:Z416,"NB")</f>
        <v>0</v>
      </c>
      <c r="AF416" s="13">
        <f>COUNTIF(H416:Z416,"V")</f>
        <v>0</v>
      </c>
      <c r="AG416" s="13">
        <f>COUNTIF(H416:AA416,"IN")</f>
        <v>0</v>
      </c>
      <c r="AH416" s="12">
        <f>SUM(AD416:AG416)</f>
        <v>2</v>
      </c>
    </row>
    <row r="417" spans="1:34" hidden="1" x14ac:dyDescent="0.3">
      <c r="A417" s="11" t="s">
        <v>1748</v>
      </c>
      <c r="B417" s="12" t="s">
        <v>1350</v>
      </c>
      <c r="C417" s="12" t="s">
        <v>1435</v>
      </c>
      <c r="D417" s="11" t="s">
        <v>1739</v>
      </c>
      <c r="E417" s="11" t="s">
        <v>1749</v>
      </c>
      <c r="F417" s="11" t="s">
        <v>1748</v>
      </c>
      <c r="G417" s="12" t="s">
        <v>1750</v>
      </c>
      <c r="I417" s="12"/>
      <c r="O417" s="19" t="s">
        <v>416</v>
      </c>
      <c r="AD417" s="13">
        <f t="shared" ref="AD417:AD418" si="45">COUNTIF(H417:Z417,"X")+COUNTIF(H417:Z417, "X(e)")</f>
        <v>1</v>
      </c>
      <c r="AE417" s="13">
        <f t="shared" ref="AE417:AE480" si="46">COUNTIF(H417:Z417,"NB")</f>
        <v>0</v>
      </c>
      <c r="AF417" s="13">
        <f t="shared" ref="AF417:AF480" si="47">COUNTIF(H417:Z417,"V")</f>
        <v>0</v>
      </c>
      <c r="AG417" s="13">
        <f t="shared" ref="AG417:AG418" si="48">COUNTIF(H417:AA417,"IN")</f>
        <v>0</v>
      </c>
      <c r="AH417" s="12">
        <f t="shared" ref="AH417:AH418" si="49">SUM(AD417:AG417)</f>
        <v>1</v>
      </c>
    </row>
    <row r="418" spans="1:34" hidden="1" x14ac:dyDescent="0.3">
      <c r="A418" s="11" t="s">
        <v>1751</v>
      </c>
      <c r="B418" s="12" t="s">
        <v>1350</v>
      </c>
      <c r="C418" s="12" t="s">
        <v>1435</v>
      </c>
      <c r="D418" s="11" t="s">
        <v>1739</v>
      </c>
      <c r="E418" s="11" t="s">
        <v>1752</v>
      </c>
      <c r="F418" s="11" t="s">
        <v>1751</v>
      </c>
      <c r="G418" s="12" t="s">
        <v>1753</v>
      </c>
      <c r="I418" s="13"/>
      <c r="J418" s="13"/>
      <c r="M418" s="15"/>
      <c r="N418" s="13"/>
      <c r="O418" s="13" t="s">
        <v>370</v>
      </c>
      <c r="P418" s="13"/>
      <c r="R418" s="13"/>
      <c r="S418" s="13" t="s">
        <v>370</v>
      </c>
      <c r="T418" s="13"/>
      <c r="W418" s="13"/>
      <c r="Y418" s="13"/>
      <c r="Z418" s="14"/>
      <c r="AD418" s="13">
        <f t="shared" si="45"/>
        <v>2</v>
      </c>
      <c r="AE418" s="13">
        <f t="shared" si="46"/>
        <v>0</v>
      </c>
      <c r="AF418" s="13">
        <f t="shared" si="47"/>
        <v>0</v>
      </c>
      <c r="AG418" s="13">
        <f t="shared" si="48"/>
        <v>0</v>
      </c>
      <c r="AH418" s="12">
        <f t="shared" si="49"/>
        <v>2</v>
      </c>
    </row>
    <row r="419" spans="1:34" hidden="1" x14ac:dyDescent="0.3">
      <c r="A419" s="11" t="s">
        <v>1754</v>
      </c>
      <c r="B419" s="12" t="s">
        <v>1350</v>
      </c>
      <c r="C419" s="12" t="s">
        <v>1435</v>
      </c>
      <c r="D419" s="11" t="s">
        <v>1739</v>
      </c>
      <c r="E419" s="11" t="s">
        <v>1183</v>
      </c>
      <c r="F419" s="11" t="s">
        <v>1754</v>
      </c>
      <c r="G419" s="12" t="s">
        <v>1755</v>
      </c>
      <c r="I419" s="13"/>
      <c r="J419" s="13"/>
      <c r="M419" s="15"/>
      <c r="N419" s="13"/>
      <c r="P419" s="13"/>
      <c r="R419" s="13"/>
      <c r="S419" s="16" t="s">
        <v>416</v>
      </c>
      <c r="T419" s="13"/>
      <c r="W419" s="13"/>
      <c r="Y419" s="13"/>
      <c r="Z419" s="14"/>
      <c r="AD419" s="13">
        <f t="shared" si="43"/>
        <v>1</v>
      </c>
      <c r="AE419" s="13">
        <f t="shared" si="46"/>
        <v>0</v>
      </c>
      <c r="AF419" s="13">
        <f t="shared" si="47"/>
        <v>0</v>
      </c>
      <c r="AG419" s="13">
        <f t="shared" si="44"/>
        <v>0</v>
      </c>
      <c r="AH419" s="12">
        <f t="shared" si="42"/>
        <v>1</v>
      </c>
    </row>
    <row r="420" spans="1:34" hidden="1" x14ac:dyDescent="0.3">
      <c r="A420" s="11" t="s">
        <v>1756</v>
      </c>
      <c r="B420" s="12" t="s">
        <v>1350</v>
      </c>
      <c r="C420" s="12" t="s">
        <v>1435</v>
      </c>
      <c r="D420" s="11" t="s">
        <v>1739</v>
      </c>
      <c r="E420" s="11" t="s">
        <v>1757</v>
      </c>
      <c r="F420" s="11" t="s">
        <v>1756</v>
      </c>
      <c r="G420" s="12" t="s">
        <v>1758</v>
      </c>
      <c r="H420" s="13" t="s">
        <v>370</v>
      </c>
      <c r="I420" s="13"/>
      <c r="J420" s="13" t="s">
        <v>370</v>
      </c>
      <c r="M420" s="15"/>
      <c r="N420" s="13"/>
      <c r="P420" s="13"/>
      <c r="R420" s="13"/>
      <c r="T420" s="13"/>
      <c r="W420" s="13"/>
      <c r="Y420" s="13"/>
      <c r="Z420" s="14"/>
      <c r="AD420" s="13">
        <f t="shared" si="43"/>
        <v>2</v>
      </c>
      <c r="AE420" s="13">
        <f t="shared" si="46"/>
        <v>0</v>
      </c>
      <c r="AF420" s="13">
        <f t="shared" si="47"/>
        <v>0</v>
      </c>
      <c r="AG420" s="13">
        <f t="shared" si="44"/>
        <v>0</v>
      </c>
      <c r="AH420" s="12">
        <f t="shared" si="42"/>
        <v>2</v>
      </c>
    </row>
    <row r="421" spans="1:34" hidden="1" x14ac:dyDescent="0.3">
      <c r="A421" s="11" t="s">
        <v>1759</v>
      </c>
      <c r="B421" s="12" t="s">
        <v>1350</v>
      </c>
      <c r="C421" s="12" t="s">
        <v>1435</v>
      </c>
      <c r="D421" s="11" t="s">
        <v>1760</v>
      </c>
      <c r="E421" s="11" t="s">
        <v>1761</v>
      </c>
      <c r="F421" s="11" t="s">
        <v>1759</v>
      </c>
      <c r="G421" s="12" t="s">
        <v>1762</v>
      </c>
      <c r="I421" s="13"/>
      <c r="J421" s="13"/>
      <c r="M421" s="15" t="s">
        <v>359</v>
      </c>
      <c r="N421" s="13"/>
      <c r="O421" s="13" t="s">
        <v>370</v>
      </c>
      <c r="P421" s="13"/>
      <c r="R421" s="13"/>
      <c r="S421" s="13" t="s">
        <v>370</v>
      </c>
      <c r="T421" s="13"/>
      <c r="W421" s="13"/>
      <c r="Y421" s="13"/>
      <c r="Z421" s="14"/>
      <c r="AD421" s="13">
        <f t="shared" si="43"/>
        <v>3</v>
      </c>
      <c r="AE421" s="13">
        <f t="shared" si="46"/>
        <v>0</v>
      </c>
      <c r="AF421" s="13">
        <f t="shared" si="47"/>
        <v>0</v>
      </c>
      <c r="AG421" s="13">
        <f t="shared" si="44"/>
        <v>0</v>
      </c>
      <c r="AH421" s="12">
        <f t="shared" si="42"/>
        <v>3</v>
      </c>
    </row>
    <row r="422" spans="1:34" hidden="1" x14ac:dyDescent="0.3">
      <c r="A422" s="11" t="s">
        <v>1763</v>
      </c>
      <c r="B422" s="12" t="s">
        <v>1350</v>
      </c>
      <c r="C422" s="12" t="s">
        <v>1435</v>
      </c>
      <c r="D422" s="11" t="s">
        <v>1764</v>
      </c>
      <c r="E422" s="11" t="s">
        <v>1765</v>
      </c>
      <c r="F422" s="11" t="s">
        <v>1763</v>
      </c>
      <c r="G422" s="12" t="s">
        <v>1766</v>
      </c>
      <c r="I422" s="13"/>
      <c r="J422" s="13"/>
      <c r="M422" s="15" t="s">
        <v>359</v>
      </c>
      <c r="N422" s="13"/>
      <c r="O422" s="13" t="s">
        <v>370</v>
      </c>
      <c r="P422" s="13"/>
      <c r="R422" s="13"/>
      <c r="S422" s="13" t="s">
        <v>370</v>
      </c>
      <c r="T422" s="13"/>
      <c r="W422" s="13"/>
      <c r="Y422" s="13"/>
      <c r="Z422" s="14"/>
      <c r="AD422" s="13">
        <f t="shared" si="43"/>
        <v>3</v>
      </c>
      <c r="AE422" s="13">
        <f t="shared" si="46"/>
        <v>0</v>
      </c>
      <c r="AF422" s="13">
        <f t="shared" si="47"/>
        <v>0</v>
      </c>
      <c r="AG422" s="13">
        <f t="shared" si="44"/>
        <v>0</v>
      </c>
      <c r="AH422" s="12">
        <f t="shared" si="42"/>
        <v>3</v>
      </c>
    </row>
    <row r="423" spans="1:34" hidden="1" x14ac:dyDescent="0.3">
      <c r="A423" s="11" t="s">
        <v>1767</v>
      </c>
      <c r="B423" s="12" t="s">
        <v>1350</v>
      </c>
      <c r="C423" s="12" t="s">
        <v>1435</v>
      </c>
      <c r="D423" s="11" t="s">
        <v>1764</v>
      </c>
      <c r="E423" s="11" t="s">
        <v>1768</v>
      </c>
      <c r="F423" s="11" t="s">
        <v>1767</v>
      </c>
      <c r="G423" s="12" t="s">
        <v>1769</v>
      </c>
      <c r="I423" s="13"/>
      <c r="J423" s="13" t="s">
        <v>370</v>
      </c>
      <c r="M423" s="15" t="s">
        <v>359</v>
      </c>
      <c r="N423" s="13"/>
      <c r="O423" s="13" t="s">
        <v>370</v>
      </c>
      <c r="P423" s="13"/>
      <c r="R423" s="13"/>
      <c r="S423" s="13" t="s">
        <v>370</v>
      </c>
      <c r="T423" s="13"/>
      <c r="W423" s="13"/>
      <c r="Y423" s="13"/>
      <c r="Z423" s="14"/>
      <c r="AD423" s="13">
        <f t="shared" si="43"/>
        <v>4</v>
      </c>
      <c r="AE423" s="13">
        <f t="shared" si="46"/>
        <v>0</v>
      </c>
      <c r="AF423" s="13">
        <f t="shared" si="47"/>
        <v>0</v>
      </c>
      <c r="AG423" s="13">
        <f t="shared" si="44"/>
        <v>0</v>
      </c>
      <c r="AH423" s="12">
        <f t="shared" si="42"/>
        <v>4</v>
      </c>
    </row>
    <row r="424" spans="1:34" hidden="1" x14ac:dyDescent="0.3">
      <c r="A424" s="11" t="s">
        <v>1770</v>
      </c>
      <c r="B424" s="12" t="s">
        <v>1350</v>
      </c>
      <c r="C424" s="12" t="s">
        <v>1435</v>
      </c>
      <c r="D424" s="11" t="s">
        <v>1771</v>
      </c>
      <c r="E424" s="11" t="s">
        <v>1772</v>
      </c>
      <c r="F424" s="11" t="s">
        <v>1770</v>
      </c>
      <c r="G424" s="12" t="s">
        <v>1773</v>
      </c>
      <c r="I424" s="13"/>
      <c r="J424" s="13"/>
      <c r="M424" s="19" t="s">
        <v>416</v>
      </c>
      <c r="N424" s="13"/>
      <c r="P424" s="13"/>
      <c r="R424" s="13"/>
      <c r="T424" s="13"/>
      <c r="W424" s="13"/>
      <c r="Y424" s="13"/>
      <c r="Z424" s="14"/>
      <c r="AD424" s="13">
        <f t="shared" si="43"/>
        <v>1</v>
      </c>
      <c r="AE424" s="13">
        <f t="shared" si="46"/>
        <v>0</v>
      </c>
      <c r="AF424" s="13">
        <f t="shared" si="47"/>
        <v>0</v>
      </c>
      <c r="AG424" s="13">
        <f t="shared" si="44"/>
        <v>0</v>
      </c>
      <c r="AH424" s="12">
        <f t="shared" si="42"/>
        <v>1</v>
      </c>
    </row>
    <row r="425" spans="1:34" hidden="1" x14ac:dyDescent="0.3">
      <c r="A425" s="11" t="s">
        <v>1774</v>
      </c>
      <c r="B425" s="12" t="s">
        <v>1350</v>
      </c>
      <c r="C425" s="12" t="s">
        <v>1435</v>
      </c>
      <c r="D425" s="11" t="s">
        <v>1771</v>
      </c>
      <c r="E425" s="11" t="s">
        <v>1775</v>
      </c>
      <c r="F425" s="11" t="s">
        <v>1774</v>
      </c>
      <c r="G425" s="12" t="s">
        <v>1776</v>
      </c>
      <c r="I425" s="13"/>
      <c r="J425" s="13" t="s">
        <v>370</v>
      </c>
      <c r="M425" s="15" t="s">
        <v>359</v>
      </c>
      <c r="N425" s="13"/>
      <c r="O425" s="13" t="s">
        <v>370</v>
      </c>
      <c r="P425" s="13"/>
      <c r="R425" s="13"/>
      <c r="S425" s="13" t="s">
        <v>370</v>
      </c>
      <c r="T425" s="13"/>
      <c r="W425" s="13" t="s">
        <v>370</v>
      </c>
      <c r="Y425" s="13"/>
      <c r="Z425" s="14"/>
      <c r="AD425" s="13">
        <f t="shared" si="43"/>
        <v>5</v>
      </c>
      <c r="AE425" s="13">
        <f t="shared" si="46"/>
        <v>0</v>
      </c>
      <c r="AF425" s="13">
        <f t="shared" si="47"/>
        <v>0</v>
      </c>
      <c r="AG425" s="13">
        <f t="shared" si="44"/>
        <v>0</v>
      </c>
      <c r="AH425" s="12">
        <f t="shared" si="42"/>
        <v>5</v>
      </c>
    </row>
    <row r="426" spans="1:34" hidden="1" x14ac:dyDescent="0.3">
      <c r="A426" s="11" t="s">
        <v>1777</v>
      </c>
      <c r="B426" s="12" t="s">
        <v>1350</v>
      </c>
      <c r="C426" s="12" t="s">
        <v>1435</v>
      </c>
      <c r="D426" s="11" t="s">
        <v>1778</v>
      </c>
      <c r="E426" s="11" t="s">
        <v>804</v>
      </c>
      <c r="F426" s="11" t="s">
        <v>1777</v>
      </c>
      <c r="G426" s="12" t="s">
        <v>1779</v>
      </c>
      <c r="I426" s="13"/>
      <c r="J426" s="13" t="s">
        <v>370</v>
      </c>
      <c r="M426" s="15" t="s">
        <v>524</v>
      </c>
      <c r="N426" s="13"/>
      <c r="O426" s="13" t="s">
        <v>370</v>
      </c>
      <c r="P426" s="13"/>
      <c r="R426" s="13"/>
      <c r="S426" s="13" t="s">
        <v>370</v>
      </c>
      <c r="T426" s="13"/>
      <c r="W426" s="13"/>
      <c r="Y426" s="13"/>
      <c r="Z426" s="14"/>
      <c r="AD426" s="13">
        <f t="shared" si="43"/>
        <v>3</v>
      </c>
      <c r="AE426" s="13">
        <f t="shared" si="46"/>
        <v>0</v>
      </c>
      <c r="AF426" s="13">
        <f t="shared" si="47"/>
        <v>1</v>
      </c>
      <c r="AG426" s="13">
        <f t="shared" si="44"/>
        <v>0</v>
      </c>
      <c r="AH426" s="12">
        <f t="shared" si="42"/>
        <v>4</v>
      </c>
    </row>
    <row r="427" spans="1:34" hidden="1" x14ac:dyDescent="0.3">
      <c r="A427" s="11" t="s">
        <v>1780</v>
      </c>
      <c r="B427" s="12" t="s">
        <v>1350</v>
      </c>
      <c r="C427" s="12" t="s">
        <v>1435</v>
      </c>
      <c r="D427" s="11" t="s">
        <v>1778</v>
      </c>
      <c r="E427" s="11" t="s">
        <v>1781</v>
      </c>
      <c r="F427" s="11" t="s">
        <v>1780</v>
      </c>
      <c r="G427" s="12" t="s">
        <v>1782</v>
      </c>
      <c r="I427" s="13"/>
      <c r="J427" s="13" t="s">
        <v>370</v>
      </c>
      <c r="M427" s="15"/>
      <c r="N427" s="13"/>
      <c r="P427" s="13"/>
      <c r="R427" s="13"/>
      <c r="S427" s="13" t="s">
        <v>370</v>
      </c>
      <c r="T427" s="13"/>
      <c r="W427" s="13"/>
      <c r="Y427" s="13"/>
      <c r="Z427" s="14"/>
      <c r="AD427" s="13">
        <f t="shared" si="43"/>
        <v>2</v>
      </c>
      <c r="AE427" s="13">
        <f t="shared" si="46"/>
        <v>0</v>
      </c>
      <c r="AF427" s="13">
        <f t="shared" si="47"/>
        <v>0</v>
      </c>
      <c r="AG427" s="13">
        <f t="shared" si="44"/>
        <v>0</v>
      </c>
      <c r="AH427" s="12">
        <f t="shared" si="42"/>
        <v>2</v>
      </c>
    </row>
    <row r="428" spans="1:34" hidden="1" x14ac:dyDescent="0.3">
      <c r="A428" s="11" t="s">
        <v>1783</v>
      </c>
      <c r="B428" s="12" t="s">
        <v>1350</v>
      </c>
      <c r="C428" s="12" t="s">
        <v>1435</v>
      </c>
      <c r="D428" s="11" t="s">
        <v>1778</v>
      </c>
      <c r="E428" s="11" t="s">
        <v>1784</v>
      </c>
      <c r="F428" s="11" t="s">
        <v>1783</v>
      </c>
      <c r="G428" s="12" t="s">
        <v>1785</v>
      </c>
      <c r="I428" s="13"/>
      <c r="J428" s="13" t="s">
        <v>370</v>
      </c>
      <c r="M428" s="15" t="s">
        <v>359</v>
      </c>
      <c r="N428" s="13"/>
      <c r="O428" s="13" t="s">
        <v>370</v>
      </c>
      <c r="P428" s="13"/>
      <c r="R428" s="13"/>
      <c r="S428" s="13" t="s">
        <v>370</v>
      </c>
      <c r="T428" s="13"/>
      <c r="W428" s="13"/>
      <c r="Y428" s="13"/>
      <c r="Z428" s="14"/>
      <c r="AD428" s="13">
        <f t="shared" si="43"/>
        <v>4</v>
      </c>
      <c r="AE428" s="13">
        <f t="shared" si="46"/>
        <v>0</v>
      </c>
      <c r="AF428" s="13">
        <f t="shared" si="47"/>
        <v>0</v>
      </c>
      <c r="AG428" s="13">
        <f t="shared" si="44"/>
        <v>0</v>
      </c>
      <c r="AH428" s="12">
        <f t="shared" si="42"/>
        <v>4</v>
      </c>
    </row>
    <row r="429" spans="1:34" hidden="1" x14ac:dyDescent="0.3">
      <c r="A429" s="11" t="s">
        <v>1786</v>
      </c>
      <c r="B429" s="12" t="s">
        <v>1350</v>
      </c>
      <c r="C429" s="12" t="s">
        <v>1435</v>
      </c>
      <c r="D429" s="11" t="s">
        <v>1778</v>
      </c>
      <c r="E429" s="11" t="s">
        <v>1787</v>
      </c>
      <c r="F429" s="11" t="s">
        <v>1786</v>
      </c>
      <c r="G429" s="12" t="s">
        <v>1788</v>
      </c>
      <c r="I429" s="13"/>
      <c r="J429" s="13"/>
      <c r="M429" s="15" t="s">
        <v>359</v>
      </c>
      <c r="N429" s="13"/>
      <c r="P429" s="13"/>
      <c r="R429" s="13"/>
      <c r="T429" s="13"/>
      <c r="W429" s="13" t="s">
        <v>370</v>
      </c>
      <c r="Y429" s="13"/>
      <c r="Z429" s="14"/>
      <c r="AD429" s="13">
        <f t="shared" si="43"/>
        <v>2</v>
      </c>
      <c r="AE429" s="13">
        <f t="shared" si="46"/>
        <v>0</v>
      </c>
      <c r="AF429" s="13">
        <f t="shared" si="47"/>
        <v>0</v>
      </c>
      <c r="AG429" s="13">
        <f t="shared" si="44"/>
        <v>0</v>
      </c>
      <c r="AH429" s="12">
        <f t="shared" si="42"/>
        <v>2</v>
      </c>
    </row>
    <row r="430" spans="1:34" hidden="1" x14ac:dyDescent="0.3">
      <c r="A430" s="11" t="s">
        <v>1789</v>
      </c>
      <c r="B430" s="12" t="s">
        <v>1350</v>
      </c>
      <c r="C430" s="12" t="s">
        <v>1435</v>
      </c>
      <c r="D430" s="11" t="s">
        <v>1778</v>
      </c>
      <c r="E430" s="11" t="s">
        <v>1790</v>
      </c>
      <c r="F430" s="11" t="s">
        <v>1789</v>
      </c>
      <c r="G430" s="12" t="s">
        <v>1791</v>
      </c>
      <c r="I430" s="13"/>
      <c r="J430" s="13"/>
      <c r="M430" s="15" t="s">
        <v>359</v>
      </c>
      <c r="N430" s="13"/>
      <c r="O430" s="13" t="s">
        <v>370</v>
      </c>
      <c r="P430" s="13"/>
      <c r="R430" s="13"/>
      <c r="S430" s="13" t="s">
        <v>370</v>
      </c>
      <c r="T430" s="13"/>
      <c r="W430" s="13"/>
      <c r="Y430" s="13"/>
      <c r="Z430" s="14"/>
      <c r="AD430" s="13">
        <f t="shared" si="43"/>
        <v>3</v>
      </c>
      <c r="AE430" s="13">
        <f t="shared" si="46"/>
        <v>0</v>
      </c>
      <c r="AF430" s="13">
        <f t="shared" si="47"/>
        <v>0</v>
      </c>
      <c r="AG430" s="13">
        <f t="shared" si="44"/>
        <v>0</v>
      </c>
      <c r="AH430" s="12">
        <f t="shared" si="42"/>
        <v>3</v>
      </c>
    </row>
    <row r="431" spans="1:34" hidden="1" x14ac:dyDescent="0.3">
      <c r="A431" s="11" t="s">
        <v>1792</v>
      </c>
      <c r="B431" s="12" t="s">
        <v>1350</v>
      </c>
      <c r="C431" s="12" t="s">
        <v>1435</v>
      </c>
      <c r="D431" s="11" t="s">
        <v>1793</v>
      </c>
      <c r="E431" s="11" t="s">
        <v>1794</v>
      </c>
      <c r="F431" s="11" t="s">
        <v>1792</v>
      </c>
      <c r="G431" s="12" t="s">
        <v>1795</v>
      </c>
      <c r="I431" s="13"/>
      <c r="J431" s="13"/>
      <c r="M431" s="19" t="s">
        <v>416</v>
      </c>
      <c r="N431" s="13"/>
      <c r="P431" s="13"/>
      <c r="R431" s="13"/>
      <c r="T431" s="13"/>
      <c r="W431" s="13"/>
      <c r="Y431" s="13"/>
      <c r="Z431" s="14"/>
      <c r="AD431" s="13">
        <f t="shared" si="43"/>
        <v>1</v>
      </c>
      <c r="AE431" s="13">
        <f t="shared" si="46"/>
        <v>0</v>
      </c>
      <c r="AF431" s="13">
        <f t="shared" si="47"/>
        <v>0</v>
      </c>
      <c r="AG431" s="13">
        <f t="shared" si="44"/>
        <v>0</v>
      </c>
      <c r="AH431" s="12">
        <f t="shared" si="42"/>
        <v>1</v>
      </c>
    </row>
    <row r="432" spans="1:34" hidden="1" x14ac:dyDescent="0.3">
      <c r="A432" s="11" t="s">
        <v>1796</v>
      </c>
      <c r="B432" s="12" t="s">
        <v>1350</v>
      </c>
      <c r="C432" s="12" t="s">
        <v>1435</v>
      </c>
      <c r="D432" s="11" t="s">
        <v>1793</v>
      </c>
      <c r="E432" s="11" t="s">
        <v>1749</v>
      </c>
      <c r="F432" s="11" t="s">
        <v>1796</v>
      </c>
      <c r="G432" s="12" t="s">
        <v>1797</v>
      </c>
      <c r="I432" s="13"/>
      <c r="J432" s="13"/>
      <c r="M432" s="19" t="s">
        <v>416</v>
      </c>
      <c r="N432" s="13"/>
      <c r="P432" s="13"/>
      <c r="R432" s="13"/>
      <c r="T432" s="13"/>
      <c r="Y432" s="13"/>
      <c r="Z432" s="14"/>
      <c r="AD432" s="13">
        <f t="shared" si="43"/>
        <v>1</v>
      </c>
      <c r="AE432" s="13">
        <f t="shared" si="46"/>
        <v>0</v>
      </c>
      <c r="AF432" s="13">
        <f t="shared" si="47"/>
        <v>0</v>
      </c>
      <c r="AG432" s="13">
        <f t="shared" si="44"/>
        <v>0</v>
      </c>
      <c r="AH432" s="12">
        <f t="shared" si="42"/>
        <v>1</v>
      </c>
    </row>
    <row r="433" spans="1:34" hidden="1" x14ac:dyDescent="0.3">
      <c r="A433" s="11" t="s">
        <v>1798</v>
      </c>
      <c r="B433" s="12" t="s">
        <v>1350</v>
      </c>
      <c r="C433" s="12" t="s">
        <v>1435</v>
      </c>
      <c r="D433" s="11" t="s">
        <v>1793</v>
      </c>
      <c r="E433" s="11" t="s">
        <v>1799</v>
      </c>
      <c r="F433" s="11" t="s">
        <v>1798</v>
      </c>
      <c r="G433" s="12" t="s">
        <v>1800</v>
      </c>
      <c r="I433" s="13"/>
      <c r="J433" s="13"/>
      <c r="M433" s="15"/>
      <c r="N433" s="13"/>
      <c r="P433" s="13"/>
      <c r="R433" s="13"/>
      <c r="T433" s="13"/>
      <c r="W433" s="19" t="s">
        <v>416</v>
      </c>
      <c r="Y433" s="13"/>
      <c r="Z433" s="14"/>
      <c r="AD433" s="13">
        <f t="shared" si="43"/>
        <v>1</v>
      </c>
      <c r="AE433" s="13">
        <f t="shared" si="46"/>
        <v>0</v>
      </c>
      <c r="AF433" s="13">
        <f t="shared" si="47"/>
        <v>0</v>
      </c>
      <c r="AG433" s="13">
        <f t="shared" si="44"/>
        <v>0</v>
      </c>
      <c r="AH433" s="12">
        <f t="shared" si="42"/>
        <v>1</v>
      </c>
    </row>
    <row r="434" spans="1:34" hidden="1" x14ac:dyDescent="0.3">
      <c r="A434" s="11" t="s">
        <v>1801</v>
      </c>
      <c r="B434" s="12" t="s">
        <v>1350</v>
      </c>
      <c r="C434" s="12" t="s">
        <v>1435</v>
      </c>
      <c r="D434" s="11" t="s">
        <v>1793</v>
      </c>
      <c r="E434" s="11" t="s">
        <v>1802</v>
      </c>
      <c r="F434" s="11" t="s">
        <v>1801</v>
      </c>
      <c r="G434" s="12" t="s">
        <v>1803</v>
      </c>
      <c r="I434" s="13"/>
      <c r="J434" s="13"/>
      <c r="M434" s="19" t="s">
        <v>416</v>
      </c>
      <c r="N434" s="13"/>
      <c r="P434" s="13"/>
      <c r="R434" s="13"/>
      <c r="T434" s="13"/>
      <c r="W434" s="13"/>
      <c r="Y434" s="13"/>
      <c r="Z434" s="14"/>
      <c r="AD434" s="13">
        <f t="shared" si="43"/>
        <v>1</v>
      </c>
      <c r="AE434" s="13">
        <f t="shared" si="46"/>
        <v>0</v>
      </c>
      <c r="AF434" s="13">
        <f t="shared" si="47"/>
        <v>0</v>
      </c>
      <c r="AG434" s="13">
        <f t="shared" si="44"/>
        <v>0</v>
      </c>
      <c r="AH434" s="12">
        <f t="shared" si="42"/>
        <v>1</v>
      </c>
    </row>
    <row r="435" spans="1:34" hidden="1" x14ac:dyDescent="0.3">
      <c r="A435" s="11" t="s">
        <v>1804</v>
      </c>
      <c r="B435" s="12" t="s">
        <v>1350</v>
      </c>
      <c r="C435" s="12" t="s">
        <v>1435</v>
      </c>
      <c r="D435" s="11" t="s">
        <v>1805</v>
      </c>
      <c r="E435" s="11" t="s">
        <v>1806</v>
      </c>
      <c r="F435" s="11" t="s">
        <v>1804</v>
      </c>
      <c r="G435" s="12" t="s">
        <v>1807</v>
      </c>
      <c r="I435" s="13"/>
      <c r="J435" s="13"/>
      <c r="M435" s="15"/>
      <c r="N435" s="13"/>
      <c r="P435" s="13"/>
      <c r="R435" s="13"/>
      <c r="S435" s="16" t="s">
        <v>416</v>
      </c>
      <c r="T435" s="13"/>
      <c r="W435" s="13"/>
      <c r="Y435" s="13"/>
      <c r="Z435" s="14"/>
      <c r="AD435" s="13">
        <f t="shared" si="43"/>
        <v>1</v>
      </c>
      <c r="AE435" s="13">
        <f t="shared" si="46"/>
        <v>0</v>
      </c>
      <c r="AF435" s="13">
        <f t="shared" si="47"/>
        <v>0</v>
      </c>
      <c r="AG435" s="13">
        <f t="shared" si="44"/>
        <v>0</v>
      </c>
      <c r="AH435" s="12">
        <f t="shared" si="42"/>
        <v>1</v>
      </c>
    </row>
    <row r="436" spans="1:34" hidden="1" x14ac:dyDescent="0.3">
      <c r="A436" s="11" t="s">
        <v>1808</v>
      </c>
      <c r="B436" s="12" t="s">
        <v>1350</v>
      </c>
      <c r="C436" s="12" t="s">
        <v>1435</v>
      </c>
      <c r="D436" s="11" t="s">
        <v>1809</v>
      </c>
      <c r="E436" s="11" t="s">
        <v>1810</v>
      </c>
      <c r="F436" s="11" t="s">
        <v>1808</v>
      </c>
      <c r="G436" s="12" t="s">
        <v>1811</v>
      </c>
      <c r="I436" s="13"/>
      <c r="J436" s="13" t="s">
        <v>370</v>
      </c>
      <c r="M436" s="15" t="s">
        <v>359</v>
      </c>
      <c r="N436" s="13"/>
      <c r="O436" s="13" t="s">
        <v>370</v>
      </c>
      <c r="P436" s="13"/>
      <c r="R436" s="13"/>
      <c r="S436" s="13" t="s">
        <v>370</v>
      </c>
      <c r="T436" s="13"/>
      <c r="W436" s="13" t="s">
        <v>370</v>
      </c>
      <c r="Y436" s="13"/>
      <c r="Z436" s="14"/>
      <c r="AD436" s="13">
        <f t="shared" si="43"/>
        <v>5</v>
      </c>
      <c r="AE436" s="13">
        <f t="shared" si="46"/>
        <v>0</v>
      </c>
      <c r="AF436" s="13">
        <f t="shared" si="47"/>
        <v>0</v>
      </c>
      <c r="AG436" s="13">
        <f t="shared" si="44"/>
        <v>0</v>
      </c>
      <c r="AH436" s="12">
        <f t="shared" si="42"/>
        <v>5</v>
      </c>
    </row>
    <row r="437" spans="1:34" hidden="1" x14ac:dyDescent="0.3">
      <c r="A437" s="11" t="s">
        <v>1812</v>
      </c>
      <c r="B437" s="12" t="s">
        <v>1350</v>
      </c>
      <c r="C437" s="12" t="s">
        <v>1435</v>
      </c>
      <c r="D437" s="11" t="s">
        <v>1809</v>
      </c>
      <c r="E437" s="11" t="s">
        <v>1813</v>
      </c>
      <c r="F437" s="11" t="s">
        <v>1812</v>
      </c>
      <c r="G437" s="12" t="s">
        <v>1814</v>
      </c>
      <c r="I437" s="13"/>
      <c r="J437" s="13"/>
      <c r="M437" s="15" t="s">
        <v>359</v>
      </c>
      <c r="N437" s="13"/>
      <c r="P437" s="13"/>
      <c r="R437" s="13"/>
      <c r="T437" s="13"/>
      <c r="W437" s="13" t="s">
        <v>370</v>
      </c>
      <c r="Y437" s="13"/>
      <c r="Z437" s="14"/>
      <c r="AD437" s="13">
        <f>COUNTIF(H437:Z437,"X")+COUNTIF(H437:Z437, "X(e)")</f>
        <v>2</v>
      </c>
      <c r="AE437" s="13">
        <f>COUNTIF(H437:Z437,"NB")</f>
        <v>0</v>
      </c>
      <c r="AF437" s="13">
        <f>COUNTIF(H437:Z437,"V")</f>
        <v>0</v>
      </c>
      <c r="AG437" s="13">
        <f t="shared" si="44"/>
        <v>0</v>
      </c>
      <c r="AH437" s="12">
        <f>SUM(AD437:AG437)</f>
        <v>2</v>
      </c>
    </row>
    <row r="438" spans="1:34" hidden="1" x14ac:dyDescent="0.3">
      <c r="A438" s="11" t="s">
        <v>1815</v>
      </c>
      <c r="B438" s="12" t="s">
        <v>1350</v>
      </c>
      <c r="C438" s="12" t="s">
        <v>1435</v>
      </c>
      <c r="D438" s="11" t="s">
        <v>1809</v>
      </c>
      <c r="E438" s="11" t="s">
        <v>1816</v>
      </c>
      <c r="F438" s="11" t="s">
        <v>1815</v>
      </c>
      <c r="G438" s="12" t="s">
        <v>1817</v>
      </c>
      <c r="I438" s="13"/>
      <c r="J438" s="13"/>
      <c r="M438" s="15" t="s">
        <v>359</v>
      </c>
      <c r="N438" s="13"/>
      <c r="O438" s="13" t="s">
        <v>370</v>
      </c>
      <c r="P438" s="13"/>
      <c r="R438" s="13"/>
      <c r="T438" s="13"/>
      <c r="W438" s="13"/>
      <c r="Y438" s="13"/>
      <c r="Z438" s="14"/>
      <c r="AD438" s="13">
        <f t="shared" si="43"/>
        <v>2</v>
      </c>
      <c r="AE438" s="13">
        <f t="shared" si="46"/>
        <v>0</v>
      </c>
      <c r="AF438" s="13">
        <f t="shared" si="47"/>
        <v>0</v>
      </c>
      <c r="AG438" s="13">
        <f t="shared" si="44"/>
        <v>0</v>
      </c>
      <c r="AH438" s="12">
        <f t="shared" si="42"/>
        <v>2</v>
      </c>
    </row>
    <row r="439" spans="1:34" hidden="1" x14ac:dyDescent="0.3">
      <c r="A439" s="11" t="s">
        <v>1818</v>
      </c>
      <c r="B439" s="12" t="s">
        <v>1350</v>
      </c>
      <c r="C439" s="12" t="s">
        <v>1435</v>
      </c>
      <c r="D439" s="11" t="s">
        <v>1809</v>
      </c>
      <c r="E439" s="11" t="s">
        <v>1819</v>
      </c>
      <c r="F439" s="11" t="s">
        <v>1818</v>
      </c>
      <c r="G439" s="12" t="s">
        <v>1820</v>
      </c>
      <c r="I439" s="13"/>
      <c r="J439" s="13"/>
      <c r="M439" s="15"/>
      <c r="N439" s="13"/>
      <c r="O439" s="23" t="s">
        <v>416</v>
      </c>
      <c r="P439" s="13"/>
      <c r="R439" s="13"/>
      <c r="T439" s="13"/>
      <c r="W439" s="13"/>
      <c r="Y439" s="13"/>
      <c r="Z439" s="14"/>
      <c r="AD439" s="13">
        <f t="shared" si="43"/>
        <v>1</v>
      </c>
      <c r="AE439" s="13">
        <f t="shared" si="46"/>
        <v>0</v>
      </c>
      <c r="AF439" s="13">
        <f t="shared" si="47"/>
        <v>0</v>
      </c>
      <c r="AG439" s="13">
        <f t="shared" si="44"/>
        <v>0</v>
      </c>
      <c r="AH439" s="12">
        <f t="shared" si="42"/>
        <v>1</v>
      </c>
    </row>
    <row r="440" spans="1:34" hidden="1" x14ac:dyDescent="0.3">
      <c r="A440" s="11" t="s">
        <v>1821</v>
      </c>
      <c r="B440" s="12" t="s">
        <v>1350</v>
      </c>
      <c r="C440" s="12" t="s">
        <v>1435</v>
      </c>
      <c r="D440" s="11" t="s">
        <v>1809</v>
      </c>
      <c r="E440" s="11" t="s">
        <v>1822</v>
      </c>
      <c r="F440" s="11" t="s">
        <v>1821</v>
      </c>
      <c r="G440" s="12" t="s">
        <v>1823</v>
      </c>
      <c r="I440" s="13"/>
      <c r="J440" s="13"/>
      <c r="M440" s="15"/>
      <c r="N440" s="13"/>
      <c r="O440" s="13" t="s">
        <v>370</v>
      </c>
      <c r="P440" s="13"/>
      <c r="R440" s="13"/>
      <c r="S440" s="13" t="s">
        <v>370</v>
      </c>
      <c r="T440" s="13"/>
      <c r="W440" s="13"/>
      <c r="Y440" s="13"/>
      <c r="Z440" s="14"/>
      <c r="AD440" s="13">
        <f t="shared" si="43"/>
        <v>2</v>
      </c>
      <c r="AE440" s="13">
        <f t="shared" si="46"/>
        <v>0</v>
      </c>
      <c r="AF440" s="13">
        <f t="shared" si="47"/>
        <v>0</v>
      </c>
      <c r="AG440" s="13">
        <f t="shared" si="44"/>
        <v>0</v>
      </c>
      <c r="AH440" s="12">
        <f t="shared" si="42"/>
        <v>2</v>
      </c>
    </row>
    <row r="441" spans="1:34" hidden="1" x14ac:dyDescent="0.3">
      <c r="A441" s="11" t="s">
        <v>1824</v>
      </c>
      <c r="B441" s="12" t="s">
        <v>1350</v>
      </c>
      <c r="C441" s="12" t="s">
        <v>1435</v>
      </c>
      <c r="D441" s="11" t="s">
        <v>1809</v>
      </c>
      <c r="E441" s="11" t="s">
        <v>1616</v>
      </c>
      <c r="F441" s="11" t="s">
        <v>1824</v>
      </c>
      <c r="G441" s="12" t="s">
        <v>1825</v>
      </c>
      <c r="I441" s="13"/>
      <c r="J441" s="13"/>
      <c r="M441" s="15"/>
      <c r="N441" s="13"/>
      <c r="P441" s="13"/>
      <c r="R441" s="13"/>
      <c r="S441" s="16" t="s">
        <v>416</v>
      </c>
      <c r="T441" s="13"/>
      <c r="W441" s="13"/>
      <c r="Y441" s="13"/>
      <c r="Z441" s="14"/>
      <c r="AD441" s="13">
        <f t="shared" si="43"/>
        <v>1</v>
      </c>
      <c r="AE441" s="13">
        <f t="shared" si="46"/>
        <v>0</v>
      </c>
      <c r="AF441" s="13">
        <f t="shared" si="47"/>
        <v>0</v>
      </c>
      <c r="AG441" s="13">
        <f t="shared" si="44"/>
        <v>0</v>
      </c>
      <c r="AH441" s="12">
        <f t="shared" si="42"/>
        <v>1</v>
      </c>
    </row>
    <row r="442" spans="1:34" hidden="1" x14ac:dyDescent="0.3">
      <c r="A442" s="11" t="s">
        <v>1826</v>
      </c>
      <c r="B442" s="12" t="s">
        <v>1350</v>
      </c>
      <c r="C442" s="12" t="s">
        <v>1435</v>
      </c>
      <c r="D442" s="11" t="s">
        <v>1809</v>
      </c>
      <c r="E442" s="11" t="s">
        <v>1827</v>
      </c>
      <c r="F442" s="11" t="s">
        <v>1826</v>
      </c>
      <c r="G442" s="12" t="s">
        <v>1828</v>
      </c>
      <c r="I442" s="13"/>
      <c r="J442" s="13"/>
      <c r="M442" s="15"/>
      <c r="N442" s="13"/>
      <c r="P442" s="13"/>
      <c r="R442" s="13"/>
      <c r="S442" s="16" t="s">
        <v>416</v>
      </c>
      <c r="T442" s="13"/>
      <c r="W442" s="13"/>
      <c r="Y442" s="13"/>
      <c r="Z442" s="14"/>
      <c r="AD442" s="13">
        <f t="shared" si="43"/>
        <v>1</v>
      </c>
      <c r="AE442" s="13">
        <f t="shared" si="46"/>
        <v>0</v>
      </c>
      <c r="AF442" s="13">
        <f t="shared" si="47"/>
        <v>0</v>
      </c>
      <c r="AG442" s="13">
        <f t="shared" si="44"/>
        <v>0</v>
      </c>
      <c r="AH442" s="12">
        <f t="shared" si="42"/>
        <v>1</v>
      </c>
    </row>
    <row r="443" spans="1:34" hidden="1" x14ac:dyDescent="0.3">
      <c r="A443" s="11" t="s">
        <v>1829</v>
      </c>
      <c r="B443" s="12" t="s">
        <v>1350</v>
      </c>
      <c r="C443" s="12" t="s">
        <v>1435</v>
      </c>
      <c r="D443" s="11" t="s">
        <v>1809</v>
      </c>
      <c r="E443" s="11" t="s">
        <v>1830</v>
      </c>
      <c r="F443" s="11" t="s">
        <v>1829</v>
      </c>
      <c r="G443" s="12" t="s">
        <v>1831</v>
      </c>
      <c r="I443" s="13"/>
      <c r="J443" s="13" t="s">
        <v>370</v>
      </c>
      <c r="M443" s="15"/>
      <c r="N443" s="13"/>
      <c r="P443" s="13"/>
      <c r="R443" s="13"/>
      <c r="S443" s="13" t="s">
        <v>370</v>
      </c>
      <c r="T443" s="13"/>
      <c r="W443" s="13"/>
      <c r="Y443" s="13"/>
      <c r="Z443" s="14"/>
      <c r="AD443" s="13">
        <f t="shared" si="43"/>
        <v>2</v>
      </c>
      <c r="AE443" s="13">
        <f t="shared" si="46"/>
        <v>0</v>
      </c>
      <c r="AF443" s="13">
        <f t="shared" si="47"/>
        <v>0</v>
      </c>
      <c r="AG443" s="13">
        <f t="shared" si="44"/>
        <v>0</v>
      </c>
      <c r="AH443" s="12">
        <f t="shared" si="42"/>
        <v>2</v>
      </c>
    </row>
    <row r="444" spans="1:34" hidden="1" x14ac:dyDescent="0.3">
      <c r="A444" s="11" t="s">
        <v>1832</v>
      </c>
      <c r="B444" s="12" t="s">
        <v>1350</v>
      </c>
      <c r="C444" s="12" t="s">
        <v>1435</v>
      </c>
      <c r="D444" s="11" t="s">
        <v>1809</v>
      </c>
      <c r="E444" s="11" t="s">
        <v>1833</v>
      </c>
      <c r="F444" s="11" t="s">
        <v>1832</v>
      </c>
      <c r="G444" s="12" t="s">
        <v>1834</v>
      </c>
      <c r="I444" s="13"/>
      <c r="J444" s="13"/>
      <c r="M444" s="15"/>
      <c r="N444" s="13"/>
      <c r="P444" s="13"/>
      <c r="R444" s="13"/>
      <c r="S444" s="16" t="s">
        <v>416</v>
      </c>
      <c r="T444" s="13"/>
      <c r="W444" s="13"/>
      <c r="Y444" s="13"/>
      <c r="Z444" s="14"/>
      <c r="AD444" s="13">
        <f t="shared" si="43"/>
        <v>1</v>
      </c>
      <c r="AE444" s="13">
        <f t="shared" si="46"/>
        <v>0</v>
      </c>
      <c r="AF444" s="13">
        <f t="shared" si="47"/>
        <v>0</v>
      </c>
      <c r="AG444" s="13">
        <f t="shared" si="44"/>
        <v>0</v>
      </c>
      <c r="AH444" s="12">
        <f t="shared" si="42"/>
        <v>1</v>
      </c>
    </row>
    <row r="445" spans="1:34" hidden="1" x14ac:dyDescent="0.3">
      <c r="A445" s="11" t="s">
        <v>1835</v>
      </c>
      <c r="B445" s="12" t="s">
        <v>1350</v>
      </c>
      <c r="C445" s="12" t="s">
        <v>1435</v>
      </c>
      <c r="D445" s="11" t="s">
        <v>1836</v>
      </c>
      <c r="E445" s="11" t="s">
        <v>1837</v>
      </c>
      <c r="F445" s="11" t="s">
        <v>1835</v>
      </c>
      <c r="G445" s="12" t="s">
        <v>1838</v>
      </c>
      <c r="I445" s="13"/>
      <c r="J445" s="13"/>
      <c r="M445" s="15" t="s">
        <v>359</v>
      </c>
      <c r="N445" s="13"/>
      <c r="O445" s="13" t="s">
        <v>370</v>
      </c>
      <c r="P445" s="13"/>
      <c r="R445" s="13"/>
      <c r="S445" s="13" t="s">
        <v>370</v>
      </c>
      <c r="T445" s="13"/>
      <c r="W445" s="13"/>
      <c r="Y445" s="13"/>
      <c r="Z445" s="14"/>
      <c r="AD445" s="13">
        <f t="shared" si="43"/>
        <v>3</v>
      </c>
      <c r="AE445" s="13">
        <f t="shared" si="46"/>
        <v>0</v>
      </c>
      <c r="AF445" s="13">
        <f t="shared" si="47"/>
        <v>0</v>
      </c>
      <c r="AG445" s="13">
        <f t="shared" si="44"/>
        <v>0</v>
      </c>
      <c r="AH445" s="12">
        <f t="shared" si="42"/>
        <v>3</v>
      </c>
    </row>
    <row r="446" spans="1:34" hidden="1" x14ac:dyDescent="0.3">
      <c r="A446" s="11" t="s">
        <v>1839</v>
      </c>
      <c r="B446" s="12" t="s">
        <v>1350</v>
      </c>
      <c r="C446" s="12" t="s">
        <v>1435</v>
      </c>
      <c r="D446" s="11" t="s">
        <v>1836</v>
      </c>
      <c r="E446" s="11" t="s">
        <v>1840</v>
      </c>
      <c r="F446" s="11" t="s">
        <v>1839</v>
      </c>
      <c r="G446" s="12" t="s">
        <v>1841</v>
      </c>
      <c r="I446" s="13"/>
      <c r="J446" s="13" t="s">
        <v>370</v>
      </c>
      <c r="M446" s="15"/>
      <c r="N446" s="13"/>
      <c r="P446" s="13"/>
      <c r="R446" s="13"/>
      <c r="S446" s="13" t="s">
        <v>370</v>
      </c>
      <c r="T446" s="13"/>
      <c r="W446" s="13"/>
      <c r="Y446" s="13"/>
      <c r="Z446" s="14"/>
      <c r="AD446" s="13">
        <f t="shared" si="43"/>
        <v>2</v>
      </c>
      <c r="AE446" s="13">
        <f t="shared" si="46"/>
        <v>0</v>
      </c>
      <c r="AF446" s="13">
        <f t="shared" si="47"/>
        <v>0</v>
      </c>
      <c r="AG446" s="13">
        <f t="shared" si="44"/>
        <v>0</v>
      </c>
      <c r="AH446" s="12">
        <f t="shared" si="42"/>
        <v>2</v>
      </c>
    </row>
    <row r="447" spans="1:34" hidden="1" x14ac:dyDescent="0.3">
      <c r="A447" s="11" t="s">
        <v>1842</v>
      </c>
      <c r="B447" s="12" t="s">
        <v>1350</v>
      </c>
      <c r="C447" s="12" t="s">
        <v>1435</v>
      </c>
      <c r="D447" s="11" t="s">
        <v>1836</v>
      </c>
      <c r="E447" s="11" t="s">
        <v>1843</v>
      </c>
      <c r="F447" s="11" t="s">
        <v>1842</v>
      </c>
      <c r="G447" s="12" t="s">
        <v>1844</v>
      </c>
      <c r="I447" s="13"/>
      <c r="J447" s="13"/>
      <c r="M447" s="15" t="s">
        <v>359</v>
      </c>
      <c r="N447" s="13"/>
      <c r="O447" s="13" t="s">
        <v>370</v>
      </c>
      <c r="P447" s="13"/>
      <c r="R447" s="13"/>
      <c r="T447" s="13"/>
      <c r="W447" s="13"/>
      <c r="Y447" s="13"/>
      <c r="Z447" s="14"/>
      <c r="AD447" s="13">
        <f t="shared" si="43"/>
        <v>2</v>
      </c>
      <c r="AE447" s="13">
        <f t="shared" si="46"/>
        <v>0</v>
      </c>
      <c r="AF447" s="13">
        <f t="shared" si="47"/>
        <v>0</v>
      </c>
      <c r="AG447" s="13">
        <f t="shared" si="44"/>
        <v>0</v>
      </c>
      <c r="AH447" s="12">
        <f t="shared" si="42"/>
        <v>2</v>
      </c>
    </row>
    <row r="448" spans="1:34" hidden="1" x14ac:dyDescent="0.3">
      <c r="A448" s="11" t="s">
        <v>1845</v>
      </c>
      <c r="B448" s="12" t="s">
        <v>1350</v>
      </c>
      <c r="C448" s="12" t="s">
        <v>1435</v>
      </c>
      <c r="D448" s="11" t="s">
        <v>1846</v>
      </c>
      <c r="E448" s="11" t="s">
        <v>1847</v>
      </c>
      <c r="F448" s="11" t="s">
        <v>1845</v>
      </c>
      <c r="G448" s="12" t="s">
        <v>1848</v>
      </c>
      <c r="I448" s="13"/>
      <c r="J448" s="13"/>
      <c r="M448" s="15"/>
      <c r="N448" s="13"/>
      <c r="O448" s="23" t="s">
        <v>416</v>
      </c>
      <c r="P448" s="13"/>
      <c r="R448" s="13"/>
      <c r="T448" s="13"/>
      <c r="W448" s="13"/>
      <c r="Y448" s="13"/>
      <c r="Z448" s="14"/>
      <c r="AD448" s="13">
        <f t="shared" si="43"/>
        <v>1</v>
      </c>
      <c r="AE448" s="13">
        <f t="shared" si="46"/>
        <v>0</v>
      </c>
      <c r="AF448" s="13">
        <f t="shared" si="47"/>
        <v>0</v>
      </c>
      <c r="AG448" s="13">
        <f t="shared" si="44"/>
        <v>0</v>
      </c>
      <c r="AH448" s="12">
        <f t="shared" si="42"/>
        <v>1</v>
      </c>
    </row>
    <row r="449" spans="1:34" hidden="1" x14ac:dyDescent="0.3">
      <c r="A449" s="11" t="s">
        <v>1849</v>
      </c>
      <c r="B449" s="12" t="s">
        <v>1350</v>
      </c>
      <c r="C449" s="12" t="s">
        <v>1435</v>
      </c>
      <c r="D449" s="11" t="s">
        <v>1846</v>
      </c>
      <c r="E449" s="11" t="s">
        <v>1850</v>
      </c>
      <c r="F449" s="11" t="s">
        <v>1849</v>
      </c>
      <c r="G449" s="12" t="s">
        <v>1851</v>
      </c>
      <c r="I449" s="13"/>
      <c r="J449" s="13"/>
      <c r="M449" s="19" t="s">
        <v>416</v>
      </c>
      <c r="N449" s="13"/>
      <c r="P449" s="13"/>
      <c r="R449" s="13"/>
      <c r="T449" s="13"/>
      <c r="W449" s="13"/>
      <c r="Y449" s="13"/>
      <c r="Z449" s="14"/>
      <c r="AD449" s="13">
        <f t="shared" si="43"/>
        <v>1</v>
      </c>
      <c r="AE449" s="13">
        <f t="shared" si="46"/>
        <v>0</v>
      </c>
      <c r="AF449" s="13">
        <f t="shared" si="47"/>
        <v>0</v>
      </c>
      <c r="AG449" s="13">
        <f t="shared" si="44"/>
        <v>0</v>
      </c>
      <c r="AH449" s="12">
        <f t="shared" ref="AH449:AH513" si="50">SUM(AD449:AG449)</f>
        <v>1</v>
      </c>
    </row>
    <row r="450" spans="1:34" hidden="1" x14ac:dyDescent="0.3">
      <c r="A450" s="11" t="s">
        <v>1852</v>
      </c>
      <c r="B450" s="12" t="s">
        <v>1350</v>
      </c>
      <c r="C450" s="12" t="s">
        <v>1435</v>
      </c>
      <c r="D450" s="11" t="s">
        <v>1846</v>
      </c>
      <c r="E450" s="11" t="s">
        <v>1853</v>
      </c>
      <c r="F450" s="11" t="s">
        <v>1852</v>
      </c>
      <c r="G450" s="12" t="s">
        <v>1854</v>
      </c>
      <c r="I450" s="13"/>
      <c r="J450" s="13"/>
      <c r="M450" s="15" t="s">
        <v>359</v>
      </c>
      <c r="N450" s="13"/>
      <c r="O450" s="13" t="s">
        <v>370</v>
      </c>
      <c r="P450" s="13"/>
      <c r="R450" s="13"/>
      <c r="S450" s="13" t="s">
        <v>370</v>
      </c>
      <c r="T450" s="13"/>
      <c r="W450" s="13" t="s">
        <v>370</v>
      </c>
      <c r="Y450" s="13"/>
      <c r="Z450" s="14"/>
      <c r="AD450" s="13">
        <f t="shared" si="43"/>
        <v>4</v>
      </c>
      <c r="AE450" s="13">
        <f t="shared" si="46"/>
        <v>0</v>
      </c>
      <c r="AF450" s="13">
        <f t="shared" si="47"/>
        <v>0</v>
      </c>
      <c r="AG450" s="13">
        <f t="shared" si="44"/>
        <v>0</v>
      </c>
      <c r="AH450" s="12">
        <f t="shared" si="50"/>
        <v>4</v>
      </c>
    </row>
    <row r="451" spans="1:34" hidden="1" x14ac:dyDescent="0.3">
      <c r="A451" s="11" t="s">
        <v>1855</v>
      </c>
      <c r="B451" s="12" t="s">
        <v>1350</v>
      </c>
      <c r="C451" s="12" t="s">
        <v>1435</v>
      </c>
      <c r="D451" s="11" t="s">
        <v>1846</v>
      </c>
      <c r="E451" s="11" t="s">
        <v>1856</v>
      </c>
      <c r="F451" s="11" t="s">
        <v>1855</v>
      </c>
      <c r="G451" s="12" t="s">
        <v>1857</v>
      </c>
      <c r="I451" s="13"/>
      <c r="J451" s="13"/>
      <c r="M451" s="15" t="s">
        <v>359</v>
      </c>
      <c r="N451" s="13"/>
      <c r="O451" s="13" t="s">
        <v>370</v>
      </c>
      <c r="P451" s="13"/>
      <c r="R451" s="13"/>
      <c r="T451" s="13"/>
      <c r="W451" s="13"/>
      <c r="Y451" s="13"/>
      <c r="Z451" s="14"/>
      <c r="AD451" s="13">
        <f t="shared" si="43"/>
        <v>2</v>
      </c>
      <c r="AE451" s="13">
        <f t="shared" si="46"/>
        <v>0</v>
      </c>
      <c r="AF451" s="13">
        <f t="shared" si="47"/>
        <v>0</v>
      </c>
      <c r="AG451" s="13">
        <f t="shared" si="44"/>
        <v>0</v>
      </c>
      <c r="AH451" s="12">
        <f t="shared" si="50"/>
        <v>2</v>
      </c>
    </row>
    <row r="452" spans="1:34" hidden="1" x14ac:dyDescent="0.3">
      <c r="A452" s="11" t="s">
        <v>1858</v>
      </c>
      <c r="B452" s="12" t="s">
        <v>1350</v>
      </c>
      <c r="C452" s="12" t="s">
        <v>1435</v>
      </c>
      <c r="D452" s="11" t="s">
        <v>1846</v>
      </c>
      <c r="E452" s="11" t="s">
        <v>1859</v>
      </c>
      <c r="F452" s="11" t="s">
        <v>1858</v>
      </c>
      <c r="G452" s="12" t="s">
        <v>1860</v>
      </c>
      <c r="I452" s="13"/>
      <c r="J452" s="13"/>
      <c r="M452" s="15" t="s">
        <v>359</v>
      </c>
      <c r="N452" s="13"/>
      <c r="O452" s="13" t="s">
        <v>370</v>
      </c>
      <c r="P452" s="13"/>
      <c r="R452" s="13"/>
      <c r="T452" s="13"/>
      <c r="W452" s="13"/>
      <c r="Y452" s="13"/>
      <c r="Z452" s="14"/>
      <c r="AD452" s="13">
        <f t="shared" si="43"/>
        <v>2</v>
      </c>
      <c r="AE452" s="13">
        <f t="shared" si="46"/>
        <v>0</v>
      </c>
      <c r="AF452" s="13">
        <f t="shared" si="47"/>
        <v>0</v>
      </c>
      <c r="AG452" s="13">
        <f t="shared" si="44"/>
        <v>0</v>
      </c>
      <c r="AH452" s="12">
        <f t="shared" si="50"/>
        <v>2</v>
      </c>
    </row>
    <row r="453" spans="1:34" hidden="1" x14ac:dyDescent="0.3">
      <c r="A453" s="11" t="s">
        <v>1861</v>
      </c>
      <c r="B453" s="12" t="s">
        <v>1350</v>
      </c>
      <c r="C453" s="12" t="s">
        <v>1435</v>
      </c>
      <c r="D453" s="11" t="s">
        <v>1846</v>
      </c>
      <c r="E453" s="11" t="s">
        <v>1862</v>
      </c>
      <c r="F453" s="11" t="s">
        <v>1861</v>
      </c>
      <c r="G453" s="12" t="s">
        <v>1863</v>
      </c>
      <c r="I453" s="13"/>
      <c r="J453" s="13"/>
      <c r="M453" s="15" t="s">
        <v>359</v>
      </c>
      <c r="N453" s="13"/>
      <c r="P453" s="13"/>
      <c r="R453" s="13"/>
      <c r="T453" s="13"/>
      <c r="W453" s="13" t="s">
        <v>370</v>
      </c>
      <c r="Y453" s="13"/>
      <c r="Z453" s="14"/>
      <c r="AD453" s="13">
        <f t="shared" si="43"/>
        <v>2</v>
      </c>
      <c r="AE453" s="13">
        <f t="shared" si="46"/>
        <v>0</v>
      </c>
      <c r="AF453" s="13">
        <f t="shared" si="47"/>
        <v>0</v>
      </c>
      <c r="AG453" s="13">
        <f t="shared" si="44"/>
        <v>0</v>
      </c>
      <c r="AH453" s="12">
        <f t="shared" si="50"/>
        <v>2</v>
      </c>
    </row>
    <row r="454" spans="1:34" hidden="1" x14ac:dyDescent="0.3">
      <c r="A454" s="11" t="s">
        <v>1864</v>
      </c>
      <c r="B454" s="12" t="s">
        <v>1350</v>
      </c>
      <c r="C454" s="12" t="s">
        <v>1435</v>
      </c>
      <c r="D454" s="11" t="s">
        <v>1846</v>
      </c>
      <c r="E454" s="11" t="s">
        <v>1865</v>
      </c>
      <c r="F454" s="11" t="s">
        <v>1864</v>
      </c>
      <c r="G454" s="12" t="s">
        <v>1866</v>
      </c>
      <c r="I454" s="13"/>
      <c r="J454" s="13" t="s">
        <v>396</v>
      </c>
      <c r="M454" s="15" t="s">
        <v>359</v>
      </c>
      <c r="N454" s="13"/>
      <c r="O454" s="13" t="s">
        <v>370</v>
      </c>
      <c r="P454" s="13"/>
      <c r="R454" s="13"/>
      <c r="S454" s="13" t="s">
        <v>370</v>
      </c>
      <c r="T454" s="13"/>
      <c r="W454" s="13"/>
      <c r="Y454" s="13"/>
      <c r="Z454" s="14"/>
      <c r="AD454" s="13">
        <f t="shared" si="43"/>
        <v>3</v>
      </c>
      <c r="AE454" s="13">
        <f t="shared" si="46"/>
        <v>0</v>
      </c>
      <c r="AF454" s="13">
        <f t="shared" si="47"/>
        <v>0</v>
      </c>
      <c r="AG454" s="13">
        <f t="shared" si="44"/>
        <v>0</v>
      </c>
      <c r="AH454" s="12">
        <f t="shared" si="50"/>
        <v>3</v>
      </c>
    </row>
    <row r="455" spans="1:34" hidden="1" x14ac:dyDescent="0.3">
      <c r="A455" s="11" t="s">
        <v>1867</v>
      </c>
      <c r="B455" s="12" t="s">
        <v>1350</v>
      </c>
      <c r="C455" s="12" t="s">
        <v>1435</v>
      </c>
      <c r="D455" s="11" t="s">
        <v>1846</v>
      </c>
      <c r="E455" s="11" t="s">
        <v>1868</v>
      </c>
      <c r="F455" s="11" t="s">
        <v>1867</v>
      </c>
      <c r="G455" s="12" t="s">
        <v>1869</v>
      </c>
      <c r="I455" s="13"/>
      <c r="J455" s="13"/>
      <c r="M455" s="15" t="s">
        <v>359</v>
      </c>
      <c r="N455" s="13"/>
      <c r="O455" s="13" t="s">
        <v>370</v>
      </c>
      <c r="P455" s="13"/>
      <c r="R455" s="13"/>
      <c r="T455" s="13"/>
      <c r="W455" s="13"/>
      <c r="Y455" s="13"/>
      <c r="Z455" s="14"/>
      <c r="AD455" s="13">
        <f t="shared" si="43"/>
        <v>2</v>
      </c>
      <c r="AE455" s="13">
        <f t="shared" si="46"/>
        <v>0</v>
      </c>
      <c r="AF455" s="13">
        <f t="shared" si="47"/>
        <v>0</v>
      </c>
      <c r="AG455" s="13">
        <f t="shared" si="44"/>
        <v>0</v>
      </c>
      <c r="AH455" s="12">
        <f t="shared" si="50"/>
        <v>2</v>
      </c>
    </row>
    <row r="456" spans="1:34" hidden="1" x14ac:dyDescent="0.3">
      <c r="A456" s="11" t="s">
        <v>1870</v>
      </c>
      <c r="B456" s="12" t="s">
        <v>1350</v>
      </c>
      <c r="C456" s="12" t="s">
        <v>1435</v>
      </c>
      <c r="D456" s="11" t="s">
        <v>1846</v>
      </c>
      <c r="E456" s="11" t="s">
        <v>1871</v>
      </c>
      <c r="F456" s="11" t="s">
        <v>1870</v>
      </c>
      <c r="G456" s="12" t="s">
        <v>1872</v>
      </c>
      <c r="H456" s="13" t="s">
        <v>370</v>
      </c>
      <c r="I456" s="13"/>
      <c r="J456" s="13" t="s">
        <v>370</v>
      </c>
      <c r="M456" s="15"/>
      <c r="N456" s="13"/>
      <c r="P456" s="13"/>
      <c r="R456" s="13"/>
      <c r="T456" s="13"/>
      <c r="W456" s="13"/>
      <c r="Y456" s="13"/>
      <c r="Z456" s="14"/>
      <c r="AD456" s="13">
        <f t="shared" si="43"/>
        <v>2</v>
      </c>
      <c r="AE456" s="13">
        <f t="shared" si="46"/>
        <v>0</v>
      </c>
      <c r="AF456" s="13">
        <f t="shared" si="47"/>
        <v>0</v>
      </c>
      <c r="AG456" s="13">
        <f t="shared" si="44"/>
        <v>0</v>
      </c>
      <c r="AH456" s="12">
        <f t="shared" si="50"/>
        <v>2</v>
      </c>
    </row>
    <row r="457" spans="1:34" hidden="1" x14ac:dyDescent="0.3">
      <c r="A457" s="11" t="s">
        <v>1873</v>
      </c>
      <c r="B457" s="12" t="s">
        <v>1350</v>
      </c>
      <c r="C457" s="12" t="s">
        <v>1435</v>
      </c>
      <c r="D457" s="11" t="s">
        <v>1846</v>
      </c>
      <c r="E457" s="11" t="s">
        <v>1874</v>
      </c>
      <c r="F457" s="11" t="s">
        <v>1873</v>
      </c>
      <c r="G457" s="12" t="s">
        <v>1875</v>
      </c>
      <c r="I457" s="13"/>
      <c r="J457" s="13"/>
      <c r="M457" s="19" t="s">
        <v>416</v>
      </c>
      <c r="N457" s="13"/>
      <c r="P457" s="13"/>
      <c r="R457" s="13"/>
      <c r="T457" s="13"/>
      <c r="W457" s="13"/>
      <c r="Y457" s="13"/>
      <c r="Z457" s="14"/>
      <c r="AD457" s="13">
        <f t="shared" si="43"/>
        <v>1</v>
      </c>
      <c r="AE457" s="13">
        <f t="shared" si="46"/>
        <v>0</v>
      </c>
      <c r="AF457" s="13">
        <f t="shared" si="47"/>
        <v>0</v>
      </c>
      <c r="AG457" s="13">
        <f t="shared" si="44"/>
        <v>0</v>
      </c>
      <c r="AH457" s="12">
        <f t="shared" si="50"/>
        <v>1</v>
      </c>
    </row>
    <row r="458" spans="1:34" hidden="1" x14ac:dyDescent="0.3">
      <c r="A458" s="11" t="s">
        <v>1876</v>
      </c>
      <c r="B458" s="12" t="s">
        <v>1350</v>
      </c>
      <c r="C458" s="12" t="s">
        <v>1435</v>
      </c>
      <c r="D458" s="11" t="s">
        <v>1846</v>
      </c>
      <c r="E458" s="11" t="s">
        <v>1877</v>
      </c>
      <c r="F458" s="11" t="s">
        <v>1876</v>
      </c>
      <c r="G458" s="12" t="s">
        <v>1878</v>
      </c>
      <c r="I458" s="13"/>
      <c r="J458" s="13"/>
      <c r="M458" s="15" t="s">
        <v>359</v>
      </c>
      <c r="N458" s="13"/>
      <c r="O458" s="13" t="s">
        <v>370</v>
      </c>
      <c r="P458" s="13"/>
      <c r="R458" s="13"/>
      <c r="S458" s="13" t="s">
        <v>370</v>
      </c>
      <c r="T458" s="13"/>
      <c r="W458" s="13"/>
      <c r="Y458" s="13"/>
      <c r="Z458" s="14"/>
      <c r="AD458" s="13">
        <f t="shared" si="43"/>
        <v>3</v>
      </c>
      <c r="AE458" s="13">
        <f t="shared" si="46"/>
        <v>0</v>
      </c>
      <c r="AF458" s="13">
        <f t="shared" si="47"/>
        <v>0</v>
      </c>
      <c r="AG458" s="13">
        <f t="shared" si="44"/>
        <v>0</v>
      </c>
      <c r="AH458" s="12">
        <f t="shared" si="50"/>
        <v>3</v>
      </c>
    </row>
    <row r="459" spans="1:34" hidden="1" x14ac:dyDescent="0.3">
      <c r="A459" s="11" t="s">
        <v>1879</v>
      </c>
      <c r="B459" s="12" t="s">
        <v>1350</v>
      </c>
      <c r="C459" s="12" t="s">
        <v>1435</v>
      </c>
      <c r="D459" s="11" t="s">
        <v>1880</v>
      </c>
      <c r="E459" s="11" t="s">
        <v>1874</v>
      </c>
      <c r="F459" s="11" t="s">
        <v>1879</v>
      </c>
      <c r="G459" s="12" t="s">
        <v>1881</v>
      </c>
      <c r="I459" s="13"/>
      <c r="J459" s="13"/>
      <c r="M459" s="15"/>
      <c r="N459" s="13"/>
      <c r="P459" s="13"/>
      <c r="R459" s="13"/>
      <c r="S459" s="16" t="s">
        <v>416</v>
      </c>
      <c r="T459" s="13"/>
      <c r="W459" s="13"/>
      <c r="Y459" s="13"/>
      <c r="Z459" s="14"/>
      <c r="AD459" s="13">
        <f t="shared" si="43"/>
        <v>1</v>
      </c>
      <c r="AE459" s="13">
        <f t="shared" si="46"/>
        <v>0</v>
      </c>
      <c r="AF459" s="13">
        <f t="shared" si="47"/>
        <v>0</v>
      </c>
      <c r="AG459" s="13">
        <f t="shared" si="44"/>
        <v>0</v>
      </c>
      <c r="AH459" s="12">
        <f t="shared" si="50"/>
        <v>1</v>
      </c>
    </row>
    <row r="460" spans="1:34" hidden="1" x14ac:dyDescent="0.3">
      <c r="A460" s="11" t="s">
        <v>1882</v>
      </c>
      <c r="B460" s="12" t="s">
        <v>1350</v>
      </c>
      <c r="C460" s="12" t="s">
        <v>1435</v>
      </c>
      <c r="D460" s="11" t="s">
        <v>1883</v>
      </c>
      <c r="E460" s="11" t="s">
        <v>1884</v>
      </c>
      <c r="F460" s="11" t="s">
        <v>1882</v>
      </c>
      <c r="G460" s="12" t="s">
        <v>1885</v>
      </c>
      <c r="I460" s="13"/>
      <c r="J460" s="13"/>
      <c r="M460" s="15" t="s">
        <v>359</v>
      </c>
      <c r="N460" s="13"/>
      <c r="O460" s="13" t="s">
        <v>370</v>
      </c>
      <c r="P460" s="13"/>
      <c r="R460" s="13"/>
      <c r="S460" s="13" t="s">
        <v>370</v>
      </c>
      <c r="T460" s="13"/>
      <c r="W460" s="13"/>
      <c r="Y460" s="13"/>
      <c r="Z460" s="14"/>
      <c r="AD460" s="13">
        <f t="shared" si="43"/>
        <v>3</v>
      </c>
      <c r="AE460" s="13">
        <f t="shared" si="46"/>
        <v>0</v>
      </c>
      <c r="AF460" s="13">
        <f t="shared" si="47"/>
        <v>0</v>
      </c>
      <c r="AG460" s="13">
        <f t="shared" si="44"/>
        <v>0</v>
      </c>
      <c r="AH460" s="12">
        <f t="shared" si="50"/>
        <v>3</v>
      </c>
    </row>
    <row r="461" spans="1:34" hidden="1" x14ac:dyDescent="0.3">
      <c r="A461" s="11" t="s">
        <v>1886</v>
      </c>
      <c r="B461" s="12" t="s">
        <v>1350</v>
      </c>
      <c r="C461" s="12" t="s">
        <v>1435</v>
      </c>
      <c r="D461" s="11" t="s">
        <v>1883</v>
      </c>
      <c r="E461" s="11" t="s">
        <v>1887</v>
      </c>
      <c r="F461" s="11" t="s">
        <v>1886</v>
      </c>
      <c r="G461" s="12" t="s">
        <v>1888</v>
      </c>
      <c r="I461" s="13"/>
      <c r="J461" s="13"/>
      <c r="M461" s="15"/>
      <c r="N461" s="13"/>
      <c r="P461" s="13"/>
      <c r="R461" s="13"/>
      <c r="S461" s="16" t="s">
        <v>416</v>
      </c>
      <c r="T461" s="13"/>
      <c r="W461" s="13"/>
      <c r="Y461" s="13"/>
      <c r="Z461" s="14"/>
      <c r="AD461" s="13">
        <f t="shared" si="43"/>
        <v>1</v>
      </c>
      <c r="AE461" s="13">
        <f t="shared" si="46"/>
        <v>0</v>
      </c>
      <c r="AF461" s="13">
        <f t="shared" si="47"/>
        <v>0</v>
      </c>
      <c r="AG461" s="13">
        <f t="shared" si="44"/>
        <v>0</v>
      </c>
      <c r="AH461" s="12">
        <f t="shared" si="50"/>
        <v>1</v>
      </c>
    </row>
    <row r="462" spans="1:34" hidden="1" x14ac:dyDescent="0.3">
      <c r="A462" s="11" t="s">
        <v>1889</v>
      </c>
      <c r="B462" s="12" t="s">
        <v>1350</v>
      </c>
      <c r="C462" s="12" t="s">
        <v>1435</v>
      </c>
      <c r="D462" s="11" t="s">
        <v>1883</v>
      </c>
      <c r="E462" s="11" t="s">
        <v>1890</v>
      </c>
      <c r="F462" s="11" t="s">
        <v>1889</v>
      </c>
      <c r="G462" s="12" t="s">
        <v>1891</v>
      </c>
      <c r="I462" s="13"/>
      <c r="J462" s="13"/>
      <c r="M462" s="15"/>
      <c r="N462" s="13"/>
      <c r="P462" s="13"/>
      <c r="R462" s="13"/>
      <c r="S462" s="16" t="s">
        <v>416</v>
      </c>
      <c r="T462" s="13"/>
      <c r="W462" s="13"/>
      <c r="Y462" s="13"/>
      <c r="Z462" s="14"/>
      <c r="AD462" s="13">
        <f t="shared" si="43"/>
        <v>1</v>
      </c>
      <c r="AE462" s="13">
        <f t="shared" si="46"/>
        <v>0</v>
      </c>
      <c r="AF462" s="13">
        <f t="shared" si="47"/>
        <v>0</v>
      </c>
      <c r="AG462" s="13">
        <f t="shared" si="44"/>
        <v>0</v>
      </c>
      <c r="AH462" s="12">
        <f t="shared" si="50"/>
        <v>1</v>
      </c>
    </row>
    <row r="463" spans="1:34" hidden="1" x14ac:dyDescent="0.3">
      <c r="A463" s="11" t="s">
        <v>1892</v>
      </c>
      <c r="B463" s="12" t="s">
        <v>1350</v>
      </c>
      <c r="C463" s="12" t="s">
        <v>1435</v>
      </c>
      <c r="D463" s="11" t="s">
        <v>1883</v>
      </c>
      <c r="E463" s="11" t="s">
        <v>1893</v>
      </c>
      <c r="F463" s="11" t="s">
        <v>1892</v>
      </c>
      <c r="G463" s="12" t="s">
        <v>1894</v>
      </c>
      <c r="I463" s="13"/>
      <c r="J463" s="16" t="s">
        <v>416</v>
      </c>
      <c r="M463" s="15"/>
      <c r="N463" s="13"/>
      <c r="P463" s="13"/>
      <c r="R463" s="13"/>
      <c r="T463" s="13"/>
      <c r="W463" s="13"/>
      <c r="Y463" s="13"/>
      <c r="Z463" s="14"/>
      <c r="AD463" s="13">
        <f t="shared" si="43"/>
        <v>1</v>
      </c>
      <c r="AE463" s="13">
        <f t="shared" si="46"/>
        <v>0</v>
      </c>
      <c r="AF463" s="13">
        <f t="shared" si="47"/>
        <v>0</v>
      </c>
      <c r="AG463" s="13">
        <f t="shared" si="44"/>
        <v>0</v>
      </c>
      <c r="AH463" s="12">
        <f t="shared" si="50"/>
        <v>1</v>
      </c>
    </row>
    <row r="464" spans="1:34" hidden="1" x14ac:dyDescent="0.3">
      <c r="A464" s="11" t="s">
        <v>1895</v>
      </c>
      <c r="B464" s="12" t="s">
        <v>1350</v>
      </c>
      <c r="C464" s="12" t="s">
        <v>1435</v>
      </c>
      <c r="D464" s="11" t="s">
        <v>1896</v>
      </c>
      <c r="E464" s="11" t="s">
        <v>1897</v>
      </c>
      <c r="F464" s="11" t="s">
        <v>1895</v>
      </c>
      <c r="G464" s="12" t="s">
        <v>1898</v>
      </c>
      <c r="I464" s="13"/>
      <c r="J464" s="13" t="s">
        <v>370</v>
      </c>
      <c r="M464" s="15" t="s">
        <v>359</v>
      </c>
      <c r="N464" s="13"/>
      <c r="O464" s="13" t="s">
        <v>370</v>
      </c>
      <c r="P464" s="13"/>
      <c r="R464" s="13"/>
      <c r="S464" s="13" t="s">
        <v>370</v>
      </c>
      <c r="T464" s="13"/>
      <c r="W464" s="13" t="s">
        <v>370</v>
      </c>
      <c r="Y464" s="13"/>
      <c r="Z464" s="14"/>
      <c r="AD464" s="13">
        <f t="shared" si="43"/>
        <v>5</v>
      </c>
      <c r="AE464" s="13">
        <f t="shared" si="46"/>
        <v>0</v>
      </c>
      <c r="AF464" s="13">
        <f t="shared" si="47"/>
        <v>0</v>
      </c>
      <c r="AG464" s="13">
        <f t="shared" si="44"/>
        <v>0</v>
      </c>
      <c r="AH464" s="12">
        <f t="shared" si="50"/>
        <v>5</v>
      </c>
    </row>
    <row r="465" spans="1:34" hidden="1" x14ac:dyDescent="0.3">
      <c r="A465" s="11" t="s">
        <v>1899</v>
      </c>
      <c r="B465" s="12" t="s">
        <v>1350</v>
      </c>
      <c r="C465" s="12" t="s">
        <v>1435</v>
      </c>
      <c r="D465" s="11" t="s">
        <v>1896</v>
      </c>
      <c r="E465" s="11" t="s">
        <v>1900</v>
      </c>
      <c r="F465" s="11" t="s">
        <v>1899</v>
      </c>
      <c r="G465" s="12" t="s">
        <v>1901</v>
      </c>
      <c r="I465" s="13"/>
      <c r="J465" s="13"/>
      <c r="M465" s="15" t="s">
        <v>359</v>
      </c>
      <c r="N465" s="13"/>
      <c r="O465" s="13" t="s">
        <v>370</v>
      </c>
      <c r="P465" s="13"/>
      <c r="R465" s="13"/>
      <c r="T465" s="13"/>
      <c r="W465" s="13"/>
      <c r="Y465" s="13"/>
      <c r="Z465" s="14"/>
      <c r="AD465" s="13">
        <f t="shared" si="43"/>
        <v>2</v>
      </c>
      <c r="AE465" s="13">
        <f t="shared" si="46"/>
        <v>0</v>
      </c>
      <c r="AF465" s="13">
        <f t="shared" si="47"/>
        <v>0</v>
      </c>
      <c r="AG465" s="13">
        <f t="shared" si="44"/>
        <v>0</v>
      </c>
      <c r="AH465" s="12">
        <f t="shared" si="50"/>
        <v>2</v>
      </c>
    </row>
    <row r="466" spans="1:34" hidden="1" x14ac:dyDescent="0.3">
      <c r="A466" s="11" t="s">
        <v>1902</v>
      </c>
      <c r="B466" s="12" t="s">
        <v>1350</v>
      </c>
      <c r="C466" s="12" t="s">
        <v>1435</v>
      </c>
      <c r="D466" s="11" t="s">
        <v>1896</v>
      </c>
      <c r="E466" s="11" t="s">
        <v>1903</v>
      </c>
      <c r="F466" s="11" t="s">
        <v>1902</v>
      </c>
      <c r="G466" s="12" t="s">
        <v>1904</v>
      </c>
      <c r="I466" s="13"/>
      <c r="J466" s="13"/>
      <c r="M466" s="19" t="s">
        <v>416</v>
      </c>
      <c r="N466" s="13"/>
      <c r="P466" s="13"/>
      <c r="R466" s="13"/>
      <c r="T466" s="13"/>
      <c r="W466" s="13"/>
      <c r="Y466" s="13"/>
      <c r="Z466" s="14"/>
      <c r="AD466" s="13">
        <f t="shared" si="43"/>
        <v>1</v>
      </c>
      <c r="AE466" s="13">
        <f t="shared" si="46"/>
        <v>0</v>
      </c>
      <c r="AF466" s="13">
        <f t="shared" si="47"/>
        <v>0</v>
      </c>
      <c r="AG466" s="13">
        <f t="shared" si="44"/>
        <v>0</v>
      </c>
      <c r="AH466" s="12">
        <f t="shared" si="50"/>
        <v>1</v>
      </c>
    </row>
    <row r="467" spans="1:34" hidden="1" x14ac:dyDescent="0.3">
      <c r="A467" s="11" t="s">
        <v>1905</v>
      </c>
      <c r="B467" s="12" t="s">
        <v>1350</v>
      </c>
      <c r="C467" s="12" t="s">
        <v>1435</v>
      </c>
      <c r="D467" s="11" t="s">
        <v>1896</v>
      </c>
      <c r="E467" s="11" t="s">
        <v>528</v>
      </c>
      <c r="F467" s="11" t="s">
        <v>1905</v>
      </c>
      <c r="G467" s="12" t="s">
        <v>1906</v>
      </c>
      <c r="I467" s="13"/>
      <c r="J467" s="13" t="s">
        <v>370</v>
      </c>
      <c r="M467" s="15" t="s">
        <v>359</v>
      </c>
      <c r="N467" s="13"/>
      <c r="O467" s="13" t="s">
        <v>370</v>
      </c>
      <c r="P467" s="13"/>
      <c r="R467" s="13"/>
      <c r="S467" s="13" t="s">
        <v>370</v>
      </c>
      <c r="T467" s="13"/>
      <c r="W467" s="13" t="s">
        <v>370</v>
      </c>
      <c r="Y467" s="13"/>
      <c r="Z467" s="14"/>
      <c r="AD467" s="13">
        <f t="shared" si="43"/>
        <v>5</v>
      </c>
      <c r="AE467" s="13">
        <f t="shared" si="46"/>
        <v>0</v>
      </c>
      <c r="AF467" s="13">
        <f t="shared" si="47"/>
        <v>0</v>
      </c>
      <c r="AG467" s="13">
        <f t="shared" si="44"/>
        <v>0</v>
      </c>
      <c r="AH467" s="12">
        <f t="shared" si="50"/>
        <v>5</v>
      </c>
    </row>
    <row r="468" spans="1:34" hidden="1" x14ac:dyDescent="0.3">
      <c r="A468" s="11" t="s">
        <v>1907</v>
      </c>
      <c r="B468" s="12" t="s">
        <v>1350</v>
      </c>
      <c r="C468" s="12" t="s">
        <v>1435</v>
      </c>
      <c r="D468" s="11" t="s">
        <v>1896</v>
      </c>
      <c r="E468" s="11" t="s">
        <v>1908</v>
      </c>
      <c r="F468" s="11" t="s">
        <v>1907</v>
      </c>
      <c r="G468" s="12" t="s">
        <v>1909</v>
      </c>
      <c r="I468" s="13"/>
      <c r="J468" s="13" t="s">
        <v>370</v>
      </c>
      <c r="M468" s="15"/>
      <c r="N468" s="13"/>
      <c r="P468" s="13"/>
      <c r="R468" s="13"/>
      <c r="S468" s="13" t="s">
        <v>370</v>
      </c>
      <c r="T468" s="13"/>
      <c r="W468" s="13"/>
      <c r="Y468" s="13"/>
      <c r="Z468" s="14"/>
      <c r="AD468" s="13">
        <f>COUNTIF(H468:Z468,"X")+COUNTIF(H468:Z468, "X(e)")</f>
        <v>2</v>
      </c>
      <c r="AE468" s="13">
        <f>COUNTIF(H468:Z468,"NB")</f>
        <v>0</v>
      </c>
      <c r="AF468" s="13">
        <f>COUNTIF(H468:Z468,"V")</f>
        <v>0</v>
      </c>
      <c r="AG468" s="13">
        <f t="shared" si="44"/>
        <v>0</v>
      </c>
      <c r="AH468" s="12">
        <f>SUM(AD468:AG468)</f>
        <v>2</v>
      </c>
    </row>
    <row r="469" spans="1:34" hidden="1" x14ac:dyDescent="0.3">
      <c r="A469" s="11" t="s">
        <v>1910</v>
      </c>
      <c r="B469" s="12" t="s">
        <v>1350</v>
      </c>
      <c r="C469" s="12" t="s">
        <v>1435</v>
      </c>
      <c r="D469" s="11" t="s">
        <v>1896</v>
      </c>
      <c r="E469" s="11" t="s">
        <v>1911</v>
      </c>
      <c r="F469" s="11" t="s">
        <v>1910</v>
      </c>
      <c r="G469" s="12" t="s">
        <v>1912</v>
      </c>
      <c r="I469" s="13"/>
      <c r="J469" s="13"/>
      <c r="M469" s="15"/>
      <c r="N469" s="13"/>
      <c r="O469" s="13" t="s">
        <v>370</v>
      </c>
      <c r="P469" s="13"/>
      <c r="R469" s="13"/>
      <c r="S469" s="13" t="s">
        <v>370</v>
      </c>
      <c r="T469" s="13"/>
      <c r="W469" s="13"/>
      <c r="Y469" s="13"/>
      <c r="Z469" s="14"/>
      <c r="AD469" s="13">
        <f>COUNTIF(H469:Z469,"X")+COUNTIF(H469:Z469, "X(e)")</f>
        <v>2</v>
      </c>
      <c r="AE469" s="13">
        <f>COUNTIF(H469:Z469,"NB")</f>
        <v>0</v>
      </c>
      <c r="AF469" s="13">
        <f>COUNTIF(H469:Z469,"V")</f>
        <v>0</v>
      </c>
      <c r="AG469" s="13">
        <f t="shared" si="44"/>
        <v>0</v>
      </c>
      <c r="AH469" s="12">
        <f>SUM(AD469:AG469)</f>
        <v>2</v>
      </c>
    </row>
    <row r="470" spans="1:34" hidden="1" x14ac:dyDescent="0.3">
      <c r="A470" s="11" t="s">
        <v>1913</v>
      </c>
      <c r="B470" s="12" t="s">
        <v>1350</v>
      </c>
      <c r="C470" s="12" t="s">
        <v>1435</v>
      </c>
      <c r="D470" s="11" t="s">
        <v>1896</v>
      </c>
      <c r="E470" s="11" t="s">
        <v>1914</v>
      </c>
      <c r="F470" s="11" t="s">
        <v>1913</v>
      </c>
      <c r="G470" s="12" t="s">
        <v>1915</v>
      </c>
      <c r="I470" s="13"/>
      <c r="J470" s="13"/>
      <c r="M470" s="19" t="s">
        <v>416</v>
      </c>
      <c r="N470" s="13"/>
      <c r="P470" s="13"/>
      <c r="R470" s="13"/>
      <c r="T470" s="13"/>
      <c r="W470" s="13"/>
      <c r="Y470" s="13"/>
      <c r="Z470" s="14"/>
      <c r="AD470" s="13">
        <f t="shared" si="43"/>
        <v>1</v>
      </c>
      <c r="AE470" s="13">
        <f t="shared" si="46"/>
        <v>0</v>
      </c>
      <c r="AF470" s="13">
        <f t="shared" si="47"/>
        <v>0</v>
      </c>
      <c r="AG470" s="13">
        <f t="shared" si="44"/>
        <v>0</v>
      </c>
      <c r="AH470" s="12">
        <f t="shared" si="50"/>
        <v>1</v>
      </c>
    </row>
    <row r="471" spans="1:34" hidden="1" x14ac:dyDescent="0.3">
      <c r="A471" s="11" t="s">
        <v>1916</v>
      </c>
      <c r="B471" s="12" t="s">
        <v>1350</v>
      </c>
      <c r="C471" s="12" t="s">
        <v>1435</v>
      </c>
      <c r="D471" s="11" t="s">
        <v>1896</v>
      </c>
      <c r="E471" s="11" t="s">
        <v>1917</v>
      </c>
      <c r="F471" s="11" t="s">
        <v>1916</v>
      </c>
      <c r="G471" s="12" t="s">
        <v>1918</v>
      </c>
      <c r="I471" s="13"/>
      <c r="J471" s="13"/>
      <c r="M471" s="19" t="s">
        <v>416</v>
      </c>
      <c r="N471" s="13"/>
      <c r="P471" s="13"/>
      <c r="R471" s="13"/>
      <c r="T471" s="13"/>
      <c r="W471" s="13"/>
      <c r="Y471" s="13"/>
      <c r="Z471" s="14"/>
      <c r="AD471" s="13">
        <f t="shared" si="43"/>
        <v>1</v>
      </c>
      <c r="AE471" s="13">
        <f t="shared" si="46"/>
        <v>0</v>
      </c>
      <c r="AF471" s="13">
        <f t="shared" si="47"/>
        <v>0</v>
      </c>
      <c r="AG471" s="13">
        <f t="shared" si="44"/>
        <v>0</v>
      </c>
      <c r="AH471" s="12">
        <f t="shared" si="50"/>
        <v>1</v>
      </c>
    </row>
    <row r="472" spans="1:34" hidden="1" x14ac:dyDescent="0.3">
      <c r="A472" s="11" t="s">
        <v>1919</v>
      </c>
      <c r="B472" s="12" t="s">
        <v>1350</v>
      </c>
      <c r="C472" s="12" t="s">
        <v>1435</v>
      </c>
      <c r="D472" s="11" t="s">
        <v>1920</v>
      </c>
      <c r="E472" s="11" t="s">
        <v>1921</v>
      </c>
      <c r="F472" s="11" t="s">
        <v>1919</v>
      </c>
      <c r="G472" s="12" t="s">
        <v>1922</v>
      </c>
      <c r="I472" s="13"/>
      <c r="J472" s="13"/>
      <c r="M472" s="15" t="s">
        <v>359</v>
      </c>
      <c r="N472" s="13"/>
      <c r="O472" s="13" t="s">
        <v>370</v>
      </c>
      <c r="P472" s="13"/>
      <c r="R472" s="13"/>
      <c r="S472" s="13" t="s">
        <v>370</v>
      </c>
      <c r="T472" s="13"/>
      <c r="W472" s="13"/>
      <c r="Y472" s="13"/>
      <c r="Z472" s="14"/>
      <c r="AD472" s="13">
        <f>COUNTIF(H472:Z472,"X")+COUNTIF(H472:Z472, "X(e)")</f>
        <v>3</v>
      </c>
      <c r="AE472" s="13">
        <f>COUNTIF(H472:Z472,"NB")</f>
        <v>0</v>
      </c>
      <c r="AF472" s="13">
        <f>COUNTIF(H472:Z472,"V")</f>
        <v>0</v>
      </c>
      <c r="AG472" s="13">
        <f t="shared" si="44"/>
        <v>0</v>
      </c>
      <c r="AH472" s="12">
        <f>SUM(AD472:AG472)</f>
        <v>3</v>
      </c>
    </row>
    <row r="473" spans="1:34" hidden="1" x14ac:dyDescent="0.3">
      <c r="A473" s="11" t="s">
        <v>1923</v>
      </c>
      <c r="B473" s="12" t="s">
        <v>1350</v>
      </c>
      <c r="C473" s="12" t="s">
        <v>1435</v>
      </c>
      <c r="D473" s="11" t="s">
        <v>1896</v>
      </c>
      <c r="E473" s="11" t="s">
        <v>381</v>
      </c>
      <c r="F473" s="11" t="s">
        <v>1923</v>
      </c>
      <c r="G473" s="12" t="s">
        <v>1924</v>
      </c>
      <c r="I473" s="13"/>
      <c r="J473" s="13"/>
      <c r="M473" s="15" t="s">
        <v>359</v>
      </c>
      <c r="N473" s="13"/>
      <c r="P473" s="13"/>
      <c r="R473" s="13"/>
      <c r="T473" s="13"/>
      <c r="W473" s="13" t="s">
        <v>370</v>
      </c>
      <c r="Y473" s="13"/>
      <c r="Z473" s="14"/>
      <c r="AD473" s="13">
        <f t="shared" si="43"/>
        <v>2</v>
      </c>
      <c r="AE473" s="13">
        <f t="shared" si="46"/>
        <v>0</v>
      </c>
      <c r="AF473" s="13">
        <f t="shared" si="47"/>
        <v>0</v>
      </c>
      <c r="AG473" s="13">
        <f t="shared" si="44"/>
        <v>0</v>
      </c>
      <c r="AH473" s="12">
        <f t="shared" si="50"/>
        <v>2</v>
      </c>
    </row>
    <row r="474" spans="1:34" hidden="1" x14ac:dyDescent="0.3">
      <c r="A474" s="11" t="s">
        <v>1925</v>
      </c>
      <c r="B474" s="12" t="s">
        <v>1350</v>
      </c>
      <c r="C474" s="12" t="s">
        <v>1435</v>
      </c>
      <c r="D474" s="11" t="s">
        <v>1896</v>
      </c>
      <c r="E474" s="11" t="s">
        <v>1926</v>
      </c>
      <c r="F474" s="11" t="s">
        <v>1925</v>
      </c>
      <c r="G474" s="12" t="s">
        <v>1927</v>
      </c>
      <c r="I474" s="13"/>
      <c r="J474" s="13"/>
      <c r="M474" s="15" t="s">
        <v>359</v>
      </c>
      <c r="N474" s="13"/>
      <c r="P474" s="13"/>
      <c r="R474" s="13"/>
      <c r="T474" s="13"/>
      <c r="W474" s="13" t="s">
        <v>370</v>
      </c>
      <c r="Y474" s="13"/>
      <c r="Z474" s="14"/>
      <c r="AD474" s="13">
        <f t="shared" si="43"/>
        <v>2</v>
      </c>
      <c r="AE474" s="13">
        <f t="shared" si="46"/>
        <v>0</v>
      </c>
      <c r="AF474" s="13">
        <f t="shared" si="47"/>
        <v>0</v>
      </c>
      <c r="AG474" s="13">
        <f t="shared" ref="AG474:AG538" si="51">COUNTIF(H474:AA474,"IN")</f>
        <v>0</v>
      </c>
      <c r="AH474" s="12">
        <f t="shared" si="50"/>
        <v>2</v>
      </c>
    </row>
    <row r="475" spans="1:34" hidden="1" x14ac:dyDescent="0.3">
      <c r="A475" s="11" t="s">
        <v>1928</v>
      </c>
      <c r="B475" s="12" t="s">
        <v>1350</v>
      </c>
      <c r="C475" s="12" t="s">
        <v>1435</v>
      </c>
      <c r="D475" s="11" t="s">
        <v>1929</v>
      </c>
      <c r="E475" s="11" t="s">
        <v>1930</v>
      </c>
      <c r="F475" s="11" t="s">
        <v>1928</v>
      </c>
      <c r="G475" s="12" t="s">
        <v>1931</v>
      </c>
      <c r="I475" s="13"/>
      <c r="J475" s="13"/>
      <c r="M475" s="15" t="s">
        <v>359</v>
      </c>
      <c r="N475" s="13"/>
      <c r="O475" s="13" t="s">
        <v>370</v>
      </c>
      <c r="P475" s="13"/>
      <c r="R475" s="13"/>
      <c r="S475" s="13" t="s">
        <v>370</v>
      </c>
      <c r="T475" s="13"/>
      <c r="W475" s="13" t="s">
        <v>370</v>
      </c>
      <c r="Y475" s="13"/>
      <c r="Z475" s="14"/>
      <c r="AD475" s="13">
        <f t="shared" ref="AD475:AD539" si="52">COUNTIF(H475:Z475,"X")+COUNTIF(H475:Z475, "X(e)")</f>
        <v>4</v>
      </c>
      <c r="AE475" s="13">
        <f t="shared" si="46"/>
        <v>0</v>
      </c>
      <c r="AF475" s="13">
        <f t="shared" si="47"/>
        <v>0</v>
      </c>
      <c r="AG475" s="13">
        <f t="shared" si="51"/>
        <v>0</v>
      </c>
      <c r="AH475" s="12">
        <f t="shared" si="50"/>
        <v>4</v>
      </c>
    </row>
    <row r="476" spans="1:34" hidden="1" x14ac:dyDescent="0.3">
      <c r="A476" s="11" t="s">
        <v>1932</v>
      </c>
      <c r="B476" s="12" t="s">
        <v>1350</v>
      </c>
      <c r="C476" s="12" t="s">
        <v>1435</v>
      </c>
      <c r="D476" s="11" t="s">
        <v>1933</v>
      </c>
      <c r="E476" s="11" t="s">
        <v>1934</v>
      </c>
      <c r="F476" s="11" t="s">
        <v>1932</v>
      </c>
      <c r="G476" s="12" t="s">
        <v>1935</v>
      </c>
      <c r="I476" s="13"/>
      <c r="J476" s="13" t="s">
        <v>370</v>
      </c>
      <c r="M476" s="15" t="s">
        <v>359</v>
      </c>
      <c r="N476" s="13"/>
      <c r="O476" s="13" t="s">
        <v>370</v>
      </c>
      <c r="P476" s="13"/>
      <c r="R476" s="13"/>
      <c r="S476" s="13" t="s">
        <v>370</v>
      </c>
      <c r="T476" s="13"/>
      <c r="W476" s="13" t="s">
        <v>370</v>
      </c>
      <c r="Y476" s="13"/>
      <c r="Z476" s="14"/>
      <c r="AD476" s="13">
        <f t="shared" si="52"/>
        <v>5</v>
      </c>
      <c r="AE476" s="13">
        <f t="shared" si="46"/>
        <v>0</v>
      </c>
      <c r="AF476" s="13">
        <f t="shared" si="47"/>
        <v>0</v>
      </c>
      <c r="AG476" s="13">
        <f t="shared" si="51"/>
        <v>0</v>
      </c>
      <c r="AH476" s="12">
        <f t="shared" si="50"/>
        <v>5</v>
      </c>
    </row>
    <row r="477" spans="1:34" hidden="1" x14ac:dyDescent="0.3">
      <c r="A477" s="11" t="s">
        <v>1936</v>
      </c>
      <c r="B477" s="12" t="s">
        <v>1350</v>
      </c>
      <c r="C477" s="12" t="s">
        <v>1435</v>
      </c>
      <c r="D477" s="11" t="s">
        <v>1937</v>
      </c>
      <c r="E477" s="11" t="s">
        <v>1938</v>
      </c>
      <c r="F477" s="11" t="s">
        <v>1936</v>
      </c>
      <c r="G477" s="12" t="s">
        <v>1939</v>
      </c>
      <c r="I477" s="13"/>
      <c r="J477" s="13" t="s">
        <v>370</v>
      </c>
      <c r="M477" s="15" t="s">
        <v>359</v>
      </c>
      <c r="N477" s="13"/>
      <c r="O477" s="13" t="s">
        <v>370</v>
      </c>
      <c r="P477" s="13"/>
      <c r="R477" s="13"/>
      <c r="S477" s="13" t="s">
        <v>370</v>
      </c>
      <c r="T477" s="13"/>
      <c r="W477" s="13" t="s">
        <v>396</v>
      </c>
      <c r="Y477" s="13"/>
      <c r="Z477" s="14"/>
      <c r="AD477" s="13">
        <f t="shared" si="52"/>
        <v>4</v>
      </c>
      <c r="AE477" s="13">
        <f t="shared" si="46"/>
        <v>0</v>
      </c>
      <c r="AF477" s="13">
        <f t="shared" si="47"/>
        <v>0</v>
      </c>
      <c r="AG477" s="13">
        <f t="shared" si="51"/>
        <v>0</v>
      </c>
      <c r="AH477" s="12">
        <f t="shared" si="50"/>
        <v>4</v>
      </c>
    </row>
    <row r="478" spans="1:34" hidden="1" x14ac:dyDescent="0.3">
      <c r="A478" s="11" t="s">
        <v>1940</v>
      </c>
      <c r="B478" s="12" t="s">
        <v>1350</v>
      </c>
      <c r="C478" s="12" t="s">
        <v>1435</v>
      </c>
      <c r="D478" s="11" t="s">
        <v>1941</v>
      </c>
      <c r="E478" s="11" t="s">
        <v>1942</v>
      </c>
      <c r="F478" s="11" t="s">
        <v>1940</v>
      </c>
      <c r="G478" s="12" t="s">
        <v>1943</v>
      </c>
      <c r="I478" s="13"/>
      <c r="J478" s="13"/>
      <c r="M478" s="15" t="s">
        <v>359</v>
      </c>
      <c r="N478" s="13"/>
      <c r="O478" s="13" t="s">
        <v>370</v>
      </c>
      <c r="P478" s="13"/>
      <c r="R478" s="13"/>
      <c r="T478" s="13"/>
      <c r="W478" s="13" t="s">
        <v>370</v>
      </c>
      <c r="Y478" s="13"/>
      <c r="Z478" s="14"/>
      <c r="AD478" s="13">
        <f t="shared" si="52"/>
        <v>3</v>
      </c>
      <c r="AE478" s="13">
        <f t="shared" si="46"/>
        <v>0</v>
      </c>
      <c r="AF478" s="13">
        <f t="shared" si="47"/>
        <v>0</v>
      </c>
      <c r="AG478" s="13">
        <f t="shared" si="51"/>
        <v>0</v>
      </c>
      <c r="AH478" s="12">
        <f t="shared" si="50"/>
        <v>3</v>
      </c>
    </row>
    <row r="479" spans="1:34" hidden="1" x14ac:dyDescent="0.3">
      <c r="A479" s="11" t="s">
        <v>1944</v>
      </c>
      <c r="B479" s="12" t="s">
        <v>1350</v>
      </c>
      <c r="C479" s="12" t="s">
        <v>1435</v>
      </c>
      <c r="D479" s="11" t="s">
        <v>1941</v>
      </c>
      <c r="E479" s="11" t="s">
        <v>1945</v>
      </c>
      <c r="F479" s="11" t="s">
        <v>1944</v>
      </c>
      <c r="G479" s="12" t="s">
        <v>1946</v>
      </c>
      <c r="I479" s="13"/>
      <c r="J479" s="13"/>
      <c r="M479" s="15" t="s">
        <v>359</v>
      </c>
      <c r="N479" s="13"/>
      <c r="O479" s="13" t="s">
        <v>370</v>
      </c>
      <c r="P479" s="13"/>
      <c r="R479" s="13"/>
      <c r="S479" s="13" t="s">
        <v>370</v>
      </c>
      <c r="T479" s="13"/>
      <c r="W479" s="13"/>
      <c r="Y479" s="13"/>
      <c r="Z479" s="14"/>
      <c r="AD479" s="13">
        <f t="shared" si="52"/>
        <v>3</v>
      </c>
      <c r="AE479" s="13">
        <f t="shared" si="46"/>
        <v>0</v>
      </c>
      <c r="AF479" s="13">
        <f t="shared" si="47"/>
        <v>0</v>
      </c>
      <c r="AG479" s="13">
        <f t="shared" si="51"/>
        <v>0</v>
      </c>
      <c r="AH479" s="12">
        <f t="shared" si="50"/>
        <v>3</v>
      </c>
    </row>
    <row r="480" spans="1:34" hidden="1" x14ac:dyDescent="0.3">
      <c r="A480" s="11" t="s">
        <v>1947</v>
      </c>
      <c r="B480" s="12" t="s">
        <v>1350</v>
      </c>
      <c r="C480" s="12" t="s">
        <v>1435</v>
      </c>
      <c r="D480" s="11" t="s">
        <v>1941</v>
      </c>
      <c r="E480" s="11" t="s">
        <v>1948</v>
      </c>
      <c r="F480" s="11" t="s">
        <v>1947</v>
      </c>
      <c r="G480" s="12" t="s">
        <v>1949</v>
      </c>
      <c r="I480" s="13"/>
      <c r="J480" s="13"/>
      <c r="M480" s="15" t="s">
        <v>359</v>
      </c>
      <c r="N480" s="13"/>
      <c r="O480" s="13" t="s">
        <v>370</v>
      </c>
      <c r="P480" s="13"/>
      <c r="R480" s="13"/>
      <c r="T480" s="13"/>
      <c r="W480" s="13"/>
      <c r="Y480" s="13"/>
      <c r="Z480" s="14"/>
      <c r="AD480" s="13">
        <f t="shared" si="52"/>
        <v>2</v>
      </c>
      <c r="AE480" s="13">
        <f t="shared" si="46"/>
        <v>0</v>
      </c>
      <c r="AF480" s="13">
        <f t="shared" si="47"/>
        <v>0</v>
      </c>
      <c r="AG480" s="13">
        <f t="shared" si="51"/>
        <v>0</v>
      </c>
      <c r="AH480" s="12">
        <f t="shared" si="50"/>
        <v>2</v>
      </c>
    </row>
    <row r="481" spans="1:34" hidden="1" x14ac:dyDescent="0.3">
      <c r="A481" s="11" t="s">
        <v>1950</v>
      </c>
      <c r="B481" s="12" t="s">
        <v>1350</v>
      </c>
      <c r="C481" s="12" t="s">
        <v>1435</v>
      </c>
      <c r="D481" s="11" t="s">
        <v>1951</v>
      </c>
      <c r="E481" s="11" t="s">
        <v>1952</v>
      </c>
      <c r="F481" s="11" t="s">
        <v>1950</v>
      </c>
      <c r="G481" s="12" t="s">
        <v>1953</v>
      </c>
      <c r="I481" s="13"/>
      <c r="J481" s="13" t="s">
        <v>370</v>
      </c>
      <c r="M481" s="15" t="s">
        <v>359</v>
      </c>
      <c r="N481" s="13"/>
      <c r="O481" s="13" t="s">
        <v>370</v>
      </c>
      <c r="P481" s="13"/>
      <c r="R481" s="13"/>
      <c r="S481" s="13" t="s">
        <v>370</v>
      </c>
      <c r="T481" s="13"/>
      <c r="W481" s="13" t="s">
        <v>370</v>
      </c>
      <c r="Y481" s="13"/>
      <c r="Z481" s="14"/>
      <c r="AD481" s="13">
        <f t="shared" si="52"/>
        <v>5</v>
      </c>
      <c r="AE481" s="13">
        <f t="shared" ref="AE481:AE548" si="53">COUNTIF(H481:Z481,"NB")</f>
        <v>0</v>
      </c>
      <c r="AF481" s="13">
        <f t="shared" ref="AF481:AF548" si="54">COUNTIF(H481:Z481,"V")</f>
        <v>0</v>
      </c>
      <c r="AG481" s="13">
        <f t="shared" si="51"/>
        <v>0</v>
      </c>
      <c r="AH481" s="12">
        <f t="shared" si="50"/>
        <v>5</v>
      </c>
    </row>
    <row r="482" spans="1:34" hidden="1" x14ac:dyDescent="0.3">
      <c r="A482" s="11" t="s">
        <v>1954</v>
      </c>
      <c r="B482" s="12" t="s">
        <v>1350</v>
      </c>
      <c r="C482" s="12" t="s">
        <v>1435</v>
      </c>
      <c r="D482" s="11" t="s">
        <v>1955</v>
      </c>
      <c r="E482" s="11" t="s">
        <v>1956</v>
      </c>
      <c r="F482" s="11" t="s">
        <v>1954</v>
      </c>
      <c r="G482" s="12" t="s">
        <v>1957</v>
      </c>
      <c r="I482" s="13"/>
      <c r="J482" s="13"/>
      <c r="M482" s="15" t="s">
        <v>359</v>
      </c>
      <c r="N482" s="13"/>
      <c r="O482" s="13" t="s">
        <v>370</v>
      </c>
      <c r="P482" s="13"/>
      <c r="R482" s="13"/>
      <c r="T482" s="13"/>
      <c r="W482" s="13"/>
      <c r="Y482" s="13"/>
      <c r="Z482" s="14"/>
      <c r="AD482" s="13">
        <f t="shared" si="52"/>
        <v>2</v>
      </c>
      <c r="AE482" s="13">
        <f t="shared" si="53"/>
        <v>0</v>
      </c>
      <c r="AF482" s="13">
        <f t="shared" si="54"/>
        <v>0</v>
      </c>
      <c r="AG482" s="13">
        <f t="shared" si="51"/>
        <v>0</v>
      </c>
      <c r="AH482" s="12">
        <f t="shared" si="50"/>
        <v>2</v>
      </c>
    </row>
    <row r="483" spans="1:34" hidden="1" x14ac:dyDescent="0.3">
      <c r="A483" s="11" t="s">
        <v>1958</v>
      </c>
      <c r="B483" s="12" t="s">
        <v>1350</v>
      </c>
      <c r="C483" s="12" t="s">
        <v>1435</v>
      </c>
      <c r="D483" s="11" t="s">
        <v>1955</v>
      </c>
      <c r="E483" s="11" t="s">
        <v>1959</v>
      </c>
      <c r="F483" s="11" t="s">
        <v>1958</v>
      </c>
      <c r="G483" s="12" t="s">
        <v>1960</v>
      </c>
      <c r="I483" s="13"/>
      <c r="J483" s="13"/>
      <c r="M483" s="15" t="s">
        <v>359</v>
      </c>
      <c r="N483" s="13"/>
      <c r="O483" s="13" t="s">
        <v>370</v>
      </c>
      <c r="P483" s="13"/>
      <c r="R483" s="13"/>
      <c r="S483" s="13" t="s">
        <v>370</v>
      </c>
      <c r="T483" s="13"/>
      <c r="W483" s="13"/>
      <c r="Y483" s="13"/>
      <c r="Z483" s="14"/>
      <c r="AD483" s="13">
        <f t="shared" si="52"/>
        <v>3</v>
      </c>
      <c r="AE483" s="13">
        <f t="shared" si="53"/>
        <v>0</v>
      </c>
      <c r="AF483" s="13">
        <f t="shared" si="54"/>
        <v>0</v>
      </c>
      <c r="AG483" s="13">
        <f t="shared" si="51"/>
        <v>0</v>
      </c>
      <c r="AH483" s="12">
        <f t="shared" si="50"/>
        <v>3</v>
      </c>
    </row>
    <row r="484" spans="1:34" hidden="1" x14ac:dyDescent="0.3">
      <c r="A484" s="11" t="s">
        <v>1961</v>
      </c>
      <c r="B484" s="12" t="s">
        <v>1350</v>
      </c>
      <c r="C484" s="12" t="s">
        <v>1435</v>
      </c>
      <c r="D484" s="11" t="s">
        <v>1962</v>
      </c>
      <c r="E484" s="11" t="s">
        <v>1963</v>
      </c>
      <c r="F484" s="11" t="s">
        <v>1961</v>
      </c>
      <c r="G484" s="12" t="s">
        <v>1964</v>
      </c>
      <c r="I484" s="13"/>
      <c r="J484" s="13"/>
      <c r="M484" s="15" t="s">
        <v>359</v>
      </c>
      <c r="N484" s="13"/>
      <c r="O484" s="13" t="s">
        <v>370</v>
      </c>
      <c r="P484" s="13"/>
      <c r="R484" s="13"/>
      <c r="T484" s="13"/>
      <c r="W484" s="13"/>
      <c r="Y484" s="13"/>
      <c r="Z484" s="14"/>
      <c r="AD484" s="13">
        <f t="shared" si="52"/>
        <v>2</v>
      </c>
      <c r="AE484" s="13">
        <f t="shared" si="53"/>
        <v>0</v>
      </c>
      <c r="AF484" s="13">
        <f t="shared" si="54"/>
        <v>0</v>
      </c>
      <c r="AG484" s="13">
        <f t="shared" si="51"/>
        <v>0</v>
      </c>
      <c r="AH484" s="12">
        <f t="shared" si="50"/>
        <v>2</v>
      </c>
    </row>
    <row r="485" spans="1:34" hidden="1" x14ac:dyDescent="0.3">
      <c r="A485" s="11" t="s">
        <v>1965</v>
      </c>
      <c r="B485" s="12" t="s">
        <v>1350</v>
      </c>
      <c r="C485" s="12" t="s">
        <v>1435</v>
      </c>
      <c r="D485" s="11" t="s">
        <v>1962</v>
      </c>
      <c r="E485" s="11" t="s">
        <v>1966</v>
      </c>
      <c r="F485" s="11" t="s">
        <v>1965</v>
      </c>
      <c r="G485" s="12" t="s">
        <v>1967</v>
      </c>
      <c r="I485" s="13"/>
      <c r="J485" s="13"/>
      <c r="M485" s="15" t="s">
        <v>359</v>
      </c>
      <c r="N485" s="13"/>
      <c r="O485" s="13" t="s">
        <v>370</v>
      </c>
      <c r="P485" s="13"/>
      <c r="R485" s="13"/>
      <c r="S485" s="13" t="s">
        <v>370</v>
      </c>
      <c r="T485" s="13"/>
      <c r="W485" s="13"/>
      <c r="Y485" s="13"/>
      <c r="Z485" s="14"/>
      <c r="AD485" s="13">
        <f t="shared" si="52"/>
        <v>3</v>
      </c>
      <c r="AE485" s="13">
        <f t="shared" si="53"/>
        <v>0</v>
      </c>
      <c r="AF485" s="13">
        <f t="shared" si="54"/>
        <v>0</v>
      </c>
      <c r="AG485" s="13">
        <f t="shared" si="51"/>
        <v>0</v>
      </c>
      <c r="AH485" s="12">
        <f t="shared" si="50"/>
        <v>3</v>
      </c>
    </row>
    <row r="486" spans="1:34" hidden="1" x14ac:dyDescent="0.3">
      <c r="A486" s="11" t="s">
        <v>1968</v>
      </c>
      <c r="B486" s="12" t="s">
        <v>1350</v>
      </c>
      <c r="C486" s="12" t="s">
        <v>1435</v>
      </c>
      <c r="D486" s="11" t="s">
        <v>1969</v>
      </c>
      <c r="E486" s="11" t="s">
        <v>1970</v>
      </c>
      <c r="F486" s="11" t="s">
        <v>1968</v>
      </c>
      <c r="G486" s="12" t="s">
        <v>1971</v>
      </c>
      <c r="I486" s="13"/>
      <c r="J486" s="13"/>
      <c r="K486" s="14" t="s">
        <v>370</v>
      </c>
      <c r="M486" s="15"/>
      <c r="N486" s="13"/>
      <c r="P486" s="13"/>
      <c r="Q486" s="13" t="s">
        <v>370</v>
      </c>
      <c r="R486" s="13"/>
      <c r="T486" s="13" t="s">
        <v>370</v>
      </c>
      <c r="W486" s="13" t="s">
        <v>370</v>
      </c>
      <c r="Y486" s="13"/>
      <c r="Z486" s="14"/>
      <c r="AD486" s="13">
        <f t="shared" si="52"/>
        <v>4</v>
      </c>
      <c r="AE486" s="13">
        <f t="shared" si="53"/>
        <v>0</v>
      </c>
      <c r="AF486" s="13">
        <f t="shared" si="54"/>
        <v>0</v>
      </c>
      <c r="AG486" s="13">
        <f t="shared" si="51"/>
        <v>0</v>
      </c>
      <c r="AH486" s="12">
        <f t="shared" si="50"/>
        <v>4</v>
      </c>
    </row>
    <row r="487" spans="1:34" hidden="1" x14ac:dyDescent="0.3">
      <c r="A487" s="11" t="s">
        <v>1972</v>
      </c>
      <c r="B487" s="12" t="s">
        <v>1350</v>
      </c>
      <c r="C487" s="12" t="s">
        <v>1435</v>
      </c>
      <c r="D487" s="11" t="s">
        <v>1969</v>
      </c>
      <c r="E487" s="11" t="s">
        <v>1973</v>
      </c>
      <c r="F487" s="11" t="s">
        <v>1972</v>
      </c>
      <c r="G487" s="12" t="s">
        <v>1974</v>
      </c>
      <c r="I487" s="13"/>
      <c r="J487" s="13"/>
      <c r="M487" s="15" t="s">
        <v>359</v>
      </c>
      <c r="N487" s="13"/>
      <c r="O487" s="13" t="s">
        <v>370</v>
      </c>
      <c r="P487" s="13"/>
      <c r="R487" s="13"/>
      <c r="S487" s="13" t="s">
        <v>370</v>
      </c>
      <c r="T487" s="13"/>
      <c r="W487" s="13"/>
      <c r="Y487" s="13"/>
      <c r="Z487" s="14"/>
      <c r="AD487" s="13">
        <f t="shared" si="52"/>
        <v>3</v>
      </c>
      <c r="AE487" s="13">
        <f t="shared" si="53"/>
        <v>0</v>
      </c>
      <c r="AF487" s="13">
        <f t="shared" si="54"/>
        <v>0</v>
      </c>
      <c r="AG487" s="13">
        <f t="shared" si="51"/>
        <v>0</v>
      </c>
      <c r="AH487" s="12">
        <f t="shared" si="50"/>
        <v>3</v>
      </c>
    </row>
    <row r="488" spans="1:34" hidden="1" x14ac:dyDescent="0.3">
      <c r="A488" s="11" t="s">
        <v>1975</v>
      </c>
      <c r="B488" s="12" t="s">
        <v>1350</v>
      </c>
      <c r="C488" s="12" t="s">
        <v>1435</v>
      </c>
      <c r="D488" s="11" t="s">
        <v>1969</v>
      </c>
      <c r="E488" s="11" t="s">
        <v>1976</v>
      </c>
      <c r="F488" s="11" t="s">
        <v>1975</v>
      </c>
      <c r="G488" s="12" t="s">
        <v>1977</v>
      </c>
      <c r="I488" s="13"/>
      <c r="J488" s="13" t="s">
        <v>396</v>
      </c>
      <c r="M488" s="15"/>
      <c r="N488" s="13"/>
      <c r="P488" s="13"/>
      <c r="R488" s="13"/>
      <c r="S488" s="16" t="s">
        <v>416</v>
      </c>
      <c r="T488" s="13"/>
      <c r="W488" s="13"/>
      <c r="Y488" s="13"/>
      <c r="Z488" s="14"/>
      <c r="AD488" s="13">
        <f t="shared" si="52"/>
        <v>1</v>
      </c>
      <c r="AE488" s="13">
        <f t="shared" si="53"/>
        <v>0</v>
      </c>
      <c r="AF488" s="13">
        <f t="shared" si="54"/>
        <v>0</v>
      </c>
      <c r="AG488" s="13">
        <f t="shared" si="51"/>
        <v>0</v>
      </c>
      <c r="AH488" s="12">
        <f t="shared" si="50"/>
        <v>1</v>
      </c>
    </row>
    <row r="489" spans="1:34" hidden="1" x14ac:dyDescent="0.3">
      <c r="A489" s="11" t="s">
        <v>1978</v>
      </c>
      <c r="B489" s="12" t="s">
        <v>1350</v>
      </c>
      <c r="C489" s="12" t="s">
        <v>1435</v>
      </c>
      <c r="D489" s="11" t="s">
        <v>1969</v>
      </c>
      <c r="E489" s="11" t="s">
        <v>1979</v>
      </c>
      <c r="F489" s="11" t="s">
        <v>1978</v>
      </c>
      <c r="G489" s="12" t="s">
        <v>1980</v>
      </c>
      <c r="I489" s="13"/>
      <c r="J489" s="13"/>
      <c r="K489" s="14" t="s">
        <v>370</v>
      </c>
      <c r="M489" s="15" t="s">
        <v>359</v>
      </c>
      <c r="N489" s="13"/>
      <c r="O489" s="13" t="s">
        <v>370</v>
      </c>
      <c r="P489" s="13"/>
      <c r="R489" s="13"/>
      <c r="S489" s="13" t="s">
        <v>370</v>
      </c>
      <c r="T489" s="13"/>
      <c r="W489" s="13"/>
      <c r="Y489" s="13"/>
      <c r="Z489" s="14"/>
      <c r="AD489" s="13">
        <f t="shared" si="52"/>
        <v>4</v>
      </c>
      <c r="AE489" s="13">
        <f t="shared" si="53"/>
        <v>0</v>
      </c>
      <c r="AF489" s="13">
        <f t="shared" si="54"/>
        <v>0</v>
      </c>
      <c r="AG489" s="13">
        <f t="shared" si="51"/>
        <v>0</v>
      </c>
      <c r="AH489" s="12">
        <f t="shared" si="50"/>
        <v>4</v>
      </c>
    </row>
    <row r="490" spans="1:34" hidden="1" x14ac:dyDescent="0.3">
      <c r="A490" s="11" t="s">
        <v>1981</v>
      </c>
      <c r="B490" s="12" t="s">
        <v>1350</v>
      </c>
      <c r="C490" s="12" t="s">
        <v>1435</v>
      </c>
      <c r="D490" s="11" t="s">
        <v>1969</v>
      </c>
      <c r="E490" s="11" t="s">
        <v>1982</v>
      </c>
      <c r="F490" s="11" t="s">
        <v>1981</v>
      </c>
      <c r="G490" s="12" t="s">
        <v>1983</v>
      </c>
      <c r="I490" s="13"/>
      <c r="J490" s="13" t="s">
        <v>370</v>
      </c>
      <c r="K490" s="14" t="s">
        <v>370</v>
      </c>
      <c r="M490" s="15" t="s">
        <v>359</v>
      </c>
      <c r="N490" s="13"/>
      <c r="O490" s="13" t="s">
        <v>370</v>
      </c>
      <c r="P490" s="13"/>
      <c r="R490" s="13"/>
      <c r="S490" s="13" t="s">
        <v>370</v>
      </c>
      <c r="T490" s="13"/>
      <c r="W490" s="13" t="s">
        <v>370</v>
      </c>
      <c r="Y490" s="13"/>
      <c r="Z490" s="14"/>
      <c r="AD490" s="13">
        <f t="shared" si="52"/>
        <v>6</v>
      </c>
      <c r="AE490" s="13">
        <f t="shared" si="53"/>
        <v>0</v>
      </c>
      <c r="AF490" s="13">
        <f t="shared" si="54"/>
        <v>0</v>
      </c>
      <c r="AG490" s="13">
        <f t="shared" si="51"/>
        <v>0</v>
      </c>
      <c r="AH490" s="12">
        <f t="shared" si="50"/>
        <v>6</v>
      </c>
    </row>
    <row r="491" spans="1:34" hidden="1" x14ac:dyDescent="0.3">
      <c r="A491" s="11" t="s">
        <v>1984</v>
      </c>
      <c r="B491" s="12" t="s">
        <v>1350</v>
      </c>
      <c r="C491" s="12" t="s">
        <v>1435</v>
      </c>
      <c r="D491" s="11" t="s">
        <v>1969</v>
      </c>
      <c r="E491" s="11" t="s">
        <v>1985</v>
      </c>
      <c r="F491" s="11" t="s">
        <v>1984</v>
      </c>
      <c r="G491" s="12" t="s">
        <v>1986</v>
      </c>
      <c r="I491" s="13"/>
      <c r="J491" s="13" t="s">
        <v>524</v>
      </c>
      <c r="M491" s="15" t="s">
        <v>359</v>
      </c>
      <c r="N491" s="13"/>
      <c r="O491" s="13" t="s">
        <v>370</v>
      </c>
      <c r="P491" s="13"/>
      <c r="R491" s="13"/>
      <c r="S491" s="13" t="s">
        <v>370</v>
      </c>
      <c r="T491" s="13"/>
      <c r="W491" s="13"/>
      <c r="Y491" s="13"/>
      <c r="Z491" s="14"/>
      <c r="AD491" s="13">
        <f t="shared" si="52"/>
        <v>3</v>
      </c>
      <c r="AE491" s="13">
        <f t="shared" si="53"/>
        <v>0</v>
      </c>
      <c r="AF491" s="13">
        <f t="shared" si="54"/>
        <v>1</v>
      </c>
      <c r="AG491" s="13">
        <f t="shared" si="51"/>
        <v>0</v>
      </c>
      <c r="AH491" s="12">
        <f t="shared" si="50"/>
        <v>4</v>
      </c>
    </row>
    <row r="492" spans="1:34" hidden="1" x14ac:dyDescent="0.3">
      <c r="A492" s="11" t="s">
        <v>1987</v>
      </c>
      <c r="B492" s="12" t="s">
        <v>1350</v>
      </c>
      <c r="C492" s="12" t="s">
        <v>1435</v>
      </c>
      <c r="D492" s="11" t="s">
        <v>1969</v>
      </c>
      <c r="E492" s="11" t="s">
        <v>1988</v>
      </c>
      <c r="F492" s="11" t="s">
        <v>1987</v>
      </c>
      <c r="G492" s="12" t="s">
        <v>1989</v>
      </c>
      <c r="I492" s="13"/>
      <c r="J492" s="13"/>
      <c r="M492" s="15" t="s">
        <v>359</v>
      </c>
      <c r="N492" s="13"/>
      <c r="O492" s="13" t="s">
        <v>370</v>
      </c>
      <c r="P492" s="13"/>
      <c r="R492" s="13"/>
      <c r="T492" s="13"/>
      <c r="W492" s="13"/>
      <c r="Y492" s="13"/>
      <c r="Z492" s="14"/>
      <c r="AD492" s="13">
        <f t="shared" si="52"/>
        <v>2</v>
      </c>
      <c r="AE492" s="13">
        <f t="shared" si="53"/>
        <v>0</v>
      </c>
      <c r="AF492" s="13">
        <f t="shared" si="54"/>
        <v>0</v>
      </c>
      <c r="AG492" s="13">
        <f t="shared" si="51"/>
        <v>0</v>
      </c>
      <c r="AH492" s="12">
        <f t="shared" si="50"/>
        <v>2</v>
      </c>
    </row>
    <row r="493" spans="1:34" hidden="1" x14ac:dyDescent="0.3">
      <c r="A493" s="11" t="s">
        <v>1990</v>
      </c>
      <c r="B493" s="12" t="s">
        <v>1350</v>
      </c>
      <c r="C493" s="12" t="s">
        <v>1435</v>
      </c>
      <c r="D493" s="11" t="s">
        <v>1969</v>
      </c>
      <c r="E493" s="11" t="s">
        <v>1991</v>
      </c>
      <c r="F493" s="11" t="s">
        <v>1990</v>
      </c>
      <c r="G493" s="12" t="s">
        <v>1992</v>
      </c>
      <c r="I493" s="13"/>
      <c r="J493" s="13"/>
      <c r="M493" s="15" t="s">
        <v>359</v>
      </c>
      <c r="N493" s="13"/>
      <c r="O493" s="13" t="s">
        <v>370</v>
      </c>
      <c r="P493" s="13"/>
      <c r="R493" s="13"/>
      <c r="T493" s="13"/>
      <c r="W493" s="13"/>
      <c r="Y493" s="13"/>
      <c r="Z493" s="14"/>
      <c r="AD493" s="13">
        <f t="shared" si="52"/>
        <v>2</v>
      </c>
      <c r="AE493" s="13">
        <f t="shared" si="53"/>
        <v>0</v>
      </c>
      <c r="AF493" s="13">
        <f t="shared" si="54"/>
        <v>0</v>
      </c>
      <c r="AG493" s="13">
        <f t="shared" si="51"/>
        <v>0</v>
      </c>
      <c r="AH493" s="12">
        <f t="shared" si="50"/>
        <v>2</v>
      </c>
    </row>
    <row r="494" spans="1:34" hidden="1" x14ac:dyDescent="0.3">
      <c r="A494" s="11" t="s">
        <v>1993</v>
      </c>
      <c r="B494" s="12" t="s">
        <v>1350</v>
      </c>
      <c r="C494" s="12" t="s">
        <v>1435</v>
      </c>
      <c r="D494" s="11" t="s">
        <v>1969</v>
      </c>
      <c r="E494" s="11" t="s">
        <v>1994</v>
      </c>
      <c r="F494" s="11" t="s">
        <v>1993</v>
      </c>
      <c r="G494" s="12" t="s">
        <v>1995</v>
      </c>
      <c r="I494" s="13"/>
      <c r="J494" s="13" t="s">
        <v>370</v>
      </c>
      <c r="M494" s="15" t="s">
        <v>359</v>
      </c>
      <c r="N494" s="13"/>
      <c r="O494" s="13" t="s">
        <v>370</v>
      </c>
      <c r="P494" s="13"/>
      <c r="R494" s="13"/>
      <c r="S494" s="13" t="s">
        <v>370</v>
      </c>
      <c r="T494" s="13"/>
      <c r="W494" s="13" t="s">
        <v>370</v>
      </c>
      <c r="Y494" s="13"/>
      <c r="Z494" s="14"/>
      <c r="AD494" s="13">
        <f t="shared" si="52"/>
        <v>5</v>
      </c>
      <c r="AE494" s="13">
        <f t="shared" si="53"/>
        <v>0</v>
      </c>
      <c r="AF494" s="13">
        <f t="shared" si="54"/>
        <v>0</v>
      </c>
      <c r="AG494" s="13">
        <f t="shared" si="51"/>
        <v>0</v>
      </c>
      <c r="AH494" s="12">
        <f t="shared" si="50"/>
        <v>5</v>
      </c>
    </row>
    <row r="495" spans="1:34" hidden="1" x14ac:dyDescent="0.3">
      <c r="A495" s="11" t="s">
        <v>1996</v>
      </c>
      <c r="B495" s="12" t="s">
        <v>1350</v>
      </c>
      <c r="C495" s="12" t="s">
        <v>1435</v>
      </c>
      <c r="D495" s="11" t="s">
        <v>1997</v>
      </c>
      <c r="E495" s="11" t="s">
        <v>1998</v>
      </c>
      <c r="F495" s="11" t="s">
        <v>1996</v>
      </c>
      <c r="G495" s="12" t="s">
        <v>1999</v>
      </c>
      <c r="I495" s="13"/>
      <c r="J495" s="13"/>
      <c r="K495" s="17" t="s">
        <v>416</v>
      </c>
      <c r="M495" s="15"/>
      <c r="N495" s="13"/>
      <c r="P495" s="13"/>
      <c r="R495" s="13"/>
      <c r="T495" s="13"/>
      <c r="W495" s="13"/>
      <c r="Y495" s="13"/>
      <c r="Z495" s="14"/>
      <c r="AD495" s="13">
        <f t="shared" si="52"/>
        <v>1</v>
      </c>
      <c r="AE495" s="13">
        <f t="shared" si="53"/>
        <v>0</v>
      </c>
      <c r="AF495" s="13">
        <f t="shared" si="54"/>
        <v>0</v>
      </c>
      <c r="AG495" s="13">
        <f t="shared" si="51"/>
        <v>0</v>
      </c>
      <c r="AH495" s="12">
        <f t="shared" si="50"/>
        <v>1</v>
      </c>
    </row>
    <row r="496" spans="1:34" hidden="1" x14ac:dyDescent="0.3">
      <c r="A496" s="11" t="s">
        <v>2000</v>
      </c>
      <c r="B496" s="12" t="s">
        <v>1350</v>
      </c>
      <c r="C496" s="12" t="s">
        <v>1435</v>
      </c>
      <c r="D496" s="11" t="s">
        <v>2001</v>
      </c>
      <c r="E496" s="11" t="s">
        <v>2002</v>
      </c>
      <c r="F496" s="11" t="s">
        <v>2000</v>
      </c>
      <c r="G496" s="12" t="s">
        <v>2003</v>
      </c>
      <c r="H496" s="13" t="s">
        <v>370</v>
      </c>
      <c r="I496" s="13"/>
      <c r="J496" s="13" t="s">
        <v>370</v>
      </c>
      <c r="L496" s="13" t="s">
        <v>370</v>
      </c>
      <c r="M496" s="15" t="s">
        <v>359</v>
      </c>
      <c r="N496" s="13"/>
      <c r="O496" s="13" t="s">
        <v>370</v>
      </c>
      <c r="P496" s="13"/>
      <c r="R496" s="13"/>
      <c r="S496" s="13" t="s">
        <v>370</v>
      </c>
      <c r="T496" s="13"/>
      <c r="W496" s="13"/>
      <c r="Y496" s="13"/>
      <c r="Z496" s="14"/>
      <c r="AD496" s="13">
        <f t="shared" si="52"/>
        <v>6</v>
      </c>
      <c r="AE496" s="13">
        <f t="shared" si="53"/>
        <v>0</v>
      </c>
      <c r="AF496" s="13">
        <f t="shared" si="54"/>
        <v>0</v>
      </c>
      <c r="AG496" s="13">
        <f t="shared" si="51"/>
        <v>0</v>
      </c>
      <c r="AH496" s="12">
        <f t="shared" si="50"/>
        <v>6</v>
      </c>
    </row>
    <row r="497" spans="1:34" hidden="1" x14ac:dyDescent="0.3">
      <c r="A497" s="11" t="s">
        <v>2004</v>
      </c>
      <c r="B497" s="12" t="s">
        <v>1350</v>
      </c>
      <c r="C497" s="12" t="s">
        <v>1435</v>
      </c>
      <c r="D497" s="11" t="s">
        <v>2005</v>
      </c>
      <c r="E497" s="11" t="s">
        <v>2006</v>
      </c>
      <c r="F497" s="11" t="s">
        <v>2004</v>
      </c>
      <c r="G497" s="12" t="s">
        <v>2007</v>
      </c>
      <c r="I497" s="13"/>
      <c r="J497" s="13"/>
      <c r="M497" s="15" t="s">
        <v>370</v>
      </c>
      <c r="N497" s="13"/>
      <c r="P497" s="13"/>
      <c r="R497" s="13"/>
      <c r="T497" s="13"/>
      <c r="W497" s="13" t="s">
        <v>370</v>
      </c>
      <c r="Y497" s="13"/>
      <c r="Z497" s="14"/>
      <c r="AD497" s="13">
        <f t="shared" si="52"/>
        <v>2</v>
      </c>
      <c r="AE497" s="13">
        <f t="shared" si="53"/>
        <v>0</v>
      </c>
      <c r="AF497" s="13">
        <f t="shared" si="54"/>
        <v>0</v>
      </c>
      <c r="AG497" s="13">
        <f t="shared" si="51"/>
        <v>0</v>
      </c>
      <c r="AH497" s="12">
        <f t="shared" si="50"/>
        <v>2</v>
      </c>
    </row>
    <row r="498" spans="1:34" hidden="1" x14ac:dyDescent="0.3">
      <c r="A498" s="11" t="s">
        <v>2008</v>
      </c>
      <c r="B498" s="12" t="s">
        <v>1350</v>
      </c>
      <c r="C498" s="12" t="s">
        <v>1435</v>
      </c>
      <c r="D498" s="11" t="s">
        <v>2009</v>
      </c>
      <c r="E498" s="11" t="s">
        <v>2010</v>
      </c>
      <c r="F498" s="11" t="s">
        <v>2008</v>
      </c>
      <c r="G498" s="12" t="s">
        <v>2011</v>
      </c>
      <c r="I498" s="13"/>
      <c r="J498" s="13"/>
      <c r="M498" s="15"/>
      <c r="N498" s="13"/>
      <c r="P498" s="13"/>
      <c r="R498" s="13"/>
      <c r="T498" s="13"/>
      <c r="W498" s="16" t="s">
        <v>736</v>
      </c>
      <c r="Y498" s="13"/>
      <c r="Z498" s="14"/>
      <c r="AD498" s="13">
        <f t="shared" si="52"/>
        <v>1</v>
      </c>
      <c r="AE498" s="13">
        <f t="shared" si="53"/>
        <v>0</v>
      </c>
      <c r="AF498" s="13">
        <f t="shared" si="54"/>
        <v>0</v>
      </c>
      <c r="AG498" s="13">
        <f t="shared" si="51"/>
        <v>0</v>
      </c>
      <c r="AH498" s="12">
        <f t="shared" si="50"/>
        <v>1</v>
      </c>
    </row>
    <row r="499" spans="1:34" hidden="1" x14ac:dyDescent="0.3">
      <c r="A499" s="11" t="s">
        <v>284</v>
      </c>
      <c r="B499" s="12" t="s">
        <v>1350</v>
      </c>
      <c r="C499" s="12" t="s">
        <v>1435</v>
      </c>
      <c r="D499" s="11" t="s">
        <v>2012</v>
      </c>
      <c r="E499" s="11" t="s">
        <v>1277</v>
      </c>
      <c r="F499" s="11" t="s">
        <v>284</v>
      </c>
      <c r="G499" s="12" t="s">
        <v>2013</v>
      </c>
      <c r="H499" s="13" t="s">
        <v>396</v>
      </c>
      <c r="I499" s="13"/>
      <c r="J499" s="13" t="s">
        <v>370</v>
      </c>
      <c r="K499" s="14" t="s">
        <v>370</v>
      </c>
      <c r="M499" s="15" t="s">
        <v>359</v>
      </c>
      <c r="N499" s="13"/>
      <c r="O499" s="13" t="s">
        <v>370</v>
      </c>
      <c r="P499" s="13" t="s">
        <v>396</v>
      </c>
      <c r="Q499" s="13" t="s">
        <v>370</v>
      </c>
      <c r="R499" s="13" t="s">
        <v>396</v>
      </c>
      <c r="S499" s="13" t="s">
        <v>370</v>
      </c>
      <c r="T499" s="13" t="s">
        <v>370</v>
      </c>
      <c r="U499" s="13" t="s">
        <v>370</v>
      </c>
      <c r="W499" s="13" t="s">
        <v>370</v>
      </c>
      <c r="Y499" s="13"/>
      <c r="Z499" s="14"/>
      <c r="AD499" s="13">
        <f t="shared" si="52"/>
        <v>9</v>
      </c>
      <c r="AE499" s="13">
        <f t="shared" si="53"/>
        <v>0</v>
      </c>
      <c r="AF499" s="13">
        <f t="shared" si="54"/>
        <v>0</v>
      </c>
      <c r="AG499" s="13">
        <f t="shared" si="51"/>
        <v>0</v>
      </c>
      <c r="AH499" s="12">
        <f t="shared" si="50"/>
        <v>9</v>
      </c>
    </row>
    <row r="500" spans="1:34" hidden="1" x14ac:dyDescent="0.3">
      <c r="A500" s="11" t="s">
        <v>2014</v>
      </c>
      <c r="B500" s="12" t="s">
        <v>1350</v>
      </c>
      <c r="C500" s="12" t="s">
        <v>1435</v>
      </c>
      <c r="D500" s="11" t="s">
        <v>2012</v>
      </c>
      <c r="E500" s="11" t="s">
        <v>2015</v>
      </c>
      <c r="F500" s="11" t="s">
        <v>2014</v>
      </c>
      <c r="G500" s="12" t="s">
        <v>2016</v>
      </c>
      <c r="H500" s="13" t="s">
        <v>361</v>
      </c>
      <c r="I500" s="13"/>
      <c r="J500" s="13"/>
      <c r="K500" s="17" t="s">
        <v>416</v>
      </c>
      <c r="M500" s="15"/>
      <c r="N500" s="13"/>
      <c r="P500" s="13"/>
      <c r="R500" s="13"/>
      <c r="T500" s="13"/>
      <c r="W500" s="13"/>
      <c r="Y500" s="13"/>
      <c r="Z500" s="14"/>
      <c r="AD500" s="13">
        <f t="shared" si="52"/>
        <v>1</v>
      </c>
      <c r="AE500" s="13">
        <f t="shared" si="53"/>
        <v>0</v>
      </c>
      <c r="AF500" s="13">
        <f t="shared" si="54"/>
        <v>1</v>
      </c>
      <c r="AG500" s="13">
        <f t="shared" si="51"/>
        <v>0</v>
      </c>
      <c r="AH500" s="12">
        <f t="shared" si="50"/>
        <v>2</v>
      </c>
    </row>
    <row r="501" spans="1:34" hidden="1" x14ac:dyDescent="0.3">
      <c r="A501" s="11" t="s">
        <v>2017</v>
      </c>
      <c r="B501" s="12" t="s">
        <v>1350</v>
      </c>
      <c r="C501" s="12" t="s">
        <v>1435</v>
      </c>
      <c r="D501" s="11" t="s">
        <v>2012</v>
      </c>
      <c r="E501" s="11" t="s">
        <v>2018</v>
      </c>
      <c r="F501" s="11" t="s">
        <v>2017</v>
      </c>
      <c r="G501" s="12" t="s">
        <v>2019</v>
      </c>
      <c r="H501" s="13" t="s">
        <v>370</v>
      </c>
      <c r="I501" s="13"/>
      <c r="J501" s="13" t="s">
        <v>370</v>
      </c>
      <c r="K501" s="14" t="s">
        <v>370</v>
      </c>
      <c r="M501" s="15" t="s">
        <v>370</v>
      </c>
      <c r="N501" s="13"/>
      <c r="O501" s="13" t="s">
        <v>396</v>
      </c>
      <c r="P501" s="13"/>
      <c r="R501" s="13" t="s">
        <v>370</v>
      </c>
      <c r="S501" s="13" t="s">
        <v>524</v>
      </c>
      <c r="T501" s="13"/>
      <c r="V501" s="13" t="s">
        <v>370</v>
      </c>
      <c r="W501" s="13"/>
      <c r="Y501" s="13"/>
      <c r="Z501" s="14"/>
      <c r="AD501" s="13">
        <f t="shared" si="52"/>
        <v>6</v>
      </c>
      <c r="AE501" s="13">
        <f t="shared" si="53"/>
        <v>0</v>
      </c>
      <c r="AF501" s="13">
        <f t="shared" si="54"/>
        <v>1</v>
      </c>
      <c r="AG501" s="13">
        <f t="shared" si="51"/>
        <v>0</v>
      </c>
      <c r="AH501" s="12">
        <f t="shared" si="50"/>
        <v>7</v>
      </c>
    </row>
    <row r="502" spans="1:34" hidden="1" x14ac:dyDescent="0.3">
      <c r="A502" s="11" t="s">
        <v>2020</v>
      </c>
      <c r="B502" s="12" t="s">
        <v>1350</v>
      </c>
      <c r="C502" s="12" t="s">
        <v>1435</v>
      </c>
      <c r="D502" s="11" t="s">
        <v>2021</v>
      </c>
      <c r="E502" s="11" t="s">
        <v>2022</v>
      </c>
      <c r="F502" s="11" t="s">
        <v>2020</v>
      </c>
      <c r="G502" s="12" t="s">
        <v>2023</v>
      </c>
      <c r="I502" s="13"/>
      <c r="J502" s="13"/>
      <c r="M502" s="15"/>
      <c r="N502" s="13"/>
      <c r="O502" s="13" t="s">
        <v>370</v>
      </c>
      <c r="P502" s="13"/>
      <c r="R502" s="13"/>
      <c r="S502" s="13" t="s">
        <v>370</v>
      </c>
      <c r="T502" s="13"/>
      <c r="W502" s="13"/>
      <c r="Y502" s="13"/>
      <c r="Z502" s="14"/>
      <c r="AD502" s="13">
        <f t="shared" si="52"/>
        <v>2</v>
      </c>
      <c r="AE502" s="13">
        <f t="shared" si="53"/>
        <v>0</v>
      </c>
      <c r="AF502" s="13">
        <f t="shared" si="54"/>
        <v>0</v>
      </c>
      <c r="AG502" s="13">
        <f t="shared" si="51"/>
        <v>0</v>
      </c>
      <c r="AH502" s="12">
        <f t="shared" si="50"/>
        <v>2</v>
      </c>
    </row>
    <row r="503" spans="1:34" hidden="1" x14ac:dyDescent="0.3">
      <c r="A503" s="11" t="s">
        <v>2024</v>
      </c>
      <c r="B503" s="12" t="s">
        <v>1350</v>
      </c>
      <c r="C503" s="12" t="s">
        <v>1435</v>
      </c>
      <c r="D503" s="11" t="s">
        <v>2025</v>
      </c>
      <c r="E503" s="11" t="s">
        <v>2026</v>
      </c>
      <c r="F503" s="11" t="s">
        <v>2024</v>
      </c>
      <c r="G503" s="12" t="s">
        <v>2027</v>
      </c>
      <c r="I503" s="13"/>
      <c r="J503" s="13"/>
      <c r="L503" s="16" t="s">
        <v>416</v>
      </c>
      <c r="M503" s="15"/>
      <c r="N503" s="13"/>
      <c r="P503" s="13"/>
      <c r="R503" s="13"/>
      <c r="S503" s="13" t="s">
        <v>396</v>
      </c>
      <c r="T503" s="13"/>
      <c r="W503" s="13"/>
      <c r="Y503" s="13"/>
      <c r="Z503" s="14"/>
      <c r="AD503" s="13">
        <f t="shared" si="52"/>
        <v>1</v>
      </c>
      <c r="AE503" s="13">
        <f t="shared" si="53"/>
        <v>0</v>
      </c>
      <c r="AF503" s="13">
        <f t="shared" si="54"/>
        <v>0</v>
      </c>
      <c r="AG503" s="13">
        <f t="shared" si="51"/>
        <v>0</v>
      </c>
      <c r="AH503" s="12">
        <f t="shared" si="50"/>
        <v>1</v>
      </c>
    </row>
    <row r="504" spans="1:34" hidden="1" x14ac:dyDescent="0.3">
      <c r="A504" s="11" t="s">
        <v>2028</v>
      </c>
      <c r="B504" s="12" t="s">
        <v>1350</v>
      </c>
      <c r="C504" s="12" t="s">
        <v>1435</v>
      </c>
      <c r="D504" s="11" t="s">
        <v>2029</v>
      </c>
      <c r="E504" s="11" t="s">
        <v>2030</v>
      </c>
      <c r="F504" s="11" t="s">
        <v>2028</v>
      </c>
      <c r="G504" s="12" t="s">
        <v>2031</v>
      </c>
      <c r="I504" s="13"/>
      <c r="J504" s="13"/>
      <c r="L504" s="13" t="s">
        <v>370</v>
      </c>
      <c r="M504" s="15"/>
      <c r="N504" s="13"/>
      <c r="P504" s="13"/>
      <c r="R504" s="13"/>
      <c r="S504" s="13" t="s">
        <v>370</v>
      </c>
      <c r="T504" s="13"/>
      <c r="W504" s="13"/>
      <c r="Y504" s="13"/>
      <c r="Z504" s="14"/>
      <c r="AD504" s="13">
        <f t="shared" si="52"/>
        <v>2</v>
      </c>
      <c r="AE504" s="13">
        <f t="shared" si="53"/>
        <v>0</v>
      </c>
      <c r="AF504" s="13">
        <f t="shared" si="54"/>
        <v>0</v>
      </c>
      <c r="AG504" s="13">
        <f t="shared" si="51"/>
        <v>0</v>
      </c>
      <c r="AH504" s="12">
        <f t="shared" si="50"/>
        <v>2</v>
      </c>
    </row>
    <row r="505" spans="1:34" hidden="1" x14ac:dyDescent="0.3">
      <c r="A505" s="11" t="s">
        <v>2032</v>
      </c>
      <c r="B505" s="12" t="s">
        <v>1350</v>
      </c>
      <c r="C505" s="12" t="s">
        <v>1435</v>
      </c>
      <c r="D505" s="11" t="s">
        <v>2033</v>
      </c>
      <c r="E505" s="11" t="s">
        <v>2034</v>
      </c>
      <c r="F505" s="11" t="s">
        <v>2032</v>
      </c>
      <c r="G505" s="12" t="s">
        <v>2035</v>
      </c>
      <c r="I505" s="13"/>
      <c r="J505" s="13"/>
      <c r="L505" s="13" t="s">
        <v>370</v>
      </c>
      <c r="M505" s="15"/>
      <c r="N505" s="13"/>
      <c r="O505" s="13" t="s">
        <v>370</v>
      </c>
      <c r="P505" s="13"/>
      <c r="R505" s="13"/>
      <c r="S505" s="13" t="s">
        <v>370</v>
      </c>
      <c r="T505" s="13"/>
      <c r="W505" s="13"/>
      <c r="Y505" s="13"/>
      <c r="Z505" s="14"/>
      <c r="AD505" s="13">
        <f t="shared" si="52"/>
        <v>3</v>
      </c>
      <c r="AE505" s="13">
        <f t="shared" si="53"/>
        <v>0</v>
      </c>
      <c r="AF505" s="13">
        <f t="shared" si="54"/>
        <v>0</v>
      </c>
      <c r="AG505" s="13">
        <f t="shared" si="51"/>
        <v>0</v>
      </c>
      <c r="AH505" s="12">
        <f t="shared" si="50"/>
        <v>3</v>
      </c>
    </row>
    <row r="506" spans="1:34" hidden="1" x14ac:dyDescent="0.3">
      <c r="A506" s="11" t="s">
        <v>2036</v>
      </c>
      <c r="B506" s="12" t="s">
        <v>1350</v>
      </c>
      <c r="C506" s="12" t="s">
        <v>1435</v>
      </c>
      <c r="D506" s="11" t="s">
        <v>2037</v>
      </c>
      <c r="E506" s="11" t="s">
        <v>2038</v>
      </c>
      <c r="F506" s="11" t="s">
        <v>2036</v>
      </c>
      <c r="G506" s="12" t="s">
        <v>2039</v>
      </c>
      <c r="I506" s="13"/>
      <c r="J506" s="13" t="s">
        <v>370</v>
      </c>
      <c r="M506" s="15" t="s">
        <v>359</v>
      </c>
      <c r="N506" s="13"/>
      <c r="O506" s="13" t="s">
        <v>370</v>
      </c>
      <c r="P506" s="13"/>
      <c r="R506" s="13"/>
      <c r="S506" s="13" t="s">
        <v>370</v>
      </c>
      <c r="T506" s="13"/>
      <c r="W506" s="13"/>
      <c r="Y506" s="13"/>
      <c r="Z506" s="14"/>
      <c r="AD506" s="13">
        <f t="shared" si="52"/>
        <v>4</v>
      </c>
      <c r="AE506" s="13">
        <f t="shared" si="53"/>
        <v>0</v>
      </c>
      <c r="AF506" s="13">
        <f t="shared" si="54"/>
        <v>0</v>
      </c>
      <c r="AG506" s="13">
        <f t="shared" si="51"/>
        <v>0</v>
      </c>
      <c r="AH506" s="12">
        <f t="shared" si="50"/>
        <v>4</v>
      </c>
    </row>
    <row r="507" spans="1:34" hidden="1" x14ac:dyDescent="0.3">
      <c r="A507" s="11" t="s">
        <v>2040</v>
      </c>
      <c r="B507" s="12" t="s">
        <v>1350</v>
      </c>
      <c r="C507" s="12" t="s">
        <v>1435</v>
      </c>
      <c r="D507" s="11" t="s">
        <v>2037</v>
      </c>
      <c r="E507" s="11" t="s">
        <v>2041</v>
      </c>
      <c r="F507" s="11" t="s">
        <v>2040</v>
      </c>
      <c r="G507" s="12" t="s">
        <v>2042</v>
      </c>
      <c r="I507" s="13"/>
      <c r="J507" s="13"/>
      <c r="M507" s="15" t="s">
        <v>396</v>
      </c>
      <c r="N507" s="13"/>
      <c r="O507" s="13" t="s">
        <v>370</v>
      </c>
      <c r="P507" s="13"/>
      <c r="R507" s="13"/>
      <c r="S507" s="13" t="s">
        <v>370</v>
      </c>
      <c r="T507" s="13"/>
      <c r="W507" s="13"/>
      <c r="Y507" s="13"/>
      <c r="Z507" s="14"/>
      <c r="AD507" s="13">
        <f t="shared" si="52"/>
        <v>2</v>
      </c>
      <c r="AE507" s="13">
        <f t="shared" si="53"/>
        <v>0</v>
      </c>
      <c r="AF507" s="13">
        <f t="shared" si="54"/>
        <v>0</v>
      </c>
      <c r="AG507" s="13">
        <f t="shared" si="51"/>
        <v>0</v>
      </c>
      <c r="AH507" s="12">
        <f t="shared" si="50"/>
        <v>2</v>
      </c>
    </row>
    <row r="508" spans="1:34" hidden="1" x14ac:dyDescent="0.3">
      <c r="A508" s="11" t="s">
        <v>2043</v>
      </c>
      <c r="B508" s="12" t="s">
        <v>1350</v>
      </c>
      <c r="C508" s="12" t="s">
        <v>1435</v>
      </c>
      <c r="D508" s="11" t="s">
        <v>2037</v>
      </c>
      <c r="E508" s="11" t="s">
        <v>2044</v>
      </c>
      <c r="F508" s="11" t="s">
        <v>2043</v>
      </c>
      <c r="G508" s="12" t="s">
        <v>2045</v>
      </c>
      <c r="I508" s="13"/>
      <c r="J508" s="13"/>
      <c r="M508" s="15" t="s">
        <v>359</v>
      </c>
      <c r="N508" s="13"/>
      <c r="O508" s="13" t="s">
        <v>370</v>
      </c>
      <c r="P508" s="13"/>
      <c r="R508" s="13"/>
      <c r="T508" s="13"/>
      <c r="W508" s="13" t="s">
        <v>370</v>
      </c>
      <c r="Y508" s="13"/>
      <c r="Z508" s="14"/>
      <c r="AD508" s="13">
        <f t="shared" si="52"/>
        <v>3</v>
      </c>
      <c r="AE508" s="13">
        <f t="shared" si="53"/>
        <v>0</v>
      </c>
      <c r="AF508" s="13">
        <f t="shared" si="54"/>
        <v>0</v>
      </c>
      <c r="AG508" s="13">
        <f t="shared" si="51"/>
        <v>0</v>
      </c>
      <c r="AH508" s="12">
        <f t="shared" si="50"/>
        <v>3</v>
      </c>
    </row>
    <row r="509" spans="1:34" hidden="1" x14ac:dyDescent="0.3">
      <c r="A509" s="11" t="s">
        <v>2046</v>
      </c>
      <c r="B509" s="12" t="s">
        <v>1350</v>
      </c>
      <c r="C509" s="12" t="s">
        <v>1435</v>
      </c>
      <c r="D509" s="11" t="s">
        <v>2037</v>
      </c>
      <c r="E509" s="11" t="s">
        <v>2047</v>
      </c>
      <c r="F509" s="11" t="s">
        <v>2046</v>
      </c>
      <c r="G509" s="12" t="s">
        <v>2048</v>
      </c>
      <c r="I509" s="13"/>
      <c r="J509" s="13"/>
      <c r="M509" s="19" t="s">
        <v>416</v>
      </c>
      <c r="N509" s="13"/>
      <c r="P509" s="13"/>
      <c r="R509" s="13"/>
      <c r="T509" s="13"/>
      <c r="W509" s="13"/>
      <c r="Y509" s="13"/>
      <c r="Z509" s="14"/>
      <c r="AD509" s="13">
        <f t="shared" si="52"/>
        <v>1</v>
      </c>
      <c r="AE509" s="13">
        <f t="shared" si="53"/>
        <v>0</v>
      </c>
      <c r="AF509" s="13">
        <f t="shared" si="54"/>
        <v>0</v>
      </c>
      <c r="AG509" s="13">
        <f t="shared" si="51"/>
        <v>0</v>
      </c>
      <c r="AH509" s="12">
        <f t="shared" si="50"/>
        <v>1</v>
      </c>
    </row>
    <row r="510" spans="1:34" hidden="1" x14ac:dyDescent="0.3">
      <c r="A510" s="11" t="s">
        <v>2049</v>
      </c>
      <c r="B510" s="12" t="s">
        <v>1350</v>
      </c>
      <c r="C510" s="12" t="s">
        <v>1435</v>
      </c>
      <c r="D510" s="11" t="s">
        <v>2037</v>
      </c>
      <c r="E510" s="11" t="s">
        <v>405</v>
      </c>
      <c r="F510" s="11" t="s">
        <v>2049</v>
      </c>
      <c r="G510" s="12" t="s">
        <v>2050</v>
      </c>
      <c r="I510" s="13"/>
      <c r="J510" s="13"/>
      <c r="M510" s="15"/>
      <c r="N510" s="13"/>
      <c r="O510" s="23" t="s">
        <v>416</v>
      </c>
      <c r="P510" s="13"/>
      <c r="R510" s="13"/>
      <c r="T510" s="13"/>
      <c r="W510" s="13"/>
      <c r="Y510" s="13"/>
      <c r="Z510" s="14"/>
      <c r="AD510" s="13">
        <f t="shared" si="52"/>
        <v>1</v>
      </c>
      <c r="AE510" s="13">
        <f t="shared" si="53"/>
        <v>0</v>
      </c>
      <c r="AF510" s="13">
        <f t="shared" si="54"/>
        <v>0</v>
      </c>
      <c r="AG510" s="13">
        <f t="shared" si="51"/>
        <v>0</v>
      </c>
      <c r="AH510" s="12">
        <f t="shared" si="50"/>
        <v>1</v>
      </c>
    </row>
    <row r="511" spans="1:34" hidden="1" x14ac:dyDescent="0.3">
      <c r="A511" s="11" t="s">
        <v>2051</v>
      </c>
      <c r="B511" s="12" t="s">
        <v>1350</v>
      </c>
      <c r="C511" s="12" t="s">
        <v>1435</v>
      </c>
      <c r="D511" s="11" t="s">
        <v>2037</v>
      </c>
      <c r="E511" s="11" t="s">
        <v>2052</v>
      </c>
      <c r="F511" s="11" t="s">
        <v>2051</v>
      </c>
      <c r="G511" s="12" t="s">
        <v>2053</v>
      </c>
      <c r="I511" s="13"/>
      <c r="J511" s="13"/>
      <c r="M511" s="15" t="s">
        <v>359</v>
      </c>
      <c r="N511" s="13"/>
      <c r="P511" s="13"/>
      <c r="R511" s="13"/>
      <c r="T511" s="13"/>
      <c r="U511" s="13" t="s">
        <v>524</v>
      </c>
      <c r="W511" s="13" t="s">
        <v>370</v>
      </c>
      <c r="Y511" s="13"/>
      <c r="Z511" s="14"/>
      <c r="AD511" s="13">
        <f t="shared" si="52"/>
        <v>2</v>
      </c>
      <c r="AE511" s="13">
        <f t="shared" si="53"/>
        <v>0</v>
      </c>
      <c r="AF511" s="13">
        <f t="shared" si="54"/>
        <v>1</v>
      </c>
      <c r="AG511" s="13">
        <f t="shared" si="51"/>
        <v>0</v>
      </c>
      <c r="AH511" s="12">
        <f t="shared" si="50"/>
        <v>3</v>
      </c>
    </row>
    <row r="512" spans="1:34" hidden="1" x14ac:dyDescent="0.3">
      <c r="A512" s="11" t="s">
        <v>2054</v>
      </c>
      <c r="B512" s="12" t="s">
        <v>1350</v>
      </c>
      <c r="C512" s="12" t="s">
        <v>1435</v>
      </c>
      <c r="D512" s="11" t="s">
        <v>2055</v>
      </c>
      <c r="E512" s="11" t="s">
        <v>2056</v>
      </c>
      <c r="F512" s="11" t="s">
        <v>2054</v>
      </c>
      <c r="G512" s="12" t="s">
        <v>2057</v>
      </c>
      <c r="I512" s="13"/>
      <c r="J512" s="13"/>
      <c r="M512" s="15"/>
      <c r="N512" s="13"/>
      <c r="O512" s="13" t="s">
        <v>370</v>
      </c>
      <c r="P512" s="13"/>
      <c r="R512" s="13"/>
      <c r="S512" s="13" t="s">
        <v>370</v>
      </c>
      <c r="T512" s="13"/>
      <c r="W512" s="13"/>
      <c r="Y512" s="13"/>
      <c r="Z512" s="14"/>
      <c r="AD512" s="13">
        <f t="shared" si="52"/>
        <v>2</v>
      </c>
      <c r="AE512" s="13">
        <f t="shared" si="53"/>
        <v>0</v>
      </c>
      <c r="AF512" s="13">
        <f t="shared" si="54"/>
        <v>0</v>
      </c>
      <c r="AG512" s="13">
        <f t="shared" si="51"/>
        <v>0</v>
      </c>
      <c r="AH512" s="12">
        <f t="shared" si="50"/>
        <v>2</v>
      </c>
    </row>
    <row r="513" spans="1:34" hidden="1" x14ac:dyDescent="0.3">
      <c r="A513" s="11" t="s">
        <v>2058</v>
      </c>
      <c r="B513" s="12" t="s">
        <v>1350</v>
      </c>
      <c r="C513" s="12" t="s">
        <v>1435</v>
      </c>
      <c r="D513" s="11" t="s">
        <v>2059</v>
      </c>
      <c r="E513" s="11" t="s">
        <v>2060</v>
      </c>
      <c r="F513" s="11" t="s">
        <v>2058</v>
      </c>
      <c r="G513" s="12" t="s">
        <v>2061</v>
      </c>
      <c r="H513" s="13" t="s">
        <v>370</v>
      </c>
      <c r="I513" s="13"/>
      <c r="J513" s="13" t="s">
        <v>370</v>
      </c>
      <c r="M513" s="15"/>
      <c r="N513" s="13"/>
      <c r="P513" s="13"/>
      <c r="R513" s="13"/>
      <c r="T513" s="13"/>
      <c r="W513" s="13"/>
      <c r="Y513" s="13"/>
      <c r="Z513" s="14"/>
      <c r="AD513" s="13">
        <f t="shared" si="52"/>
        <v>2</v>
      </c>
      <c r="AE513" s="13">
        <f t="shared" si="53"/>
        <v>0</v>
      </c>
      <c r="AF513" s="13">
        <f t="shared" si="54"/>
        <v>0</v>
      </c>
      <c r="AG513" s="13">
        <f t="shared" si="51"/>
        <v>0</v>
      </c>
      <c r="AH513" s="12">
        <f t="shared" si="50"/>
        <v>2</v>
      </c>
    </row>
    <row r="514" spans="1:34" hidden="1" x14ac:dyDescent="0.3">
      <c r="A514" s="11" t="s">
        <v>2062</v>
      </c>
      <c r="B514" s="12" t="s">
        <v>1350</v>
      </c>
      <c r="C514" s="12" t="s">
        <v>1435</v>
      </c>
      <c r="D514" s="11" t="s">
        <v>2063</v>
      </c>
      <c r="E514" s="11" t="s">
        <v>2064</v>
      </c>
      <c r="F514" s="11" t="s">
        <v>2062</v>
      </c>
      <c r="G514" s="12" t="s">
        <v>2065</v>
      </c>
      <c r="H514" s="13" t="s">
        <v>370</v>
      </c>
      <c r="I514" s="13"/>
      <c r="J514" s="13" t="s">
        <v>370</v>
      </c>
      <c r="K514" s="14" t="s">
        <v>370</v>
      </c>
      <c r="M514" s="15" t="s">
        <v>359</v>
      </c>
      <c r="N514" s="13"/>
      <c r="O514" s="13" t="s">
        <v>370</v>
      </c>
      <c r="P514" s="13" t="s">
        <v>370</v>
      </c>
      <c r="Q514" s="13" t="s">
        <v>370</v>
      </c>
      <c r="R514" s="13" t="s">
        <v>370</v>
      </c>
      <c r="S514" s="13" t="s">
        <v>370</v>
      </c>
      <c r="T514" s="13" t="s">
        <v>370</v>
      </c>
      <c r="U514" s="13" t="s">
        <v>524</v>
      </c>
      <c r="W514" s="13" t="s">
        <v>370</v>
      </c>
      <c r="Y514" s="13"/>
      <c r="Z514" s="14"/>
      <c r="AD514" s="13">
        <f t="shared" si="52"/>
        <v>11</v>
      </c>
      <c r="AE514" s="13">
        <f t="shared" si="53"/>
        <v>0</v>
      </c>
      <c r="AF514" s="13">
        <f t="shared" si="54"/>
        <v>1</v>
      </c>
      <c r="AG514" s="13">
        <f t="shared" si="51"/>
        <v>0</v>
      </c>
      <c r="AH514" s="12">
        <f t="shared" ref="AH514:AH582" si="55">SUM(AD514:AG514)</f>
        <v>12</v>
      </c>
    </row>
    <row r="515" spans="1:34" hidden="1" x14ac:dyDescent="0.3">
      <c r="A515" s="11" t="s">
        <v>2066</v>
      </c>
      <c r="B515" s="12" t="s">
        <v>1350</v>
      </c>
      <c r="C515" s="12" t="s">
        <v>1435</v>
      </c>
      <c r="D515" s="11" t="s">
        <v>2067</v>
      </c>
      <c r="E515" s="11" t="s">
        <v>2068</v>
      </c>
      <c r="F515" s="11" t="s">
        <v>2066</v>
      </c>
      <c r="G515" s="12" t="s">
        <v>2069</v>
      </c>
      <c r="I515" s="13"/>
      <c r="J515" s="13"/>
      <c r="M515" s="15" t="s">
        <v>359</v>
      </c>
      <c r="N515" s="13"/>
      <c r="O515" s="13" t="s">
        <v>370</v>
      </c>
      <c r="P515" s="13"/>
      <c r="R515" s="13"/>
      <c r="T515" s="13"/>
      <c r="W515" s="13"/>
      <c r="Y515" s="13"/>
      <c r="Z515" s="14"/>
      <c r="AD515" s="13">
        <f t="shared" si="52"/>
        <v>2</v>
      </c>
      <c r="AE515" s="13">
        <f t="shared" si="53"/>
        <v>0</v>
      </c>
      <c r="AF515" s="13">
        <f t="shared" si="54"/>
        <v>0</v>
      </c>
      <c r="AG515" s="13">
        <f t="shared" si="51"/>
        <v>0</v>
      </c>
      <c r="AH515" s="12">
        <f t="shared" si="55"/>
        <v>2</v>
      </c>
    </row>
    <row r="516" spans="1:34" hidden="1" x14ac:dyDescent="0.3">
      <c r="A516" s="11" t="s">
        <v>2070</v>
      </c>
      <c r="B516" s="12" t="s">
        <v>1350</v>
      </c>
      <c r="C516" s="12" t="s">
        <v>1435</v>
      </c>
      <c r="D516" s="11" t="s">
        <v>2071</v>
      </c>
      <c r="E516" s="11" t="s">
        <v>2072</v>
      </c>
      <c r="F516" s="11" t="s">
        <v>2070</v>
      </c>
      <c r="G516" s="12" t="s">
        <v>2073</v>
      </c>
      <c r="I516" s="13"/>
      <c r="J516" s="13"/>
      <c r="M516" s="15" t="s">
        <v>359</v>
      </c>
      <c r="N516" s="13"/>
      <c r="O516" s="13" t="s">
        <v>370</v>
      </c>
      <c r="P516" s="13"/>
      <c r="R516" s="13"/>
      <c r="T516" s="13"/>
      <c r="W516" s="13"/>
      <c r="Y516" s="13"/>
      <c r="Z516" s="14"/>
      <c r="AD516" s="13">
        <f t="shared" si="52"/>
        <v>2</v>
      </c>
      <c r="AE516" s="13">
        <f t="shared" si="53"/>
        <v>0</v>
      </c>
      <c r="AF516" s="13">
        <f t="shared" si="54"/>
        <v>0</v>
      </c>
      <c r="AG516" s="13">
        <f t="shared" si="51"/>
        <v>0</v>
      </c>
      <c r="AH516" s="12">
        <f t="shared" si="55"/>
        <v>2</v>
      </c>
    </row>
    <row r="517" spans="1:34" hidden="1" x14ac:dyDescent="0.3">
      <c r="A517" s="11" t="s">
        <v>2074</v>
      </c>
      <c r="B517" s="12" t="s">
        <v>1350</v>
      </c>
      <c r="C517" s="12" t="s">
        <v>1435</v>
      </c>
      <c r="D517" s="11" t="s">
        <v>2071</v>
      </c>
      <c r="E517" s="11" t="s">
        <v>2075</v>
      </c>
      <c r="F517" s="11" t="s">
        <v>2074</v>
      </c>
      <c r="G517" s="12" t="s">
        <v>2076</v>
      </c>
      <c r="I517" s="13"/>
      <c r="J517" s="13"/>
      <c r="M517" s="15" t="s">
        <v>359</v>
      </c>
      <c r="N517" s="13"/>
      <c r="P517" s="13"/>
      <c r="R517" s="13"/>
      <c r="T517" s="13"/>
      <c r="W517" s="13" t="s">
        <v>370</v>
      </c>
      <c r="Y517" s="13"/>
      <c r="Z517" s="14"/>
      <c r="AD517" s="13">
        <f t="shared" si="52"/>
        <v>2</v>
      </c>
      <c r="AE517" s="13">
        <f t="shared" si="53"/>
        <v>0</v>
      </c>
      <c r="AF517" s="13">
        <f t="shared" si="54"/>
        <v>0</v>
      </c>
      <c r="AG517" s="13">
        <f t="shared" si="51"/>
        <v>0</v>
      </c>
      <c r="AH517" s="12">
        <f t="shared" si="55"/>
        <v>2</v>
      </c>
    </row>
    <row r="518" spans="1:34" hidden="1" x14ac:dyDescent="0.3">
      <c r="A518" s="11" t="s">
        <v>2077</v>
      </c>
      <c r="B518" s="12" t="s">
        <v>1350</v>
      </c>
      <c r="C518" s="12" t="s">
        <v>1435</v>
      </c>
      <c r="D518" s="11" t="s">
        <v>2071</v>
      </c>
      <c r="E518" s="11" t="s">
        <v>2078</v>
      </c>
      <c r="F518" s="11" t="s">
        <v>2077</v>
      </c>
      <c r="G518" s="12" t="s">
        <v>2079</v>
      </c>
      <c r="I518" s="13" t="s">
        <v>370</v>
      </c>
      <c r="J518" s="13" t="s">
        <v>370</v>
      </c>
      <c r="K518" s="14" t="s">
        <v>370</v>
      </c>
      <c r="M518" s="15" t="s">
        <v>359</v>
      </c>
      <c r="N518" s="13" t="s">
        <v>370</v>
      </c>
      <c r="O518" s="13" t="s">
        <v>370</v>
      </c>
      <c r="P518" s="13" t="s">
        <v>370</v>
      </c>
      <c r="Q518" s="13" t="s">
        <v>370</v>
      </c>
      <c r="R518" s="13"/>
      <c r="S518" s="13" t="s">
        <v>370</v>
      </c>
      <c r="T518" s="13" t="s">
        <v>370</v>
      </c>
      <c r="U518" s="13" t="s">
        <v>370</v>
      </c>
      <c r="W518" s="13" t="s">
        <v>370</v>
      </c>
      <c r="Y518" s="13" t="s">
        <v>370</v>
      </c>
      <c r="Z518" s="14"/>
      <c r="AD518" s="13">
        <f t="shared" si="52"/>
        <v>13</v>
      </c>
      <c r="AE518" s="13">
        <f t="shared" si="53"/>
        <v>0</v>
      </c>
      <c r="AF518" s="13">
        <f t="shared" si="54"/>
        <v>0</v>
      </c>
      <c r="AG518" s="13">
        <f t="shared" si="51"/>
        <v>0</v>
      </c>
      <c r="AH518" s="12">
        <f t="shared" si="55"/>
        <v>13</v>
      </c>
    </row>
    <row r="519" spans="1:34" hidden="1" x14ac:dyDescent="0.3">
      <c r="A519" s="11" t="s">
        <v>2080</v>
      </c>
      <c r="B519" s="12" t="s">
        <v>1350</v>
      </c>
      <c r="C519" s="12" t="s">
        <v>1435</v>
      </c>
      <c r="D519" s="11" t="s">
        <v>2071</v>
      </c>
      <c r="E519" s="11" t="s">
        <v>2081</v>
      </c>
      <c r="F519" s="11" t="s">
        <v>2080</v>
      </c>
      <c r="G519" s="12" t="s">
        <v>2082</v>
      </c>
      <c r="I519" s="13"/>
      <c r="J519" s="13"/>
      <c r="M519" s="19" t="s">
        <v>416</v>
      </c>
      <c r="N519" s="13"/>
      <c r="P519" s="13"/>
      <c r="R519" s="13"/>
      <c r="T519" s="13"/>
      <c r="W519" s="13"/>
      <c r="Y519" s="13"/>
      <c r="Z519" s="14"/>
      <c r="AD519" s="13">
        <f t="shared" si="52"/>
        <v>1</v>
      </c>
      <c r="AE519" s="13">
        <f t="shared" si="53"/>
        <v>0</v>
      </c>
      <c r="AF519" s="13">
        <f t="shared" si="54"/>
        <v>0</v>
      </c>
      <c r="AG519" s="13">
        <f t="shared" si="51"/>
        <v>0</v>
      </c>
      <c r="AH519" s="12">
        <f t="shared" si="55"/>
        <v>1</v>
      </c>
    </row>
    <row r="520" spans="1:34" hidden="1" x14ac:dyDescent="0.3">
      <c r="A520" s="11" t="s">
        <v>2083</v>
      </c>
      <c r="B520" s="12" t="s">
        <v>1350</v>
      </c>
      <c r="C520" s="12" t="s">
        <v>1435</v>
      </c>
      <c r="D520" s="11" t="s">
        <v>2071</v>
      </c>
      <c r="E520" s="11" t="s">
        <v>2084</v>
      </c>
      <c r="F520" s="11" t="s">
        <v>2083</v>
      </c>
      <c r="G520" s="12" t="s">
        <v>2085</v>
      </c>
      <c r="H520" s="13" t="s">
        <v>370</v>
      </c>
      <c r="I520" s="13"/>
      <c r="J520" s="13" t="s">
        <v>370</v>
      </c>
      <c r="K520" s="14" t="s">
        <v>370</v>
      </c>
      <c r="L520" s="13" t="s">
        <v>524</v>
      </c>
      <c r="M520" s="15"/>
      <c r="N520" s="13"/>
      <c r="P520" s="13"/>
      <c r="R520" s="13" t="s">
        <v>370</v>
      </c>
      <c r="S520" s="13" t="s">
        <v>361</v>
      </c>
      <c r="T520" s="13"/>
      <c r="V520" s="13" t="s">
        <v>370</v>
      </c>
      <c r="W520" s="13"/>
      <c r="Y520" s="13"/>
      <c r="Z520" s="14"/>
      <c r="AD520" s="13">
        <f t="shared" si="52"/>
        <v>5</v>
      </c>
      <c r="AE520" s="13">
        <f t="shared" si="53"/>
        <v>0</v>
      </c>
      <c r="AF520" s="13">
        <f t="shared" si="54"/>
        <v>2</v>
      </c>
      <c r="AG520" s="13">
        <f t="shared" si="51"/>
        <v>0</v>
      </c>
      <c r="AH520" s="12">
        <f t="shared" si="55"/>
        <v>7</v>
      </c>
    </row>
    <row r="521" spans="1:34" hidden="1" x14ac:dyDescent="0.3">
      <c r="A521" s="11" t="s">
        <v>2086</v>
      </c>
      <c r="B521" s="12" t="s">
        <v>1350</v>
      </c>
      <c r="C521" s="12" t="s">
        <v>1435</v>
      </c>
      <c r="D521" s="11" t="s">
        <v>2071</v>
      </c>
      <c r="E521" s="11" t="s">
        <v>2087</v>
      </c>
      <c r="F521" s="11" t="s">
        <v>2086</v>
      </c>
      <c r="G521" s="12" t="s">
        <v>2088</v>
      </c>
      <c r="I521" s="13"/>
      <c r="J521" s="13"/>
      <c r="M521" s="15" t="s">
        <v>359</v>
      </c>
      <c r="N521" s="13"/>
      <c r="P521" s="13"/>
      <c r="R521" s="13"/>
      <c r="T521" s="13"/>
      <c r="W521" s="13" t="s">
        <v>370</v>
      </c>
      <c r="Y521" s="13"/>
      <c r="Z521" s="14"/>
      <c r="AD521" s="13">
        <f t="shared" si="52"/>
        <v>2</v>
      </c>
      <c r="AE521" s="13">
        <f t="shared" si="53"/>
        <v>0</v>
      </c>
      <c r="AF521" s="13">
        <f t="shared" si="54"/>
        <v>0</v>
      </c>
      <c r="AG521" s="13">
        <f t="shared" si="51"/>
        <v>0</v>
      </c>
      <c r="AH521" s="12">
        <f t="shared" si="55"/>
        <v>2</v>
      </c>
    </row>
    <row r="522" spans="1:34" hidden="1" x14ac:dyDescent="0.3">
      <c r="A522" s="11" t="s">
        <v>2089</v>
      </c>
      <c r="B522" s="12" t="s">
        <v>1350</v>
      </c>
      <c r="C522" s="12" t="s">
        <v>1435</v>
      </c>
      <c r="D522" s="11" t="s">
        <v>2071</v>
      </c>
      <c r="E522" s="11" t="s">
        <v>2090</v>
      </c>
      <c r="F522" s="11" t="s">
        <v>2089</v>
      </c>
      <c r="G522" s="12" t="s">
        <v>2091</v>
      </c>
      <c r="I522" s="13"/>
      <c r="J522" s="13"/>
      <c r="M522" s="15" t="s">
        <v>359</v>
      </c>
      <c r="N522" s="13"/>
      <c r="P522" s="13"/>
      <c r="R522" s="13"/>
      <c r="T522" s="13"/>
      <c r="W522" s="13" t="s">
        <v>370</v>
      </c>
      <c r="Y522" s="13"/>
      <c r="Z522" s="14"/>
      <c r="AD522" s="13">
        <f t="shared" si="52"/>
        <v>2</v>
      </c>
      <c r="AE522" s="13">
        <f t="shared" si="53"/>
        <v>0</v>
      </c>
      <c r="AF522" s="13">
        <f t="shared" si="54"/>
        <v>0</v>
      </c>
      <c r="AG522" s="13">
        <f t="shared" si="51"/>
        <v>0</v>
      </c>
      <c r="AH522" s="12">
        <f t="shared" si="55"/>
        <v>2</v>
      </c>
    </row>
    <row r="523" spans="1:34" hidden="1" x14ac:dyDescent="0.3">
      <c r="A523" s="11" t="s">
        <v>2092</v>
      </c>
      <c r="B523" s="12" t="s">
        <v>1350</v>
      </c>
      <c r="C523" s="12" t="s">
        <v>1435</v>
      </c>
      <c r="D523" s="11" t="s">
        <v>2071</v>
      </c>
      <c r="E523" s="11" t="s">
        <v>2093</v>
      </c>
      <c r="F523" s="11" t="s">
        <v>2092</v>
      </c>
      <c r="G523" s="12" t="s">
        <v>2094</v>
      </c>
      <c r="I523" s="13"/>
      <c r="J523" s="13"/>
      <c r="M523" s="15"/>
      <c r="N523" s="13"/>
      <c r="P523" s="13"/>
      <c r="R523" s="13"/>
      <c r="T523" s="13"/>
      <c r="W523" s="16" t="s">
        <v>416</v>
      </c>
      <c r="Y523" s="13"/>
      <c r="Z523" s="14"/>
      <c r="AD523" s="13">
        <f t="shared" si="52"/>
        <v>1</v>
      </c>
      <c r="AE523" s="13">
        <f t="shared" si="53"/>
        <v>0</v>
      </c>
      <c r="AF523" s="13">
        <f t="shared" si="54"/>
        <v>0</v>
      </c>
      <c r="AG523" s="13">
        <f t="shared" si="51"/>
        <v>0</v>
      </c>
      <c r="AH523" s="12">
        <f t="shared" si="55"/>
        <v>1</v>
      </c>
    </row>
    <row r="524" spans="1:34" hidden="1" x14ac:dyDescent="0.3">
      <c r="A524" s="11" t="s">
        <v>2095</v>
      </c>
      <c r="B524" s="12" t="s">
        <v>1350</v>
      </c>
      <c r="C524" s="12" t="s">
        <v>1435</v>
      </c>
      <c r="D524" s="11" t="s">
        <v>2071</v>
      </c>
      <c r="E524" s="11" t="s">
        <v>2096</v>
      </c>
      <c r="F524" s="11" t="s">
        <v>2095</v>
      </c>
      <c r="G524" s="12" t="s">
        <v>2097</v>
      </c>
      <c r="I524" s="13"/>
      <c r="J524" s="13"/>
      <c r="M524" s="15" t="s">
        <v>359</v>
      </c>
      <c r="N524" s="13"/>
      <c r="P524" s="13"/>
      <c r="R524" s="13"/>
      <c r="T524" s="13"/>
      <c r="W524" s="13" t="s">
        <v>370</v>
      </c>
      <c r="Y524" s="13"/>
      <c r="Z524" s="14"/>
      <c r="AD524" s="13">
        <f t="shared" si="52"/>
        <v>2</v>
      </c>
      <c r="AE524" s="13">
        <f t="shared" si="53"/>
        <v>0</v>
      </c>
      <c r="AF524" s="13">
        <f t="shared" si="54"/>
        <v>0</v>
      </c>
      <c r="AG524" s="13">
        <f t="shared" si="51"/>
        <v>0</v>
      </c>
      <c r="AH524" s="12">
        <f t="shared" si="55"/>
        <v>2</v>
      </c>
    </row>
    <row r="525" spans="1:34" hidden="1" x14ac:dyDescent="0.3">
      <c r="A525" s="11" t="s">
        <v>2098</v>
      </c>
      <c r="B525" s="12" t="s">
        <v>1350</v>
      </c>
      <c r="C525" s="12" t="s">
        <v>1435</v>
      </c>
      <c r="D525" s="11" t="s">
        <v>2099</v>
      </c>
      <c r="E525" s="11" t="s">
        <v>2100</v>
      </c>
      <c r="F525" s="11" t="s">
        <v>2098</v>
      </c>
      <c r="G525" s="12" t="s">
        <v>2101</v>
      </c>
      <c r="I525" s="13"/>
      <c r="J525" s="13" t="s">
        <v>370</v>
      </c>
      <c r="M525" s="15" t="s">
        <v>359</v>
      </c>
      <c r="N525" s="13"/>
      <c r="O525" s="13" t="s">
        <v>370</v>
      </c>
      <c r="P525" s="13"/>
      <c r="R525" s="13"/>
      <c r="S525" s="13" t="s">
        <v>370</v>
      </c>
      <c r="T525" s="13"/>
      <c r="W525" s="13" t="s">
        <v>370</v>
      </c>
      <c r="Y525" s="13"/>
      <c r="Z525" s="14"/>
      <c r="AD525" s="13">
        <f t="shared" si="52"/>
        <v>5</v>
      </c>
      <c r="AE525" s="13">
        <f t="shared" si="53"/>
        <v>0</v>
      </c>
      <c r="AF525" s="13">
        <f t="shared" si="54"/>
        <v>0</v>
      </c>
      <c r="AG525" s="13">
        <f t="shared" si="51"/>
        <v>0</v>
      </c>
      <c r="AH525" s="12">
        <f t="shared" si="55"/>
        <v>5</v>
      </c>
    </row>
    <row r="526" spans="1:34" hidden="1" x14ac:dyDescent="0.3">
      <c r="A526" s="11" t="s">
        <v>2102</v>
      </c>
      <c r="B526" s="12" t="s">
        <v>1350</v>
      </c>
      <c r="C526" s="12" t="s">
        <v>1435</v>
      </c>
      <c r="D526" s="11" t="s">
        <v>2103</v>
      </c>
      <c r="E526" s="11" t="s">
        <v>2104</v>
      </c>
      <c r="F526" s="11" t="s">
        <v>2102</v>
      </c>
      <c r="G526" s="12" t="s">
        <v>2105</v>
      </c>
      <c r="I526" s="13"/>
      <c r="J526" s="13"/>
      <c r="K526" s="17" t="s">
        <v>416</v>
      </c>
      <c r="M526" s="15"/>
      <c r="N526" s="13"/>
      <c r="P526" s="13"/>
      <c r="T526" s="13"/>
      <c r="W526" s="13"/>
      <c r="Y526" s="13"/>
      <c r="Z526" s="14"/>
      <c r="AD526" s="13">
        <f>COUNTIF(H526:Z526,"X")+COUNTIF(H526:Z526, "X(e)")</f>
        <v>1</v>
      </c>
      <c r="AE526" s="13">
        <f>COUNTIF(H526:Z526,"NB")</f>
        <v>0</v>
      </c>
      <c r="AF526" s="13">
        <f>COUNTIF(H526:Z526,"V")</f>
        <v>0</v>
      </c>
      <c r="AG526" s="13">
        <f>COUNTIF(H526:AA526,"IN")</f>
        <v>0</v>
      </c>
      <c r="AH526" s="12">
        <f>SUM(AD526:AG526)</f>
        <v>1</v>
      </c>
    </row>
    <row r="527" spans="1:34" hidden="1" x14ac:dyDescent="0.3">
      <c r="A527" s="11" t="s">
        <v>2106</v>
      </c>
      <c r="B527" s="12" t="s">
        <v>1350</v>
      </c>
      <c r="C527" s="12" t="s">
        <v>1435</v>
      </c>
      <c r="D527" s="11" t="s">
        <v>2103</v>
      </c>
      <c r="E527" s="11" t="s">
        <v>2107</v>
      </c>
      <c r="F527" s="11" t="s">
        <v>2106</v>
      </c>
      <c r="G527" s="12" t="s">
        <v>2108</v>
      </c>
      <c r="H527" s="13" t="s">
        <v>370</v>
      </c>
      <c r="I527" s="13"/>
      <c r="J527" s="13"/>
      <c r="K527" s="14" t="s">
        <v>370</v>
      </c>
      <c r="M527" s="15"/>
      <c r="N527" s="13"/>
      <c r="P527" s="13"/>
      <c r="R527" s="13" t="s">
        <v>370</v>
      </c>
      <c r="T527" s="13"/>
      <c r="W527" s="13"/>
      <c r="Y527" s="13"/>
      <c r="Z527" s="14"/>
      <c r="AD527" s="13">
        <f>COUNTIF(H527:Z527,"X")+COUNTIF(H527:Z527, "X(e)")</f>
        <v>3</v>
      </c>
      <c r="AE527" s="13">
        <f>COUNTIF(H527:Z527,"NB")</f>
        <v>0</v>
      </c>
      <c r="AF527" s="13">
        <f>COUNTIF(H527:Z527,"V")</f>
        <v>0</v>
      </c>
      <c r="AG527" s="13">
        <f>COUNTIF(H527:AA527,"IN")</f>
        <v>0</v>
      </c>
      <c r="AH527" s="12">
        <f>SUM(AD527:AG527)</f>
        <v>3</v>
      </c>
    </row>
    <row r="528" spans="1:34" hidden="1" x14ac:dyDescent="0.3">
      <c r="A528" s="11" t="s">
        <v>2109</v>
      </c>
      <c r="B528" s="12" t="s">
        <v>1350</v>
      </c>
      <c r="C528" s="12" t="s">
        <v>1435</v>
      </c>
      <c r="D528" s="11" t="s">
        <v>2110</v>
      </c>
      <c r="E528" s="11" t="s">
        <v>2111</v>
      </c>
      <c r="F528" s="11" t="s">
        <v>2109</v>
      </c>
      <c r="G528" s="12" t="s">
        <v>2112</v>
      </c>
      <c r="I528" s="13"/>
      <c r="J528" s="13"/>
      <c r="M528" s="19" t="s">
        <v>416</v>
      </c>
      <c r="N528" s="13"/>
      <c r="P528" s="13"/>
      <c r="R528" s="13"/>
      <c r="T528" s="13"/>
      <c r="W528" s="13"/>
      <c r="Y528" s="13"/>
      <c r="Z528" s="14"/>
      <c r="AD528" s="13">
        <f>COUNTIF(H528:Z528,"X")+COUNTIF(H528:Z528, "X(e)")</f>
        <v>1</v>
      </c>
      <c r="AE528" s="13">
        <f>COUNTIF(H528:Z528,"NB")</f>
        <v>0</v>
      </c>
      <c r="AF528" s="13">
        <f>COUNTIF(H528:Z528,"V")</f>
        <v>0</v>
      </c>
      <c r="AG528" s="13">
        <f>COUNTIF(H528:AA528,"IN")</f>
        <v>0</v>
      </c>
      <c r="AH528" s="12">
        <f>SUM(AD528:AG528)</f>
        <v>1</v>
      </c>
    </row>
    <row r="529" spans="1:34" hidden="1" x14ac:dyDescent="0.3">
      <c r="A529" s="11" t="s">
        <v>2113</v>
      </c>
      <c r="B529" s="12" t="s">
        <v>1350</v>
      </c>
      <c r="C529" s="12" t="s">
        <v>1435</v>
      </c>
      <c r="D529" s="11" t="s">
        <v>2110</v>
      </c>
      <c r="E529" s="11" t="s">
        <v>405</v>
      </c>
      <c r="F529" s="11" t="s">
        <v>2113</v>
      </c>
      <c r="G529" s="12" t="s">
        <v>2114</v>
      </c>
      <c r="I529" s="13"/>
      <c r="J529" s="13"/>
      <c r="M529" s="19" t="s">
        <v>416</v>
      </c>
      <c r="N529" s="13"/>
      <c r="P529" s="13"/>
      <c r="R529" s="13"/>
      <c r="T529" s="13"/>
      <c r="W529" s="13"/>
      <c r="Y529" s="13"/>
      <c r="Z529" s="14"/>
      <c r="AD529" s="13">
        <f>COUNTIF(H529:Z529,"X")+COUNTIF(H529:Z529, "X(e)")</f>
        <v>1</v>
      </c>
      <c r="AE529" s="13">
        <f>COUNTIF(H529:Z529,"NB")</f>
        <v>0</v>
      </c>
      <c r="AF529" s="13">
        <f>COUNTIF(H529:Z529,"V")</f>
        <v>0</v>
      </c>
      <c r="AG529" s="13">
        <f>COUNTIF(H529:AA529,"IN")</f>
        <v>0</v>
      </c>
      <c r="AH529" s="12">
        <f>SUM(AD529:AG529)</f>
        <v>1</v>
      </c>
    </row>
    <row r="530" spans="1:34" hidden="1" x14ac:dyDescent="0.3">
      <c r="A530" s="11" t="s">
        <v>2115</v>
      </c>
      <c r="B530" s="12" t="s">
        <v>1350</v>
      </c>
      <c r="C530" s="12" t="s">
        <v>1435</v>
      </c>
      <c r="D530" s="11" t="s">
        <v>2116</v>
      </c>
      <c r="E530" s="11" t="s">
        <v>2117</v>
      </c>
      <c r="F530" s="11" t="s">
        <v>2115</v>
      </c>
      <c r="G530" s="12" t="s">
        <v>2118</v>
      </c>
      <c r="I530" s="13"/>
      <c r="J530" s="13" t="s">
        <v>370</v>
      </c>
      <c r="K530" s="14" t="s">
        <v>370</v>
      </c>
      <c r="M530" s="15" t="s">
        <v>359</v>
      </c>
      <c r="N530" s="13"/>
      <c r="O530" s="13" t="s">
        <v>370</v>
      </c>
      <c r="P530" s="13" t="s">
        <v>370</v>
      </c>
      <c r="Q530" s="13" t="s">
        <v>370</v>
      </c>
      <c r="R530" s="13"/>
      <c r="S530" s="13" t="s">
        <v>370</v>
      </c>
      <c r="T530" s="13" t="s">
        <v>370</v>
      </c>
      <c r="W530" s="13" t="s">
        <v>370</v>
      </c>
      <c r="Y530" s="13"/>
      <c r="Z530" s="14"/>
      <c r="AD530" s="13">
        <f t="shared" si="52"/>
        <v>9</v>
      </c>
      <c r="AE530" s="13">
        <f t="shared" si="53"/>
        <v>0</v>
      </c>
      <c r="AF530" s="13">
        <f t="shared" si="54"/>
        <v>0</v>
      </c>
      <c r="AG530" s="13">
        <f t="shared" si="51"/>
        <v>0</v>
      </c>
      <c r="AH530" s="12">
        <f t="shared" si="55"/>
        <v>9</v>
      </c>
    </row>
    <row r="531" spans="1:34" hidden="1" x14ac:dyDescent="0.3">
      <c r="A531" s="11" t="s">
        <v>2119</v>
      </c>
      <c r="B531" s="12" t="s">
        <v>1350</v>
      </c>
      <c r="C531" s="12" t="s">
        <v>1435</v>
      </c>
      <c r="D531" s="11" t="s">
        <v>2116</v>
      </c>
      <c r="E531" s="11" t="s">
        <v>2120</v>
      </c>
      <c r="F531" s="11" t="s">
        <v>2119</v>
      </c>
      <c r="G531" s="12" t="s">
        <v>2121</v>
      </c>
      <c r="I531" s="13"/>
      <c r="J531" s="13"/>
      <c r="K531" s="26" t="s">
        <v>416</v>
      </c>
      <c r="M531" s="15"/>
      <c r="N531" s="13"/>
      <c r="P531" s="13"/>
      <c r="Q531" s="13"/>
      <c r="R531" s="13"/>
      <c r="T531" s="13"/>
      <c r="W531" s="13"/>
      <c r="Y531" s="13"/>
      <c r="Z531" s="14"/>
      <c r="AD531" s="13">
        <f t="shared" si="52"/>
        <v>1</v>
      </c>
      <c r="AE531" s="13">
        <f t="shared" si="53"/>
        <v>0</v>
      </c>
      <c r="AF531" s="13">
        <f t="shared" si="54"/>
        <v>0</v>
      </c>
      <c r="AG531" s="13">
        <f t="shared" si="51"/>
        <v>0</v>
      </c>
      <c r="AH531" s="12">
        <f t="shared" si="55"/>
        <v>1</v>
      </c>
    </row>
    <row r="532" spans="1:34" hidden="1" x14ac:dyDescent="0.3">
      <c r="A532" s="11" t="s">
        <v>2122</v>
      </c>
      <c r="B532" s="12" t="s">
        <v>1350</v>
      </c>
      <c r="C532" s="12" t="s">
        <v>1435</v>
      </c>
      <c r="D532" s="11" t="s">
        <v>2116</v>
      </c>
      <c r="E532" s="11" t="s">
        <v>2123</v>
      </c>
      <c r="F532" s="11" t="s">
        <v>2122</v>
      </c>
      <c r="G532" s="12" t="s">
        <v>2124</v>
      </c>
      <c r="I532" s="13"/>
      <c r="J532" s="13"/>
      <c r="K532" s="26" t="s">
        <v>416</v>
      </c>
      <c r="M532" s="15"/>
      <c r="N532" s="13"/>
      <c r="P532" s="13"/>
      <c r="Q532" s="13"/>
      <c r="R532" s="13"/>
      <c r="T532" s="13"/>
      <c r="W532" s="13"/>
      <c r="Y532" s="13"/>
      <c r="Z532" s="14"/>
      <c r="AD532" s="13">
        <f t="shared" si="52"/>
        <v>1</v>
      </c>
      <c r="AE532" s="13">
        <f t="shared" si="53"/>
        <v>0</v>
      </c>
      <c r="AF532" s="13">
        <f t="shared" si="54"/>
        <v>0</v>
      </c>
      <c r="AG532" s="13">
        <f t="shared" si="51"/>
        <v>0</v>
      </c>
      <c r="AH532" s="12">
        <f t="shared" si="55"/>
        <v>1</v>
      </c>
    </row>
    <row r="533" spans="1:34" hidden="1" x14ac:dyDescent="0.3">
      <c r="A533" s="11" t="s">
        <v>2125</v>
      </c>
      <c r="B533" s="12" t="s">
        <v>1350</v>
      </c>
      <c r="C533" s="12" t="s">
        <v>1435</v>
      </c>
      <c r="D533" s="11" t="s">
        <v>2116</v>
      </c>
      <c r="E533" s="11" t="s">
        <v>884</v>
      </c>
      <c r="F533" s="11" t="s">
        <v>2125</v>
      </c>
      <c r="G533" s="12" t="s">
        <v>2126</v>
      </c>
      <c r="I533" s="13"/>
      <c r="J533" s="13"/>
      <c r="K533" s="14" t="s">
        <v>370</v>
      </c>
      <c r="M533" s="15"/>
      <c r="N533" s="13"/>
      <c r="P533" s="13"/>
      <c r="Q533" s="13" t="s">
        <v>370</v>
      </c>
      <c r="R533" s="13"/>
      <c r="T533" s="13"/>
      <c r="W533" s="13" t="s">
        <v>370</v>
      </c>
      <c r="Y533" s="13"/>
      <c r="Z533" s="14"/>
      <c r="AD533" s="13">
        <f t="shared" si="52"/>
        <v>3</v>
      </c>
      <c r="AE533" s="13">
        <f t="shared" si="53"/>
        <v>0</v>
      </c>
      <c r="AF533" s="13">
        <f t="shared" si="54"/>
        <v>0</v>
      </c>
      <c r="AG533" s="13">
        <f t="shared" si="51"/>
        <v>0</v>
      </c>
      <c r="AH533" s="12">
        <f t="shared" si="55"/>
        <v>3</v>
      </c>
    </row>
    <row r="534" spans="1:34" hidden="1" x14ac:dyDescent="0.3">
      <c r="A534" s="11" t="s">
        <v>2127</v>
      </c>
      <c r="B534" s="12" t="s">
        <v>1350</v>
      </c>
      <c r="C534" s="12" t="s">
        <v>1435</v>
      </c>
      <c r="D534" s="11" t="s">
        <v>2116</v>
      </c>
      <c r="E534" s="11" t="s">
        <v>2128</v>
      </c>
      <c r="F534" s="11" t="s">
        <v>2127</v>
      </c>
      <c r="G534" s="12" t="s">
        <v>2129</v>
      </c>
      <c r="I534" s="13"/>
      <c r="J534" s="13"/>
      <c r="M534" s="15"/>
      <c r="N534" s="13"/>
      <c r="P534" s="13"/>
      <c r="R534" s="13"/>
      <c r="T534" s="13"/>
      <c r="U534" s="13" t="s">
        <v>370</v>
      </c>
      <c r="W534" s="13" t="s">
        <v>370</v>
      </c>
      <c r="Y534" s="13"/>
      <c r="Z534" s="14"/>
      <c r="AD534" s="13">
        <f t="shared" si="52"/>
        <v>2</v>
      </c>
      <c r="AE534" s="13">
        <f t="shared" si="53"/>
        <v>0</v>
      </c>
      <c r="AF534" s="13">
        <f t="shared" si="54"/>
        <v>0</v>
      </c>
      <c r="AG534" s="13">
        <f t="shared" si="51"/>
        <v>0</v>
      </c>
      <c r="AH534" s="12">
        <f t="shared" si="55"/>
        <v>2</v>
      </c>
    </row>
    <row r="535" spans="1:34" hidden="1" x14ac:dyDescent="0.3">
      <c r="A535" s="11" t="s">
        <v>2130</v>
      </c>
      <c r="B535" s="12" t="s">
        <v>1350</v>
      </c>
      <c r="C535" s="12" t="s">
        <v>1435</v>
      </c>
      <c r="D535" s="11" t="s">
        <v>2116</v>
      </c>
      <c r="E535" s="11" t="s">
        <v>2131</v>
      </c>
      <c r="F535" s="11" t="s">
        <v>2130</v>
      </c>
      <c r="G535" s="12" t="s">
        <v>2132</v>
      </c>
      <c r="I535" s="13"/>
      <c r="J535" s="13"/>
      <c r="M535" s="15" t="s">
        <v>359</v>
      </c>
      <c r="N535" s="13"/>
      <c r="O535" s="13" t="s">
        <v>370</v>
      </c>
      <c r="P535" s="13"/>
      <c r="R535" s="13"/>
      <c r="T535" s="13"/>
      <c r="W535" s="13" t="s">
        <v>370</v>
      </c>
      <c r="Y535" s="13"/>
      <c r="Z535" s="14"/>
      <c r="AD535" s="13">
        <f t="shared" si="52"/>
        <v>3</v>
      </c>
      <c r="AE535" s="13">
        <f t="shared" si="53"/>
        <v>0</v>
      </c>
      <c r="AF535" s="13">
        <f t="shared" si="54"/>
        <v>0</v>
      </c>
      <c r="AG535" s="13">
        <f t="shared" si="51"/>
        <v>0</v>
      </c>
      <c r="AH535" s="12">
        <f t="shared" si="55"/>
        <v>3</v>
      </c>
    </row>
    <row r="536" spans="1:34" hidden="1" x14ac:dyDescent="0.3">
      <c r="A536" s="11" t="s">
        <v>2133</v>
      </c>
      <c r="B536" s="12" t="s">
        <v>1350</v>
      </c>
      <c r="C536" s="12" t="s">
        <v>1435</v>
      </c>
      <c r="D536" s="11" t="s">
        <v>2116</v>
      </c>
      <c r="E536" s="11" t="s">
        <v>2134</v>
      </c>
      <c r="F536" s="11" t="s">
        <v>2133</v>
      </c>
      <c r="G536" s="12" t="s">
        <v>2135</v>
      </c>
      <c r="I536" s="13"/>
      <c r="J536" s="13"/>
      <c r="M536" s="19" t="s">
        <v>416</v>
      </c>
      <c r="N536" s="13"/>
      <c r="P536" s="13"/>
      <c r="R536" s="13"/>
      <c r="T536" s="13"/>
      <c r="W536" s="13"/>
      <c r="Y536" s="13"/>
      <c r="Z536" s="14"/>
      <c r="AD536" s="13">
        <f t="shared" si="52"/>
        <v>1</v>
      </c>
      <c r="AE536" s="13">
        <f t="shared" si="53"/>
        <v>0</v>
      </c>
      <c r="AF536" s="13">
        <f t="shared" si="54"/>
        <v>0</v>
      </c>
      <c r="AG536" s="13">
        <f t="shared" si="51"/>
        <v>0</v>
      </c>
      <c r="AH536" s="12">
        <f t="shared" si="55"/>
        <v>1</v>
      </c>
    </row>
    <row r="537" spans="1:34" hidden="1" x14ac:dyDescent="0.3">
      <c r="A537" s="11" t="s">
        <v>2136</v>
      </c>
      <c r="B537" s="12" t="s">
        <v>1350</v>
      </c>
      <c r="C537" s="12" t="s">
        <v>1435</v>
      </c>
      <c r="D537" s="11" t="s">
        <v>2116</v>
      </c>
      <c r="E537" s="11" t="s">
        <v>2137</v>
      </c>
      <c r="F537" s="11" t="s">
        <v>2136</v>
      </c>
      <c r="G537" s="12" t="s">
        <v>2138</v>
      </c>
      <c r="I537" s="13"/>
      <c r="J537" s="13"/>
      <c r="M537" s="15" t="s">
        <v>359</v>
      </c>
      <c r="N537" s="13"/>
      <c r="O537" s="13" t="s">
        <v>370</v>
      </c>
      <c r="P537" s="13"/>
      <c r="R537" s="13"/>
      <c r="S537" s="13" t="s">
        <v>370</v>
      </c>
      <c r="T537" s="13"/>
      <c r="W537" s="13"/>
      <c r="Y537" s="13"/>
      <c r="Z537" s="14"/>
      <c r="AD537" s="13">
        <f t="shared" si="52"/>
        <v>3</v>
      </c>
      <c r="AE537" s="13">
        <f t="shared" si="53"/>
        <v>0</v>
      </c>
      <c r="AF537" s="13">
        <f t="shared" si="54"/>
        <v>0</v>
      </c>
      <c r="AG537" s="13">
        <f t="shared" si="51"/>
        <v>0</v>
      </c>
      <c r="AH537" s="12">
        <f t="shared" si="55"/>
        <v>3</v>
      </c>
    </row>
    <row r="538" spans="1:34" hidden="1" x14ac:dyDescent="0.3">
      <c r="A538" s="11" t="s">
        <v>2139</v>
      </c>
      <c r="B538" s="12" t="s">
        <v>1350</v>
      </c>
      <c r="C538" s="12" t="s">
        <v>1435</v>
      </c>
      <c r="D538" s="11" t="s">
        <v>2116</v>
      </c>
      <c r="E538" s="11" t="s">
        <v>430</v>
      </c>
      <c r="F538" s="11" t="s">
        <v>2139</v>
      </c>
      <c r="G538" s="12" t="s">
        <v>2140</v>
      </c>
      <c r="I538" s="13"/>
      <c r="J538" s="13"/>
      <c r="K538" s="14" t="s">
        <v>370</v>
      </c>
      <c r="M538" s="15"/>
      <c r="N538" s="13"/>
      <c r="P538" s="13"/>
      <c r="R538" s="13"/>
      <c r="T538" s="13"/>
      <c r="W538" s="13" t="s">
        <v>370</v>
      </c>
      <c r="Y538" s="13"/>
      <c r="Z538" s="14"/>
      <c r="AD538" s="13">
        <f t="shared" si="52"/>
        <v>2</v>
      </c>
      <c r="AE538" s="13">
        <f t="shared" si="53"/>
        <v>0</v>
      </c>
      <c r="AF538" s="13">
        <f t="shared" si="54"/>
        <v>0</v>
      </c>
      <c r="AG538" s="13">
        <f t="shared" si="51"/>
        <v>0</v>
      </c>
      <c r="AH538" s="12">
        <f t="shared" si="55"/>
        <v>2</v>
      </c>
    </row>
    <row r="539" spans="1:34" hidden="1" x14ac:dyDescent="0.3">
      <c r="A539" s="11" t="s">
        <v>231</v>
      </c>
      <c r="B539" s="12" t="s">
        <v>1350</v>
      </c>
      <c r="C539" s="12" t="s">
        <v>1435</v>
      </c>
      <c r="D539" s="11" t="s">
        <v>2141</v>
      </c>
      <c r="E539" s="11" t="s">
        <v>2142</v>
      </c>
      <c r="F539" s="11" t="s">
        <v>231</v>
      </c>
      <c r="G539" s="12" t="s">
        <v>2143</v>
      </c>
      <c r="I539" s="13"/>
      <c r="J539" s="13"/>
      <c r="M539" s="15" t="s">
        <v>359</v>
      </c>
      <c r="N539" s="13"/>
      <c r="O539" s="13" t="s">
        <v>370</v>
      </c>
      <c r="P539" s="13"/>
      <c r="R539" s="13"/>
      <c r="S539" s="13" t="s">
        <v>370</v>
      </c>
      <c r="T539" s="13"/>
      <c r="W539" s="13" t="s">
        <v>370</v>
      </c>
      <c r="Y539" s="13"/>
      <c r="Z539" s="14"/>
      <c r="AD539" s="13">
        <f t="shared" si="52"/>
        <v>4</v>
      </c>
      <c r="AE539" s="13">
        <f t="shared" si="53"/>
        <v>0</v>
      </c>
      <c r="AF539" s="13">
        <f t="shared" si="54"/>
        <v>0</v>
      </c>
      <c r="AG539" s="13">
        <f t="shared" ref="AG539:AG602" si="56">COUNTIF(H539:AA539,"IN")</f>
        <v>0</v>
      </c>
      <c r="AH539" s="12">
        <f t="shared" ref="AH539:AH551" si="57">SUM(AD539:AG539)</f>
        <v>4</v>
      </c>
    </row>
    <row r="540" spans="1:34" hidden="1" x14ac:dyDescent="0.3">
      <c r="A540" s="11" t="s">
        <v>2144</v>
      </c>
      <c r="B540" s="12" t="s">
        <v>1350</v>
      </c>
      <c r="C540" s="12" t="s">
        <v>1435</v>
      </c>
      <c r="D540" s="11" t="s">
        <v>2141</v>
      </c>
      <c r="E540" s="11" t="s">
        <v>2145</v>
      </c>
      <c r="F540" s="11" t="s">
        <v>2144</v>
      </c>
      <c r="G540" s="12" t="s">
        <v>2146</v>
      </c>
      <c r="I540" s="13"/>
      <c r="J540" s="13"/>
      <c r="M540" s="15" t="s">
        <v>359</v>
      </c>
      <c r="N540" s="13"/>
      <c r="O540" s="13" t="s">
        <v>370</v>
      </c>
      <c r="P540" s="13"/>
      <c r="R540" s="13"/>
      <c r="T540" s="13"/>
      <c r="W540" s="13"/>
      <c r="Y540" s="13"/>
      <c r="Z540" s="14"/>
      <c r="AD540" s="13">
        <f t="shared" ref="AD540:AD603" si="58">COUNTIF(H540:Z540,"X")+COUNTIF(H540:Z540, "X(e)")</f>
        <v>2</v>
      </c>
      <c r="AE540" s="13">
        <f t="shared" si="53"/>
        <v>0</v>
      </c>
      <c r="AF540" s="13">
        <f t="shared" si="54"/>
        <v>0</v>
      </c>
      <c r="AG540" s="13">
        <f t="shared" si="56"/>
        <v>0</v>
      </c>
      <c r="AH540" s="12">
        <f t="shared" si="57"/>
        <v>2</v>
      </c>
    </row>
    <row r="541" spans="1:34" hidden="1" x14ac:dyDescent="0.3">
      <c r="A541" s="11" t="s">
        <v>280</v>
      </c>
      <c r="B541" s="12" t="s">
        <v>1350</v>
      </c>
      <c r="C541" s="12" t="s">
        <v>1435</v>
      </c>
      <c r="D541" s="11" t="s">
        <v>2147</v>
      </c>
      <c r="E541" s="11" t="s">
        <v>2148</v>
      </c>
      <c r="F541" s="11" t="s">
        <v>280</v>
      </c>
      <c r="G541" s="12" t="s">
        <v>2149</v>
      </c>
      <c r="I541" s="13"/>
      <c r="J541" s="13"/>
      <c r="M541" s="15" t="s">
        <v>359</v>
      </c>
      <c r="N541" s="13"/>
      <c r="O541" s="13" t="s">
        <v>370</v>
      </c>
      <c r="P541" s="13"/>
      <c r="R541" s="13"/>
      <c r="S541" s="13" t="s">
        <v>396</v>
      </c>
      <c r="T541" s="13"/>
      <c r="W541" s="13" t="s">
        <v>370</v>
      </c>
      <c r="Y541" s="13"/>
      <c r="Z541" s="14"/>
      <c r="AD541" s="13">
        <f t="shared" si="58"/>
        <v>3</v>
      </c>
      <c r="AE541" s="13">
        <f t="shared" si="53"/>
        <v>0</v>
      </c>
      <c r="AF541" s="13">
        <f t="shared" si="54"/>
        <v>0</v>
      </c>
      <c r="AG541" s="13">
        <f t="shared" si="56"/>
        <v>0</v>
      </c>
      <c r="AH541" s="12">
        <f t="shared" si="57"/>
        <v>3</v>
      </c>
    </row>
    <row r="542" spans="1:34" hidden="1" x14ac:dyDescent="0.3">
      <c r="A542" s="11" t="s">
        <v>2150</v>
      </c>
      <c r="B542" s="12" t="s">
        <v>1350</v>
      </c>
      <c r="C542" s="12" t="s">
        <v>1435</v>
      </c>
      <c r="D542" s="11" t="s">
        <v>2147</v>
      </c>
      <c r="E542" s="11" t="s">
        <v>1422</v>
      </c>
      <c r="F542" s="11" t="s">
        <v>2150</v>
      </c>
      <c r="G542" s="12" t="s">
        <v>2151</v>
      </c>
      <c r="H542" s="13" t="s">
        <v>370</v>
      </c>
      <c r="I542" s="13"/>
      <c r="J542" s="13" t="s">
        <v>370</v>
      </c>
      <c r="K542" s="14" t="s">
        <v>370</v>
      </c>
      <c r="M542" s="15" t="s">
        <v>359</v>
      </c>
      <c r="N542" s="13"/>
      <c r="O542" s="13" t="s">
        <v>370</v>
      </c>
      <c r="P542" s="13" t="s">
        <v>370</v>
      </c>
      <c r="Q542" s="13" t="s">
        <v>370</v>
      </c>
      <c r="R542" s="13" t="s">
        <v>370</v>
      </c>
      <c r="S542" s="13" t="s">
        <v>370</v>
      </c>
      <c r="T542" s="13" t="s">
        <v>370</v>
      </c>
      <c r="W542" s="13" t="s">
        <v>370</v>
      </c>
      <c r="Y542" s="13"/>
      <c r="Z542" s="14"/>
      <c r="AD542" s="13">
        <f t="shared" si="58"/>
        <v>11</v>
      </c>
      <c r="AE542" s="13">
        <f t="shared" si="53"/>
        <v>0</v>
      </c>
      <c r="AF542" s="13">
        <f t="shared" si="54"/>
        <v>0</v>
      </c>
      <c r="AG542" s="13">
        <f t="shared" si="56"/>
        <v>0</v>
      </c>
      <c r="AH542" s="12">
        <f t="shared" si="57"/>
        <v>11</v>
      </c>
    </row>
    <row r="543" spans="1:34" hidden="1" x14ac:dyDescent="0.3">
      <c r="A543" s="11" t="s">
        <v>2152</v>
      </c>
      <c r="B543" s="12" t="s">
        <v>1350</v>
      </c>
      <c r="C543" s="12" t="s">
        <v>1435</v>
      </c>
      <c r="D543" s="11" t="s">
        <v>2147</v>
      </c>
      <c r="E543" s="11" t="s">
        <v>2153</v>
      </c>
      <c r="F543" s="11" t="s">
        <v>2152</v>
      </c>
      <c r="G543" s="12" t="s">
        <v>2154</v>
      </c>
      <c r="I543" s="13"/>
      <c r="J543" s="13"/>
      <c r="K543" s="17" t="s">
        <v>416</v>
      </c>
      <c r="M543" s="15"/>
      <c r="N543" s="13"/>
      <c r="P543" s="13"/>
      <c r="R543" s="13"/>
      <c r="T543" s="13"/>
      <c r="W543" s="13"/>
      <c r="Y543" s="13"/>
      <c r="Z543" s="14"/>
      <c r="AD543" s="13">
        <f t="shared" si="58"/>
        <v>1</v>
      </c>
      <c r="AE543" s="13">
        <f t="shared" si="53"/>
        <v>0</v>
      </c>
      <c r="AF543" s="13">
        <f t="shared" si="54"/>
        <v>0</v>
      </c>
      <c r="AG543" s="13">
        <f t="shared" si="56"/>
        <v>0</v>
      </c>
      <c r="AH543" s="12">
        <f t="shared" si="57"/>
        <v>1</v>
      </c>
    </row>
    <row r="544" spans="1:34" hidden="1" x14ac:dyDescent="0.3">
      <c r="A544" s="11" t="s">
        <v>2155</v>
      </c>
      <c r="B544" s="12" t="s">
        <v>1350</v>
      </c>
      <c r="C544" s="12" t="s">
        <v>1435</v>
      </c>
      <c r="D544" s="11" t="s">
        <v>2147</v>
      </c>
      <c r="E544" s="11" t="s">
        <v>2156</v>
      </c>
      <c r="F544" s="11" t="s">
        <v>2155</v>
      </c>
      <c r="G544" s="12" t="s">
        <v>2157</v>
      </c>
      <c r="H544" s="13" t="s">
        <v>370</v>
      </c>
      <c r="I544" s="13"/>
      <c r="J544" s="13"/>
      <c r="K544" s="14" t="s">
        <v>370</v>
      </c>
      <c r="M544" s="15"/>
      <c r="N544" s="13"/>
      <c r="P544" s="13"/>
      <c r="R544" s="13" t="s">
        <v>370</v>
      </c>
      <c r="T544" s="13"/>
      <c r="V544" s="13" t="s">
        <v>396</v>
      </c>
      <c r="W544" s="13"/>
      <c r="Y544" s="13"/>
      <c r="Z544" s="14"/>
      <c r="AD544" s="13">
        <f t="shared" si="58"/>
        <v>3</v>
      </c>
      <c r="AE544" s="13">
        <f t="shared" si="53"/>
        <v>0</v>
      </c>
      <c r="AF544" s="13">
        <f t="shared" si="54"/>
        <v>0</v>
      </c>
      <c r="AG544" s="13">
        <f t="shared" si="56"/>
        <v>0</v>
      </c>
      <c r="AH544" s="12">
        <f t="shared" si="57"/>
        <v>3</v>
      </c>
    </row>
    <row r="545" spans="1:34" hidden="1" x14ac:dyDescent="0.3">
      <c r="A545" s="11" t="s">
        <v>2158</v>
      </c>
      <c r="B545" s="12" t="s">
        <v>1350</v>
      </c>
      <c r="C545" s="12" t="s">
        <v>1435</v>
      </c>
      <c r="D545" s="11" t="s">
        <v>2159</v>
      </c>
      <c r="E545" s="11" t="s">
        <v>2160</v>
      </c>
      <c r="F545" s="11" t="s">
        <v>2158</v>
      </c>
      <c r="G545" s="12" t="s">
        <v>2161</v>
      </c>
      <c r="I545" s="13"/>
      <c r="J545" s="13"/>
      <c r="M545" s="15" t="s">
        <v>359</v>
      </c>
      <c r="N545" s="13"/>
      <c r="P545" s="13"/>
      <c r="R545" s="13"/>
      <c r="T545" s="13"/>
      <c r="W545" s="13"/>
      <c r="Y545" s="13"/>
      <c r="Z545" s="14"/>
      <c r="AD545" s="13">
        <f t="shared" si="58"/>
        <v>1</v>
      </c>
      <c r="AE545" s="13">
        <f t="shared" si="53"/>
        <v>0</v>
      </c>
      <c r="AF545" s="13">
        <f t="shared" si="54"/>
        <v>0</v>
      </c>
      <c r="AG545" s="13">
        <f t="shared" si="56"/>
        <v>0</v>
      </c>
      <c r="AH545" s="12">
        <f t="shared" si="57"/>
        <v>1</v>
      </c>
    </row>
    <row r="546" spans="1:34" hidden="1" x14ac:dyDescent="0.3">
      <c r="A546" s="11" t="s">
        <v>2162</v>
      </c>
      <c r="B546" s="12" t="s">
        <v>1350</v>
      </c>
      <c r="C546" s="12" t="s">
        <v>1435</v>
      </c>
      <c r="D546" s="11" t="s">
        <v>2159</v>
      </c>
      <c r="E546" s="11" t="s">
        <v>2163</v>
      </c>
      <c r="F546" s="11" t="s">
        <v>2162</v>
      </c>
      <c r="G546" s="12" t="s">
        <v>2164</v>
      </c>
      <c r="I546" s="13"/>
      <c r="J546" s="13"/>
      <c r="M546" s="15" t="s">
        <v>359</v>
      </c>
      <c r="N546" s="13"/>
      <c r="P546" s="13"/>
      <c r="R546" s="13"/>
      <c r="T546" s="13"/>
      <c r="W546" s="13"/>
      <c r="Y546" s="13"/>
      <c r="Z546" s="14"/>
      <c r="AD546" s="13">
        <f t="shared" si="58"/>
        <v>1</v>
      </c>
      <c r="AE546" s="13">
        <f t="shared" si="53"/>
        <v>0</v>
      </c>
      <c r="AF546" s="13">
        <f t="shared" si="54"/>
        <v>0</v>
      </c>
      <c r="AG546" s="13">
        <f t="shared" si="56"/>
        <v>0</v>
      </c>
      <c r="AH546" s="12">
        <f t="shared" si="57"/>
        <v>1</v>
      </c>
    </row>
    <row r="547" spans="1:34" hidden="1" x14ac:dyDescent="0.3">
      <c r="A547" s="11" t="s">
        <v>2165</v>
      </c>
      <c r="B547" s="12" t="s">
        <v>1350</v>
      </c>
      <c r="C547" s="12" t="s">
        <v>1435</v>
      </c>
      <c r="D547" s="11" t="s">
        <v>2166</v>
      </c>
      <c r="E547" s="11" t="s">
        <v>2167</v>
      </c>
      <c r="F547" s="11" t="s">
        <v>2165</v>
      </c>
      <c r="G547" s="12" t="s">
        <v>2168</v>
      </c>
      <c r="I547" s="13"/>
      <c r="J547" s="13"/>
      <c r="M547" s="15" t="s">
        <v>359</v>
      </c>
      <c r="N547" s="13"/>
      <c r="P547" s="13"/>
      <c r="R547" s="13"/>
      <c r="T547" s="13"/>
      <c r="W547" s="13"/>
      <c r="Y547" s="13"/>
      <c r="Z547" s="14"/>
      <c r="AD547" s="13">
        <f t="shared" si="58"/>
        <v>1</v>
      </c>
      <c r="AE547" s="13">
        <f t="shared" si="53"/>
        <v>0</v>
      </c>
      <c r="AF547" s="13">
        <f t="shared" si="54"/>
        <v>0</v>
      </c>
      <c r="AG547" s="13">
        <f t="shared" si="56"/>
        <v>0</v>
      </c>
      <c r="AH547" s="12">
        <f t="shared" si="57"/>
        <v>1</v>
      </c>
    </row>
    <row r="548" spans="1:34" hidden="1" x14ac:dyDescent="0.3">
      <c r="A548" s="11" t="s">
        <v>2169</v>
      </c>
      <c r="B548" s="12" t="s">
        <v>1350</v>
      </c>
      <c r="C548" s="12" t="s">
        <v>1435</v>
      </c>
      <c r="D548" s="11" t="s">
        <v>2170</v>
      </c>
      <c r="E548" s="11" t="s">
        <v>2171</v>
      </c>
      <c r="F548" s="11" t="s">
        <v>2169</v>
      </c>
      <c r="G548" s="12" t="s">
        <v>2172</v>
      </c>
      <c r="I548" s="13"/>
      <c r="J548" s="13"/>
      <c r="M548" s="15" t="s">
        <v>359</v>
      </c>
      <c r="N548" s="13"/>
      <c r="P548" s="13"/>
      <c r="R548" s="13"/>
      <c r="T548" s="13"/>
      <c r="W548" s="13" t="s">
        <v>370</v>
      </c>
      <c r="Y548" s="13"/>
      <c r="Z548" s="14"/>
      <c r="AD548" s="13">
        <f t="shared" si="58"/>
        <v>2</v>
      </c>
      <c r="AE548" s="13">
        <f t="shared" si="53"/>
        <v>0</v>
      </c>
      <c r="AF548" s="13">
        <f t="shared" si="54"/>
        <v>0</v>
      </c>
      <c r="AG548" s="13">
        <f t="shared" si="56"/>
        <v>0</v>
      </c>
      <c r="AH548" s="12">
        <f t="shared" si="57"/>
        <v>2</v>
      </c>
    </row>
    <row r="549" spans="1:34" hidden="1" x14ac:dyDescent="0.3">
      <c r="A549" s="11" t="s">
        <v>2173</v>
      </c>
      <c r="B549" s="12" t="s">
        <v>1350</v>
      </c>
      <c r="C549" s="12" t="s">
        <v>1435</v>
      </c>
      <c r="D549" s="11" t="s">
        <v>2174</v>
      </c>
      <c r="E549" s="11" t="s">
        <v>2175</v>
      </c>
      <c r="F549" s="11" t="s">
        <v>2173</v>
      </c>
      <c r="G549" s="12" t="s">
        <v>2176</v>
      </c>
      <c r="I549" s="13"/>
      <c r="J549" s="13"/>
      <c r="M549" s="15"/>
      <c r="N549" s="13"/>
      <c r="O549" s="13" t="s">
        <v>370</v>
      </c>
      <c r="P549" s="13"/>
      <c r="R549" s="13"/>
      <c r="S549" s="13" t="s">
        <v>370</v>
      </c>
      <c r="T549" s="13"/>
      <c r="W549" s="13"/>
      <c r="Y549" s="13"/>
      <c r="Z549" s="14"/>
      <c r="AD549" s="13">
        <f t="shared" si="58"/>
        <v>2</v>
      </c>
      <c r="AE549" s="13">
        <f t="shared" ref="AE549:AE612" si="59">COUNTIF(H549:Z549,"NB")</f>
        <v>0</v>
      </c>
      <c r="AF549" s="13">
        <f t="shared" ref="AF549:AF612" si="60">COUNTIF(H549:Z549,"V")</f>
        <v>0</v>
      </c>
      <c r="AG549" s="13">
        <f t="shared" si="56"/>
        <v>0</v>
      </c>
      <c r="AH549" s="12">
        <f t="shared" si="57"/>
        <v>2</v>
      </c>
    </row>
    <row r="550" spans="1:34" hidden="1" x14ac:dyDescent="0.3">
      <c r="A550" s="11" t="s">
        <v>2177</v>
      </c>
      <c r="B550" s="12" t="s">
        <v>1350</v>
      </c>
      <c r="C550" s="12" t="s">
        <v>1435</v>
      </c>
      <c r="D550" s="11" t="s">
        <v>2174</v>
      </c>
      <c r="E550" s="11" t="s">
        <v>471</v>
      </c>
      <c r="F550" s="11" t="s">
        <v>2177</v>
      </c>
      <c r="G550" s="12" t="s">
        <v>2178</v>
      </c>
      <c r="I550" s="13"/>
      <c r="J550" s="13"/>
      <c r="M550" s="15"/>
      <c r="N550" s="13"/>
      <c r="O550" s="13" t="s">
        <v>396</v>
      </c>
      <c r="P550" s="13"/>
      <c r="R550" s="13"/>
      <c r="S550" s="16" t="s">
        <v>416</v>
      </c>
      <c r="T550" s="13"/>
      <c r="W550" s="13"/>
      <c r="Y550" s="13"/>
      <c r="Z550" s="14"/>
      <c r="AD550" s="13">
        <f t="shared" si="58"/>
        <v>1</v>
      </c>
      <c r="AE550" s="13">
        <f t="shared" si="59"/>
        <v>0</v>
      </c>
      <c r="AF550" s="13">
        <f t="shared" si="60"/>
        <v>0</v>
      </c>
      <c r="AG550" s="13">
        <f t="shared" si="56"/>
        <v>0</v>
      </c>
      <c r="AH550" s="12">
        <f t="shared" si="57"/>
        <v>1</v>
      </c>
    </row>
    <row r="551" spans="1:34" hidden="1" x14ac:dyDescent="0.3">
      <c r="A551" s="11" t="s">
        <v>2179</v>
      </c>
      <c r="B551" s="12" t="s">
        <v>1350</v>
      </c>
      <c r="C551" s="12" t="s">
        <v>1435</v>
      </c>
      <c r="D551" s="11" t="s">
        <v>2180</v>
      </c>
      <c r="E551" s="11" t="s">
        <v>2181</v>
      </c>
      <c r="F551" s="11" t="s">
        <v>2179</v>
      </c>
      <c r="G551" s="12" t="s">
        <v>2182</v>
      </c>
      <c r="H551" s="13" t="s">
        <v>396</v>
      </c>
      <c r="I551" s="13"/>
      <c r="J551" s="13" t="s">
        <v>370</v>
      </c>
      <c r="M551" s="15" t="s">
        <v>359</v>
      </c>
      <c r="N551" s="13"/>
      <c r="O551" s="13" t="s">
        <v>370</v>
      </c>
      <c r="P551" s="13"/>
      <c r="R551" s="13"/>
      <c r="S551" s="13" t="s">
        <v>370</v>
      </c>
      <c r="T551" s="13"/>
      <c r="W551" s="13"/>
      <c r="Y551" s="13"/>
      <c r="Z551" s="14"/>
      <c r="AD551" s="13">
        <f t="shared" si="58"/>
        <v>4</v>
      </c>
      <c r="AE551" s="13">
        <f t="shared" si="59"/>
        <v>0</v>
      </c>
      <c r="AF551" s="13">
        <f t="shared" si="60"/>
        <v>0</v>
      </c>
      <c r="AG551" s="13">
        <f t="shared" si="56"/>
        <v>0</v>
      </c>
      <c r="AH551" s="12">
        <f t="shared" si="57"/>
        <v>4</v>
      </c>
    </row>
    <row r="552" spans="1:34" hidden="1" x14ac:dyDescent="0.3">
      <c r="A552" s="11" t="s">
        <v>2183</v>
      </c>
      <c r="B552" s="12" t="s">
        <v>1350</v>
      </c>
      <c r="C552" s="12" t="s">
        <v>1435</v>
      </c>
      <c r="D552" s="11" t="s">
        <v>2184</v>
      </c>
      <c r="E552" s="11" t="s">
        <v>1073</v>
      </c>
      <c r="F552" s="11" t="s">
        <v>2183</v>
      </c>
      <c r="G552" s="12" t="s">
        <v>2185</v>
      </c>
      <c r="H552" s="13" t="s">
        <v>359</v>
      </c>
      <c r="I552" s="13"/>
      <c r="J552" s="13" t="s">
        <v>370</v>
      </c>
      <c r="K552" s="14" t="s">
        <v>370</v>
      </c>
      <c r="M552" s="15"/>
      <c r="N552" s="13"/>
      <c r="P552" s="13"/>
      <c r="R552" s="13" t="s">
        <v>370</v>
      </c>
      <c r="S552" s="13" t="s">
        <v>370</v>
      </c>
      <c r="T552" s="13" t="s">
        <v>370</v>
      </c>
      <c r="V552" s="13" t="s">
        <v>524</v>
      </c>
      <c r="W552" s="13"/>
      <c r="Y552" s="13"/>
      <c r="Z552" s="14"/>
      <c r="AD552" s="13">
        <f t="shared" si="58"/>
        <v>6</v>
      </c>
      <c r="AE552" s="13">
        <f t="shared" si="59"/>
        <v>0</v>
      </c>
      <c r="AF552" s="13">
        <f t="shared" si="60"/>
        <v>1</v>
      </c>
      <c r="AG552" s="13">
        <f t="shared" si="56"/>
        <v>0</v>
      </c>
      <c r="AH552" s="12">
        <f t="shared" si="55"/>
        <v>7</v>
      </c>
    </row>
    <row r="553" spans="1:34" hidden="1" x14ac:dyDescent="0.3">
      <c r="A553" s="11" t="s">
        <v>2186</v>
      </c>
      <c r="B553" s="12" t="s">
        <v>1350</v>
      </c>
      <c r="C553" s="12" t="s">
        <v>1435</v>
      </c>
      <c r="D553" s="11" t="s">
        <v>2184</v>
      </c>
      <c r="E553" s="11" t="s">
        <v>2187</v>
      </c>
      <c r="F553" s="11" t="s">
        <v>2186</v>
      </c>
      <c r="G553" s="12" t="s">
        <v>2188</v>
      </c>
      <c r="I553" s="13"/>
      <c r="J553" s="13"/>
      <c r="K553" s="17" t="s">
        <v>416</v>
      </c>
      <c r="M553" s="15"/>
      <c r="N553" s="13"/>
      <c r="P553" s="13"/>
      <c r="R553" s="13"/>
      <c r="T553" s="13"/>
      <c r="W553" s="13"/>
      <c r="Y553" s="13"/>
      <c r="Z553" s="14"/>
      <c r="AD553" s="13">
        <f t="shared" si="58"/>
        <v>1</v>
      </c>
      <c r="AE553" s="13">
        <f t="shared" si="59"/>
        <v>0</v>
      </c>
      <c r="AF553" s="13">
        <f t="shared" si="60"/>
        <v>0</v>
      </c>
      <c r="AG553" s="13">
        <f t="shared" si="56"/>
        <v>0</v>
      </c>
      <c r="AH553" s="12">
        <f t="shared" si="55"/>
        <v>1</v>
      </c>
    </row>
    <row r="554" spans="1:34" hidden="1" x14ac:dyDescent="0.3">
      <c r="A554" s="11" t="s">
        <v>2189</v>
      </c>
      <c r="B554" s="12" t="s">
        <v>1350</v>
      </c>
      <c r="C554" s="12" t="s">
        <v>1435</v>
      </c>
      <c r="D554" s="11" t="s">
        <v>2190</v>
      </c>
      <c r="E554" s="11" t="s">
        <v>2191</v>
      </c>
      <c r="F554" s="11" t="s">
        <v>2189</v>
      </c>
      <c r="G554" s="12" t="s">
        <v>2192</v>
      </c>
      <c r="I554" s="13"/>
      <c r="J554" s="13"/>
      <c r="K554" s="14" t="s">
        <v>370</v>
      </c>
      <c r="M554" s="15" t="s">
        <v>359</v>
      </c>
      <c r="N554" s="13"/>
      <c r="O554" s="13" t="s">
        <v>370</v>
      </c>
      <c r="P554" s="13"/>
      <c r="R554" s="13"/>
      <c r="S554" s="13" t="s">
        <v>370</v>
      </c>
      <c r="T554" s="13"/>
      <c r="W554" s="13"/>
      <c r="Y554" s="13"/>
      <c r="Z554" s="14"/>
      <c r="AD554" s="13">
        <f t="shared" si="58"/>
        <v>4</v>
      </c>
      <c r="AE554" s="13">
        <f t="shared" si="59"/>
        <v>0</v>
      </c>
      <c r="AF554" s="13">
        <f t="shared" si="60"/>
        <v>0</v>
      </c>
      <c r="AG554" s="13">
        <f t="shared" si="56"/>
        <v>0</v>
      </c>
      <c r="AH554" s="12">
        <f t="shared" si="55"/>
        <v>4</v>
      </c>
    </row>
    <row r="555" spans="1:34" hidden="1" x14ac:dyDescent="0.3">
      <c r="A555" s="11" t="s">
        <v>2193</v>
      </c>
      <c r="B555" s="12" t="s">
        <v>1350</v>
      </c>
      <c r="C555" s="12" t="s">
        <v>1435</v>
      </c>
      <c r="D555" s="11" t="s">
        <v>2194</v>
      </c>
      <c r="E555" s="11" t="s">
        <v>2195</v>
      </c>
      <c r="F555" s="11" t="s">
        <v>2193</v>
      </c>
      <c r="G555" s="12" t="s">
        <v>2196</v>
      </c>
      <c r="I555" s="13"/>
      <c r="J555" s="13"/>
      <c r="M555" s="19" t="s">
        <v>416</v>
      </c>
      <c r="N555" s="13"/>
      <c r="P555" s="13"/>
      <c r="R555" s="13"/>
      <c r="T555" s="13"/>
      <c r="W555" s="13"/>
      <c r="Y555" s="13"/>
      <c r="Z555" s="14"/>
      <c r="AD555" s="13">
        <f t="shared" si="58"/>
        <v>1</v>
      </c>
      <c r="AE555" s="13">
        <f t="shared" si="59"/>
        <v>0</v>
      </c>
      <c r="AF555" s="13">
        <f t="shared" si="60"/>
        <v>0</v>
      </c>
      <c r="AG555" s="13">
        <f t="shared" si="56"/>
        <v>0</v>
      </c>
      <c r="AH555" s="12">
        <f t="shared" si="55"/>
        <v>1</v>
      </c>
    </row>
    <row r="556" spans="1:34" hidden="1" x14ac:dyDescent="0.3">
      <c r="A556" s="11" t="s">
        <v>2197</v>
      </c>
      <c r="B556" s="12" t="s">
        <v>1350</v>
      </c>
      <c r="C556" s="12" t="s">
        <v>1435</v>
      </c>
      <c r="D556" s="11" t="s">
        <v>2194</v>
      </c>
      <c r="E556" s="11" t="s">
        <v>2198</v>
      </c>
      <c r="F556" s="11" t="s">
        <v>2197</v>
      </c>
      <c r="G556" s="12" t="s">
        <v>2199</v>
      </c>
      <c r="I556" s="13"/>
      <c r="J556" s="13"/>
      <c r="M556" s="15" t="s">
        <v>359</v>
      </c>
      <c r="N556" s="13"/>
      <c r="P556" s="13"/>
      <c r="R556" s="13"/>
      <c r="T556" s="13"/>
      <c r="W556" s="13" t="s">
        <v>370</v>
      </c>
      <c r="Y556" s="13"/>
      <c r="Z556" s="14"/>
      <c r="AD556" s="13">
        <f t="shared" si="58"/>
        <v>2</v>
      </c>
      <c r="AE556" s="13">
        <f t="shared" si="59"/>
        <v>0</v>
      </c>
      <c r="AF556" s="13">
        <f t="shared" si="60"/>
        <v>0</v>
      </c>
      <c r="AG556" s="13">
        <f t="shared" si="56"/>
        <v>0</v>
      </c>
      <c r="AH556" s="12">
        <f t="shared" si="55"/>
        <v>2</v>
      </c>
    </row>
    <row r="557" spans="1:34" hidden="1" x14ac:dyDescent="0.3">
      <c r="A557" s="11" t="s">
        <v>2200</v>
      </c>
      <c r="B557" s="12" t="s">
        <v>1350</v>
      </c>
      <c r="C557" s="12" t="s">
        <v>1435</v>
      </c>
      <c r="D557" s="11" t="s">
        <v>2194</v>
      </c>
      <c r="E557" s="11" t="s">
        <v>2201</v>
      </c>
      <c r="F557" s="11" t="s">
        <v>2200</v>
      </c>
      <c r="G557" s="12" t="s">
        <v>2202</v>
      </c>
      <c r="I557" s="13"/>
      <c r="J557" s="13"/>
      <c r="M557" s="19" t="s">
        <v>736</v>
      </c>
      <c r="N557" s="13"/>
      <c r="P557" s="13"/>
      <c r="R557" s="13"/>
      <c r="T557" s="13"/>
      <c r="W557" s="13"/>
      <c r="Y557" s="13"/>
      <c r="Z557" s="14"/>
      <c r="AD557" s="13">
        <f t="shared" si="58"/>
        <v>1</v>
      </c>
      <c r="AE557" s="13">
        <f t="shared" si="59"/>
        <v>0</v>
      </c>
      <c r="AF557" s="13">
        <f t="shared" si="60"/>
        <v>0</v>
      </c>
      <c r="AG557" s="13">
        <f t="shared" si="56"/>
        <v>0</v>
      </c>
      <c r="AH557" s="12">
        <f t="shared" si="55"/>
        <v>1</v>
      </c>
    </row>
    <row r="558" spans="1:34" hidden="1" x14ac:dyDescent="0.3">
      <c r="A558" s="11" t="s">
        <v>2203</v>
      </c>
      <c r="B558" s="12" t="s">
        <v>1350</v>
      </c>
      <c r="C558" s="12" t="s">
        <v>1435</v>
      </c>
      <c r="D558" s="11" t="s">
        <v>2194</v>
      </c>
      <c r="E558" s="11" t="s">
        <v>2204</v>
      </c>
      <c r="F558" s="11" t="s">
        <v>2203</v>
      </c>
      <c r="G558" s="12" t="s">
        <v>2205</v>
      </c>
      <c r="I558" s="13"/>
      <c r="J558" s="13"/>
      <c r="M558" s="15" t="s">
        <v>359</v>
      </c>
      <c r="N558" s="13"/>
      <c r="P558" s="13"/>
      <c r="R558" s="13"/>
      <c r="T558" s="13"/>
      <c r="W558" s="13"/>
      <c r="Y558" s="13"/>
      <c r="Z558" s="14"/>
      <c r="AD558" s="13">
        <f t="shared" si="58"/>
        <v>1</v>
      </c>
      <c r="AE558" s="13">
        <f t="shared" si="59"/>
        <v>0</v>
      </c>
      <c r="AF558" s="13">
        <f t="shared" si="60"/>
        <v>0</v>
      </c>
      <c r="AG558" s="13">
        <f t="shared" si="56"/>
        <v>0</v>
      </c>
      <c r="AH558" s="12">
        <f t="shared" si="55"/>
        <v>1</v>
      </c>
    </row>
    <row r="559" spans="1:34" hidden="1" x14ac:dyDescent="0.3">
      <c r="A559" s="11" t="s">
        <v>2206</v>
      </c>
      <c r="B559" s="12" t="s">
        <v>1350</v>
      </c>
      <c r="C559" s="12" t="s">
        <v>1435</v>
      </c>
      <c r="D559" s="11" t="s">
        <v>2194</v>
      </c>
      <c r="E559" s="11" t="s">
        <v>2207</v>
      </c>
      <c r="F559" s="11" t="s">
        <v>2206</v>
      </c>
      <c r="G559" s="12" t="s">
        <v>2208</v>
      </c>
      <c r="I559" s="13"/>
      <c r="J559" s="13"/>
      <c r="K559" s="14" t="s">
        <v>370</v>
      </c>
      <c r="M559" s="15" t="s">
        <v>359</v>
      </c>
      <c r="N559" s="13"/>
      <c r="P559" s="13" t="s">
        <v>524</v>
      </c>
      <c r="Q559" s="13" t="s">
        <v>370</v>
      </c>
      <c r="R559" s="13"/>
      <c r="T559" s="13" t="s">
        <v>370</v>
      </c>
      <c r="W559" s="13" t="s">
        <v>370</v>
      </c>
      <c r="Y559" s="13"/>
      <c r="Z559" s="14"/>
      <c r="AD559" s="13">
        <f t="shared" si="58"/>
        <v>5</v>
      </c>
      <c r="AE559" s="13">
        <f t="shared" si="59"/>
        <v>0</v>
      </c>
      <c r="AF559" s="13">
        <f t="shared" si="60"/>
        <v>1</v>
      </c>
      <c r="AG559" s="13">
        <f t="shared" si="56"/>
        <v>0</v>
      </c>
      <c r="AH559" s="12">
        <f t="shared" si="55"/>
        <v>6</v>
      </c>
    </row>
    <row r="560" spans="1:34" hidden="1" x14ac:dyDescent="0.3">
      <c r="A560" s="11" t="s">
        <v>2209</v>
      </c>
      <c r="B560" s="12" t="s">
        <v>1350</v>
      </c>
      <c r="C560" s="12" t="s">
        <v>1435</v>
      </c>
      <c r="D560" s="11" t="s">
        <v>2194</v>
      </c>
      <c r="E560" s="11" t="s">
        <v>2210</v>
      </c>
      <c r="F560" s="11" t="s">
        <v>2209</v>
      </c>
      <c r="G560" s="12" t="s">
        <v>2211</v>
      </c>
      <c r="I560" s="13"/>
      <c r="J560" s="13"/>
      <c r="M560" s="15"/>
      <c r="N560" s="13"/>
      <c r="P560" s="13"/>
      <c r="R560" s="13"/>
      <c r="T560" s="13"/>
      <c r="U560" s="13" t="s">
        <v>370</v>
      </c>
      <c r="W560" s="13" t="s">
        <v>370</v>
      </c>
      <c r="Y560" s="13"/>
      <c r="Z560" s="14"/>
      <c r="AD560" s="13">
        <f t="shared" si="58"/>
        <v>2</v>
      </c>
      <c r="AE560" s="13">
        <f t="shared" si="59"/>
        <v>0</v>
      </c>
      <c r="AF560" s="13">
        <f t="shared" si="60"/>
        <v>0</v>
      </c>
      <c r="AG560" s="13">
        <f t="shared" si="56"/>
        <v>0</v>
      </c>
      <c r="AH560" s="12">
        <f t="shared" si="55"/>
        <v>2</v>
      </c>
    </row>
    <row r="561" spans="1:34" hidden="1" x14ac:dyDescent="0.3">
      <c r="A561" s="11" t="s">
        <v>226</v>
      </c>
      <c r="B561" s="12" t="s">
        <v>1350</v>
      </c>
      <c r="C561" s="12" t="s">
        <v>1435</v>
      </c>
      <c r="D561" s="11" t="s">
        <v>2212</v>
      </c>
      <c r="E561" s="11" t="s">
        <v>2213</v>
      </c>
      <c r="F561" s="11" t="s">
        <v>226</v>
      </c>
      <c r="G561" s="12" t="s">
        <v>2214</v>
      </c>
      <c r="I561" s="13"/>
      <c r="J561" s="13"/>
      <c r="M561" s="15" t="s">
        <v>359</v>
      </c>
      <c r="N561" s="13"/>
      <c r="O561" s="13" t="s">
        <v>370</v>
      </c>
      <c r="P561" s="13"/>
      <c r="R561" s="13"/>
      <c r="S561" s="13" t="s">
        <v>370</v>
      </c>
      <c r="T561" s="13"/>
      <c r="W561" s="13" t="s">
        <v>370</v>
      </c>
      <c r="Y561" s="13"/>
      <c r="Z561" s="14"/>
      <c r="AD561" s="13">
        <f t="shared" si="58"/>
        <v>4</v>
      </c>
      <c r="AE561" s="13">
        <f t="shared" si="59"/>
        <v>0</v>
      </c>
      <c r="AF561" s="13">
        <f t="shared" si="60"/>
        <v>0</v>
      </c>
      <c r="AG561" s="13">
        <f t="shared" si="56"/>
        <v>0</v>
      </c>
      <c r="AH561" s="12">
        <f t="shared" si="55"/>
        <v>4</v>
      </c>
    </row>
    <row r="562" spans="1:34" hidden="1" x14ac:dyDescent="0.3">
      <c r="A562" s="11" t="s">
        <v>2215</v>
      </c>
      <c r="B562" s="12" t="s">
        <v>1350</v>
      </c>
      <c r="C562" s="12" t="s">
        <v>1435</v>
      </c>
      <c r="D562" s="11" t="s">
        <v>2216</v>
      </c>
      <c r="E562" s="11" t="s">
        <v>2217</v>
      </c>
      <c r="F562" s="11" t="s">
        <v>2215</v>
      </c>
      <c r="G562" s="12" t="s">
        <v>2218</v>
      </c>
      <c r="I562" s="13"/>
      <c r="J562" s="13"/>
      <c r="M562" s="15"/>
      <c r="N562" s="13"/>
      <c r="O562" s="13" t="s">
        <v>370</v>
      </c>
      <c r="P562" s="13"/>
      <c r="R562" s="13"/>
      <c r="S562" s="13" t="s">
        <v>370</v>
      </c>
      <c r="T562" s="13"/>
      <c r="W562" s="13"/>
      <c r="Y562" s="13"/>
      <c r="Z562" s="14"/>
      <c r="AD562" s="13">
        <f t="shared" si="58"/>
        <v>2</v>
      </c>
      <c r="AE562" s="13">
        <f t="shared" si="59"/>
        <v>0</v>
      </c>
      <c r="AF562" s="13">
        <f t="shared" si="60"/>
        <v>0</v>
      </c>
      <c r="AG562" s="13">
        <f t="shared" si="56"/>
        <v>0</v>
      </c>
      <c r="AH562" s="12">
        <f t="shared" si="55"/>
        <v>2</v>
      </c>
    </row>
    <row r="563" spans="1:34" hidden="1" x14ac:dyDescent="0.3">
      <c r="A563" s="11" t="s">
        <v>2219</v>
      </c>
      <c r="B563" s="12" t="s">
        <v>1350</v>
      </c>
      <c r="C563" s="12" t="s">
        <v>1435</v>
      </c>
      <c r="D563" s="11" t="s">
        <v>2220</v>
      </c>
      <c r="E563" s="11" t="s">
        <v>2221</v>
      </c>
      <c r="F563" s="11" t="s">
        <v>2219</v>
      </c>
      <c r="G563" s="12" t="s">
        <v>2222</v>
      </c>
      <c r="I563" s="13"/>
      <c r="J563" s="13"/>
      <c r="M563" s="15" t="s">
        <v>359</v>
      </c>
      <c r="N563" s="13"/>
      <c r="O563" s="13" t="s">
        <v>370</v>
      </c>
      <c r="P563" s="13"/>
      <c r="R563" s="13"/>
      <c r="S563" s="13" t="s">
        <v>370</v>
      </c>
      <c r="T563" s="13"/>
      <c r="W563" s="13"/>
      <c r="Y563" s="13"/>
      <c r="Z563" s="14"/>
      <c r="AD563" s="13">
        <f t="shared" si="58"/>
        <v>3</v>
      </c>
      <c r="AE563" s="13">
        <f t="shared" si="59"/>
        <v>0</v>
      </c>
      <c r="AF563" s="13">
        <f t="shared" si="60"/>
        <v>0</v>
      </c>
      <c r="AG563" s="13">
        <f t="shared" si="56"/>
        <v>0</v>
      </c>
      <c r="AH563" s="12">
        <f t="shared" si="55"/>
        <v>3</v>
      </c>
    </row>
    <row r="564" spans="1:34" hidden="1" x14ac:dyDescent="0.3">
      <c r="A564" s="11" t="s">
        <v>2223</v>
      </c>
      <c r="B564" s="12" t="s">
        <v>1350</v>
      </c>
      <c r="C564" s="12" t="s">
        <v>1435</v>
      </c>
      <c r="D564" s="11" t="s">
        <v>2224</v>
      </c>
      <c r="E564" s="11" t="s">
        <v>624</v>
      </c>
      <c r="F564" s="11" t="s">
        <v>2223</v>
      </c>
      <c r="G564" s="12" t="s">
        <v>2225</v>
      </c>
      <c r="H564" s="13" t="s">
        <v>370</v>
      </c>
      <c r="I564" s="13"/>
      <c r="J564" s="13" t="s">
        <v>370</v>
      </c>
      <c r="K564" s="14" t="s">
        <v>370</v>
      </c>
      <c r="M564" s="15" t="s">
        <v>359</v>
      </c>
      <c r="N564" s="13"/>
      <c r="P564" s="13"/>
      <c r="Q564" s="13" t="s">
        <v>370</v>
      </c>
      <c r="R564" s="13" t="s">
        <v>370</v>
      </c>
      <c r="T564" s="13"/>
      <c r="W564" s="13" t="s">
        <v>370</v>
      </c>
      <c r="Y564" s="13"/>
      <c r="Z564" s="14"/>
      <c r="AD564" s="13">
        <f t="shared" si="58"/>
        <v>7</v>
      </c>
      <c r="AE564" s="13">
        <f t="shared" si="59"/>
        <v>0</v>
      </c>
      <c r="AF564" s="13">
        <f t="shared" si="60"/>
        <v>0</v>
      </c>
      <c r="AG564" s="13">
        <f t="shared" si="56"/>
        <v>0</v>
      </c>
      <c r="AH564" s="12">
        <f t="shared" si="55"/>
        <v>7</v>
      </c>
    </row>
    <row r="565" spans="1:34" hidden="1" x14ac:dyDescent="0.3">
      <c r="A565" s="11" t="s">
        <v>2226</v>
      </c>
      <c r="B565" s="12" t="s">
        <v>1350</v>
      </c>
      <c r="C565" s="12" t="s">
        <v>1435</v>
      </c>
      <c r="D565" s="11" t="s">
        <v>2224</v>
      </c>
      <c r="E565" s="11" t="s">
        <v>2227</v>
      </c>
      <c r="F565" s="11" t="s">
        <v>2226</v>
      </c>
      <c r="G565" s="12" t="s">
        <v>2228</v>
      </c>
      <c r="I565" s="13"/>
      <c r="J565" s="13"/>
      <c r="M565" s="15" t="s">
        <v>359</v>
      </c>
      <c r="N565" s="13"/>
      <c r="P565" s="13"/>
      <c r="R565" s="13"/>
      <c r="T565" s="13"/>
      <c r="W565" s="13" t="s">
        <v>370</v>
      </c>
      <c r="Y565" s="13"/>
      <c r="Z565" s="14"/>
      <c r="AD565" s="13">
        <f t="shared" si="58"/>
        <v>2</v>
      </c>
      <c r="AE565" s="13">
        <f t="shared" si="59"/>
        <v>0</v>
      </c>
      <c r="AF565" s="13">
        <f t="shared" si="60"/>
        <v>0</v>
      </c>
      <c r="AG565" s="13">
        <f t="shared" si="56"/>
        <v>0</v>
      </c>
      <c r="AH565" s="12">
        <f t="shared" si="55"/>
        <v>2</v>
      </c>
    </row>
    <row r="566" spans="1:34" hidden="1" x14ac:dyDescent="0.3">
      <c r="A566" s="11" t="s">
        <v>2229</v>
      </c>
      <c r="B566" s="12" t="s">
        <v>1350</v>
      </c>
      <c r="C566" s="12" t="s">
        <v>1435</v>
      </c>
      <c r="D566" s="11" t="s">
        <v>2224</v>
      </c>
      <c r="E566" s="11" t="s">
        <v>2230</v>
      </c>
      <c r="F566" s="11" t="s">
        <v>2229</v>
      </c>
      <c r="G566" s="12" t="s">
        <v>2231</v>
      </c>
      <c r="I566" s="13"/>
      <c r="J566" s="13" t="s">
        <v>370</v>
      </c>
      <c r="K566" s="14" t="s">
        <v>370</v>
      </c>
      <c r="M566" s="15" t="s">
        <v>359</v>
      </c>
      <c r="N566" s="13"/>
      <c r="O566" s="13" t="s">
        <v>370</v>
      </c>
      <c r="P566" s="13"/>
      <c r="R566" s="13"/>
      <c r="S566" s="13" t="s">
        <v>370</v>
      </c>
      <c r="T566" s="13"/>
      <c r="W566" s="13" t="s">
        <v>370</v>
      </c>
      <c r="Y566" s="13"/>
      <c r="Z566" s="14"/>
      <c r="AD566" s="13">
        <f t="shared" si="58"/>
        <v>6</v>
      </c>
      <c r="AE566" s="13">
        <f t="shared" si="59"/>
        <v>0</v>
      </c>
      <c r="AF566" s="13">
        <f t="shared" si="60"/>
        <v>0</v>
      </c>
      <c r="AG566" s="13">
        <f t="shared" si="56"/>
        <v>0</v>
      </c>
      <c r="AH566" s="12">
        <f t="shared" si="55"/>
        <v>6</v>
      </c>
    </row>
    <row r="567" spans="1:34" hidden="1" x14ac:dyDescent="0.3">
      <c r="A567" s="11" t="s">
        <v>2232</v>
      </c>
      <c r="B567" s="12" t="s">
        <v>1350</v>
      </c>
      <c r="C567" s="12" t="s">
        <v>1435</v>
      </c>
      <c r="D567" s="11" t="s">
        <v>2224</v>
      </c>
      <c r="E567" s="11" t="s">
        <v>2233</v>
      </c>
      <c r="F567" s="11" t="s">
        <v>2232</v>
      </c>
      <c r="G567" s="12" t="s">
        <v>2234</v>
      </c>
      <c r="I567" s="13"/>
      <c r="J567" s="13"/>
      <c r="M567" s="15" t="s">
        <v>359</v>
      </c>
      <c r="N567" s="13"/>
      <c r="P567" s="13"/>
      <c r="R567" s="13"/>
      <c r="T567" s="13"/>
      <c r="W567" s="13"/>
      <c r="Y567" s="13"/>
      <c r="Z567" s="14"/>
      <c r="AD567" s="13">
        <f t="shared" si="58"/>
        <v>1</v>
      </c>
      <c r="AE567" s="13">
        <f t="shared" si="59"/>
        <v>0</v>
      </c>
      <c r="AF567" s="13">
        <f t="shared" si="60"/>
        <v>0</v>
      </c>
      <c r="AG567" s="13">
        <f t="shared" si="56"/>
        <v>0</v>
      </c>
      <c r="AH567" s="12">
        <f t="shared" si="55"/>
        <v>1</v>
      </c>
    </row>
    <row r="568" spans="1:34" hidden="1" x14ac:dyDescent="0.3">
      <c r="A568" s="11" t="s">
        <v>2235</v>
      </c>
      <c r="B568" s="12" t="s">
        <v>1350</v>
      </c>
      <c r="C568" s="12" t="s">
        <v>1435</v>
      </c>
      <c r="D568" s="11" t="s">
        <v>2224</v>
      </c>
      <c r="E568" s="11" t="s">
        <v>2236</v>
      </c>
      <c r="F568" s="11" t="s">
        <v>2235</v>
      </c>
      <c r="G568" s="12" t="s">
        <v>2237</v>
      </c>
      <c r="I568" s="13"/>
      <c r="J568" s="13"/>
      <c r="M568" s="19" t="s">
        <v>416</v>
      </c>
      <c r="N568" s="13"/>
      <c r="P568" s="13"/>
      <c r="R568" s="13"/>
      <c r="T568" s="13"/>
      <c r="W568" s="13"/>
      <c r="Y568" s="13"/>
      <c r="Z568" s="14"/>
      <c r="AD568" s="13">
        <f t="shared" si="58"/>
        <v>1</v>
      </c>
      <c r="AE568" s="13">
        <f t="shared" si="59"/>
        <v>0</v>
      </c>
      <c r="AF568" s="13">
        <f t="shared" si="60"/>
        <v>0</v>
      </c>
      <c r="AG568" s="13">
        <f t="shared" si="56"/>
        <v>0</v>
      </c>
      <c r="AH568" s="12">
        <f t="shared" si="55"/>
        <v>1</v>
      </c>
    </row>
    <row r="569" spans="1:34" hidden="1" x14ac:dyDescent="0.3">
      <c r="A569" s="11" t="s">
        <v>2238</v>
      </c>
      <c r="B569" s="12" t="s">
        <v>1350</v>
      </c>
      <c r="C569" s="12" t="s">
        <v>1435</v>
      </c>
      <c r="D569" s="11" t="s">
        <v>2224</v>
      </c>
      <c r="E569" s="11" t="s">
        <v>2239</v>
      </c>
      <c r="F569" s="11" t="s">
        <v>2238</v>
      </c>
      <c r="G569" s="12" t="s">
        <v>2240</v>
      </c>
      <c r="I569" s="13"/>
      <c r="J569" s="13"/>
      <c r="M569" s="15" t="s">
        <v>359</v>
      </c>
      <c r="N569" s="13"/>
      <c r="O569" s="13" t="s">
        <v>370</v>
      </c>
      <c r="P569" s="13"/>
      <c r="R569" s="13"/>
      <c r="T569" s="13"/>
      <c r="W569" s="13"/>
      <c r="Y569" s="13"/>
      <c r="Z569" s="14"/>
      <c r="AD569" s="13">
        <f t="shared" si="58"/>
        <v>2</v>
      </c>
      <c r="AE569" s="13">
        <f t="shared" si="59"/>
        <v>0</v>
      </c>
      <c r="AF569" s="13">
        <f t="shared" si="60"/>
        <v>0</v>
      </c>
      <c r="AG569" s="13">
        <f t="shared" si="56"/>
        <v>0</v>
      </c>
      <c r="AH569" s="12">
        <f t="shared" si="55"/>
        <v>2</v>
      </c>
    </row>
    <row r="570" spans="1:34" hidden="1" x14ac:dyDescent="0.3">
      <c r="A570" s="11" t="s">
        <v>2241</v>
      </c>
      <c r="B570" s="12" t="s">
        <v>1350</v>
      </c>
      <c r="C570" s="12" t="s">
        <v>1435</v>
      </c>
      <c r="D570" s="11" t="s">
        <v>2224</v>
      </c>
      <c r="E570" s="11" t="s">
        <v>2242</v>
      </c>
      <c r="F570" s="11" t="s">
        <v>2241</v>
      </c>
      <c r="G570" s="12" t="s">
        <v>2243</v>
      </c>
      <c r="I570" s="13"/>
      <c r="J570" s="13"/>
      <c r="M570" s="15" t="s">
        <v>359</v>
      </c>
      <c r="N570" s="13"/>
      <c r="O570" s="13" t="s">
        <v>370</v>
      </c>
      <c r="P570" s="13"/>
      <c r="R570" s="13"/>
      <c r="T570" s="13"/>
      <c r="W570" s="13"/>
      <c r="Y570" s="13"/>
      <c r="Z570" s="14"/>
      <c r="AD570" s="13">
        <f t="shared" si="58"/>
        <v>2</v>
      </c>
      <c r="AE570" s="13">
        <f t="shared" si="59"/>
        <v>0</v>
      </c>
      <c r="AF570" s="13">
        <f t="shared" si="60"/>
        <v>0</v>
      </c>
      <c r="AG570" s="13">
        <f t="shared" si="56"/>
        <v>0</v>
      </c>
      <c r="AH570" s="12">
        <f t="shared" si="55"/>
        <v>2</v>
      </c>
    </row>
    <row r="571" spans="1:34" hidden="1" x14ac:dyDescent="0.3">
      <c r="A571" s="11" t="s">
        <v>2244</v>
      </c>
      <c r="B571" s="12" t="s">
        <v>1350</v>
      </c>
      <c r="C571" s="12" t="s">
        <v>1435</v>
      </c>
      <c r="D571" s="11" t="s">
        <v>2224</v>
      </c>
      <c r="E571" s="11" t="s">
        <v>448</v>
      </c>
      <c r="F571" s="11" t="s">
        <v>2244</v>
      </c>
      <c r="G571" s="12" t="s">
        <v>2245</v>
      </c>
      <c r="I571" s="13"/>
      <c r="J571" s="13"/>
      <c r="K571" s="14" t="s">
        <v>370</v>
      </c>
      <c r="M571" s="15"/>
      <c r="N571" s="13"/>
      <c r="P571" s="13" t="s">
        <v>370</v>
      </c>
      <c r="Q571" s="13" t="s">
        <v>370</v>
      </c>
      <c r="R571" s="13"/>
      <c r="T571" s="13" t="s">
        <v>370</v>
      </c>
      <c r="U571" s="13" t="s">
        <v>370</v>
      </c>
      <c r="W571" s="13" t="s">
        <v>370</v>
      </c>
      <c r="Y571" s="13"/>
      <c r="Z571" s="14"/>
      <c r="AD571" s="13">
        <f t="shared" si="58"/>
        <v>6</v>
      </c>
      <c r="AE571" s="13">
        <f t="shared" si="59"/>
        <v>0</v>
      </c>
      <c r="AF571" s="13">
        <f t="shared" si="60"/>
        <v>0</v>
      </c>
      <c r="AG571" s="13">
        <f t="shared" si="56"/>
        <v>0</v>
      </c>
      <c r="AH571" s="12">
        <f t="shared" si="55"/>
        <v>6</v>
      </c>
    </row>
    <row r="572" spans="1:34" hidden="1" x14ac:dyDescent="0.3">
      <c r="A572" s="11" t="s">
        <v>2246</v>
      </c>
      <c r="B572" s="12" t="s">
        <v>1350</v>
      </c>
      <c r="C572" s="12" t="s">
        <v>1435</v>
      </c>
      <c r="D572" s="11" t="s">
        <v>2224</v>
      </c>
      <c r="E572" s="11" t="s">
        <v>2247</v>
      </c>
      <c r="F572" s="11" t="s">
        <v>2246</v>
      </c>
      <c r="G572" s="12" t="s">
        <v>2248</v>
      </c>
      <c r="I572" s="13"/>
      <c r="J572" s="13"/>
      <c r="K572" s="14" t="s">
        <v>370</v>
      </c>
      <c r="M572" s="15"/>
      <c r="N572" s="13"/>
      <c r="P572" s="13" t="s">
        <v>370</v>
      </c>
      <c r="Q572" s="13" t="s">
        <v>370</v>
      </c>
      <c r="R572" s="13"/>
      <c r="T572" s="13" t="s">
        <v>370</v>
      </c>
      <c r="W572" s="13" t="s">
        <v>370</v>
      </c>
      <c r="Y572" s="13"/>
      <c r="Z572" s="14"/>
      <c r="AD572" s="13">
        <f t="shared" si="58"/>
        <v>5</v>
      </c>
      <c r="AE572" s="13">
        <f t="shared" si="59"/>
        <v>0</v>
      </c>
      <c r="AF572" s="13">
        <f t="shared" si="60"/>
        <v>0</v>
      </c>
      <c r="AG572" s="13">
        <f t="shared" si="56"/>
        <v>0</v>
      </c>
      <c r="AH572" s="12">
        <f t="shared" si="55"/>
        <v>5</v>
      </c>
    </row>
    <row r="573" spans="1:34" hidden="1" x14ac:dyDescent="0.3">
      <c r="A573" s="11" t="s">
        <v>2249</v>
      </c>
      <c r="B573" s="12" t="s">
        <v>1350</v>
      </c>
      <c r="C573" s="12" t="s">
        <v>1435</v>
      </c>
      <c r="D573" s="11" t="s">
        <v>2250</v>
      </c>
      <c r="E573" s="11" t="s">
        <v>1284</v>
      </c>
      <c r="F573" s="11" t="s">
        <v>2249</v>
      </c>
      <c r="G573" s="12" t="s">
        <v>2251</v>
      </c>
      <c r="H573" s="13" t="s">
        <v>370</v>
      </c>
      <c r="I573" s="13"/>
      <c r="J573" s="13"/>
      <c r="K573" s="14" t="s">
        <v>370</v>
      </c>
      <c r="M573" s="15"/>
      <c r="N573" s="13"/>
      <c r="P573" s="13"/>
      <c r="R573" s="13" t="s">
        <v>370</v>
      </c>
      <c r="T573" s="13"/>
      <c r="V573" s="13" t="s">
        <v>370</v>
      </c>
      <c r="W573" s="13"/>
      <c r="Y573" s="13"/>
      <c r="Z573" s="14"/>
      <c r="AD573" s="13">
        <f>COUNTIF(H573:Z573,"X")+COUNTIF(H573:Z573, "X(e)")</f>
        <v>4</v>
      </c>
      <c r="AE573" s="13">
        <f>COUNTIF(H573:Z573,"NB")</f>
        <v>0</v>
      </c>
      <c r="AF573" s="13">
        <f>COUNTIF(H573:Z573,"V")</f>
        <v>0</v>
      </c>
      <c r="AG573" s="13">
        <f>COUNTIF(H573:AA573,"IN")</f>
        <v>0</v>
      </c>
      <c r="AH573" s="12">
        <f>SUM(AD573:AG573)</f>
        <v>4</v>
      </c>
    </row>
    <row r="574" spans="1:34" hidden="1" x14ac:dyDescent="0.3">
      <c r="A574" s="11" t="s">
        <v>2252</v>
      </c>
      <c r="B574" s="12" t="s">
        <v>1350</v>
      </c>
      <c r="C574" s="12" t="s">
        <v>1435</v>
      </c>
      <c r="D574" s="11" t="s">
        <v>2253</v>
      </c>
      <c r="E574" s="11" t="s">
        <v>2254</v>
      </c>
      <c r="F574" s="11" t="s">
        <v>2252</v>
      </c>
      <c r="G574" s="12" t="s">
        <v>2255</v>
      </c>
      <c r="I574" s="13"/>
      <c r="J574" s="13" t="s">
        <v>370</v>
      </c>
      <c r="K574" s="14" t="s">
        <v>370</v>
      </c>
      <c r="M574" s="15" t="s">
        <v>359</v>
      </c>
      <c r="N574" s="13"/>
      <c r="O574" s="13" t="s">
        <v>370</v>
      </c>
      <c r="P574" s="13" t="s">
        <v>370</v>
      </c>
      <c r="Q574" s="13" t="s">
        <v>370</v>
      </c>
      <c r="R574" s="13"/>
      <c r="S574" s="13" t="s">
        <v>370</v>
      </c>
      <c r="T574" s="13" t="s">
        <v>370</v>
      </c>
      <c r="W574" s="13" t="s">
        <v>370</v>
      </c>
      <c r="Y574" s="13"/>
      <c r="Z574" s="14"/>
      <c r="AD574" s="13">
        <f t="shared" si="58"/>
        <v>9</v>
      </c>
      <c r="AE574" s="13">
        <f t="shared" si="59"/>
        <v>0</v>
      </c>
      <c r="AF574" s="13">
        <f t="shared" si="60"/>
        <v>0</v>
      </c>
      <c r="AG574" s="13">
        <f t="shared" si="56"/>
        <v>0</v>
      </c>
      <c r="AH574" s="12">
        <f t="shared" si="55"/>
        <v>9</v>
      </c>
    </row>
    <row r="575" spans="1:34" hidden="1" x14ac:dyDescent="0.3">
      <c r="A575" s="11" t="s">
        <v>2256</v>
      </c>
      <c r="B575" s="12" t="s">
        <v>1350</v>
      </c>
      <c r="C575" s="12" t="s">
        <v>1435</v>
      </c>
      <c r="D575" s="11" t="s">
        <v>2253</v>
      </c>
      <c r="E575" s="11" t="s">
        <v>2257</v>
      </c>
      <c r="F575" s="11" t="s">
        <v>2256</v>
      </c>
      <c r="G575" s="12" t="s">
        <v>2258</v>
      </c>
      <c r="H575" s="13" t="s">
        <v>524</v>
      </c>
      <c r="I575" s="13"/>
      <c r="J575" s="13" t="s">
        <v>370</v>
      </c>
      <c r="K575" s="14" t="s">
        <v>370</v>
      </c>
      <c r="M575" s="15"/>
      <c r="N575" s="13"/>
      <c r="O575" s="13" t="s">
        <v>396</v>
      </c>
      <c r="P575" s="13"/>
      <c r="R575" s="13"/>
      <c r="S575" s="13" t="s">
        <v>370</v>
      </c>
      <c r="T575" s="13"/>
      <c r="W575" s="13" t="s">
        <v>370</v>
      </c>
      <c r="Y575" s="13"/>
      <c r="Z575" s="14"/>
      <c r="AD575" s="13">
        <f t="shared" si="58"/>
        <v>4</v>
      </c>
      <c r="AE575" s="13">
        <f t="shared" si="59"/>
        <v>0</v>
      </c>
      <c r="AF575" s="13">
        <f t="shared" si="60"/>
        <v>1</v>
      </c>
      <c r="AG575" s="13">
        <f t="shared" si="56"/>
        <v>0</v>
      </c>
      <c r="AH575" s="12">
        <f t="shared" si="55"/>
        <v>5</v>
      </c>
    </row>
    <row r="576" spans="1:34" hidden="1" x14ac:dyDescent="0.3">
      <c r="A576" s="11" t="s">
        <v>2259</v>
      </c>
      <c r="B576" s="12" t="s">
        <v>1350</v>
      </c>
      <c r="C576" s="12" t="s">
        <v>1435</v>
      </c>
      <c r="D576" s="11" t="s">
        <v>2260</v>
      </c>
      <c r="E576" s="11" t="s">
        <v>2261</v>
      </c>
      <c r="F576" s="11" t="s">
        <v>2259</v>
      </c>
      <c r="G576" s="12" t="s">
        <v>2262</v>
      </c>
      <c r="H576" s="13" t="s">
        <v>396</v>
      </c>
      <c r="I576" s="13"/>
      <c r="J576" s="13" t="s">
        <v>370</v>
      </c>
      <c r="K576" s="14" t="s">
        <v>370</v>
      </c>
      <c r="M576" s="15" t="s">
        <v>359</v>
      </c>
      <c r="N576" s="13"/>
      <c r="O576" s="13" t="s">
        <v>370</v>
      </c>
      <c r="P576" s="13" t="s">
        <v>370</v>
      </c>
      <c r="Q576" s="13" t="s">
        <v>370</v>
      </c>
      <c r="R576" s="13" t="s">
        <v>396</v>
      </c>
      <c r="S576" s="13" t="s">
        <v>370</v>
      </c>
      <c r="T576" s="13" t="s">
        <v>370</v>
      </c>
      <c r="W576" s="13" t="s">
        <v>370</v>
      </c>
      <c r="Y576" s="13"/>
      <c r="Z576" s="14"/>
      <c r="AD576" s="13">
        <f t="shared" si="58"/>
        <v>9</v>
      </c>
      <c r="AE576" s="13">
        <f t="shared" si="59"/>
        <v>0</v>
      </c>
      <c r="AF576" s="13">
        <f t="shared" si="60"/>
        <v>0</v>
      </c>
      <c r="AG576" s="13">
        <f t="shared" si="56"/>
        <v>0</v>
      </c>
      <c r="AH576" s="12">
        <f t="shared" ref="AH576:AH581" si="61">SUM(AD576:AG576)</f>
        <v>9</v>
      </c>
    </row>
    <row r="577" spans="1:34" hidden="1" x14ac:dyDescent="0.3">
      <c r="A577" s="11" t="s">
        <v>2263</v>
      </c>
      <c r="B577" s="12" t="s">
        <v>1350</v>
      </c>
      <c r="C577" s="12" t="s">
        <v>1435</v>
      </c>
      <c r="D577" s="11" t="s">
        <v>2260</v>
      </c>
      <c r="E577" s="11" t="s">
        <v>2264</v>
      </c>
      <c r="F577" s="11" t="s">
        <v>2263</v>
      </c>
      <c r="G577" s="12" t="s">
        <v>2265</v>
      </c>
      <c r="H577" s="13" t="s">
        <v>370</v>
      </c>
      <c r="I577" s="13"/>
      <c r="J577" s="13" t="s">
        <v>370</v>
      </c>
      <c r="K577" s="14" t="s">
        <v>370</v>
      </c>
      <c r="M577" s="15"/>
      <c r="N577" s="13"/>
      <c r="P577" s="13"/>
      <c r="R577" s="13" t="s">
        <v>370</v>
      </c>
      <c r="T577" s="13"/>
      <c r="V577" s="13" t="s">
        <v>370</v>
      </c>
      <c r="W577" s="13"/>
      <c r="Y577" s="13"/>
      <c r="Z577" s="14"/>
      <c r="AD577" s="13">
        <f t="shared" si="58"/>
        <v>5</v>
      </c>
      <c r="AE577" s="13">
        <f t="shared" si="59"/>
        <v>0</v>
      </c>
      <c r="AF577" s="13">
        <f t="shared" si="60"/>
        <v>0</v>
      </c>
      <c r="AG577" s="13">
        <f t="shared" si="56"/>
        <v>0</v>
      </c>
      <c r="AH577" s="12">
        <f t="shared" si="61"/>
        <v>5</v>
      </c>
    </row>
    <row r="578" spans="1:34" hidden="1" x14ac:dyDescent="0.3">
      <c r="A578" s="11" t="s">
        <v>2266</v>
      </c>
      <c r="B578" s="12" t="s">
        <v>1350</v>
      </c>
      <c r="C578" s="12" t="s">
        <v>1435</v>
      </c>
      <c r="D578" s="11" t="s">
        <v>2267</v>
      </c>
      <c r="E578" s="11" t="s">
        <v>2268</v>
      </c>
      <c r="F578" s="11" t="s">
        <v>2266</v>
      </c>
      <c r="G578" s="12" t="s">
        <v>2269</v>
      </c>
      <c r="H578" s="13" t="s">
        <v>370</v>
      </c>
      <c r="I578" s="13"/>
      <c r="J578" s="13" t="s">
        <v>370</v>
      </c>
      <c r="K578" s="14" t="s">
        <v>370</v>
      </c>
      <c r="M578" s="15"/>
      <c r="N578" s="13"/>
      <c r="P578" s="13"/>
      <c r="R578" s="13"/>
      <c r="S578" s="13" t="s">
        <v>370</v>
      </c>
      <c r="T578" s="13"/>
      <c r="W578" s="13"/>
      <c r="Y578" s="13"/>
      <c r="Z578" s="14"/>
      <c r="AD578" s="13">
        <f t="shared" si="58"/>
        <v>4</v>
      </c>
      <c r="AE578" s="13">
        <f t="shared" si="59"/>
        <v>0</v>
      </c>
      <c r="AF578" s="13">
        <f t="shared" si="60"/>
        <v>0</v>
      </c>
      <c r="AG578" s="13">
        <f t="shared" si="56"/>
        <v>0</v>
      </c>
      <c r="AH578" s="12">
        <f t="shared" si="61"/>
        <v>4</v>
      </c>
    </row>
    <row r="579" spans="1:34" hidden="1" x14ac:dyDescent="0.3">
      <c r="A579" s="11" t="s">
        <v>2270</v>
      </c>
      <c r="B579" s="12" t="s">
        <v>1350</v>
      </c>
      <c r="C579" s="12" t="s">
        <v>1435</v>
      </c>
      <c r="D579" s="11" t="s">
        <v>2267</v>
      </c>
      <c r="E579" s="11" t="s">
        <v>2271</v>
      </c>
      <c r="F579" s="11" t="s">
        <v>2270</v>
      </c>
      <c r="G579" s="12" t="s">
        <v>2272</v>
      </c>
      <c r="I579" s="13"/>
      <c r="J579" s="13" t="s">
        <v>396</v>
      </c>
      <c r="M579" s="15"/>
      <c r="N579" s="13"/>
      <c r="P579" s="13"/>
      <c r="R579" s="13"/>
      <c r="S579" s="16" t="s">
        <v>416</v>
      </c>
      <c r="T579" s="13"/>
      <c r="W579" s="13"/>
      <c r="Y579" s="13"/>
      <c r="Z579" s="14"/>
      <c r="AD579" s="13">
        <f t="shared" si="58"/>
        <v>1</v>
      </c>
      <c r="AE579" s="13">
        <f t="shared" si="59"/>
        <v>0</v>
      </c>
      <c r="AF579" s="13">
        <f t="shared" si="60"/>
        <v>0</v>
      </c>
      <c r="AG579" s="13">
        <f t="shared" si="56"/>
        <v>0</v>
      </c>
      <c r="AH579" s="12">
        <f t="shared" si="61"/>
        <v>1</v>
      </c>
    </row>
    <row r="580" spans="1:34" hidden="1" x14ac:dyDescent="0.3">
      <c r="A580" s="11" t="s">
        <v>2273</v>
      </c>
      <c r="B580" s="12" t="s">
        <v>1350</v>
      </c>
      <c r="C580" s="12" t="s">
        <v>1435</v>
      </c>
      <c r="D580" s="11" t="s">
        <v>2274</v>
      </c>
      <c r="E580" s="11" t="s">
        <v>1333</v>
      </c>
      <c r="F580" s="11" t="s">
        <v>2273</v>
      </c>
      <c r="G580" s="12" t="s">
        <v>2275</v>
      </c>
      <c r="I580" s="13"/>
      <c r="J580" s="13"/>
      <c r="M580" s="15" t="s">
        <v>359</v>
      </c>
      <c r="N580" s="13"/>
      <c r="O580" s="13" t="s">
        <v>370</v>
      </c>
      <c r="P580" s="13"/>
      <c r="R580" s="13"/>
      <c r="T580" s="13"/>
      <c r="W580" s="13"/>
      <c r="Y580" s="13"/>
      <c r="Z580" s="14"/>
      <c r="AD580" s="13">
        <f t="shared" si="58"/>
        <v>2</v>
      </c>
      <c r="AE580" s="13">
        <f t="shared" si="59"/>
        <v>0</v>
      </c>
      <c r="AF580" s="13">
        <f t="shared" si="60"/>
        <v>0</v>
      </c>
      <c r="AG580" s="13">
        <f t="shared" si="56"/>
        <v>0</v>
      </c>
      <c r="AH580" s="12">
        <f t="shared" si="61"/>
        <v>2</v>
      </c>
    </row>
    <row r="581" spans="1:34" hidden="1" x14ac:dyDescent="0.3">
      <c r="A581" s="11" t="s">
        <v>2276</v>
      </c>
      <c r="B581" s="12" t="s">
        <v>1350</v>
      </c>
      <c r="C581" s="12" t="s">
        <v>1435</v>
      </c>
      <c r="D581" s="11" t="s">
        <v>2274</v>
      </c>
      <c r="E581" s="11" t="s">
        <v>2277</v>
      </c>
      <c r="F581" s="11" t="s">
        <v>2276</v>
      </c>
      <c r="G581" s="12" t="s">
        <v>2278</v>
      </c>
      <c r="I581" s="13"/>
      <c r="J581" s="13"/>
      <c r="M581" s="15" t="s">
        <v>359</v>
      </c>
      <c r="N581" s="13"/>
      <c r="O581" s="13" t="s">
        <v>370</v>
      </c>
      <c r="P581" s="13"/>
      <c r="R581" s="13"/>
      <c r="T581" s="13"/>
      <c r="W581" s="13"/>
      <c r="Y581" s="13"/>
      <c r="Z581" s="14"/>
      <c r="AD581" s="13">
        <f t="shared" si="58"/>
        <v>2</v>
      </c>
      <c r="AE581" s="13">
        <f t="shared" si="59"/>
        <v>0</v>
      </c>
      <c r="AF581" s="13">
        <f t="shared" si="60"/>
        <v>0</v>
      </c>
      <c r="AG581" s="13">
        <f t="shared" si="56"/>
        <v>0</v>
      </c>
      <c r="AH581" s="12">
        <f t="shared" si="61"/>
        <v>2</v>
      </c>
    </row>
    <row r="582" spans="1:34" hidden="1" x14ac:dyDescent="0.3">
      <c r="A582" s="11" t="s">
        <v>2279</v>
      </c>
      <c r="B582" s="12" t="s">
        <v>1350</v>
      </c>
      <c r="C582" s="12" t="s">
        <v>1435</v>
      </c>
      <c r="D582" s="11" t="s">
        <v>2280</v>
      </c>
      <c r="E582" s="11" t="s">
        <v>2281</v>
      </c>
      <c r="F582" s="11" t="s">
        <v>2279</v>
      </c>
      <c r="G582" s="12" t="s">
        <v>2282</v>
      </c>
      <c r="I582" s="13"/>
      <c r="J582" s="13"/>
      <c r="M582" s="15" t="s">
        <v>359</v>
      </c>
      <c r="N582" s="13"/>
      <c r="P582" s="13"/>
      <c r="R582" s="13"/>
      <c r="T582" s="13"/>
      <c r="W582" s="13"/>
      <c r="Y582" s="13"/>
      <c r="Z582" s="14"/>
      <c r="AD582" s="13">
        <f t="shared" si="58"/>
        <v>1</v>
      </c>
      <c r="AE582" s="13">
        <f t="shared" si="59"/>
        <v>0</v>
      </c>
      <c r="AF582" s="13">
        <f t="shared" si="60"/>
        <v>0</v>
      </c>
      <c r="AG582" s="13">
        <f t="shared" si="56"/>
        <v>0</v>
      </c>
      <c r="AH582" s="12">
        <f t="shared" si="55"/>
        <v>1</v>
      </c>
    </row>
    <row r="583" spans="1:34" hidden="1" x14ac:dyDescent="0.3">
      <c r="A583" s="11" t="s">
        <v>2283</v>
      </c>
      <c r="B583" s="12" t="s">
        <v>1350</v>
      </c>
      <c r="C583" s="12" t="s">
        <v>1435</v>
      </c>
      <c r="D583" s="11" t="s">
        <v>2280</v>
      </c>
      <c r="E583" s="11" t="s">
        <v>2284</v>
      </c>
      <c r="F583" s="11" t="s">
        <v>2283</v>
      </c>
      <c r="G583" s="12" t="s">
        <v>2285</v>
      </c>
      <c r="H583" s="13" t="s">
        <v>524</v>
      </c>
      <c r="I583" s="13"/>
      <c r="J583" s="13" t="s">
        <v>370</v>
      </c>
      <c r="K583" s="14" t="s">
        <v>370</v>
      </c>
      <c r="M583" s="15" t="s">
        <v>359</v>
      </c>
      <c r="N583" s="13"/>
      <c r="O583" s="13" t="s">
        <v>370</v>
      </c>
      <c r="P583" s="13" t="s">
        <v>370</v>
      </c>
      <c r="Q583" s="13" t="s">
        <v>370</v>
      </c>
      <c r="R583" s="13"/>
      <c r="S583" s="13" t="s">
        <v>370</v>
      </c>
      <c r="T583" s="13" t="s">
        <v>370</v>
      </c>
      <c r="W583" s="13" t="s">
        <v>370</v>
      </c>
      <c r="Y583" s="13"/>
      <c r="Z583" s="14"/>
      <c r="AD583" s="13">
        <f t="shared" si="58"/>
        <v>9</v>
      </c>
      <c r="AE583" s="13">
        <f t="shared" si="59"/>
        <v>0</v>
      </c>
      <c r="AF583" s="13">
        <f t="shared" si="60"/>
        <v>1</v>
      </c>
      <c r="AG583" s="13">
        <f t="shared" si="56"/>
        <v>0</v>
      </c>
      <c r="AH583" s="12">
        <f t="shared" ref="AH583:AH613" si="62">SUM(AD583:AG583)</f>
        <v>10</v>
      </c>
    </row>
    <row r="584" spans="1:34" hidden="1" x14ac:dyDescent="0.3">
      <c r="A584" s="11" t="s">
        <v>2286</v>
      </c>
      <c r="B584" s="12" t="s">
        <v>1350</v>
      </c>
      <c r="C584" s="12" t="s">
        <v>1435</v>
      </c>
      <c r="D584" s="11" t="s">
        <v>2280</v>
      </c>
      <c r="E584" s="11" t="s">
        <v>2287</v>
      </c>
      <c r="F584" s="11" t="s">
        <v>2286</v>
      </c>
      <c r="G584" s="12" t="s">
        <v>2288</v>
      </c>
      <c r="I584" s="13"/>
      <c r="J584" s="13"/>
      <c r="M584" s="15" t="s">
        <v>359</v>
      </c>
      <c r="N584" s="13"/>
      <c r="O584" s="13" t="s">
        <v>370</v>
      </c>
      <c r="P584" s="13"/>
      <c r="R584" s="13"/>
      <c r="S584" s="13" t="s">
        <v>370</v>
      </c>
      <c r="T584" s="13"/>
      <c r="W584" s="13"/>
      <c r="Y584" s="13"/>
      <c r="Z584" s="14"/>
      <c r="AD584" s="13">
        <f>COUNTIF(H584:Z584,"X")+COUNTIF(H584:Z584, "X(e)")</f>
        <v>3</v>
      </c>
      <c r="AE584" s="13">
        <f>COUNTIF(H584:Z584,"NB")</f>
        <v>0</v>
      </c>
      <c r="AF584" s="13">
        <f>COUNTIF(H584:Z584,"V")</f>
        <v>0</v>
      </c>
      <c r="AG584" s="13">
        <f>COUNTIF(H584:AA584,"IN")</f>
        <v>0</v>
      </c>
      <c r="AH584" s="12">
        <f>SUM(AD584:AG584)</f>
        <v>3</v>
      </c>
    </row>
    <row r="585" spans="1:34" hidden="1" x14ac:dyDescent="0.3">
      <c r="A585" s="11" t="s">
        <v>2289</v>
      </c>
      <c r="B585" s="12" t="s">
        <v>1350</v>
      </c>
      <c r="C585" s="12" t="s">
        <v>1435</v>
      </c>
      <c r="D585" s="11" t="s">
        <v>2280</v>
      </c>
      <c r="E585" s="11" t="s">
        <v>2290</v>
      </c>
      <c r="F585" s="11" t="s">
        <v>2289</v>
      </c>
      <c r="G585" s="12" t="s">
        <v>2291</v>
      </c>
      <c r="I585" s="13"/>
      <c r="J585" s="13"/>
      <c r="K585" s="14" t="s">
        <v>370</v>
      </c>
      <c r="M585" s="15" t="s">
        <v>359</v>
      </c>
      <c r="N585" s="13"/>
      <c r="O585" s="13" t="s">
        <v>370</v>
      </c>
      <c r="P585" s="13" t="s">
        <v>370</v>
      </c>
      <c r="Q585" s="13" t="s">
        <v>370</v>
      </c>
      <c r="R585" s="13"/>
      <c r="S585" s="13" t="s">
        <v>370</v>
      </c>
      <c r="T585" s="13" t="s">
        <v>370</v>
      </c>
      <c r="U585" s="13" t="s">
        <v>370</v>
      </c>
      <c r="W585" s="13" t="s">
        <v>370</v>
      </c>
      <c r="Y585" s="13"/>
      <c r="Z585" s="14"/>
      <c r="AD585" s="13">
        <f>COUNTIF(H585:Z585,"X")+COUNTIF(H585:Z585, "X(e)")</f>
        <v>9</v>
      </c>
      <c r="AE585" s="13">
        <f>COUNTIF(H585:Z585,"NB")</f>
        <v>0</v>
      </c>
      <c r="AF585" s="13">
        <f>COUNTIF(H585:Z585,"V")</f>
        <v>0</v>
      </c>
      <c r="AG585" s="13">
        <f>COUNTIF(H585:AA585,"IN")</f>
        <v>0</v>
      </c>
      <c r="AH585" s="12">
        <f>SUM(AD585:AG585)</f>
        <v>9</v>
      </c>
    </row>
    <row r="586" spans="1:34" hidden="1" x14ac:dyDescent="0.3">
      <c r="A586" s="11" t="s">
        <v>2292</v>
      </c>
      <c r="B586" s="12" t="s">
        <v>2293</v>
      </c>
      <c r="C586" s="12" t="s">
        <v>2294</v>
      </c>
      <c r="D586" s="11" t="s">
        <v>2295</v>
      </c>
      <c r="E586" s="11" t="s">
        <v>2296</v>
      </c>
      <c r="F586" s="11" t="s">
        <v>2292</v>
      </c>
      <c r="G586" s="12" t="s">
        <v>2297</v>
      </c>
      <c r="I586" s="13"/>
      <c r="J586" s="13" t="s">
        <v>370</v>
      </c>
      <c r="K586" s="14" t="s">
        <v>370</v>
      </c>
      <c r="M586" s="15" t="s">
        <v>359</v>
      </c>
      <c r="N586" s="13"/>
      <c r="O586" s="13" t="s">
        <v>370</v>
      </c>
      <c r="P586" s="13" t="s">
        <v>370</v>
      </c>
      <c r="Q586" s="13" t="s">
        <v>370</v>
      </c>
      <c r="R586" s="13"/>
      <c r="S586" s="13" t="s">
        <v>370</v>
      </c>
      <c r="T586" s="13" t="s">
        <v>370</v>
      </c>
      <c r="W586" s="13" t="s">
        <v>370</v>
      </c>
      <c r="Y586" s="13"/>
      <c r="Z586" s="14"/>
      <c r="AD586" s="13">
        <f t="shared" si="58"/>
        <v>9</v>
      </c>
      <c r="AE586" s="13">
        <f t="shared" si="59"/>
        <v>0</v>
      </c>
      <c r="AF586" s="13">
        <f t="shared" si="60"/>
        <v>0</v>
      </c>
      <c r="AG586" s="13">
        <f t="shared" si="56"/>
        <v>0</v>
      </c>
      <c r="AH586" s="12">
        <f t="shared" si="62"/>
        <v>9</v>
      </c>
    </row>
    <row r="587" spans="1:34" hidden="1" x14ac:dyDescent="0.3">
      <c r="A587" s="11" t="s">
        <v>2298</v>
      </c>
      <c r="B587" s="12" t="s">
        <v>2299</v>
      </c>
      <c r="C587" s="12" t="s">
        <v>2300</v>
      </c>
      <c r="D587" s="11" t="s">
        <v>2301</v>
      </c>
      <c r="E587" s="11" t="s">
        <v>2302</v>
      </c>
      <c r="F587" s="11" t="s">
        <v>2298</v>
      </c>
      <c r="G587" s="12" t="s">
        <v>2303</v>
      </c>
      <c r="H587" s="13" t="s">
        <v>370</v>
      </c>
      <c r="I587" s="13" t="s">
        <v>524</v>
      </c>
      <c r="J587" s="13" t="s">
        <v>370</v>
      </c>
      <c r="K587" s="14" t="s">
        <v>370</v>
      </c>
      <c r="L587" s="13" t="s">
        <v>524</v>
      </c>
      <c r="M587" s="15" t="s">
        <v>359</v>
      </c>
      <c r="N587" s="13"/>
      <c r="O587" s="13" t="s">
        <v>370</v>
      </c>
      <c r="P587" s="13" t="s">
        <v>370</v>
      </c>
      <c r="Q587" s="13" t="s">
        <v>370</v>
      </c>
      <c r="R587" s="13" t="s">
        <v>370</v>
      </c>
      <c r="S587" s="13" t="s">
        <v>370</v>
      </c>
      <c r="T587" s="13" t="s">
        <v>370</v>
      </c>
      <c r="U587" s="13" t="s">
        <v>370</v>
      </c>
      <c r="V587" s="13" t="s">
        <v>370</v>
      </c>
      <c r="W587" s="13" t="s">
        <v>370</v>
      </c>
      <c r="Y587" s="13"/>
      <c r="Z587" s="14"/>
      <c r="AD587" s="13">
        <f t="shared" si="58"/>
        <v>13</v>
      </c>
      <c r="AE587" s="13">
        <f t="shared" si="59"/>
        <v>0</v>
      </c>
      <c r="AF587" s="13">
        <f t="shared" si="60"/>
        <v>2</v>
      </c>
      <c r="AG587" s="13">
        <f t="shared" si="56"/>
        <v>0</v>
      </c>
      <c r="AH587" s="12">
        <f t="shared" si="62"/>
        <v>15</v>
      </c>
    </row>
    <row r="588" spans="1:34" hidden="1" x14ac:dyDescent="0.3">
      <c r="A588" s="11" t="s">
        <v>2304</v>
      </c>
      <c r="B588" s="12" t="s">
        <v>2299</v>
      </c>
      <c r="C588" s="12" t="s">
        <v>2305</v>
      </c>
      <c r="D588" s="11" t="s">
        <v>2306</v>
      </c>
      <c r="E588" s="11" t="s">
        <v>2307</v>
      </c>
      <c r="F588" s="11" t="s">
        <v>2304</v>
      </c>
      <c r="G588" s="12" t="s">
        <v>2308</v>
      </c>
      <c r="I588" s="13"/>
      <c r="J588" s="13"/>
      <c r="K588" s="14" t="s">
        <v>370</v>
      </c>
      <c r="M588" s="15" t="s">
        <v>359</v>
      </c>
      <c r="N588" s="13"/>
      <c r="O588" s="13" t="s">
        <v>370</v>
      </c>
      <c r="P588" s="13" t="s">
        <v>370</v>
      </c>
      <c r="Q588" s="13" t="s">
        <v>370</v>
      </c>
      <c r="R588" s="13"/>
      <c r="S588" s="13" t="s">
        <v>370</v>
      </c>
      <c r="T588" s="13" t="s">
        <v>370</v>
      </c>
      <c r="W588" s="13" t="s">
        <v>370</v>
      </c>
      <c r="Y588" s="13"/>
      <c r="Z588" s="14"/>
      <c r="AD588" s="13">
        <f t="shared" si="58"/>
        <v>8</v>
      </c>
      <c r="AE588" s="13">
        <f t="shared" si="59"/>
        <v>0</v>
      </c>
      <c r="AF588" s="13">
        <f t="shared" si="60"/>
        <v>0</v>
      </c>
      <c r="AG588" s="13">
        <f t="shared" si="56"/>
        <v>0</v>
      </c>
      <c r="AH588" s="12">
        <f t="shared" si="62"/>
        <v>8</v>
      </c>
    </row>
    <row r="589" spans="1:34" hidden="1" x14ac:dyDescent="0.3">
      <c r="A589" s="11" t="s">
        <v>2309</v>
      </c>
      <c r="B589" s="12" t="s">
        <v>2299</v>
      </c>
      <c r="C589" s="12" t="s">
        <v>2305</v>
      </c>
      <c r="D589" s="11" t="s">
        <v>2306</v>
      </c>
      <c r="E589" s="11" t="s">
        <v>2310</v>
      </c>
      <c r="F589" s="11" t="s">
        <v>2309</v>
      </c>
      <c r="G589" s="12" t="s">
        <v>2311</v>
      </c>
      <c r="I589" s="13"/>
      <c r="J589" s="13" t="s">
        <v>370</v>
      </c>
      <c r="K589" s="14" t="s">
        <v>370</v>
      </c>
      <c r="M589" s="15"/>
      <c r="N589" s="13"/>
      <c r="P589" s="13"/>
      <c r="R589" s="13"/>
      <c r="S589" s="13" t="s">
        <v>370</v>
      </c>
      <c r="T589" s="13"/>
      <c r="W589" s="13"/>
      <c r="Y589" s="13"/>
      <c r="Z589" s="14"/>
      <c r="AD589" s="13">
        <f t="shared" si="58"/>
        <v>3</v>
      </c>
      <c r="AE589" s="13">
        <f t="shared" si="59"/>
        <v>0</v>
      </c>
      <c r="AF589" s="13">
        <f t="shared" si="60"/>
        <v>0</v>
      </c>
      <c r="AG589" s="13">
        <f t="shared" si="56"/>
        <v>0</v>
      </c>
      <c r="AH589" s="12">
        <f t="shared" si="62"/>
        <v>3</v>
      </c>
    </row>
    <row r="590" spans="1:34" hidden="1" x14ac:dyDescent="0.3">
      <c r="A590" s="11" t="s">
        <v>2312</v>
      </c>
      <c r="B590" s="12" t="s">
        <v>2299</v>
      </c>
      <c r="C590" s="12" t="s">
        <v>2305</v>
      </c>
      <c r="D590" s="11" t="s">
        <v>2306</v>
      </c>
      <c r="E590" s="11" t="s">
        <v>2313</v>
      </c>
      <c r="F590" s="11" t="s">
        <v>2312</v>
      </c>
      <c r="G590" s="12" t="s">
        <v>2314</v>
      </c>
      <c r="I590" s="13"/>
      <c r="J590" s="13" t="s">
        <v>396</v>
      </c>
      <c r="K590" s="17" t="s">
        <v>416</v>
      </c>
      <c r="M590" s="15"/>
      <c r="N590" s="13"/>
      <c r="P590" s="13"/>
      <c r="R590" s="13"/>
      <c r="T590" s="13"/>
      <c r="W590" s="13"/>
      <c r="Y590" s="13"/>
      <c r="Z590" s="14"/>
      <c r="AD590" s="13">
        <f t="shared" si="58"/>
        <v>1</v>
      </c>
      <c r="AE590" s="13">
        <f t="shared" si="59"/>
        <v>0</v>
      </c>
      <c r="AF590" s="13">
        <f t="shared" si="60"/>
        <v>0</v>
      </c>
      <c r="AG590" s="13">
        <f t="shared" si="56"/>
        <v>0</v>
      </c>
      <c r="AH590" s="12">
        <f t="shared" si="62"/>
        <v>1</v>
      </c>
    </row>
    <row r="591" spans="1:34" hidden="1" x14ac:dyDescent="0.3">
      <c r="A591" s="11" t="s">
        <v>2315</v>
      </c>
      <c r="B591" s="12" t="s">
        <v>2299</v>
      </c>
      <c r="C591" s="12" t="s">
        <v>2316</v>
      </c>
      <c r="D591" s="11" t="s">
        <v>2317</v>
      </c>
      <c r="E591" s="11" t="s">
        <v>2318</v>
      </c>
      <c r="F591" s="11" t="s">
        <v>2315</v>
      </c>
      <c r="G591" s="12" t="s">
        <v>2319</v>
      </c>
      <c r="I591" s="13"/>
      <c r="J591" s="13"/>
      <c r="K591" s="14" t="s">
        <v>524</v>
      </c>
      <c r="M591" s="15"/>
      <c r="N591" s="13"/>
      <c r="P591" s="13"/>
      <c r="R591" s="13"/>
      <c r="T591" s="13"/>
      <c r="W591" s="13"/>
      <c r="Y591" s="13"/>
      <c r="Z591" s="14"/>
      <c r="AD591" s="13">
        <f t="shared" si="58"/>
        <v>0</v>
      </c>
      <c r="AE591" s="13">
        <f t="shared" si="59"/>
        <v>0</v>
      </c>
      <c r="AF591" s="13">
        <f t="shared" si="60"/>
        <v>1</v>
      </c>
      <c r="AG591" s="13">
        <f t="shared" si="56"/>
        <v>0</v>
      </c>
      <c r="AH591" s="12">
        <f t="shared" si="62"/>
        <v>1</v>
      </c>
    </row>
    <row r="592" spans="1:34" hidden="1" x14ac:dyDescent="0.3">
      <c r="A592" s="11" t="s">
        <v>2320</v>
      </c>
      <c r="B592" s="12" t="s">
        <v>2299</v>
      </c>
      <c r="C592" s="12" t="s">
        <v>2316</v>
      </c>
      <c r="D592" s="11" t="s">
        <v>2321</v>
      </c>
      <c r="E592" s="11" t="s">
        <v>1277</v>
      </c>
      <c r="F592" s="11" t="s">
        <v>2320</v>
      </c>
      <c r="G592" s="12" t="s">
        <v>2322</v>
      </c>
      <c r="I592" s="13"/>
      <c r="J592" s="13"/>
      <c r="K592" s="14" t="s">
        <v>370</v>
      </c>
      <c r="M592" s="15" t="s">
        <v>359</v>
      </c>
      <c r="N592" s="13"/>
      <c r="O592" s="13" t="s">
        <v>370</v>
      </c>
      <c r="P592" s="13" t="s">
        <v>370</v>
      </c>
      <c r="Q592" s="13" t="s">
        <v>370</v>
      </c>
      <c r="R592" s="13"/>
      <c r="S592" s="13" t="s">
        <v>370</v>
      </c>
      <c r="T592" s="13" t="s">
        <v>370</v>
      </c>
      <c r="U592" s="13" t="s">
        <v>370</v>
      </c>
      <c r="W592" s="13" t="s">
        <v>370</v>
      </c>
      <c r="Y592" s="13"/>
      <c r="Z592" s="14"/>
      <c r="AD592" s="13">
        <f t="shared" si="58"/>
        <v>9</v>
      </c>
      <c r="AE592" s="13">
        <f t="shared" si="59"/>
        <v>0</v>
      </c>
      <c r="AF592" s="13">
        <f t="shared" si="60"/>
        <v>0</v>
      </c>
      <c r="AG592" s="13">
        <f t="shared" si="56"/>
        <v>0</v>
      </c>
      <c r="AH592" s="12">
        <f t="shared" si="62"/>
        <v>9</v>
      </c>
    </row>
    <row r="593" spans="1:34" hidden="1" x14ac:dyDescent="0.3">
      <c r="A593" s="11" t="s">
        <v>2323</v>
      </c>
      <c r="B593" s="12" t="s">
        <v>2299</v>
      </c>
      <c r="C593" s="12" t="s">
        <v>2316</v>
      </c>
      <c r="D593" s="11" t="s">
        <v>2321</v>
      </c>
      <c r="E593" s="11" t="s">
        <v>2324</v>
      </c>
      <c r="F593" s="11" t="s">
        <v>2323</v>
      </c>
      <c r="G593" s="12" t="s">
        <v>2325</v>
      </c>
      <c r="I593" s="13"/>
      <c r="J593" s="13"/>
      <c r="M593" s="15"/>
      <c r="N593" s="13"/>
      <c r="P593" s="13"/>
      <c r="R593" s="13"/>
      <c r="T593" s="13"/>
      <c r="W593" s="16" t="s">
        <v>416</v>
      </c>
      <c r="Y593" s="13"/>
      <c r="Z593" s="14"/>
      <c r="AD593" s="13">
        <f t="shared" si="58"/>
        <v>1</v>
      </c>
      <c r="AE593" s="13">
        <f t="shared" si="59"/>
        <v>0</v>
      </c>
      <c r="AF593" s="13">
        <f t="shared" si="60"/>
        <v>0</v>
      </c>
      <c r="AG593" s="13">
        <f t="shared" si="56"/>
        <v>0</v>
      </c>
      <c r="AH593" s="12">
        <f t="shared" si="62"/>
        <v>1</v>
      </c>
    </row>
    <row r="594" spans="1:34" hidden="1" x14ac:dyDescent="0.3">
      <c r="A594" s="11" t="s">
        <v>2326</v>
      </c>
      <c r="B594" s="12" t="s">
        <v>2299</v>
      </c>
      <c r="C594" s="12" t="s">
        <v>2316</v>
      </c>
      <c r="D594" s="11" t="s">
        <v>2321</v>
      </c>
      <c r="E594" s="11" t="s">
        <v>2327</v>
      </c>
      <c r="F594" s="11" t="s">
        <v>2326</v>
      </c>
      <c r="G594" s="12" t="s">
        <v>2328</v>
      </c>
      <c r="I594" s="13"/>
      <c r="J594" s="13"/>
      <c r="M594" s="15" t="s">
        <v>359</v>
      </c>
      <c r="N594" s="13"/>
      <c r="O594" s="13" t="s">
        <v>370</v>
      </c>
      <c r="P594" s="13"/>
      <c r="R594" s="13"/>
      <c r="S594" s="13" t="s">
        <v>370</v>
      </c>
      <c r="T594" s="13"/>
      <c r="W594" s="13"/>
      <c r="Y594" s="13"/>
      <c r="Z594" s="14"/>
      <c r="AD594" s="13">
        <f t="shared" si="58"/>
        <v>3</v>
      </c>
      <c r="AE594" s="13">
        <f t="shared" si="59"/>
        <v>0</v>
      </c>
      <c r="AF594" s="13">
        <f t="shared" si="60"/>
        <v>0</v>
      </c>
      <c r="AG594" s="13">
        <f t="shared" si="56"/>
        <v>0</v>
      </c>
      <c r="AH594" s="12">
        <f t="shared" si="62"/>
        <v>3</v>
      </c>
    </row>
    <row r="595" spans="1:34" hidden="1" x14ac:dyDescent="0.3">
      <c r="A595" s="11" t="s">
        <v>2329</v>
      </c>
      <c r="B595" s="12" t="s">
        <v>2299</v>
      </c>
      <c r="C595" s="12" t="s">
        <v>2316</v>
      </c>
      <c r="D595" s="11" t="s">
        <v>2321</v>
      </c>
      <c r="E595" s="11" t="s">
        <v>2330</v>
      </c>
      <c r="F595" s="11" t="s">
        <v>2329</v>
      </c>
      <c r="G595" s="12" t="s">
        <v>2331</v>
      </c>
      <c r="I595" s="13"/>
      <c r="J595" s="13"/>
      <c r="M595" s="15" t="s">
        <v>359</v>
      </c>
      <c r="N595" s="13"/>
      <c r="P595" s="13"/>
      <c r="R595" s="13"/>
      <c r="S595" s="13" t="s">
        <v>370</v>
      </c>
      <c r="T595" s="13"/>
      <c r="W595" s="13"/>
      <c r="Y595" s="13"/>
      <c r="Z595" s="14"/>
      <c r="AD595" s="13">
        <f t="shared" si="58"/>
        <v>2</v>
      </c>
      <c r="AE595" s="13">
        <f t="shared" si="59"/>
        <v>0</v>
      </c>
      <c r="AF595" s="13">
        <f t="shared" si="60"/>
        <v>0</v>
      </c>
      <c r="AG595" s="13">
        <f t="shared" si="56"/>
        <v>0</v>
      </c>
      <c r="AH595" s="12">
        <f t="shared" si="62"/>
        <v>2</v>
      </c>
    </row>
    <row r="596" spans="1:34" hidden="1" x14ac:dyDescent="0.3">
      <c r="A596" s="11" t="s">
        <v>2332</v>
      </c>
      <c r="B596" s="12" t="s">
        <v>2299</v>
      </c>
      <c r="C596" s="12" t="s">
        <v>2316</v>
      </c>
      <c r="D596" s="11" t="s">
        <v>2321</v>
      </c>
      <c r="E596" s="11" t="s">
        <v>2333</v>
      </c>
      <c r="F596" s="11" t="s">
        <v>2332</v>
      </c>
      <c r="G596" s="12" t="s">
        <v>2334</v>
      </c>
      <c r="H596" s="13" t="s">
        <v>370</v>
      </c>
      <c r="I596" s="13"/>
      <c r="J596" s="13"/>
      <c r="L596" s="13" t="s">
        <v>370</v>
      </c>
      <c r="M596" s="15"/>
      <c r="N596" s="13"/>
      <c r="P596" s="13"/>
      <c r="R596" s="13"/>
      <c r="T596" s="13"/>
      <c r="W596" s="13"/>
      <c r="Y596" s="13"/>
      <c r="Z596" s="14" t="s">
        <v>524</v>
      </c>
      <c r="AD596" s="13">
        <f t="shared" si="58"/>
        <v>2</v>
      </c>
      <c r="AE596" s="13">
        <f t="shared" si="59"/>
        <v>0</v>
      </c>
      <c r="AF596" s="13">
        <f t="shared" si="60"/>
        <v>1</v>
      </c>
      <c r="AG596" s="13">
        <f t="shared" si="56"/>
        <v>0</v>
      </c>
      <c r="AH596" s="12">
        <f t="shared" si="62"/>
        <v>3</v>
      </c>
    </row>
    <row r="597" spans="1:34" hidden="1" x14ac:dyDescent="0.3">
      <c r="A597" s="11" t="s">
        <v>2335</v>
      </c>
      <c r="B597" s="12" t="s">
        <v>2299</v>
      </c>
      <c r="C597" s="12" t="s">
        <v>2316</v>
      </c>
      <c r="D597" s="11" t="s">
        <v>2336</v>
      </c>
      <c r="E597" s="11" t="s">
        <v>2337</v>
      </c>
      <c r="F597" s="11" t="s">
        <v>2335</v>
      </c>
      <c r="G597" s="12" t="s">
        <v>2338</v>
      </c>
      <c r="H597" s="13" t="s">
        <v>370</v>
      </c>
      <c r="I597" s="13" t="s">
        <v>359</v>
      </c>
      <c r="J597" s="13" t="s">
        <v>370</v>
      </c>
      <c r="K597" s="14" t="s">
        <v>370</v>
      </c>
      <c r="L597" s="13" t="s">
        <v>524</v>
      </c>
      <c r="M597" s="15" t="s">
        <v>359</v>
      </c>
      <c r="N597" s="13" t="s">
        <v>538</v>
      </c>
      <c r="O597" s="13" t="s">
        <v>370</v>
      </c>
      <c r="P597" s="13" t="s">
        <v>370</v>
      </c>
      <c r="Q597" s="13" t="s">
        <v>370</v>
      </c>
      <c r="R597" s="13" t="s">
        <v>370</v>
      </c>
      <c r="S597" s="13" t="s">
        <v>370</v>
      </c>
      <c r="T597" s="13" t="s">
        <v>370</v>
      </c>
      <c r="U597" s="13" t="s">
        <v>370</v>
      </c>
      <c r="V597" s="13" t="s">
        <v>370</v>
      </c>
      <c r="W597" s="13" t="s">
        <v>370</v>
      </c>
      <c r="Y597" s="13" t="s">
        <v>538</v>
      </c>
      <c r="Z597" s="14" t="s">
        <v>524</v>
      </c>
      <c r="AD597" s="13">
        <f t="shared" si="58"/>
        <v>14</v>
      </c>
      <c r="AE597" s="13">
        <f t="shared" si="59"/>
        <v>2</v>
      </c>
      <c r="AF597" s="13">
        <f t="shared" si="60"/>
        <v>2</v>
      </c>
      <c r="AG597" s="13">
        <f t="shared" si="56"/>
        <v>0</v>
      </c>
      <c r="AH597" s="12">
        <f t="shared" si="62"/>
        <v>18</v>
      </c>
    </row>
    <row r="598" spans="1:34" hidden="1" x14ac:dyDescent="0.3">
      <c r="A598" s="11" t="s">
        <v>2339</v>
      </c>
      <c r="B598" s="12" t="s">
        <v>2299</v>
      </c>
      <c r="C598" s="12" t="s">
        <v>2316</v>
      </c>
      <c r="D598" s="11" t="s">
        <v>2336</v>
      </c>
      <c r="E598" s="11" t="s">
        <v>664</v>
      </c>
      <c r="F598" s="11" t="s">
        <v>2339</v>
      </c>
      <c r="G598" s="12" t="s">
        <v>2340</v>
      </c>
      <c r="H598" s="13" t="s">
        <v>370</v>
      </c>
      <c r="I598" s="13"/>
      <c r="J598" s="13" t="s">
        <v>370</v>
      </c>
      <c r="K598" s="14" t="s">
        <v>370</v>
      </c>
      <c r="M598" s="15" t="s">
        <v>360</v>
      </c>
      <c r="N598" s="13"/>
      <c r="O598" s="13" t="s">
        <v>370</v>
      </c>
      <c r="P598" s="13" t="s">
        <v>370</v>
      </c>
      <c r="Q598" s="13" t="s">
        <v>370</v>
      </c>
      <c r="R598" s="13" t="s">
        <v>370</v>
      </c>
      <c r="S598" s="13" t="s">
        <v>538</v>
      </c>
      <c r="T598" s="13" t="s">
        <v>370</v>
      </c>
      <c r="U598" s="13" t="s">
        <v>370</v>
      </c>
      <c r="V598" s="13" t="s">
        <v>524</v>
      </c>
      <c r="W598" s="13" t="s">
        <v>370</v>
      </c>
      <c r="Y598" s="13"/>
      <c r="Z598" s="14"/>
      <c r="AD598" s="13">
        <f t="shared" si="58"/>
        <v>10</v>
      </c>
      <c r="AE598" s="13">
        <f t="shared" si="59"/>
        <v>2</v>
      </c>
      <c r="AF598" s="13">
        <f t="shared" si="60"/>
        <v>1</v>
      </c>
      <c r="AG598" s="13">
        <f t="shared" si="56"/>
        <v>0</v>
      </c>
      <c r="AH598" s="12">
        <f t="shared" si="62"/>
        <v>13</v>
      </c>
    </row>
    <row r="599" spans="1:34" hidden="1" x14ac:dyDescent="0.3">
      <c r="A599" s="11" t="s">
        <v>2341</v>
      </c>
      <c r="B599" s="12" t="s">
        <v>2299</v>
      </c>
      <c r="C599" s="12" t="s">
        <v>2316</v>
      </c>
      <c r="D599" s="11" t="s">
        <v>2342</v>
      </c>
      <c r="E599" s="11" t="s">
        <v>2343</v>
      </c>
      <c r="F599" s="11" t="s">
        <v>2341</v>
      </c>
      <c r="G599" s="12" t="s">
        <v>2344</v>
      </c>
      <c r="I599" s="13"/>
      <c r="J599" s="13" t="s">
        <v>370</v>
      </c>
      <c r="K599" s="14" t="s">
        <v>370</v>
      </c>
      <c r="M599" s="15" t="s">
        <v>359</v>
      </c>
      <c r="N599" s="13"/>
      <c r="O599" s="13" t="s">
        <v>370</v>
      </c>
      <c r="P599" s="13"/>
      <c r="R599" s="13"/>
      <c r="S599" s="13" t="s">
        <v>370</v>
      </c>
      <c r="T599" s="13"/>
      <c r="W599" s="13"/>
      <c r="Y599" s="13"/>
      <c r="Z599" s="14"/>
      <c r="AD599" s="13">
        <f t="shared" si="58"/>
        <v>5</v>
      </c>
      <c r="AE599" s="13">
        <f t="shared" si="59"/>
        <v>0</v>
      </c>
      <c r="AF599" s="13">
        <f t="shared" si="60"/>
        <v>0</v>
      </c>
      <c r="AG599" s="13">
        <f t="shared" si="56"/>
        <v>0</v>
      </c>
      <c r="AH599" s="12">
        <f t="shared" si="62"/>
        <v>5</v>
      </c>
    </row>
    <row r="600" spans="1:34" hidden="1" x14ac:dyDescent="0.3">
      <c r="A600" s="11" t="s">
        <v>2345</v>
      </c>
      <c r="B600" s="12" t="s">
        <v>2299</v>
      </c>
      <c r="C600" s="12" t="s">
        <v>2316</v>
      </c>
      <c r="D600" s="11" t="s">
        <v>2342</v>
      </c>
      <c r="E600" s="11" t="s">
        <v>2313</v>
      </c>
      <c r="F600" s="11" t="s">
        <v>2345</v>
      </c>
      <c r="G600" s="12" t="s">
        <v>2346</v>
      </c>
      <c r="I600" s="13"/>
      <c r="J600" s="13" t="s">
        <v>370</v>
      </c>
      <c r="K600" s="14" t="s">
        <v>370</v>
      </c>
      <c r="M600" s="15" t="s">
        <v>359</v>
      </c>
      <c r="N600" s="13"/>
      <c r="O600" s="13" t="s">
        <v>370</v>
      </c>
      <c r="P600" s="13" t="s">
        <v>370</v>
      </c>
      <c r="Q600" s="13" t="s">
        <v>370</v>
      </c>
      <c r="R600" s="13" t="s">
        <v>370</v>
      </c>
      <c r="S600" s="13" t="s">
        <v>370</v>
      </c>
      <c r="T600" s="13" t="s">
        <v>370</v>
      </c>
      <c r="W600" s="13" t="s">
        <v>370</v>
      </c>
      <c r="Y600" s="13"/>
      <c r="Z600" s="14"/>
      <c r="AD600" s="13">
        <f t="shared" si="58"/>
        <v>10</v>
      </c>
      <c r="AE600" s="13">
        <f t="shared" si="59"/>
        <v>0</v>
      </c>
      <c r="AF600" s="13">
        <f t="shared" si="60"/>
        <v>0</v>
      </c>
      <c r="AG600" s="13">
        <f t="shared" si="56"/>
        <v>0</v>
      </c>
      <c r="AH600" s="12">
        <f t="shared" si="62"/>
        <v>10</v>
      </c>
    </row>
    <row r="601" spans="1:34" hidden="1" x14ac:dyDescent="0.3">
      <c r="A601" s="11" t="s">
        <v>2347</v>
      </c>
      <c r="B601" s="12" t="s">
        <v>2299</v>
      </c>
      <c r="C601" s="12" t="s">
        <v>2316</v>
      </c>
      <c r="D601" s="11" t="s">
        <v>2342</v>
      </c>
      <c r="E601" s="11" t="s">
        <v>2348</v>
      </c>
      <c r="F601" s="11" t="s">
        <v>2347</v>
      </c>
      <c r="G601" s="12" t="s">
        <v>2349</v>
      </c>
      <c r="I601" s="13"/>
      <c r="J601" s="13"/>
      <c r="K601" s="14" t="s">
        <v>370</v>
      </c>
      <c r="M601" s="15" t="s">
        <v>359</v>
      </c>
      <c r="N601" s="13"/>
      <c r="O601" s="13" t="s">
        <v>370</v>
      </c>
      <c r="P601" s="13"/>
      <c r="R601" s="13"/>
      <c r="S601" s="13" t="s">
        <v>370</v>
      </c>
      <c r="T601" s="13"/>
      <c r="W601" s="13"/>
      <c r="Y601" s="13"/>
      <c r="Z601" s="14"/>
      <c r="AD601" s="13">
        <f t="shared" si="58"/>
        <v>4</v>
      </c>
      <c r="AE601" s="13">
        <f t="shared" si="59"/>
        <v>0</v>
      </c>
      <c r="AF601" s="13">
        <f t="shared" si="60"/>
        <v>0</v>
      </c>
      <c r="AG601" s="13">
        <f t="shared" si="56"/>
        <v>0</v>
      </c>
      <c r="AH601" s="12">
        <f t="shared" si="62"/>
        <v>4</v>
      </c>
    </row>
    <row r="602" spans="1:34" hidden="1" x14ac:dyDescent="0.3">
      <c r="A602" s="11" t="s">
        <v>2350</v>
      </c>
      <c r="B602" s="12" t="s">
        <v>2299</v>
      </c>
      <c r="C602" s="12" t="s">
        <v>2316</v>
      </c>
      <c r="D602" s="11" t="s">
        <v>2351</v>
      </c>
      <c r="E602" s="11" t="s">
        <v>2352</v>
      </c>
      <c r="F602" s="11" t="s">
        <v>2350</v>
      </c>
      <c r="G602" s="12" t="s">
        <v>2353</v>
      </c>
      <c r="I602" s="13"/>
      <c r="J602" s="13"/>
      <c r="M602" s="15"/>
      <c r="N602" s="13"/>
      <c r="P602" s="13"/>
      <c r="R602" s="13"/>
      <c r="T602" s="13"/>
      <c r="W602" s="16" t="s">
        <v>416</v>
      </c>
      <c r="Y602" s="13"/>
      <c r="Z602" s="14"/>
      <c r="AD602" s="13">
        <f t="shared" si="58"/>
        <v>1</v>
      </c>
      <c r="AE602" s="13">
        <f t="shared" si="59"/>
        <v>0</v>
      </c>
      <c r="AF602" s="13">
        <f t="shared" si="60"/>
        <v>0</v>
      </c>
      <c r="AG602" s="13">
        <f t="shared" si="56"/>
        <v>0</v>
      </c>
      <c r="AH602" s="12">
        <f t="shared" si="62"/>
        <v>1</v>
      </c>
    </row>
    <row r="603" spans="1:34" hidden="1" x14ac:dyDescent="0.3">
      <c r="A603" s="11" t="s">
        <v>2354</v>
      </c>
      <c r="B603" s="12" t="s">
        <v>2299</v>
      </c>
      <c r="C603" s="12" t="s">
        <v>2316</v>
      </c>
      <c r="D603" s="11" t="s">
        <v>2351</v>
      </c>
      <c r="E603" s="11" t="s">
        <v>2355</v>
      </c>
      <c r="F603" s="11" t="s">
        <v>2354</v>
      </c>
      <c r="G603" s="12" t="s">
        <v>2356</v>
      </c>
      <c r="H603" s="13" t="s">
        <v>370</v>
      </c>
      <c r="I603" s="13"/>
      <c r="J603" s="13" t="s">
        <v>370</v>
      </c>
      <c r="K603" s="14" t="s">
        <v>370</v>
      </c>
      <c r="M603" s="15" t="s">
        <v>359</v>
      </c>
      <c r="N603" s="13"/>
      <c r="O603" s="13" t="s">
        <v>370</v>
      </c>
      <c r="P603" s="13" t="s">
        <v>370</v>
      </c>
      <c r="Q603" s="13" t="s">
        <v>370</v>
      </c>
      <c r="R603" s="13" t="s">
        <v>370</v>
      </c>
      <c r="S603" s="13" t="s">
        <v>370</v>
      </c>
      <c r="T603" s="13" t="s">
        <v>370</v>
      </c>
      <c r="V603" s="13" t="s">
        <v>370</v>
      </c>
      <c r="W603" s="13" t="s">
        <v>370</v>
      </c>
      <c r="Y603" s="13"/>
      <c r="Z603" s="14"/>
      <c r="AD603" s="13">
        <f t="shared" si="58"/>
        <v>12</v>
      </c>
      <c r="AE603" s="13">
        <f t="shared" si="59"/>
        <v>0</v>
      </c>
      <c r="AF603" s="13">
        <f t="shared" si="60"/>
        <v>0</v>
      </c>
      <c r="AG603" s="13">
        <f t="shared" ref="AG603:AG640" si="63">COUNTIF(H603:AA603,"IN")</f>
        <v>0</v>
      </c>
      <c r="AH603" s="12">
        <f t="shared" si="62"/>
        <v>12</v>
      </c>
    </row>
    <row r="604" spans="1:34" hidden="1" x14ac:dyDescent="0.3">
      <c r="A604" s="11" t="s">
        <v>2357</v>
      </c>
      <c r="B604" s="12" t="s">
        <v>2299</v>
      </c>
      <c r="C604" s="12" t="s">
        <v>2316</v>
      </c>
      <c r="D604" s="11" t="s">
        <v>2351</v>
      </c>
      <c r="E604" s="11" t="s">
        <v>2358</v>
      </c>
      <c r="F604" s="11" t="s">
        <v>2357</v>
      </c>
      <c r="G604" s="12" t="s">
        <v>2359</v>
      </c>
      <c r="I604" s="13"/>
      <c r="J604" s="13"/>
      <c r="M604" s="15" t="s">
        <v>359</v>
      </c>
      <c r="N604" s="13"/>
      <c r="O604" s="13" t="s">
        <v>370</v>
      </c>
      <c r="P604" s="13"/>
      <c r="R604" s="13"/>
      <c r="S604" s="13" t="s">
        <v>524</v>
      </c>
      <c r="T604" s="13"/>
      <c r="W604" s="13" t="s">
        <v>359</v>
      </c>
      <c r="Y604" s="13"/>
      <c r="Z604" s="14"/>
      <c r="AD604" s="13">
        <f t="shared" ref="AD604:AD640" si="64">COUNTIF(H604:Z604,"X")+COUNTIF(H604:Z604, "X(e)")</f>
        <v>3</v>
      </c>
      <c r="AE604" s="13">
        <f t="shared" si="59"/>
        <v>0</v>
      </c>
      <c r="AF604" s="13">
        <f t="shared" si="60"/>
        <v>1</v>
      </c>
      <c r="AG604" s="13">
        <f t="shared" si="63"/>
        <v>0</v>
      </c>
      <c r="AH604" s="12">
        <f t="shared" si="62"/>
        <v>4</v>
      </c>
    </row>
    <row r="605" spans="1:34" hidden="1" x14ac:dyDescent="0.3">
      <c r="A605" s="11" t="s">
        <v>2360</v>
      </c>
      <c r="B605" s="12" t="s">
        <v>2299</v>
      </c>
      <c r="C605" s="12" t="s">
        <v>2316</v>
      </c>
      <c r="D605" s="11" t="s">
        <v>2351</v>
      </c>
      <c r="E605" s="11" t="s">
        <v>2361</v>
      </c>
      <c r="F605" s="11" t="s">
        <v>2360</v>
      </c>
      <c r="G605" s="12" t="s">
        <v>2362</v>
      </c>
      <c r="H605" s="13" t="s">
        <v>370</v>
      </c>
      <c r="I605" s="13"/>
      <c r="J605" s="13" t="s">
        <v>370</v>
      </c>
      <c r="K605" s="14" t="s">
        <v>370</v>
      </c>
      <c r="M605" s="15" t="s">
        <v>359</v>
      </c>
      <c r="N605" s="13"/>
      <c r="O605" s="13" t="s">
        <v>370</v>
      </c>
      <c r="P605" s="13" t="s">
        <v>370</v>
      </c>
      <c r="Q605" s="13" t="s">
        <v>370</v>
      </c>
      <c r="R605" s="13" t="s">
        <v>370</v>
      </c>
      <c r="S605" s="13" t="s">
        <v>370</v>
      </c>
      <c r="T605" s="13" t="s">
        <v>370</v>
      </c>
      <c r="U605" s="13" t="s">
        <v>370</v>
      </c>
      <c r="W605" s="13" t="s">
        <v>370</v>
      </c>
      <c r="Y605" s="13"/>
      <c r="Z605" s="14"/>
      <c r="AD605" s="13">
        <f t="shared" si="64"/>
        <v>12</v>
      </c>
      <c r="AE605" s="13">
        <f t="shared" si="59"/>
        <v>0</v>
      </c>
      <c r="AF605" s="13">
        <f t="shared" si="60"/>
        <v>0</v>
      </c>
      <c r="AG605" s="13">
        <f t="shared" si="63"/>
        <v>0</v>
      </c>
      <c r="AH605" s="12">
        <f t="shared" si="62"/>
        <v>12</v>
      </c>
    </row>
    <row r="606" spans="1:34" hidden="1" x14ac:dyDescent="0.3">
      <c r="A606" s="11" t="s">
        <v>2363</v>
      </c>
      <c r="B606" s="12" t="s">
        <v>2299</v>
      </c>
      <c r="C606" s="12" t="s">
        <v>2316</v>
      </c>
      <c r="D606" s="11" t="s">
        <v>2351</v>
      </c>
      <c r="E606" s="11" t="s">
        <v>2364</v>
      </c>
      <c r="F606" s="11" t="s">
        <v>2363</v>
      </c>
      <c r="G606" s="12" t="s">
        <v>2365</v>
      </c>
      <c r="I606" s="13"/>
      <c r="J606" s="13"/>
      <c r="M606" s="15"/>
      <c r="N606" s="13"/>
      <c r="O606" s="23" t="s">
        <v>416</v>
      </c>
      <c r="P606" s="13"/>
      <c r="R606" s="13"/>
      <c r="T606" s="13"/>
      <c r="W606" s="13"/>
      <c r="Y606" s="13"/>
      <c r="Z606" s="14"/>
      <c r="AD606" s="13">
        <f t="shared" si="64"/>
        <v>1</v>
      </c>
      <c r="AE606" s="13">
        <f t="shared" si="59"/>
        <v>0</v>
      </c>
      <c r="AF606" s="13">
        <f t="shared" si="60"/>
        <v>0</v>
      </c>
      <c r="AG606" s="13">
        <f t="shared" si="63"/>
        <v>0</v>
      </c>
      <c r="AH606" s="12">
        <f t="shared" si="62"/>
        <v>1</v>
      </c>
    </row>
    <row r="607" spans="1:34" hidden="1" x14ac:dyDescent="0.3">
      <c r="A607" s="11" t="s">
        <v>2366</v>
      </c>
      <c r="B607" s="12" t="s">
        <v>2299</v>
      </c>
      <c r="C607" s="12" t="s">
        <v>2316</v>
      </c>
      <c r="D607" s="11" t="s">
        <v>2351</v>
      </c>
      <c r="E607" s="11" t="s">
        <v>694</v>
      </c>
      <c r="F607" s="11" t="s">
        <v>2366</v>
      </c>
      <c r="G607" s="12" t="s">
        <v>2367</v>
      </c>
      <c r="I607" s="13"/>
      <c r="J607" s="13"/>
      <c r="K607" s="14" t="s">
        <v>370</v>
      </c>
      <c r="L607" s="13" t="s">
        <v>370</v>
      </c>
      <c r="M607" s="15" t="s">
        <v>524</v>
      </c>
      <c r="N607" s="13"/>
      <c r="P607" s="13"/>
      <c r="R607" s="13"/>
      <c r="S607" s="13" t="s">
        <v>370</v>
      </c>
      <c r="T607" s="13"/>
      <c r="W607" s="13"/>
      <c r="Y607" s="13"/>
      <c r="Z607" s="14"/>
      <c r="AD607" s="13">
        <f t="shared" si="64"/>
        <v>3</v>
      </c>
      <c r="AE607" s="13">
        <f t="shared" si="59"/>
        <v>0</v>
      </c>
      <c r="AF607" s="13">
        <f t="shared" si="60"/>
        <v>1</v>
      </c>
      <c r="AG607" s="13">
        <f t="shared" si="63"/>
        <v>0</v>
      </c>
      <c r="AH607" s="12">
        <f t="shared" si="62"/>
        <v>4</v>
      </c>
    </row>
    <row r="608" spans="1:34" hidden="1" x14ac:dyDescent="0.3">
      <c r="A608" s="11" t="s">
        <v>2368</v>
      </c>
      <c r="B608" s="12" t="s">
        <v>2299</v>
      </c>
      <c r="C608" s="12" t="s">
        <v>2316</v>
      </c>
      <c r="D608" s="11" t="s">
        <v>2351</v>
      </c>
      <c r="E608" s="11" t="s">
        <v>2369</v>
      </c>
      <c r="F608" s="11" t="s">
        <v>2368</v>
      </c>
      <c r="G608" s="12" t="s">
        <v>2370</v>
      </c>
      <c r="H608" s="13" t="s">
        <v>370</v>
      </c>
      <c r="I608" s="13"/>
      <c r="J608" s="13"/>
      <c r="K608" s="14" t="s">
        <v>370</v>
      </c>
      <c r="M608" s="15"/>
      <c r="N608" s="13"/>
      <c r="P608" s="13"/>
      <c r="R608" s="13" t="s">
        <v>370</v>
      </c>
      <c r="T608" s="13"/>
      <c r="V608" s="13" t="s">
        <v>370</v>
      </c>
      <c r="W608" s="13"/>
      <c r="Y608" s="13"/>
      <c r="Z608" s="14"/>
      <c r="AD608" s="13">
        <f t="shared" si="64"/>
        <v>4</v>
      </c>
      <c r="AE608" s="13">
        <f t="shared" si="59"/>
        <v>0</v>
      </c>
      <c r="AF608" s="13">
        <f t="shared" si="60"/>
        <v>0</v>
      </c>
      <c r="AG608" s="13">
        <f t="shared" si="63"/>
        <v>0</v>
      </c>
      <c r="AH608" s="12">
        <f t="shared" si="62"/>
        <v>4</v>
      </c>
    </row>
    <row r="609" spans="1:34" hidden="1" x14ac:dyDescent="0.3">
      <c r="A609" s="11" t="s">
        <v>2371</v>
      </c>
      <c r="B609" s="12" t="s">
        <v>2299</v>
      </c>
      <c r="C609" s="12" t="s">
        <v>2316</v>
      </c>
      <c r="D609" s="11" t="s">
        <v>2351</v>
      </c>
      <c r="E609" s="11" t="s">
        <v>2372</v>
      </c>
      <c r="F609" s="11" t="s">
        <v>2371</v>
      </c>
      <c r="G609" s="12" t="s">
        <v>2373</v>
      </c>
      <c r="I609" s="13"/>
      <c r="J609" s="13" t="s">
        <v>370</v>
      </c>
      <c r="K609" s="14" t="s">
        <v>370</v>
      </c>
      <c r="M609" s="15"/>
      <c r="N609" s="13"/>
      <c r="P609" s="13"/>
      <c r="R609" s="13" t="s">
        <v>370</v>
      </c>
      <c r="T609" s="13"/>
      <c r="W609" s="13"/>
      <c r="Y609" s="13"/>
      <c r="Z609" s="14"/>
      <c r="AD609" s="13">
        <f t="shared" si="64"/>
        <v>3</v>
      </c>
      <c r="AE609" s="13">
        <f t="shared" si="59"/>
        <v>0</v>
      </c>
      <c r="AF609" s="13">
        <f t="shared" si="60"/>
        <v>0</v>
      </c>
      <c r="AG609" s="13">
        <f t="shared" si="63"/>
        <v>0</v>
      </c>
      <c r="AH609" s="12">
        <f t="shared" si="62"/>
        <v>3</v>
      </c>
    </row>
    <row r="610" spans="1:34" hidden="1" x14ac:dyDescent="0.3">
      <c r="A610" s="11" t="s">
        <v>2374</v>
      </c>
      <c r="B610" s="12" t="s">
        <v>2299</v>
      </c>
      <c r="C610" s="12" t="s">
        <v>2316</v>
      </c>
      <c r="D610" s="11" t="s">
        <v>2375</v>
      </c>
      <c r="E610" s="11" t="s">
        <v>2376</v>
      </c>
      <c r="F610" s="11" t="s">
        <v>2374</v>
      </c>
      <c r="G610" s="12" t="s">
        <v>2377</v>
      </c>
      <c r="H610" s="13" t="s">
        <v>370</v>
      </c>
      <c r="I610" s="13"/>
      <c r="J610" s="13" t="s">
        <v>396</v>
      </c>
      <c r="K610" s="14" t="s">
        <v>370</v>
      </c>
      <c r="M610" s="15" t="s">
        <v>361</v>
      </c>
      <c r="N610" s="13"/>
      <c r="P610" s="13"/>
      <c r="Q610" s="13" t="s">
        <v>538</v>
      </c>
      <c r="R610" s="13" t="s">
        <v>370</v>
      </c>
      <c r="T610" s="13"/>
      <c r="V610" s="13" t="s">
        <v>370</v>
      </c>
      <c r="W610" s="18" t="s">
        <v>359</v>
      </c>
      <c r="Y610" s="13"/>
      <c r="Z610" s="14" t="s">
        <v>396</v>
      </c>
      <c r="AD610" s="13">
        <f t="shared" si="64"/>
        <v>5</v>
      </c>
      <c r="AE610" s="13">
        <f t="shared" si="59"/>
        <v>1</v>
      </c>
      <c r="AF610" s="13">
        <f t="shared" si="60"/>
        <v>1</v>
      </c>
      <c r="AG610" s="13">
        <f t="shared" si="63"/>
        <v>0</v>
      </c>
      <c r="AH610" s="12">
        <f t="shared" si="62"/>
        <v>7</v>
      </c>
    </row>
    <row r="611" spans="1:34" hidden="1" x14ac:dyDescent="0.3">
      <c r="A611" s="11" t="s">
        <v>2378</v>
      </c>
      <c r="B611" s="12" t="s">
        <v>2299</v>
      </c>
      <c r="C611" s="12" t="s">
        <v>2316</v>
      </c>
      <c r="D611" s="11" t="s">
        <v>2379</v>
      </c>
      <c r="E611" s="11" t="s">
        <v>2380</v>
      </c>
      <c r="F611" s="11" t="s">
        <v>2378</v>
      </c>
      <c r="G611" s="12" t="s">
        <v>2381</v>
      </c>
      <c r="H611" s="13" t="s">
        <v>370</v>
      </c>
      <c r="I611" s="13"/>
      <c r="J611" s="13" t="s">
        <v>370</v>
      </c>
      <c r="K611" s="14" t="s">
        <v>370</v>
      </c>
      <c r="M611" s="15" t="s">
        <v>359</v>
      </c>
      <c r="N611" s="13"/>
      <c r="O611" s="13" t="s">
        <v>370</v>
      </c>
      <c r="P611" s="13" t="s">
        <v>370</v>
      </c>
      <c r="Q611" s="13" t="s">
        <v>370</v>
      </c>
      <c r="R611" s="13" t="s">
        <v>370</v>
      </c>
      <c r="S611" s="13" t="s">
        <v>370</v>
      </c>
      <c r="T611" s="13" t="s">
        <v>370</v>
      </c>
      <c r="W611" s="13" t="s">
        <v>370</v>
      </c>
      <c r="Y611" s="13"/>
      <c r="Z611" s="14"/>
      <c r="AD611" s="13">
        <f t="shared" si="64"/>
        <v>11</v>
      </c>
      <c r="AE611" s="13">
        <f t="shared" si="59"/>
        <v>0</v>
      </c>
      <c r="AF611" s="13">
        <f t="shared" si="60"/>
        <v>0</v>
      </c>
      <c r="AG611" s="13">
        <f t="shared" si="63"/>
        <v>0</v>
      </c>
      <c r="AH611" s="12">
        <f t="shared" si="62"/>
        <v>11</v>
      </c>
    </row>
    <row r="612" spans="1:34" hidden="1" x14ac:dyDescent="0.3">
      <c r="A612" s="11" t="s">
        <v>2382</v>
      </c>
      <c r="B612" s="12" t="s">
        <v>2299</v>
      </c>
      <c r="C612" s="12" t="s">
        <v>2316</v>
      </c>
      <c r="D612" s="11" t="s">
        <v>2383</v>
      </c>
      <c r="E612" s="11" t="s">
        <v>1284</v>
      </c>
      <c r="F612" s="11" t="s">
        <v>2382</v>
      </c>
      <c r="G612" s="12" t="s">
        <v>2384</v>
      </c>
      <c r="H612" s="13" t="s">
        <v>370</v>
      </c>
      <c r="I612" s="13"/>
      <c r="J612" s="13" t="s">
        <v>370</v>
      </c>
      <c r="K612" s="14" t="s">
        <v>370</v>
      </c>
      <c r="M612" s="15" t="s">
        <v>359</v>
      </c>
      <c r="N612" s="13"/>
      <c r="O612" s="13" t="s">
        <v>370</v>
      </c>
      <c r="P612" s="13" t="s">
        <v>370</v>
      </c>
      <c r="Q612" s="13" t="s">
        <v>370</v>
      </c>
      <c r="R612" s="13" t="s">
        <v>370</v>
      </c>
      <c r="S612" s="13" t="s">
        <v>370</v>
      </c>
      <c r="T612" s="13" t="s">
        <v>370</v>
      </c>
      <c r="U612" s="13" t="s">
        <v>525</v>
      </c>
      <c r="V612" s="13" t="s">
        <v>370</v>
      </c>
      <c r="W612" s="13" t="s">
        <v>370</v>
      </c>
      <c r="Y612" s="13"/>
      <c r="Z612" s="14"/>
      <c r="AD612" s="13">
        <f t="shared" si="64"/>
        <v>12</v>
      </c>
      <c r="AE612" s="13">
        <f t="shared" si="59"/>
        <v>0</v>
      </c>
      <c r="AF612" s="13">
        <f t="shared" si="60"/>
        <v>0</v>
      </c>
      <c r="AG612" s="13">
        <f t="shared" si="63"/>
        <v>0</v>
      </c>
      <c r="AH612" s="12">
        <f t="shared" si="62"/>
        <v>12</v>
      </c>
    </row>
    <row r="613" spans="1:34" hidden="1" x14ac:dyDescent="0.3">
      <c r="A613" s="11" t="s">
        <v>2385</v>
      </c>
      <c r="B613" s="12" t="s">
        <v>2299</v>
      </c>
      <c r="C613" s="12" t="s">
        <v>2316</v>
      </c>
      <c r="D613" s="11" t="s">
        <v>2383</v>
      </c>
      <c r="E613" s="11" t="s">
        <v>2386</v>
      </c>
      <c r="F613" s="11" t="s">
        <v>2385</v>
      </c>
      <c r="G613" s="12" t="s">
        <v>2387</v>
      </c>
      <c r="I613" s="13"/>
      <c r="J613" s="13"/>
      <c r="M613" s="15" t="s">
        <v>359</v>
      </c>
      <c r="N613" s="13"/>
      <c r="O613" s="13" t="s">
        <v>370</v>
      </c>
      <c r="P613" s="13"/>
      <c r="R613" s="13"/>
      <c r="T613" s="13"/>
      <c r="W613" s="13"/>
      <c r="Y613" s="13"/>
      <c r="Z613" s="14"/>
      <c r="AD613" s="13">
        <f t="shared" si="64"/>
        <v>2</v>
      </c>
      <c r="AE613" s="13">
        <f t="shared" ref="AE613:AE640" si="65">COUNTIF(H613:Z613,"NB")</f>
        <v>0</v>
      </c>
      <c r="AF613" s="13">
        <f t="shared" ref="AF613:AF640" si="66">COUNTIF(H613:Z613,"V")</f>
        <v>0</v>
      </c>
      <c r="AG613" s="13">
        <f t="shared" si="63"/>
        <v>0</v>
      </c>
      <c r="AH613" s="12">
        <f t="shared" si="62"/>
        <v>2</v>
      </c>
    </row>
    <row r="614" spans="1:34" hidden="1" x14ac:dyDescent="0.3">
      <c r="A614" s="11" t="s">
        <v>2388</v>
      </c>
      <c r="B614" s="12" t="s">
        <v>2299</v>
      </c>
      <c r="C614" s="12" t="s">
        <v>2316</v>
      </c>
      <c r="D614" s="11" t="s">
        <v>2383</v>
      </c>
      <c r="E614" s="11" t="s">
        <v>881</v>
      </c>
      <c r="F614" s="11" t="s">
        <v>2388</v>
      </c>
      <c r="G614" s="12" t="s">
        <v>2389</v>
      </c>
      <c r="H614" s="13" t="s">
        <v>370</v>
      </c>
      <c r="I614" s="13"/>
      <c r="J614" s="13" t="s">
        <v>538</v>
      </c>
      <c r="K614" s="14" t="s">
        <v>370</v>
      </c>
      <c r="M614" s="15" t="s">
        <v>359</v>
      </c>
      <c r="N614" s="13"/>
      <c r="O614" s="13" t="s">
        <v>370</v>
      </c>
      <c r="P614" s="13" t="s">
        <v>370</v>
      </c>
      <c r="Q614" s="13" t="s">
        <v>370</v>
      </c>
      <c r="R614" s="13" t="s">
        <v>370</v>
      </c>
      <c r="S614" s="13" t="s">
        <v>370</v>
      </c>
      <c r="T614" s="13" t="s">
        <v>370</v>
      </c>
      <c r="U614" s="13" t="s">
        <v>524</v>
      </c>
      <c r="W614" s="13" t="s">
        <v>370</v>
      </c>
      <c r="Y614" s="13"/>
      <c r="Z614" s="14"/>
      <c r="AD614" s="13">
        <f t="shared" si="64"/>
        <v>10</v>
      </c>
      <c r="AE614" s="13">
        <f t="shared" si="65"/>
        <v>1</v>
      </c>
      <c r="AF614" s="13">
        <f t="shared" si="66"/>
        <v>1</v>
      </c>
      <c r="AG614" s="13">
        <f t="shared" si="63"/>
        <v>0</v>
      </c>
      <c r="AH614" s="12">
        <f t="shared" ref="AH614:AH667" si="67">SUM(AD614:AG614)</f>
        <v>12</v>
      </c>
    </row>
    <row r="615" spans="1:34" hidden="1" x14ac:dyDescent="0.3">
      <c r="A615" s="11" t="s">
        <v>2390</v>
      </c>
      <c r="B615" s="12" t="s">
        <v>2299</v>
      </c>
      <c r="C615" s="12" t="s">
        <v>2316</v>
      </c>
      <c r="D615" s="11" t="s">
        <v>2391</v>
      </c>
      <c r="E615" s="11" t="s">
        <v>2392</v>
      </c>
      <c r="F615" s="11" t="s">
        <v>2390</v>
      </c>
      <c r="G615" s="12" t="s">
        <v>2393</v>
      </c>
      <c r="H615" s="13" t="s">
        <v>370</v>
      </c>
      <c r="I615" s="13"/>
      <c r="J615" s="13" t="s">
        <v>370</v>
      </c>
      <c r="K615" s="14" t="s">
        <v>370</v>
      </c>
      <c r="L615" s="13" t="s">
        <v>524</v>
      </c>
      <c r="M615" s="15" t="s">
        <v>359</v>
      </c>
      <c r="N615" s="13"/>
      <c r="O615" s="13" t="s">
        <v>370</v>
      </c>
      <c r="P615" s="13" t="s">
        <v>370</v>
      </c>
      <c r="R615" s="13" t="s">
        <v>370</v>
      </c>
      <c r="S615" s="13" t="s">
        <v>370</v>
      </c>
      <c r="T615" s="13" t="s">
        <v>370</v>
      </c>
      <c r="U615" s="13" t="s">
        <v>524</v>
      </c>
      <c r="V615" s="13" t="s">
        <v>370</v>
      </c>
      <c r="W615" s="13" t="s">
        <v>370</v>
      </c>
      <c r="Y615" s="13"/>
      <c r="Z615" s="14"/>
      <c r="AD615" s="13">
        <f t="shared" si="64"/>
        <v>11</v>
      </c>
      <c r="AE615" s="13">
        <f t="shared" si="65"/>
        <v>0</v>
      </c>
      <c r="AF615" s="13">
        <f t="shared" si="66"/>
        <v>2</v>
      </c>
      <c r="AG615" s="13">
        <f t="shared" si="63"/>
        <v>0</v>
      </c>
      <c r="AH615" s="12">
        <f t="shared" si="67"/>
        <v>13</v>
      </c>
    </row>
    <row r="616" spans="1:34" hidden="1" x14ac:dyDescent="0.3">
      <c r="A616" s="11" t="s">
        <v>2394</v>
      </c>
      <c r="B616" s="12" t="s">
        <v>2299</v>
      </c>
      <c r="C616" s="12" t="s">
        <v>2316</v>
      </c>
      <c r="D616" s="11" t="s">
        <v>2391</v>
      </c>
      <c r="E616" s="11" t="s">
        <v>2395</v>
      </c>
      <c r="F616" s="11" t="s">
        <v>2394</v>
      </c>
      <c r="G616" s="12" t="s">
        <v>2396</v>
      </c>
      <c r="H616" s="13" t="s">
        <v>370</v>
      </c>
      <c r="I616" s="13"/>
      <c r="J616" s="13" t="s">
        <v>396</v>
      </c>
      <c r="K616" s="14" t="s">
        <v>370</v>
      </c>
      <c r="M616" s="15" t="s">
        <v>359</v>
      </c>
      <c r="N616" s="13"/>
      <c r="O616" s="13" t="s">
        <v>370</v>
      </c>
      <c r="P616" s="13"/>
      <c r="R616" s="13" t="s">
        <v>370</v>
      </c>
      <c r="S616" s="13" t="s">
        <v>370</v>
      </c>
      <c r="T616" s="13"/>
      <c r="W616" s="13" t="s">
        <v>370</v>
      </c>
      <c r="Y616" s="13"/>
      <c r="Z616" s="14"/>
      <c r="AD616" s="13">
        <f t="shared" si="64"/>
        <v>7</v>
      </c>
      <c r="AE616" s="13">
        <f t="shared" si="65"/>
        <v>0</v>
      </c>
      <c r="AF616" s="13">
        <f t="shared" si="66"/>
        <v>0</v>
      </c>
      <c r="AG616" s="13">
        <f t="shared" si="63"/>
        <v>0</v>
      </c>
      <c r="AH616" s="12">
        <f t="shared" si="67"/>
        <v>7</v>
      </c>
    </row>
    <row r="617" spans="1:34" hidden="1" x14ac:dyDescent="0.3">
      <c r="A617" s="11" t="s">
        <v>2397</v>
      </c>
      <c r="B617" s="12" t="s">
        <v>2299</v>
      </c>
      <c r="C617" s="12" t="s">
        <v>2316</v>
      </c>
      <c r="D617" s="11" t="s">
        <v>2391</v>
      </c>
      <c r="E617" s="11" t="s">
        <v>2398</v>
      </c>
      <c r="F617" s="11" t="s">
        <v>2397</v>
      </c>
      <c r="G617" s="12" t="s">
        <v>2399</v>
      </c>
      <c r="H617" s="13" t="s">
        <v>370</v>
      </c>
      <c r="I617" s="13"/>
      <c r="J617" s="13" t="s">
        <v>370</v>
      </c>
      <c r="K617" s="14" t="s">
        <v>370</v>
      </c>
      <c r="L617" s="13" t="s">
        <v>370</v>
      </c>
      <c r="M617" s="15"/>
      <c r="N617" s="13"/>
      <c r="O617" s="13" t="s">
        <v>370</v>
      </c>
      <c r="P617" s="13"/>
      <c r="R617" s="13" t="s">
        <v>370</v>
      </c>
      <c r="S617" s="13" t="s">
        <v>370</v>
      </c>
      <c r="T617" s="13"/>
      <c r="V617" s="13" t="s">
        <v>370</v>
      </c>
      <c r="W617" s="13"/>
      <c r="Y617" s="13"/>
      <c r="Z617" s="14" t="s">
        <v>524</v>
      </c>
      <c r="AD617" s="13">
        <f t="shared" si="64"/>
        <v>8</v>
      </c>
      <c r="AE617" s="13">
        <f t="shared" si="65"/>
        <v>0</v>
      </c>
      <c r="AF617" s="13">
        <f t="shared" si="66"/>
        <v>1</v>
      </c>
      <c r="AG617" s="13">
        <f t="shared" si="63"/>
        <v>0</v>
      </c>
      <c r="AH617" s="12">
        <f t="shared" si="67"/>
        <v>9</v>
      </c>
    </row>
    <row r="618" spans="1:34" hidden="1" x14ac:dyDescent="0.3">
      <c r="A618" s="11" t="s">
        <v>2400</v>
      </c>
      <c r="B618" s="12" t="s">
        <v>2299</v>
      </c>
      <c r="C618" s="12" t="s">
        <v>2316</v>
      </c>
      <c r="D618" s="11" t="s">
        <v>2401</v>
      </c>
      <c r="E618" s="11" t="s">
        <v>2402</v>
      </c>
      <c r="F618" s="11" t="s">
        <v>2400</v>
      </c>
      <c r="G618" s="12" t="s">
        <v>2403</v>
      </c>
      <c r="I618" s="13"/>
      <c r="J618" s="13" t="s">
        <v>370</v>
      </c>
      <c r="K618" s="14" t="s">
        <v>370</v>
      </c>
      <c r="M618" s="15" t="s">
        <v>359</v>
      </c>
      <c r="N618" s="13"/>
      <c r="O618" s="13" t="s">
        <v>370</v>
      </c>
      <c r="P618" s="13" t="s">
        <v>370</v>
      </c>
      <c r="Q618" s="13" t="s">
        <v>370</v>
      </c>
      <c r="R618" s="13"/>
      <c r="S618" s="13" t="s">
        <v>370</v>
      </c>
      <c r="T618" s="13" t="s">
        <v>370</v>
      </c>
      <c r="W618" s="13" t="s">
        <v>370</v>
      </c>
      <c r="Y618" s="13"/>
      <c r="Z618" s="14"/>
      <c r="AD618" s="13">
        <f t="shared" si="64"/>
        <v>9</v>
      </c>
      <c r="AE618" s="13">
        <f t="shared" si="65"/>
        <v>0</v>
      </c>
      <c r="AF618" s="13">
        <f t="shared" si="66"/>
        <v>0</v>
      </c>
      <c r="AG618" s="13">
        <f t="shared" si="63"/>
        <v>0</v>
      </c>
      <c r="AH618" s="12">
        <f t="shared" si="67"/>
        <v>9</v>
      </c>
    </row>
    <row r="619" spans="1:34" hidden="1" x14ac:dyDescent="0.3">
      <c r="A619" s="11" t="s">
        <v>2404</v>
      </c>
      <c r="B619" s="12" t="s">
        <v>2299</v>
      </c>
      <c r="C619" s="12" t="s">
        <v>2316</v>
      </c>
      <c r="D619" s="11" t="s">
        <v>42</v>
      </c>
      <c r="E619" s="11" t="s">
        <v>2405</v>
      </c>
      <c r="F619" s="11" t="s">
        <v>2404</v>
      </c>
      <c r="G619" s="12" t="s">
        <v>2406</v>
      </c>
      <c r="H619" s="13" t="s">
        <v>370</v>
      </c>
      <c r="I619" s="13"/>
      <c r="J619" s="13" t="s">
        <v>370</v>
      </c>
      <c r="K619" s="14" t="s">
        <v>370</v>
      </c>
      <c r="M619" s="15"/>
      <c r="N619" s="13"/>
      <c r="P619" s="13"/>
      <c r="R619" s="13" t="s">
        <v>370</v>
      </c>
      <c r="T619" s="13"/>
      <c r="V619" s="13" t="s">
        <v>370</v>
      </c>
      <c r="W619" s="13"/>
      <c r="Y619" s="13"/>
      <c r="Z619" s="14"/>
      <c r="AD619" s="13">
        <f t="shared" si="64"/>
        <v>5</v>
      </c>
      <c r="AE619" s="13">
        <f t="shared" si="65"/>
        <v>0</v>
      </c>
      <c r="AF619" s="13">
        <f t="shared" si="66"/>
        <v>0</v>
      </c>
      <c r="AG619" s="13">
        <f t="shared" si="63"/>
        <v>0</v>
      </c>
      <c r="AH619" s="12">
        <f t="shared" si="67"/>
        <v>5</v>
      </c>
    </row>
    <row r="620" spans="1:34" hidden="1" x14ac:dyDescent="0.3">
      <c r="A620" s="11" t="s">
        <v>2407</v>
      </c>
      <c r="B620" s="12" t="s">
        <v>2299</v>
      </c>
      <c r="C620" s="12" t="s">
        <v>2316</v>
      </c>
      <c r="D620" s="11" t="s">
        <v>42</v>
      </c>
      <c r="E620" s="11" t="s">
        <v>2408</v>
      </c>
      <c r="F620" s="11" t="s">
        <v>2407</v>
      </c>
      <c r="G620" s="12" t="s">
        <v>2409</v>
      </c>
      <c r="I620" s="13"/>
      <c r="J620" s="13"/>
      <c r="M620" s="15" t="s">
        <v>359</v>
      </c>
      <c r="N620" s="13"/>
      <c r="O620" s="13" t="s">
        <v>370</v>
      </c>
      <c r="P620" s="13"/>
      <c r="R620" s="13"/>
      <c r="T620" s="13"/>
      <c r="W620" s="13"/>
      <c r="Y620" s="13"/>
      <c r="Z620" s="14"/>
      <c r="AD620" s="13">
        <f t="shared" si="64"/>
        <v>2</v>
      </c>
      <c r="AE620" s="13">
        <f t="shared" si="65"/>
        <v>0</v>
      </c>
      <c r="AF620" s="13">
        <f t="shared" si="66"/>
        <v>0</v>
      </c>
      <c r="AG620" s="13">
        <f t="shared" si="63"/>
        <v>0</v>
      </c>
      <c r="AH620" s="12">
        <f t="shared" si="67"/>
        <v>2</v>
      </c>
    </row>
    <row r="621" spans="1:34" hidden="1" x14ac:dyDescent="0.3">
      <c r="A621" s="11" t="s">
        <v>2410</v>
      </c>
      <c r="B621" s="12" t="s">
        <v>2299</v>
      </c>
      <c r="C621" s="12" t="s">
        <v>2316</v>
      </c>
      <c r="D621" s="11" t="s">
        <v>42</v>
      </c>
      <c r="E621" s="11" t="s">
        <v>2411</v>
      </c>
      <c r="F621" s="11" t="s">
        <v>2410</v>
      </c>
      <c r="G621" s="12" t="s">
        <v>2412</v>
      </c>
      <c r="I621" s="13"/>
      <c r="J621" s="13"/>
      <c r="K621" s="17" t="s">
        <v>416</v>
      </c>
      <c r="M621" s="15"/>
      <c r="N621" s="13"/>
      <c r="P621" s="13" t="s">
        <v>524</v>
      </c>
      <c r="R621" s="13"/>
      <c r="T621" s="13"/>
      <c r="W621" s="13"/>
      <c r="Y621" s="13"/>
      <c r="Z621" s="14"/>
      <c r="AD621" s="13">
        <f t="shared" si="64"/>
        <v>1</v>
      </c>
      <c r="AE621" s="13">
        <f t="shared" si="65"/>
        <v>0</v>
      </c>
      <c r="AF621" s="13">
        <f t="shared" si="66"/>
        <v>1</v>
      </c>
      <c r="AG621" s="13">
        <f t="shared" si="63"/>
        <v>0</v>
      </c>
      <c r="AH621" s="12">
        <f t="shared" si="67"/>
        <v>2</v>
      </c>
    </row>
    <row r="622" spans="1:34" hidden="1" x14ac:dyDescent="0.3">
      <c r="A622" s="11" t="s">
        <v>2413</v>
      </c>
      <c r="B622" s="12" t="s">
        <v>2299</v>
      </c>
      <c r="C622" s="12" t="s">
        <v>2316</v>
      </c>
      <c r="D622" s="11" t="s">
        <v>42</v>
      </c>
      <c r="E622" s="11" t="s">
        <v>2414</v>
      </c>
      <c r="F622" s="11" t="s">
        <v>2413</v>
      </c>
      <c r="G622" s="12" t="s">
        <v>2415</v>
      </c>
      <c r="H622" s="13" t="s">
        <v>370</v>
      </c>
      <c r="I622" s="13"/>
      <c r="J622" s="13" t="s">
        <v>370</v>
      </c>
      <c r="K622" s="14" t="s">
        <v>370</v>
      </c>
      <c r="M622" s="15" t="s">
        <v>359</v>
      </c>
      <c r="N622" s="13"/>
      <c r="O622" s="13" t="s">
        <v>370</v>
      </c>
      <c r="P622" s="13" t="s">
        <v>370</v>
      </c>
      <c r="Q622" s="13" t="s">
        <v>370</v>
      </c>
      <c r="R622" s="13" t="s">
        <v>370</v>
      </c>
      <c r="S622" s="13" t="s">
        <v>370</v>
      </c>
      <c r="T622" s="13" t="s">
        <v>370</v>
      </c>
      <c r="U622" s="13" t="s">
        <v>370</v>
      </c>
      <c r="V622" s="13" t="s">
        <v>370</v>
      </c>
      <c r="W622" s="13" t="s">
        <v>370</v>
      </c>
      <c r="Y622" s="13"/>
      <c r="Z622" s="14"/>
      <c r="AD622" s="13">
        <f t="shared" si="64"/>
        <v>13</v>
      </c>
      <c r="AE622" s="13">
        <f t="shared" si="65"/>
        <v>0</v>
      </c>
      <c r="AF622" s="13">
        <f t="shared" si="66"/>
        <v>0</v>
      </c>
      <c r="AG622" s="13">
        <f t="shared" si="63"/>
        <v>0</v>
      </c>
      <c r="AH622" s="12">
        <f t="shared" si="67"/>
        <v>13</v>
      </c>
    </row>
    <row r="623" spans="1:34" hidden="1" x14ac:dyDescent="0.3">
      <c r="A623" s="11" t="s">
        <v>2416</v>
      </c>
      <c r="B623" s="12" t="s">
        <v>2299</v>
      </c>
      <c r="C623" s="12" t="s">
        <v>2316</v>
      </c>
      <c r="D623" s="11" t="s">
        <v>42</v>
      </c>
      <c r="E623" s="11" t="s">
        <v>2417</v>
      </c>
      <c r="F623" s="11" t="s">
        <v>2416</v>
      </c>
      <c r="G623" s="12" t="s">
        <v>2418</v>
      </c>
      <c r="I623" s="13"/>
      <c r="J623" s="13"/>
      <c r="M623" s="15" t="s">
        <v>359</v>
      </c>
      <c r="N623" s="13"/>
      <c r="O623" s="13" t="s">
        <v>370</v>
      </c>
      <c r="P623" s="13" t="s">
        <v>370</v>
      </c>
      <c r="Q623" s="13" t="s">
        <v>370</v>
      </c>
      <c r="R623" s="13"/>
      <c r="S623" s="13" t="s">
        <v>370</v>
      </c>
      <c r="T623" s="13" t="s">
        <v>370</v>
      </c>
      <c r="U623" s="13" t="s">
        <v>370</v>
      </c>
      <c r="W623" s="13" t="s">
        <v>370</v>
      </c>
      <c r="Y623" s="13"/>
      <c r="Z623" s="14"/>
      <c r="AD623" s="13">
        <f t="shared" si="64"/>
        <v>8</v>
      </c>
      <c r="AE623" s="13">
        <f t="shared" si="65"/>
        <v>0</v>
      </c>
      <c r="AF623" s="13">
        <f t="shared" si="66"/>
        <v>0</v>
      </c>
      <c r="AG623" s="13">
        <f t="shared" si="63"/>
        <v>0</v>
      </c>
      <c r="AH623" s="12">
        <f t="shared" si="67"/>
        <v>8</v>
      </c>
    </row>
    <row r="624" spans="1:34" hidden="1" x14ac:dyDescent="0.3">
      <c r="A624" s="11" t="s">
        <v>2419</v>
      </c>
      <c r="B624" s="12" t="s">
        <v>2299</v>
      </c>
      <c r="C624" s="12" t="s">
        <v>2316</v>
      </c>
      <c r="D624" s="11" t="s">
        <v>42</v>
      </c>
      <c r="E624" s="11" t="s">
        <v>2420</v>
      </c>
      <c r="F624" s="11" t="s">
        <v>2419</v>
      </c>
      <c r="G624" s="12" t="s">
        <v>2421</v>
      </c>
      <c r="I624" s="13"/>
      <c r="J624" s="13"/>
      <c r="K624" s="14" t="s">
        <v>370</v>
      </c>
      <c r="M624" s="15"/>
      <c r="N624" s="13"/>
      <c r="O624" s="13" t="s">
        <v>370</v>
      </c>
      <c r="P624" s="13"/>
      <c r="R624" s="13"/>
      <c r="S624" s="13" t="s">
        <v>370</v>
      </c>
      <c r="T624" s="13"/>
      <c r="W624" s="13"/>
      <c r="Y624" s="13"/>
      <c r="Z624" s="14"/>
      <c r="AD624" s="13">
        <f t="shared" si="64"/>
        <v>3</v>
      </c>
      <c r="AE624" s="13">
        <f t="shared" si="65"/>
        <v>0</v>
      </c>
      <c r="AF624" s="13">
        <f t="shared" si="66"/>
        <v>0</v>
      </c>
      <c r="AG624" s="13">
        <f t="shared" si="63"/>
        <v>0</v>
      </c>
      <c r="AH624" s="12">
        <f t="shared" si="67"/>
        <v>3</v>
      </c>
    </row>
    <row r="625" spans="1:34" hidden="1" x14ac:dyDescent="0.3">
      <c r="A625" s="11" t="s">
        <v>2422</v>
      </c>
      <c r="B625" s="12" t="s">
        <v>2299</v>
      </c>
      <c r="C625" s="12" t="s">
        <v>2316</v>
      </c>
      <c r="D625" s="11" t="s">
        <v>42</v>
      </c>
      <c r="E625" s="11" t="s">
        <v>2423</v>
      </c>
      <c r="F625" s="11" t="s">
        <v>2422</v>
      </c>
      <c r="G625" s="12" t="s">
        <v>2424</v>
      </c>
      <c r="H625" s="13" t="s">
        <v>370</v>
      </c>
      <c r="I625" s="13"/>
      <c r="J625" s="13"/>
      <c r="K625" s="14" t="s">
        <v>370</v>
      </c>
      <c r="M625" s="15"/>
      <c r="N625" s="13"/>
      <c r="P625" s="13"/>
      <c r="R625" s="13" t="s">
        <v>370</v>
      </c>
      <c r="T625" s="13"/>
      <c r="W625" s="13"/>
      <c r="Y625" s="13"/>
      <c r="Z625" s="14"/>
      <c r="AD625" s="13">
        <f t="shared" si="64"/>
        <v>3</v>
      </c>
      <c r="AE625" s="13">
        <f t="shared" si="65"/>
        <v>0</v>
      </c>
      <c r="AF625" s="13">
        <f t="shared" si="66"/>
        <v>0</v>
      </c>
      <c r="AG625" s="13">
        <f t="shared" si="63"/>
        <v>0</v>
      </c>
      <c r="AH625" s="12">
        <f t="shared" si="67"/>
        <v>3</v>
      </c>
    </row>
    <row r="626" spans="1:34" hidden="1" x14ac:dyDescent="0.3">
      <c r="A626" s="11" t="s">
        <v>2425</v>
      </c>
      <c r="B626" s="12" t="s">
        <v>2299</v>
      </c>
      <c r="C626" s="12" t="s">
        <v>2316</v>
      </c>
      <c r="D626" s="11" t="s">
        <v>2426</v>
      </c>
      <c r="E626" s="11" t="s">
        <v>2427</v>
      </c>
      <c r="F626" s="11" t="s">
        <v>2425</v>
      </c>
      <c r="G626" s="12" t="s">
        <v>2428</v>
      </c>
      <c r="H626" s="13" t="s">
        <v>370</v>
      </c>
      <c r="I626" s="13"/>
      <c r="J626" s="13" t="s">
        <v>538</v>
      </c>
      <c r="K626" s="14" t="s">
        <v>370</v>
      </c>
      <c r="L626" s="13" t="s">
        <v>370</v>
      </c>
      <c r="M626" s="15" t="s">
        <v>359</v>
      </c>
      <c r="N626" s="13"/>
      <c r="P626" s="13"/>
      <c r="R626" s="13" t="s">
        <v>370</v>
      </c>
      <c r="T626" s="13"/>
      <c r="V626" s="13" t="s">
        <v>370</v>
      </c>
      <c r="W626" s="13"/>
      <c r="Y626" s="13"/>
      <c r="Z626" s="14"/>
      <c r="AD626" s="13">
        <f t="shared" si="64"/>
        <v>6</v>
      </c>
      <c r="AE626" s="13">
        <f t="shared" si="65"/>
        <v>1</v>
      </c>
      <c r="AF626" s="13">
        <f t="shared" si="66"/>
        <v>0</v>
      </c>
      <c r="AG626" s="13">
        <f>COUNTIF(H626:AA626,"IN")</f>
        <v>0</v>
      </c>
      <c r="AH626" s="12">
        <f t="shared" si="67"/>
        <v>7</v>
      </c>
    </row>
    <row r="627" spans="1:34" hidden="1" x14ac:dyDescent="0.3">
      <c r="A627" s="11" t="s">
        <v>2429</v>
      </c>
      <c r="B627" s="12" t="s">
        <v>2299</v>
      </c>
      <c r="C627" s="12" t="s">
        <v>2316</v>
      </c>
      <c r="D627" s="11" t="s">
        <v>2430</v>
      </c>
      <c r="E627" s="11" t="s">
        <v>2431</v>
      </c>
      <c r="F627" s="11" t="s">
        <v>2429</v>
      </c>
      <c r="G627" s="12" t="s">
        <v>2432</v>
      </c>
      <c r="H627" s="13" t="s">
        <v>370</v>
      </c>
      <c r="I627" s="13"/>
      <c r="J627" s="13" t="s">
        <v>370</v>
      </c>
      <c r="K627" s="14" t="s">
        <v>370</v>
      </c>
      <c r="M627" s="15" t="s">
        <v>359</v>
      </c>
      <c r="N627" s="13"/>
      <c r="O627" s="13" t="s">
        <v>396</v>
      </c>
      <c r="P627" s="13" t="s">
        <v>538</v>
      </c>
      <c r="Q627" s="13" t="s">
        <v>370</v>
      </c>
      <c r="R627" s="13" t="s">
        <v>370</v>
      </c>
      <c r="T627" s="13" t="s">
        <v>370</v>
      </c>
      <c r="U627" s="13" t="s">
        <v>370</v>
      </c>
      <c r="V627" s="13" t="s">
        <v>524</v>
      </c>
      <c r="W627" s="13" t="s">
        <v>370</v>
      </c>
      <c r="Y627" s="13"/>
      <c r="Z627" s="14"/>
      <c r="AD627" s="13">
        <f t="shared" si="64"/>
        <v>9</v>
      </c>
      <c r="AE627" s="13">
        <f t="shared" si="65"/>
        <v>1</v>
      </c>
      <c r="AF627" s="13">
        <f t="shared" si="66"/>
        <v>1</v>
      </c>
      <c r="AG627" s="13">
        <f t="shared" si="63"/>
        <v>0</v>
      </c>
      <c r="AH627" s="12">
        <f t="shared" si="67"/>
        <v>11</v>
      </c>
    </row>
    <row r="628" spans="1:34" hidden="1" x14ac:dyDescent="0.3">
      <c r="A628" s="11" t="s">
        <v>2433</v>
      </c>
      <c r="B628" s="12" t="s">
        <v>2299</v>
      </c>
      <c r="C628" s="12" t="s">
        <v>2316</v>
      </c>
      <c r="D628" s="11" t="s">
        <v>2430</v>
      </c>
      <c r="E628" s="11" t="s">
        <v>2434</v>
      </c>
      <c r="F628" s="11" t="s">
        <v>2433</v>
      </c>
      <c r="G628" s="12" t="s">
        <v>2435</v>
      </c>
      <c r="H628" s="13" t="s">
        <v>370</v>
      </c>
      <c r="I628" s="13"/>
      <c r="J628" s="13"/>
      <c r="K628" s="14" t="s">
        <v>370</v>
      </c>
      <c r="L628" s="13" t="s">
        <v>370</v>
      </c>
      <c r="M628" s="15"/>
      <c r="N628" s="13"/>
      <c r="P628" s="13"/>
      <c r="R628" s="13"/>
      <c r="T628" s="13"/>
      <c r="V628" s="13" t="s">
        <v>370</v>
      </c>
      <c r="W628" s="13"/>
      <c r="Y628" s="13"/>
      <c r="Z628" s="14"/>
      <c r="AD628" s="13">
        <f t="shared" si="64"/>
        <v>4</v>
      </c>
      <c r="AE628" s="13">
        <f t="shared" si="65"/>
        <v>0</v>
      </c>
      <c r="AF628" s="13">
        <f t="shared" si="66"/>
        <v>0</v>
      </c>
      <c r="AG628" s="13">
        <f t="shared" si="63"/>
        <v>0</v>
      </c>
      <c r="AH628" s="12">
        <f t="shared" si="67"/>
        <v>4</v>
      </c>
    </row>
    <row r="629" spans="1:34" hidden="1" x14ac:dyDescent="0.3">
      <c r="A629" s="11" t="s">
        <v>2436</v>
      </c>
      <c r="B629" s="12" t="s">
        <v>2299</v>
      </c>
      <c r="C629" s="12" t="s">
        <v>2316</v>
      </c>
      <c r="D629" s="11" t="s">
        <v>2430</v>
      </c>
      <c r="E629" s="11" t="s">
        <v>2437</v>
      </c>
      <c r="F629" s="11" t="s">
        <v>2436</v>
      </c>
      <c r="G629" s="12" t="s">
        <v>2438</v>
      </c>
      <c r="I629" s="13" t="s">
        <v>538</v>
      </c>
      <c r="J629" s="13"/>
      <c r="K629" s="14" t="s">
        <v>524</v>
      </c>
      <c r="M629" s="15" t="s">
        <v>360</v>
      </c>
      <c r="N629" s="13" t="s">
        <v>538</v>
      </c>
      <c r="O629" s="13" t="s">
        <v>538</v>
      </c>
      <c r="P629" s="13"/>
      <c r="Q629" s="13" t="s">
        <v>538</v>
      </c>
      <c r="R629" s="13"/>
      <c r="S629" s="13" t="s">
        <v>538</v>
      </c>
      <c r="T629" s="13"/>
      <c r="U629" s="13" t="s">
        <v>538</v>
      </c>
      <c r="W629" s="13" t="s">
        <v>538</v>
      </c>
      <c r="Y629" s="13" t="s">
        <v>538</v>
      </c>
      <c r="Z629" s="14"/>
      <c r="AD629" s="13">
        <f t="shared" si="64"/>
        <v>0</v>
      </c>
      <c r="AE629" s="13">
        <f t="shared" si="65"/>
        <v>9</v>
      </c>
      <c r="AF629" s="13">
        <f t="shared" si="66"/>
        <v>1</v>
      </c>
      <c r="AG629" s="13">
        <f t="shared" si="63"/>
        <v>0</v>
      </c>
      <c r="AH629" s="12">
        <f t="shared" si="67"/>
        <v>10</v>
      </c>
    </row>
    <row r="630" spans="1:34" hidden="1" x14ac:dyDescent="0.3">
      <c r="A630" s="11" t="s">
        <v>2439</v>
      </c>
      <c r="B630" s="12" t="s">
        <v>2299</v>
      </c>
      <c r="C630" s="12" t="s">
        <v>2316</v>
      </c>
      <c r="D630" s="11" t="s">
        <v>2440</v>
      </c>
      <c r="E630" s="11" t="s">
        <v>2441</v>
      </c>
      <c r="F630" s="11" t="s">
        <v>2439</v>
      </c>
      <c r="G630" s="12" t="s">
        <v>2442</v>
      </c>
      <c r="H630" s="13" t="s">
        <v>370</v>
      </c>
      <c r="I630" s="13" t="s">
        <v>370</v>
      </c>
      <c r="J630" s="13" t="s">
        <v>370</v>
      </c>
      <c r="K630" s="14" t="s">
        <v>370</v>
      </c>
      <c r="L630" s="13" t="s">
        <v>370</v>
      </c>
      <c r="M630" s="15" t="s">
        <v>359</v>
      </c>
      <c r="N630" s="13" t="s">
        <v>370</v>
      </c>
      <c r="O630" s="13" t="s">
        <v>370</v>
      </c>
      <c r="P630" s="13" t="s">
        <v>370</v>
      </c>
      <c r="Q630" s="13" t="s">
        <v>370</v>
      </c>
      <c r="R630" s="13" t="s">
        <v>370</v>
      </c>
      <c r="S630" s="13" t="s">
        <v>370</v>
      </c>
      <c r="T630" s="13" t="s">
        <v>370</v>
      </c>
      <c r="U630" s="13" t="s">
        <v>370</v>
      </c>
      <c r="V630" s="13" t="s">
        <v>370</v>
      </c>
      <c r="W630" s="13" t="s">
        <v>370</v>
      </c>
      <c r="Y630" s="13" t="s">
        <v>370</v>
      </c>
      <c r="Z630" s="14"/>
      <c r="AD630" s="13">
        <f t="shared" si="64"/>
        <v>17</v>
      </c>
      <c r="AE630" s="13">
        <f t="shared" si="65"/>
        <v>0</v>
      </c>
      <c r="AF630" s="13">
        <f t="shared" si="66"/>
        <v>0</v>
      </c>
      <c r="AG630" s="13">
        <f t="shared" si="63"/>
        <v>0</v>
      </c>
      <c r="AH630" s="12">
        <f t="shared" si="67"/>
        <v>17</v>
      </c>
    </row>
    <row r="631" spans="1:34" hidden="1" x14ac:dyDescent="0.3">
      <c r="A631" s="11" t="s">
        <v>2443</v>
      </c>
      <c r="B631" s="12" t="s">
        <v>2299</v>
      </c>
      <c r="C631" s="12" t="s">
        <v>2316</v>
      </c>
      <c r="D631" s="11" t="s">
        <v>2440</v>
      </c>
      <c r="E631" s="11" t="s">
        <v>2444</v>
      </c>
      <c r="F631" s="11" t="s">
        <v>2443</v>
      </c>
      <c r="G631" s="12" t="s">
        <v>2445</v>
      </c>
      <c r="I631" s="13"/>
      <c r="J631" s="13"/>
      <c r="K631" s="14" t="s">
        <v>524</v>
      </c>
      <c r="M631" s="15"/>
      <c r="N631" s="13"/>
      <c r="P631" s="13"/>
      <c r="R631" s="13"/>
      <c r="T631" s="13"/>
      <c r="W631" s="13"/>
      <c r="Y631" s="13"/>
      <c r="Z631" s="14"/>
      <c r="AD631" s="13">
        <f t="shared" si="64"/>
        <v>0</v>
      </c>
      <c r="AE631" s="13">
        <f t="shared" si="65"/>
        <v>0</v>
      </c>
      <c r="AF631" s="13">
        <f t="shared" si="66"/>
        <v>1</v>
      </c>
      <c r="AG631" s="13">
        <f t="shared" si="63"/>
        <v>0</v>
      </c>
      <c r="AH631" s="12">
        <f t="shared" si="67"/>
        <v>1</v>
      </c>
    </row>
    <row r="632" spans="1:34" hidden="1" x14ac:dyDescent="0.3">
      <c r="A632" s="11" t="s">
        <v>2446</v>
      </c>
      <c r="B632" s="12" t="s">
        <v>2299</v>
      </c>
      <c r="C632" s="12" t="s">
        <v>2316</v>
      </c>
      <c r="D632" s="11" t="s">
        <v>2447</v>
      </c>
      <c r="E632" s="11" t="s">
        <v>2448</v>
      </c>
      <c r="F632" s="11" t="s">
        <v>2446</v>
      </c>
      <c r="G632" s="12" t="s">
        <v>2449</v>
      </c>
      <c r="H632" s="13" t="s">
        <v>370</v>
      </c>
      <c r="I632" s="13"/>
      <c r="J632" s="13" t="s">
        <v>370</v>
      </c>
      <c r="K632" s="14" t="s">
        <v>370</v>
      </c>
      <c r="L632" s="13" t="s">
        <v>370</v>
      </c>
      <c r="M632" s="15"/>
      <c r="N632" s="13"/>
      <c r="P632" s="13"/>
      <c r="R632" s="13" t="s">
        <v>524</v>
      </c>
      <c r="S632" s="13" t="s">
        <v>370</v>
      </c>
      <c r="T632" s="13"/>
      <c r="V632" s="13" t="s">
        <v>370</v>
      </c>
      <c r="W632" s="13"/>
      <c r="Y632" s="13"/>
      <c r="Z632" s="14" t="s">
        <v>524</v>
      </c>
      <c r="AD632" s="13">
        <f>COUNTIF(H632:Z632,"X")+COUNTIF(H632:Z632, "X(e)")</f>
        <v>6</v>
      </c>
      <c r="AE632" s="13">
        <f>COUNTIF(H632:Z632,"NB")</f>
        <v>0</v>
      </c>
      <c r="AF632" s="13">
        <f>COUNTIF(H632:Z632,"V")</f>
        <v>2</v>
      </c>
      <c r="AG632" s="13">
        <f>COUNTIF(H632:AA632,"IN")</f>
        <v>0</v>
      </c>
      <c r="AH632" s="12">
        <f t="shared" si="67"/>
        <v>8</v>
      </c>
    </row>
    <row r="633" spans="1:34" hidden="1" x14ac:dyDescent="0.3">
      <c r="A633" s="11" t="s">
        <v>2450</v>
      </c>
      <c r="B633" s="12" t="s">
        <v>2299</v>
      </c>
      <c r="C633" s="12" t="s">
        <v>2316</v>
      </c>
      <c r="D633" s="11" t="s">
        <v>2447</v>
      </c>
      <c r="E633" s="11" t="s">
        <v>522</v>
      </c>
      <c r="F633" s="11" t="s">
        <v>2450</v>
      </c>
      <c r="G633" s="12" t="s">
        <v>2451</v>
      </c>
      <c r="H633" s="13" t="s">
        <v>370</v>
      </c>
      <c r="I633" s="13"/>
      <c r="J633" s="13" t="s">
        <v>370</v>
      </c>
      <c r="L633" s="13" t="s">
        <v>370</v>
      </c>
      <c r="M633" s="15"/>
      <c r="N633" s="13"/>
      <c r="P633" s="13"/>
      <c r="R633" s="13"/>
      <c r="S633" s="13" t="s">
        <v>524</v>
      </c>
      <c r="T633" s="13"/>
      <c r="W633" s="13"/>
      <c r="Y633" s="13"/>
      <c r="Z633" s="14"/>
      <c r="AD633" s="13">
        <f>COUNTIF(H633:Z633,"X")+COUNTIF(H633:Z633, "X(e)")</f>
        <v>3</v>
      </c>
      <c r="AE633" s="13">
        <f>COUNTIF(H633:Z633,"NB")</f>
        <v>0</v>
      </c>
      <c r="AF633" s="13">
        <f>COUNTIF(H633:Z633,"V")</f>
        <v>1</v>
      </c>
      <c r="AG633" s="13">
        <f>COUNTIF(H633:AA633,"IN")</f>
        <v>0</v>
      </c>
      <c r="AH633" s="12">
        <f t="shared" si="67"/>
        <v>4</v>
      </c>
    </row>
    <row r="634" spans="1:34" hidden="1" x14ac:dyDescent="0.3">
      <c r="A634" s="11" t="s">
        <v>2452</v>
      </c>
      <c r="B634" s="12" t="s">
        <v>2299</v>
      </c>
      <c r="C634" s="12" t="s">
        <v>2316</v>
      </c>
      <c r="D634" s="11" t="s">
        <v>2447</v>
      </c>
      <c r="E634" s="11" t="s">
        <v>2453</v>
      </c>
      <c r="F634" s="11" t="s">
        <v>2452</v>
      </c>
      <c r="G634" s="12" t="s">
        <v>2454</v>
      </c>
      <c r="H634" s="13" t="s">
        <v>370</v>
      </c>
      <c r="I634" s="13"/>
      <c r="J634" s="13" t="s">
        <v>370</v>
      </c>
      <c r="L634" s="13" t="s">
        <v>370</v>
      </c>
      <c r="M634" s="15"/>
      <c r="N634" s="13"/>
      <c r="P634" s="13"/>
      <c r="R634" s="13"/>
      <c r="S634" s="13" t="s">
        <v>370</v>
      </c>
      <c r="T634" s="13"/>
      <c r="W634" s="13"/>
      <c r="Y634" s="13"/>
      <c r="Z634" s="14"/>
      <c r="AD634" s="13">
        <f>COUNTIF(H634:Z634,"X")+COUNTIF(H634:Z634, "X(e)")</f>
        <v>4</v>
      </c>
      <c r="AE634" s="13">
        <f>COUNTIF(H634:Z634,"NB")</f>
        <v>0</v>
      </c>
      <c r="AF634" s="13">
        <f>COUNTIF(H634:Z634,"V")</f>
        <v>0</v>
      </c>
      <c r="AG634" s="13">
        <f>COUNTIF(H634:AA634,"IN")</f>
        <v>0</v>
      </c>
      <c r="AH634" s="12">
        <f t="shared" si="67"/>
        <v>4</v>
      </c>
    </row>
    <row r="635" spans="1:34" hidden="1" x14ac:dyDescent="0.3">
      <c r="A635" s="11" t="s">
        <v>2455</v>
      </c>
      <c r="B635" s="12" t="s">
        <v>2299</v>
      </c>
      <c r="C635" s="12" t="s">
        <v>2316</v>
      </c>
      <c r="D635" s="11" t="s">
        <v>2447</v>
      </c>
      <c r="E635" s="11" t="s">
        <v>2456</v>
      </c>
      <c r="F635" s="11" t="s">
        <v>2455</v>
      </c>
      <c r="G635" s="12" t="s">
        <v>2457</v>
      </c>
      <c r="H635" s="13" t="s">
        <v>370</v>
      </c>
      <c r="I635" s="13"/>
      <c r="J635" s="13" t="s">
        <v>396</v>
      </c>
      <c r="K635" s="14" t="s">
        <v>370</v>
      </c>
      <c r="L635" s="13" t="s">
        <v>370</v>
      </c>
      <c r="M635" s="15"/>
      <c r="N635" s="13"/>
      <c r="P635" s="13"/>
      <c r="R635" s="13" t="s">
        <v>538</v>
      </c>
      <c r="T635" s="13"/>
      <c r="V635" s="13" t="s">
        <v>370</v>
      </c>
      <c r="W635" s="13"/>
      <c r="Y635" s="13"/>
      <c r="Z635" s="14" t="s">
        <v>524</v>
      </c>
      <c r="AD635" s="13">
        <f t="shared" si="64"/>
        <v>4</v>
      </c>
      <c r="AE635" s="13">
        <f t="shared" si="65"/>
        <v>1</v>
      </c>
      <c r="AF635" s="13">
        <f t="shared" si="66"/>
        <v>1</v>
      </c>
      <c r="AG635" s="13">
        <f t="shared" si="63"/>
        <v>0</v>
      </c>
      <c r="AH635" s="12">
        <f t="shared" si="67"/>
        <v>6</v>
      </c>
    </row>
    <row r="636" spans="1:34" hidden="1" x14ac:dyDescent="0.3">
      <c r="A636" s="11" t="s">
        <v>2458</v>
      </c>
      <c r="B636" s="12" t="s">
        <v>2299</v>
      </c>
      <c r="C636" s="12" t="s">
        <v>2316</v>
      </c>
      <c r="D636" s="11" t="s">
        <v>2447</v>
      </c>
      <c r="E636" s="11" t="s">
        <v>368</v>
      </c>
      <c r="F636" s="11" t="s">
        <v>2458</v>
      </c>
      <c r="G636" s="12" t="s">
        <v>2459</v>
      </c>
      <c r="I636" s="13" t="s">
        <v>370</v>
      </c>
      <c r="J636" s="13"/>
      <c r="M636" s="15" t="s">
        <v>359</v>
      </c>
      <c r="N636" s="15" t="s">
        <v>359</v>
      </c>
      <c r="O636" s="13" t="s">
        <v>524</v>
      </c>
      <c r="P636" s="13"/>
      <c r="R636" s="13"/>
      <c r="T636" s="13"/>
      <c r="U636" s="13" t="s">
        <v>524</v>
      </c>
      <c r="W636" s="13" t="s">
        <v>370</v>
      </c>
      <c r="Y636" s="13" t="s">
        <v>370</v>
      </c>
      <c r="Z636" s="14"/>
      <c r="AD636" s="13">
        <f t="shared" si="64"/>
        <v>5</v>
      </c>
      <c r="AE636" s="13">
        <f t="shared" si="65"/>
        <v>0</v>
      </c>
      <c r="AF636" s="13">
        <f t="shared" si="66"/>
        <v>2</v>
      </c>
      <c r="AG636" s="13">
        <f t="shared" si="63"/>
        <v>0</v>
      </c>
      <c r="AH636" s="12">
        <f t="shared" si="67"/>
        <v>7</v>
      </c>
    </row>
    <row r="637" spans="1:34" hidden="1" x14ac:dyDescent="0.3">
      <c r="A637" s="11" t="s">
        <v>2460</v>
      </c>
      <c r="B637" s="12" t="s">
        <v>2299</v>
      </c>
      <c r="C637" s="12" t="s">
        <v>2316</v>
      </c>
      <c r="D637" s="11" t="s">
        <v>2447</v>
      </c>
      <c r="E637" s="11" t="s">
        <v>2461</v>
      </c>
      <c r="F637" s="11" t="s">
        <v>2460</v>
      </c>
      <c r="G637" s="12" t="s">
        <v>2462</v>
      </c>
      <c r="H637" s="13" t="s">
        <v>370</v>
      </c>
      <c r="I637" s="13"/>
      <c r="J637" s="13" t="s">
        <v>370</v>
      </c>
      <c r="L637" s="13" t="s">
        <v>370</v>
      </c>
      <c r="M637" s="15" t="s">
        <v>359</v>
      </c>
      <c r="N637" s="13"/>
      <c r="O637" s="13" t="s">
        <v>370</v>
      </c>
      <c r="P637" s="13"/>
      <c r="R637" s="13"/>
      <c r="S637" s="13" t="s">
        <v>370</v>
      </c>
      <c r="T637" s="13"/>
      <c r="W637" s="13"/>
      <c r="Y637" s="13"/>
      <c r="Z637" s="14"/>
      <c r="AD637" s="13">
        <f t="shared" si="64"/>
        <v>6</v>
      </c>
      <c r="AE637" s="13">
        <f t="shared" si="65"/>
        <v>0</v>
      </c>
      <c r="AF637" s="13">
        <f t="shared" si="66"/>
        <v>0</v>
      </c>
      <c r="AG637" s="13">
        <f t="shared" si="63"/>
        <v>0</v>
      </c>
      <c r="AH637" s="12">
        <f t="shared" si="67"/>
        <v>6</v>
      </c>
    </row>
    <row r="638" spans="1:34" hidden="1" x14ac:dyDescent="0.3">
      <c r="A638" s="11" t="s">
        <v>2463</v>
      </c>
      <c r="B638" s="12" t="s">
        <v>2299</v>
      </c>
      <c r="C638" s="12" t="s">
        <v>2316</v>
      </c>
      <c r="D638" s="11" t="s">
        <v>2447</v>
      </c>
      <c r="E638" s="11" t="s">
        <v>2310</v>
      </c>
      <c r="F638" s="11" t="s">
        <v>2463</v>
      </c>
      <c r="G638" s="12" t="s">
        <v>2464</v>
      </c>
      <c r="H638" s="13" t="s">
        <v>370</v>
      </c>
      <c r="I638" s="13"/>
      <c r="J638" s="13" t="s">
        <v>370</v>
      </c>
      <c r="K638" s="14" t="s">
        <v>370</v>
      </c>
      <c r="L638" s="13" t="s">
        <v>370</v>
      </c>
      <c r="M638" s="15"/>
      <c r="N638" s="13"/>
      <c r="P638" s="13"/>
      <c r="R638" s="13" t="s">
        <v>370</v>
      </c>
      <c r="S638" s="13" t="s">
        <v>361</v>
      </c>
      <c r="T638" s="13"/>
      <c r="V638" s="13" t="s">
        <v>370</v>
      </c>
      <c r="W638" s="13"/>
      <c r="Y638" s="13"/>
      <c r="Z638" s="14" t="s">
        <v>370</v>
      </c>
      <c r="AD638" s="13">
        <f t="shared" si="64"/>
        <v>7</v>
      </c>
      <c r="AE638" s="13">
        <f t="shared" si="65"/>
        <v>0</v>
      </c>
      <c r="AF638" s="13">
        <f t="shared" si="66"/>
        <v>1</v>
      </c>
      <c r="AG638" s="13">
        <f t="shared" si="63"/>
        <v>0</v>
      </c>
      <c r="AH638" s="12">
        <f t="shared" si="67"/>
        <v>8</v>
      </c>
    </row>
    <row r="639" spans="1:34" hidden="1" x14ac:dyDescent="0.3">
      <c r="A639" s="11" t="s">
        <v>2465</v>
      </c>
      <c r="B639" s="12" t="s">
        <v>2299</v>
      </c>
      <c r="C639" s="12" t="s">
        <v>2466</v>
      </c>
      <c r="D639" s="11" t="s">
        <v>2467</v>
      </c>
      <c r="E639" s="11" t="s">
        <v>2468</v>
      </c>
      <c r="F639" s="11" t="s">
        <v>2465</v>
      </c>
      <c r="G639" s="12" t="s">
        <v>2469</v>
      </c>
      <c r="H639" s="13" t="s">
        <v>370</v>
      </c>
      <c r="I639" s="13"/>
      <c r="J639" s="13" t="s">
        <v>370</v>
      </c>
      <c r="K639" s="14" t="s">
        <v>370</v>
      </c>
      <c r="M639" s="15" t="s">
        <v>359</v>
      </c>
      <c r="N639" s="13"/>
      <c r="O639" s="13" t="s">
        <v>370</v>
      </c>
      <c r="P639" s="13" t="s">
        <v>370</v>
      </c>
      <c r="Q639" s="13" t="s">
        <v>370</v>
      </c>
      <c r="R639" s="13" t="s">
        <v>370</v>
      </c>
      <c r="S639" s="13" t="s">
        <v>370</v>
      </c>
      <c r="T639" s="13" t="s">
        <v>370</v>
      </c>
      <c r="U639" s="13" t="s">
        <v>524</v>
      </c>
      <c r="W639" s="13" t="s">
        <v>370</v>
      </c>
      <c r="Y639" s="13" t="s">
        <v>396</v>
      </c>
      <c r="Z639" s="14"/>
      <c r="AD639" s="13">
        <f t="shared" si="64"/>
        <v>11</v>
      </c>
      <c r="AE639" s="13">
        <f t="shared" si="65"/>
        <v>0</v>
      </c>
      <c r="AF639" s="13">
        <f t="shared" si="66"/>
        <v>1</v>
      </c>
      <c r="AG639" s="13">
        <f t="shared" si="63"/>
        <v>0</v>
      </c>
      <c r="AH639" s="12">
        <f t="shared" si="67"/>
        <v>12</v>
      </c>
    </row>
    <row r="640" spans="1:34" hidden="1" x14ac:dyDescent="0.3">
      <c r="A640" s="11" t="s">
        <v>2470</v>
      </c>
      <c r="B640" s="12" t="s">
        <v>2471</v>
      </c>
      <c r="C640" s="12" t="s">
        <v>2472</v>
      </c>
      <c r="D640" s="11" t="s">
        <v>2473</v>
      </c>
      <c r="E640" s="11" t="s">
        <v>2474</v>
      </c>
      <c r="F640" s="11" t="s">
        <v>2470</v>
      </c>
      <c r="G640" s="12" t="s">
        <v>2475</v>
      </c>
      <c r="H640" s="13" t="s">
        <v>538</v>
      </c>
      <c r="I640" s="13" t="s">
        <v>538</v>
      </c>
      <c r="J640" s="13" t="s">
        <v>538</v>
      </c>
      <c r="K640" s="14" t="s">
        <v>538</v>
      </c>
      <c r="L640" s="13" t="s">
        <v>538</v>
      </c>
      <c r="M640" s="15" t="s">
        <v>360</v>
      </c>
      <c r="N640" s="13" t="s">
        <v>538</v>
      </c>
      <c r="O640" s="13" t="s">
        <v>538</v>
      </c>
      <c r="P640" s="13" t="s">
        <v>538</v>
      </c>
      <c r="Q640" s="13" t="s">
        <v>538</v>
      </c>
      <c r="R640" s="13" t="s">
        <v>538</v>
      </c>
      <c r="S640" s="13" t="s">
        <v>538</v>
      </c>
      <c r="T640" s="13" t="s">
        <v>538</v>
      </c>
      <c r="U640" s="13" t="s">
        <v>538</v>
      </c>
      <c r="V640" s="13" t="s">
        <v>538</v>
      </c>
      <c r="W640" s="13" t="s">
        <v>538</v>
      </c>
      <c r="Y640" s="13" t="s">
        <v>538</v>
      </c>
      <c r="Z640" s="14" t="s">
        <v>524</v>
      </c>
      <c r="AD640" s="13">
        <f t="shared" si="64"/>
        <v>0</v>
      </c>
      <c r="AE640" s="13">
        <f t="shared" si="65"/>
        <v>17</v>
      </c>
      <c r="AF640" s="13">
        <f t="shared" si="66"/>
        <v>1</v>
      </c>
      <c r="AG640" s="13">
        <f t="shared" si="63"/>
        <v>0</v>
      </c>
      <c r="AH640" s="12">
        <f t="shared" si="67"/>
        <v>18</v>
      </c>
    </row>
    <row r="641" spans="1:34" hidden="1" x14ac:dyDescent="0.3">
      <c r="A641" s="11" t="s">
        <v>2476</v>
      </c>
      <c r="B641" s="12" t="s">
        <v>2471</v>
      </c>
      <c r="C641" s="12" t="s">
        <v>2472</v>
      </c>
      <c r="D641" s="11" t="s">
        <v>2473</v>
      </c>
      <c r="E641" s="11" t="s">
        <v>2477</v>
      </c>
      <c r="F641" s="11" t="s">
        <v>2476</v>
      </c>
      <c r="G641" s="12" t="s">
        <v>2478</v>
      </c>
      <c r="I641" s="13"/>
      <c r="J641" s="13"/>
      <c r="M641" s="15"/>
      <c r="N641" s="13"/>
      <c r="O641" s="13" t="s">
        <v>524</v>
      </c>
      <c r="P641" s="13"/>
      <c r="Q641" s="13"/>
      <c r="R641" s="13"/>
      <c r="T641" s="13"/>
      <c r="W641" s="13"/>
      <c r="Y641" s="13"/>
      <c r="Z641" s="14"/>
      <c r="AD641" s="13">
        <v>0</v>
      </c>
      <c r="AE641" s="13">
        <v>0</v>
      </c>
      <c r="AF641" s="13">
        <v>1</v>
      </c>
      <c r="AG641" s="13">
        <v>0</v>
      </c>
      <c r="AH641" s="12">
        <f t="shared" si="67"/>
        <v>1</v>
      </c>
    </row>
    <row r="642" spans="1:34" hidden="1" x14ac:dyDescent="0.3">
      <c r="A642" s="11" t="s">
        <v>2479</v>
      </c>
      <c r="B642" s="12" t="s">
        <v>2471</v>
      </c>
      <c r="C642" s="12" t="s">
        <v>2472</v>
      </c>
      <c r="D642" s="11" t="s">
        <v>2473</v>
      </c>
      <c r="E642" s="11" t="s">
        <v>2480</v>
      </c>
      <c r="F642" s="11" t="s">
        <v>2479</v>
      </c>
      <c r="G642" s="12" t="s">
        <v>2481</v>
      </c>
      <c r="H642" s="13" t="s">
        <v>538</v>
      </c>
      <c r="I642" s="13" t="s">
        <v>538</v>
      </c>
      <c r="J642" s="13" t="s">
        <v>396</v>
      </c>
      <c r="K642" s="14" t="s">
        <v>538</v>
      </c>
      <c r="L642" s="13" t="s">
        <v>538</v>
      </c>
      <c r="M642" s="15" t="s">
        <v>360</v>
      </c>
      <c r="N642" s="13" t="s">
        <v>538</v>
      </c>
      <c r="O642" s="13" t="s">
        <v>538</v>
      </c>
      <c r="P642" s="13" t="s">
        <v>538</v>
      </c>
      <c r="Q642" s="13" t="s">
        <v>538</v>
      </c>
      <c r="R642" s="13" t="s">
        <v>538</v>
      </c>
      <c r="S642" s="13" t="s">
        <v>538</v>
      </c>
      <c r="T642" s="13" t="s">
        <v>538</v>
      </c>
      <c r="U642" s="13" t="s">
        <v>538</v>
      </c>
      <c r="V642" s="13" t="s">
        <v>538</v>
      </c>
      <c r="W642" s="13" t="s">
        <v>538</v>
      </c>
      <c r="Y642" s="13" t="s">
        <v>538</v>
      </c>
      <c r="Z642" s="14" t="s">
        <v>524</v>
      </c>
      <c r="AD642" s="13">
        <f t="shared" ref="AD642:AD705" si="68">COUNTIF(H642:Z642,"X")+COUNTIF(H642:Z642, "X(e)")</f>
        <v>0</v>
      </c>
      <c r="AE642" s="13">
        <f t="shared" ref="AE642:AE705" si="69">COUNTIF(H642:Z642,"NB")</f>
        <v>16</v>
      </c>
      <c r="AF642" s="13">
        <f t="shared" ref="AF642:AF705" si="70">COUNTIF(H642:Z642,"V")</f>
        <v>1</v>
      </c>
      <c r="AG642" s="13">
        <f>COUNTIF(H642:AA642,"IN")</f>
        <v>0</v>
      </c>
      <c r="AH642" s="12">
        <f t="shared" si="67"/>
        <v>17</v>
      </c>
    </row>
    <row r="643" spans="1:34" hidden="1" x14ac:dyDescent="0.3">
      <c r="A643" s="11" t="s">
        <v>2482</v>
      </c>
      <c r="B643" s="12" t="s">
        <v>2471</v>
      </c>
      <c r="C643" s="12" t="s">
        <v>2472</v>
      </c>
      <c r="D643" s="11" t="s">
        <v>2483</v>
      </c>
      <c r="E643" s="11" t="s">
        <v>2484</v>
      </c>
      <c r="F643" s="11" t="s">
        <v>2482</v>
      </c>
      <c r="G643" s="12" t="s">
        <v>2485</v>
      </c>
      <c r="H643" s="13" t="s">
        <v>370</v>
      </c>
      <c r="I643" s="13"/>
      <c r="J643" s="13" t="s">
        <v>370</v>
      </c>
      <c r="K643" s="14" t="s">
        <v>538</v>
      </c>
      <c r="L643" s="13" t="s">
        <v>370</v>
      </c>
      <c r="M643" s="15"/>
      <c r="N643" s="13"/>
      <c r="O643" s="13" t="s">
        <v>524</v>
      </c>
      <c r="P643" s="13"/>
      <c r="R643" s="13"/>
      <c r="S643" s="13" t="s">
        <v>370</v>
      </c>
      <c r="T643" s="13"/>
      <c r="V643" s="13" t="s">
        <v>538</v>
      </c>
      <c r="W643" s="13"/>
      <c r="Y643" s="13"/>
      <c r="Z643" s="14" t="s">
        <v>524</v>
      </c>
      <c r="AD643" s="13">
        <f t="shared" si="68"/>
        <v>4</v>
      </c>
      <c r="AE643" s="13">
        <f t="shared" si="69"/>
        <v>2</v>
      </c>
      <c r="AF643" s="13">
        <f t="shared" si="70"/>
        <v>2</v>
      </c>
      <c r="AG643" s="13">
        <f>COUNTIF(H643:AA643,"IN")</f>
        <v>0</v>
      </c>
      <c r="AH643" s="12">
        <f t="shared" si="67"/>
        <v>8</v>
      </c>
    </row>
    <row r="644" spans="1:34" hidden="1" x14ac:dyDescent="0.3">
      <c r="A644" s="11" t="s">
        <v>2486</v>
      </c>
      <c r="B644" s="12" t="s">
        <v>2471</v>
      </c>
      <c r="C644" s="12" t="s">
        <v>2472</v>
      </c>
      <c r="D644" s="11" t="s">
        <v>2487</v>
      </c>
      <c r="E644" s="11" t="s">
        <v>2488</v>
      </c>
      <c r="F644" s="11" t="s">
        <v>2486</v>
      </c>
      <c r="G644" s="12" t="s">
        <v>2489</v>
      </c>
      <c r="H644" s="13" t="s">
        <v>524</v>
      </c>
      <c r="I644" s="13"/>
      <c r="J644" s="13" t="s">
        <v>370</v>
      </c>
      <c r="K644" s="14" t="s">
        <v>370</v>
      </c>
      <c r="M644" s="15" t="s">
        <v>359</v>
      </c>
      <c r="N644" s="13"/>
      <c r="O644" s="13" t="s">
        <v>370</v>
      </c>
      <c r="P644" s="13" t="s">
        <v>538</v>
      </c>
      <c r="Q644" s="13" t="s">
        <v>370</v>
      </c>
      <c r="R644" s="13" t="s">
        <v>370</v>
      </c>
      <c r="S644" s="13" t="s">
        <v>370</v>
      </c>
      <c r="T644" s="13" t="s">
        <v>538</v>
      </c>
      <c r="U644" s="13" t="s">
        <v>524</v>
      </c>
      <c r="W644" s="13" t="s">
        <v>370</v>
      </c>
      <c r="Y644" s="13"/>
      <c r="Z644" s="14"/>
      <c r="AD644" s="13">
        <f t="shared" si="68"/>
        <v>8</v>
      </c>
      <c r="AE644" s="13">
        <f t="shared" si="69"/>
        <v>2</v>
      </c>
      <c r="AF644" s="13">
        <f t="shared" si="70"/>
        <v>2</v>
      </c>
      <c r="AG644" s="13">
        <f t="shared" ref="AG644:AG712" si="71">COUNTIF(H644:AA644,"IN")</f>
        <v>0</v>
      </c>
      <c r="AH644" s="12">
        <f t="shared" si="67"/>
        <v>12</v>
      </c>
    </row>
    <row r="645" spans="1:34" hidden="1" x14ac:dyDescent="0.3">
      <c r="A645" s="11" t="s">
        <v>2490</v>
      </c>
      <c r="B645" s="12" t="s">
        <v>2471</v>
      </c>
      <c r="C645" s="12" t="s">
        <v>2472</v>
      </c>
      <c r="D645" s="11" t="s">
        <v>2487</v>
      </c>
      <c r="E645" s="11" t="s">
        <v>920</v>
      </c>
      <c r="F645" s="11" t="s">
        <v>2490</v>
      </c>
      <c r="G645" s="12" t="s">
        <v>2491</v>
      </c>
      <c r="H645" s="13" t="s">
        <v>370</v>
      </c>
      <c r="I645" s="13" t="s">
        <v>359</v>
      </c>
      <c r="J645" s="13" t="s">
        <v>370</v>
      </c>
      <c r="K645" s="14" t="s">
        <v>370</v>
      </c>
      <c r="L645" s="13" t="s">
        <v>370</v>
      </c>
      <c r="M645" s="15" t="s">
        <v>359</v>
      </c>
      <c r="N645" s="13" t="s">
        <v>370</v>
      </c>
      <c r="O645" s="13" t="s">
        <v>370</v>
      </c>
      <c r="P645" s="13" t="s">
        <v>524</v>
      </c>
      <c r="Q645" s="13" t="s">
        <v>370</v>
      </c>
      <c r="R645" s="13" t="s">
        <v>370</v>
      </c>
      <c r="S645" s="13" t="s">
        <v>370</v>
      </c>
      <c r="T645" s="13" t="s">
        <v>538</v>
      </c>
      <c r="U645" s="13" t="s">
        <v>370</v>
      </c>
      <c r="V645" s="13" t="s">
        <v>370</v>
      </c>
      <c r="W645" s="13" t="s">
        <v>370</v>
      </c>
      <c r="Y645" s="13" t="s">
        <v>524</v>
      </c>
      <c r="Z645" s="14" t="s">
        <v>524</v>
      </c>
      <c r="AD645" s="13">
        <f t="shared" si="68"/>
        <v>14</v>
      </c>
      <c r="AE645" s="13">
        <f t="shared" si="69"/>
        <v>1</v>
      </c>
      <c r="AF645" s="13">
        <f t="shared" si="70"/>
        <v>3</v>
      </c>
      <c r="AG645" s="13">
        <f t="shared" si="71"/>
        <v>0</v>
      </c>
      <c r="AH645" s="12">
        <f t="shared" si="67"/>
        <v>18</v>
      </c>
    </row>
    <row r="646" spans="1:34" hidden="1" x14ac:dyDescent="0.3">
      <c r="A646" s="11" t="s">
        <v>2492</v>
      </c>
      <c r="B646" s="12" t="s">
        <v>2471</v>
      </c>
      <c r="C646" s="12" t="s">
        <v>2472</v>
      </c>
      <c r="D646" s="11" t="s">
        <v>2487</v>
      </c>
      <c r="E646" s="11" t="s">
        <v>2493</v>
      </c>
      <c r="F646" s="11" t="s">
        <v>2492</v>
      </c>
      <c r="G646" s="12" t="s">
        <v>2494</v>
      </c>
      <c r="H646" s="13" t="s">
        <v>370</v>
      </c>
      <c r="I646" s="13"/>
      <c r="J646" s="13" t="s">
        <v>370</v>
      </c>
      <c r="L646" s="13" t="s">
        <v>370</v>
      </c>
      <c r="M646" s="15" t="s">
        <v>359</v>
      </c>
      <c r="N646" s="13"/>
      <c r="O646" s="13" t="s">
        <v>370</v>
      </c>
      <c r="P646" s="13"/>
      <c r="R646" s="13"/>
      <c r="S646" s="13" t="s">
        <v>370</v>
      </c>
      <c r="T646" s="13"/>
      <c r="W646" s="13"/>
      <c r="Y646" s="13"/>
      <c r="Z646" s="14"/>
      <c r="AD646" s="13">
        <f t="shared" si="68"/>
        <v>6</v>
      </c>
      <c r="AE646" s="13">
        <f t="shared" si="69"/>
        <v>0</v>
      </c>
      <c r="AF646" s="13">
        <f t="shared" si="70"/>
        <v>0</v>
      </c>
      <c r="AG646" s="13">
        <f t="shared" si="71"/>
        <v>0</v>
      </c>
      <c r="AH646" s="12">
        <f t="shared" si="67"/>
        <v>6</v>
      </c>
    </row>
    <row r="647" spans="1:34" hidden="1" x14ac:dyDescent="0.3">
      <c r="A647" s="11" t="s">
        <v>2495</v>
      </c>
      <c r="B647" s="12" t="s">
        <v>2471</v>
      </c>
      <c r="C647" s="12" t="s">
        <v>2472</v>
      </c>
      <c r="D647" s="11" t="s">
        <v>2496</v>
      </c>
      <c r="E647" s="11" t="s">
        <v>2497</v>
      </c>
      <c r="F647" s="11" t="s">
        <v>2495</v>
      </c>
      <c r="G647" s="12" t="s">
        <v>2498</v>
      </c>
      <c r="H647" s="13" t="s">
        <v>370</v>
      </c>
      <c r="I647" s="13"/>
      <c r="J647" s="13"/>
      <c r="K647" s="14" t="s">
        <v>538</v>
      </c>
      <c r="L647" s="13" t="s">
        <v>370</v>
      </c>
      <c r="M647" s="15"/>
      <c r="N647" s="13"/>
      <c r="P647" s="13"/>
      <c r="R647" s="13" t="s">
        <v>524</v>
      </c>
      <c r="S647" s="13" t="s">
        <v>524</v>
      </c>
      <c r="T647" s="13"/>
      <c r="V647" s="13" t="s">
        <v>538</v>
      </c>
      <c r="W647" s="13"/>
      <c r="Y647" s="13"/>
      <c r="Z647" s="14" t="s">
        <v>370</v>
      </c>
      <c r="AD647" s="13">
        <f>COUNTIF(H647:Z647,"X")+COUNTIF(H647:Z647, "X(e)")</f>
        <v>3</v>
      </c>
      <c r="AE647" s="13">
        <f>COUNTIF(H647:Z647,"NB")</f>
        <v>2</v>
      </c>
      <c r="AF647" s="13">
        <f>COUNTIF(H647:Z647,"V")</f>
        <v>2</v>
      </c>
      <c r="AG647" s="13">
        <f>COUNTIF(H647:AA647,"IN")</f>
        <v>0</v>
      </c>
      <c r="AH647" s="12">
        <f>SUM(AD647:AG647)</f>
        <v>7</v>
      </c>
    </row>
    <row r="648" spans="1:34" hidden="1" x14ac:dyDescent="0.3">
      <c r="A648" s="11" t="s">
        <v>2499</v>
      </c>
      <c r="B648" s="12" t="s">
        <v>2471</v>
      </c>
      <c r="C648" s="12" t="s">
        <v>2472</v>
      </c>
      <c r="D648" s="11" t="s">
        <v>2496</v>
      </c>
      <c r="E648" s="11" t="s">
        <v>2500</v>
      </c>
      <c r="F648" s="11" t="s">
        <v>2499</v>
      </c>
      <c r="G648" s="12" t="s">
        <v>2501</v>
      </c>
      <c r="I648" s="13" t="s">
        <v>370</v>
      </c>
      <c r="J648" s="13" t="s">
        <v>396</v>
      </c>
      <c r="L648" s="13" t="s">
        <v>370</v>
      </c>
      <c r="M648" s="15" t="s">
        <v>360</v>
      </c>
      <c r="N648" s="13" t="s">
        <v>370</v>
      </c>
      <c r="O648" s="13" t="s">
        <v>370</v>
      </c>
      <c r="P648" s="13" t="s">
        <v>396</v>
      </c>
      <c r="R648" s="13"/>
      <c r="S648" s="13" t="s">
        <v>370</v>
      </c>
      <c r="T648" s="13"/>
      <c r="U648" s="13" t="s">
        <v>524</v>
      </c>
      <c r="W648" s="13" t="s">
        <v>538</v>
      </c>
      <c r="Y648" s="13" t="s">
        <v>538</v>
      </c>
      <c r="Z648" s="14"/>
      <c r="AD648" s="13">
        <f>COUNTIF(H648:Z648,"X")+COUNTIF(H648:Z648, "X(e)")</f>
        <v>5</v>
      </c>
      <c r="AE648" s="13">
        <f>COUNTIF(H648:Z648,"NB")</f>
        <v>3</v>
      </c>
      <c r="AF648" s="13">
        <f>COUNTIF(H648:Z648,"V")</f>
        <v>1</v>
      </c>
      <c r="AG648" s="13">
        <f>COUNTIF(H648:AA648,"IN")</f>
        <v>0</v>
      </c>
      <c r="AH648" s="12">
        <f>SUM(AD648:AG648)</f>
        <v>9</v>
      </c>
    </row>
    <row r="649" spans="1:34" hidden="1" x14ac:dyDescent="0.3">
      <c r="A649" s="11" t="s">
        <v>2502</v>
      </c>
      <c r="B649" s="12" t="s">
        <v>2471</v>
      </c>
      <c r="C649" s="12" t="s">
        <v>2472</v>
      </c>
      <c r="D649" s="11" t="s">
        <v>2496</v>
      </c>
      <c r="E649" s="11" t="s">
        <v>2503</v>
      </c>
      <c r="F649" s="11" t="s">
        <v>2502</v>
      </c>
      <c r="G649" s="12" t="s">
        <v>2504</v>
      </c>
      <c r="H649" s="13" t="s">
        <v>538</v>
      </c>
      <c r="I649" s="13" t="s">
        <v>538</v>
      </c>
      <c r="J649" s="13" t="s">
        <v>524</v>
      </c>
      <c r="K649" s="14" t="s">
        <v>538</v>
      </c>
      <c r="L649" s="13" t="s">
        <v>538</v>
      </c>
      <c r="M649" s="15" t="s">
        <v>360</v>
      </c>
      <c r="N649" s="13" t="s">
        <v>538</v>
      </c>
      <c r="O649" s="13" t="s">
        <v>538</v>
      </c>
      <c r="P649" s="13" t="s">
        <v>538</v>
      </c>
      <c r="Q649" s="13" t="s">
        <v>538</v>
      </c>
      <c r="R649" s="13" t="s">
        <v>524</v>
      </c>
      <c r="S649" s="13" t="s">
        <v>538</v>
      </c>
      <c r="T649" s="13" t="s">
        <v>538</v>
      </c>
      <c r="U649" s="13" t="s">
        <v>538</v>
      </c>
      <c r="V649" s="13" t="s">
        <v>538</v>
      </c>
      <c r="W649" s="13" t="s">
        <v>538</v>
      </c>
      <c r="Y649" s="13" t="s">
        <v>538</v>
      </c>
      <c r="Z649" s="14"/>
      <c r="AD649" s="13">
        <f t="shared" si="68"/>
        <v>0</v>
      </c>
      <c r="AE649" s="13">
        <f t="shared" si="69"/>
        <v>15</v>
      </c>
      <c r="AF649" s="13">
        <f t="shared" si="70"/>
        <v>2</v>
      </c>
      <c r="AG649" s="13">
        <f t="shared" si="71"/>
        <v>0</v>
      </c>
      <c r="AH649" s="12">
        <f t="shared" si="67"/>
        <v>17</v>
      </c>
    </row>
    <row r="650" spans="1:34" hidden="1" x14ac:dyDescent="0.3">
      <c r="A650" s="11" t="s">
        <v>2505</v>
      </c>
      <c r="B650" s="12" t="s">
        <v>2471</v>
      </c>
      <c r="C650" s="12" t="s">
        <v>2472</v>
      </c>
      <c r="D650" s="11" t="s">
        <v>2496</v>
      </c>
      <c r="E650" s="11" t="s">
        <v>2506</v>
      </c>
      <c r="F650" s="11" t="s">
        <v>2505</v>
      </c>
      <c r="G650" s="12" t="s">
        <v>2507</v>
      </c>
      <c r="I650" s="13"/>
      <c r="J650" s="13"/>
      <c r="M650" s="15"/>
      <c r="N650" s="13"/>
      <c r="O650" s="13" t="s">
        <v>524</v>
      </c>
      <c r="P650" s="13"/>
      <c r="R650" s="13"/>
      <c r="T650" s="13"/>
      <c r="W650" s="13" t="s">
        <v>524</v>
      </c>
      <c r="Y650" s="13" t="s">
        <v>524</v>
      </c>
      <c r="Z650" s="14"/>
      <c r="AD650" s="13">
        <f t="shared" si="68"/>
        <v>0</v>
      </c>
      <c r="AE650" s="13">
        <f t="shared" si="69"/>
        <v>0</v>
      </c>
      <c r="AF650" s="13">
        <f t="shared" si="70"/>
        <v>3</v>
      </c>
      <c r="AG650" s="13">
        <f t="shared" si="71"/>
        <v>0</v>
      </c>
      <c r="AH650" s="12">
        <f t="shared" si="67"/>
        <v>3</v>
      </c>
    </row>
    <row r="651" spans="1:34" hidden="1" x14ac:dyDescent="0.3">
      <c r="A651" s="11" t="s">
        <v>2508</v>
      </c>
      <c r="B651" s="12" t="s">
        <v>2471</v>
      </c>
      <c r="C651" s="12" t="s">
        <v>2472</v>
      </c>
      <c r="D651" s="11" t="s">
        <v>2496</v>
      </c>
      <c r="E651" s="11" t="s">
        <v>2509</v>
      </c>
      <c r="F651" s="11" t="s">
        <v>2508</v>
      </c>
      <c r="G651" s="12" t="s">
        <v>2510</v>
      </c>
      <c r="H651" s="13" t="s">
        <v>524</v>
      </c>
      <c r="I651" s="13"/>
      <c r="J651" s="13"/>
      <c r="M651" s="15"/>
      <c r="N651" s="13"/>
      <c r="P651" s="13"/>
      <c r="R651" s="13"/>
      <c r="T651" s="13"/>
      <c r="W651" s="13"/>
      <c r="Y651" s="13"/>
      <c r="Z651" s="14"/>
      <c r="AD651" s="13">
        <f>COUNTIF(H651:Z651,"X")+COUNTIF(H651:Z651, "X(e)")</f>
        <v>0</v>
      </c>
      <c r="AE651" s="13">
        <f>COUNTIF(H651:Z651,"NB")</f>
        <v>0</v>
      </c>
      <c r="AF651" s="13">
        <f>COUNTIF(H651:Z651,"V")</f>
        <v>1</v>
      </c>
      <c r="AG651" s="13">
        <f>COUNTIF(H651:AA651,"IN")</f>
        <v>0</v>
      </c>
      <c r="AH651" s="12">
        <f>SUM(AD651:AG651)</f>
        <v>1</v>
      </c>
    </row>
    <row r="652" spans="1:34" hidden="1" x14ac:dyDescent="0.3">
      <c r="A652" s="11" t="s">
        <v>2511</v>
      </c>
      <c r="B652" s="12" t="s">
        <v>2471</v>
      </c>
      <c r="C652" s="12" t="s">
        <v>2472</v>
      </c>
      <c r="D652" s="11" t="s">
        <v>2496</v>
      </c>
      <c r="E652" s="11" t="s">
        <v>2512</v>
      </c>
      <c r="F652" s="11" t="s">
        <v>2511</v>
      </c>
      <c r="G652" s="12" t="s">
        <v>2513</v>
      </c>
      <c r="H652" s="13" t="s">
        <v>396</v>
      </c>
      <c r="I652" s="13" t="s">
        <v>370</v>
      </c>
      <c r="J652" s="13"/>
      <c r="K652" s="14" t="s">
        <v>370</v>
      </c>
      <c r="L652" s="13" t="s">
        <v>361</v>
      </c>
      <c r="M652" s="15" t="s">
        <v>359</v>
      </c>
      <c r="N652" s="13" t="s">
        <v>370</v>
      </c>
      <c r="O652" s="13" t="s">
        <v>370</v>
      </c>
      <c r="P652" s="13" t="s">
        <v>370</v>
      </c>
      <c r="Q652" s="13" t="s">
        <v>370</v>
      </c>
      <c r="R652" s="13"/>
      <c r="S652" s="13" t="s">
        <v>370</v>
      </c>
      <c r="T652" s="13" t="s">
        <v>370</v>
      </c>
      <c r="U652" s="13" t="s">
        <v>370</v>
      </c>
      <c r="W652" s="13" t="s">
        <v>370</v>
      </c>
      <c r="Y652" s="13" t="s">
        <v>370</v>
      </c>
      <c r="Z652" s="14"/>
      <c r="AD652" s="13">
        <f t="shared" si="68"/>
        <v>12</v>
      </c>
      <c r="AE652" s="13">
        <f t="shared" si="69"/>
        <v>0</v>
      </c>
      <c r="AF652" s="13">
        <f t="shared" si="70"/>
        <v>1</v>
      </c>
      <c r="AG652" s="13">
        <f t="shared" si="71"/>
        <v>0</v>
      </c>
      <c r="AH652" s="12">
        <f t="shared" si="67"/>
        <v>13</v>
      </c>
    </row>
    <row r="653" spans="1:34" hidden="1" x14ac:dyDescent="0.3">
      <c r="A653" s="11" t="s">
        <v>2514</v>
      </c>
      <c r="B653" s="12" t="s">
        <v>2471</v>
      </c>
      <c r="C653" s="12" t="s">
        <v>2472</v>
      </c>
      <c r="D653" s="11" t="s">
        <v>2496</v>
      </c>
      <c r="E653" s="11" t="s">
        <v>675</v>
      </c>
      <c r="F653" s="11" t="s">
        <v>2514</v>
      </c>
      <c r="G653" s="12" t="s">
        <v>2515</v>
      </c>
      <c r="H653" s="13" t="s">
        <v>370</v>
      </c>
      <c r="I653" s="13" t="s">
        <v>538</v>
      </c>
      <c r="J653" s="13" t="s">
        <v>370</v>
      </c>
      <c r="K653" s="14" t="s">
        <v>370</v>
      </c>
      <c r="L653" s="13" t="s">
        <v>370</v>
      </c>
      <c r="M653" s="15" t="s">
        <v>359</v>
      </c>
      <c r="N653" s="13" t="s">
        <v>538</v>
      </c>
      <c r="O653" s="13" t="s">
        <v>370</v>
      </c>
      <c r="P653" s="13" t="s">
        <v>370</v>
      </c>
      <c r="Q653" s="13" t="s">
        <v>370</v>
      </c>
      <c r="R653" s="13" t="s">
        <v>370</v>
      </c>
      <c r="S653" s="13" t="s">
        <v>370</v>
      </c>
      <c r="T653" s="13" t="s">
        <v>370</v>
      </c>
      <c r="U653" s="13" t="s">
        <v>370</v>
      </c>
      <c r="V653" s="13" t="s">
        <v>370</v>
      </c>
      <c r="W653" s="13" t="s">
        <v>370</v>
      </c>
      <c r="Y653" s="13" t="s">
        <v>538</v>
      </c>
      <c r="Z653" s="14"/>
      <c r="AD653" s="13">
        <f t="shared" si="68"/>
        <v>14</v>
      </c>
      <c r="AE653" s="13">
        <f t="shared" si="69"/>
        <v>3</v>
      </c>
      <c r="AF653" s="13">
        <f t="shared" si="70"/>
        <v>0</v>
      </c>
      <c r="AG653" s="13">
        <f t="shared" si="71"/>
        <v>0</v>
      </c>
      <c r="AH653" s="12">
        <f t="shared" si="67"/>
        <v>17</v>
      </c>
    </row>
    <row r="654" spans="1:34" hidden="1" x14ac:dyDescent="0.3">
      <c r="A654" s="11" t="s">
        <v>2516</v>
      </c>
      <c r="B654" s="12" t="s">
        <v>2471</v>
      </c>
      <c r="C654" s="12" t="s">
        <v>2472</v>
      </c>
      <c r="D654" s="11" t="s">
        <v>2496</v>
      </c>
      <c r="E654" s="11" t="s">
        <v>2517</v>
      </c>
      <c r="F654" s="11" t="s">
        <v>2516</v>
      </c>
      <c r="G654" s="12" t="s">
        <v>2518</v>
      </c>
      <c r="H654" s="13" t="s">
        <v>370</v>
      </c>
      <c r="I654" s="13"/>
      <c r="J654" s="13" t="s">
        <v>370</v>
      </c>
      <c r="L654" s="13" t="s">
        <v>370</v>
      </c>
      <c r="M654" s="15"/>
      <c r="N654" s="13"/>
      <c r="P654" s="13"/>
      <c r="R654" s="13"/>
      <c r="S654" s="13" t="s">
        <v>370</v>
      </c>
      <c r="T654" s="13"/>
      <c r="W654" s="13"/>
      <c r="Y654" s="13"/>
      <c r="Z654" s="14"/>
      <c r="AD654" s="13">
        <f t="shared" si="68"/>
        <v>4</v>
      </c>
      <c r="AE654" s="13">
        <f t="shared" si="69"/>
        <v>0</v>
      </c>
      <c r="AF654" s="13">
        <f t="shared" si="70"/>
        <v>0</v>
      </c>
      <c r="AG654" s="13">
        <f t="shared" si="71"/>
        <v>0</v>
      </c>
      <c r="AH654" s="12">
        <f t="shared" si="67"/>
        <v>4</v>
      </c>
    </row>
    <row r="655" spans="1:34" hidden="1" x14ac:dyDescent="0.3">
      <c r="A655" s="11" t="s">
        <v>2519</v>
      </c>
      <c r="B655" s="12" t="s">
        <v>2471</v>
      </c>
      <c r="C655" s="12" t="s">
        <v>2472</v>
      </c>
      <c r="D655" s="11" t="s">
        <v>2496</v>
      </c>
      <c r="E655" s="11" t="s">
        <v>2520</v>
      </c>
      <c r="F655" s="11" t="s">
        <v>2519</v>
      </c>
      <c r="G655" s="12" t="s">
        <v>2521</v>
      </c>
      <c r="H655" s="13" t="s">
        <v>370</v>
      </c>
      <c r="I655" s="13"/>
      <c r="J655" s="13"/>
      <c r="K655" s="14" t="s">
        <v>370</v>
      </c>
      <c r="L655" s="13" t="s">
        <v>370</v>
      </c>
      <c r="M655" s="15"/>
      <c r="N655" s="13"/>
      <c r="P655" s="13"/>
      <c r="R655" s="13"/>
      <c r="T655" s="13"/>
      <c r="V655" s="13" t="s">
        <v>538</v>
      </c>
      <c r="W655" s="13"/>
      <c r="Y655" s="13"/>
      <c r="Z655" s="14" t="s">
        <v>370</v>
      </c>
      <c r="AD655" s="13">
        <f t="shared" si="68"/>
        <v>4</v>
      </c>
      <c r="AE655" s="13">
        <f t="shared" si="69"/>
        <v>1</v>
      </c>
      <c r="AF655" s="13">
        <f t="shared" si="70"/>
        <v>0</v>
      </c>
      <c r="AG655" s="13">
        <f t="shared" si="71"/>
        <v>0</v>
      </c>
      <c r="AH655" s="12">
        <f t="shared" si="67"/>
        <v>5</v>
      </c>
    </row>
    <row r="656" spans="1:34" hidden="1" x14ac:dyDescent="0.3">
      <c r="A656" s="11" t="s">
        <v>2522</v>
      </c>
      <c r="B656" s="12" t="s">
        <v>2471</v>
      </c>
      <c r="C656" s="12" t="s">
        <v>2472</v>
      </c>
      <c r="D656" s="11" t="s">
        <v>2496</v>
      </c>
      <c r="E656" s="11" t="s">
        <v>2523</v>
      </c>
      <c r="F656" s="11" t="s">
        <v>2522</v>
      </c>
      <c r="G656" s="12" t="s">
        <v>2524</v>
      </c>
      <c r="I656" s="13" t="s">
        <v>361</v>
      </c>
      <c r="J656" s="13"/>
      <c r="L656" s="13" t="s">
        <v>370</v>
      </c>
      <c r="M656" s="15" t="s">
        <v>538</v>
      </c>
      <c r="N656" s="13" t="s">
        <v>370</v>
      </c>
      <c r="O656" s="13" t="s">
        <v>370</v>
      </c>
      <c r="P656" s="13"/>
      <c r="R656" s="13"/>
      <c r="S656" s="13" t="s">
        <v>370</v>
      </c>
      <c r="T656" s="13"/>
      <c r="U656" s="13" t="s">
        <v>524</v>
      </c>
      <c r="W656" s="13" t="s">
        <v>370</v>
      </c>
      <c r="Y656" s="13" t="s">
        <v>370</v>
      </c>
      <c r="Z656" s="14"/>
      <c r="AD656" s="13">
        <f>COUNTIF(H656:Z656,"X")+COUNTIF(H656:Z656, "X(e)")</f>
        <v>6</v>
      </c>
      <c r="AE656" s="13">
        <f>COUNTIF(H656:Z656,"NB")</f>
        <v>1</v>
      </c>
      <c r="AF656" s="13">
        <f>COUNTIF(H656:Z656,"V")</f>
        <v>2</v>
      </c>
      <c r="AG656" s="13">
        <f>COUNTIF(H656:AA656,"IN")</f>
        <v>0</v>
      </c>
      <c r="AH656" s="12">
        <f>SUM(AD656:AG656)</f>
        <v>9</v>
      </c>
    </row>
    <row r="657" spans="1:34" hidden="1" x14ac:dyDescent="0.3">
      <c r="A657" s="11" t="s">
        <v>2525</v>
      </c>
      <c r="B657" s="12" t="s">
        <v>2471</v>
      </c>
      <c r="C657" s="12" t="s">
        <v>2472</v>
      </c>
      <c r="D657" s="11" t="s">
        <v>2526</v>
      </c>
      <c r="E657" s="11" t="s">
        <v>2068</v>
      </c>
      <c r="F657" s="11" t="s">
        <v>2525</v>
      </c>
      <c r="G657" s="12" t="s">
        <v>2527</v>
      </c>
      <c r="H657" s="13" t="s">
        <v>370</v>
      </c>
      <c r="I657" s="13"/>
      <c r="J657" s="13" t="s">
        <v>370</v>
      </c>
      <c r="L657" s="13" t="s">
        <v>370</v>
      </c>
      <c r="M657" s="15"/>
      <c r="N657" s="13"/>
      <c r="P657" s="13"/>
      <c r="R657" s="13"/>
      <c r="S657" s="13" t="s">
        <v>370</v>
      </c>
      <c r="T657" s="13"/>
      <c r="W657" s="13"/>
      <c r="Y657" s="13"/>
      <c r="Z657" s="14"/>
      <c r="AD657" s="13">
        <f t="shared" si="68"/>
        <v>4</v>
      </c>
      <c r="AE657" s="13">
        <f t="shared" si="69"/>
        <v>0</v>
      </c>
      <c r="AF657" s="13">
        <f t="shared" si="70"/>
        <v>0</v>
      </c>
      <c r="AG657" s="13">
        <f t="shared" si="71"/>
        <v>0</v>
      </c>
      <c r="AH657" s="12">
        <f t="shared" si="67"/>
        <v>4</v>
      </c>
    </row>
    <row r="658" spans="1:34" hidden="1" x14ac:dyDescent="0.3">
      <c r="A658" s="11" t="s">
        <v>2528</v>
      </c>
      <c r="B658" s="12" t="s">
        <v>2471</v>
      </c>
      <c r="C658" s="12" t="s">
        <v>2529</v>
      </c>
      <c r="D658" s="11" t="s">
        <v>2530</v>
      </c>
      <c r="E658" s="11" t="s">
        <v>2531</v>
      </c>
      <c r="F658" s="11" t="s">
        <v>2528</v>
      </c>
      <c r="G658" s="12" t="s">
        <v>2532</v>
      </c>
      <c r="H658" s="13" t="s">
        <v>370</v>
      </c>
      <c r="I658" s="13" t="s">
        <v>370</v>
      </c>
      <c r="J658" s="13"/>
      <c r="K658" s="14" t="s">
        <v>370</v>
      </c>
      <c r="L658" s="13" t="s">
        <v>370</v>
      </c>
      <c r="M658" s="15" t="s">
        <v>359</v>
      </c>
      <c r="N658" s="13" t="s">
        <v>538</v>
      </c>
      <c r="O658" s="13" t="s">
        <v>370</v>
      </c>
      <c r="P658" s="13" t="s">
        <v>396</v>
      </c>
      <c r="R658" s="13"/>
      <c r="S658" s="13" t="s">
        <v>370</v>
      </c>
      <c r="T658" s="13"/>
      <c r="U658" s="13" t="s">
        <v>524</v>
      </c>
      <c r="V658" s="13" t="s">
        <v>370</v>
      </c>
      <c r="W658" s="13" t="s">
        <v>370</v>
      </c>
      <c r="Y658" s="13" t="s">
        <v>370</v>
      </c>
      <c r="Z658" s="14"/>
      <c r="AD658" s="13">
        <f t="shared" si="68"/>
        <v>10</v>
      </c>
      <c r="AE658" s="13">
        <f t="shared" si="69"/>
        <v>1</v>
      </c>
      <c r="AF658" s="13">
        <f t="shared" si="70"/>
        <v>1</v>
      </c>
      <c r="AG658" s="13">
        <f t="shared" si="71"/>
        <v>0</v>
      </c>
      <c r="AH658" s="12">
        <f t="shared" si="67"/>
        <v>12</v>
      </c>
    </row>
    <row r="659" spans="1:34" hidden="1" x14ac:dyDescent="0.3">
      <c r="A659" s="11" t="s">
        <v>2533</v>
      </c>
      <c r="B659" s="12" t="s">
        <v>2471</v>
      </c>
      <c r="C659" s="12" t="s">
        <v>2529</v>
      </c>
      <c r="D659" s="11" t="s">
        <v>2530</v>
      </c>
      <c r="E659" s="11" t="s">
        <v>2534</v>
      </c>
      <c r="F659" s="11" t="s">
        <v>2533</v>
      </c>
      <c r="G659" s="12" t="s">
        <v>2535</v>
      </c>
      <c r="H659" s="13" t="s">
        <v>370</v>
      </c>
      <c r="I659" s="13"/>
      <c r="J659" s="13"/>
      <c r="L659" s="13" t="s">
        <v>370</v>
      </c>
      <c r="M659" s="15"/>
      <c r="N659" s="13"/>
      <c r="O659" s="13" t="s">
        <v>538</v>
      </c>
      <c r="P659" s="13"/>
      <c r="R659" s="13"/>
      <c r="S659" s="13" t="s">
        <v>370</v>
      </c>
      <c r="T659" s="13"/>
      <c r="V659" s="13" t="s">
        <v>524</v>
      </c>
      <c r="W659" s="13"/>
      <c r="Y659" s="13"/>
      <c r="Z659" s="14" t="s">
        <v>370</v>
      </c>
      <c r="AD659" s="13">
        <f t="shared" si="68"/>
        <v>4</v>
      </c>
      <c r="AE659" s="13">
        <f t="shared" si="69"/>
        <v>1</v>
      </c>
      <c r="AF659" s="13">
        <f t="shared" si="70"/>
        <v>1</v>
      </c>
      <c r="AG659" s="13">
        <f t="shared" si="71"/>
        <v>0</v>
      </c>
      <c r="AH659" s="12">
        <f t="shared" si="67"/>
        <v>6</v>
      </c>
    </row>
    <row r="660" spans="1:34" hidden="1" x14ac:dyDescent="0.3">
      <c r="A660" s="11" t="s">
        <v>2536</v>
      </c>
      <c r="B660" s="12" t="s">
        <v>2471</v>
      </c>
      <c r="C660" s="12" t="s">
        <v>2529</v>
      </c>
      <c r="D660" s="11" t="s">
        <v>2530</v>
      </c>
      <c r="E660" s="11" t="s">
        <v>2537</v>
      </c>
      <c r="F660" s="11" t="s">
        <v>2536</v>
      </c>
      <c r="G660" s="12" t="s">
        <v>2538</v>
      </c>
      <c r="H660" s="13" t="s">
        <v>370</v>
      </c>
      <c r="I660" s="13"/>
      <c r="J660" s="13"/>
      <c r="L660" s="13" t="s">
        <v>370</v>
      </c>
      <c r="M660" s="15"/>
      <c r="N660" s="13"/>
      <c r="P660" s="13"/>
      <c r="R660" s="13"/>
      <c r="T660" s="13"/>
      <c r="W660" s="13"/>
      <c r="Y660" s="13"/>
      <c r="Z660" s="14" t="s">
        <v>370</v>
      </c>
      <c r="AD660" s="13">
        <f t="shared" si="68"/>
        <v>3</v>
      </c>
      <c r="AE660" s="13">
        <f t="shared" si="69"/>
        <v>0</v>
      </c>
      <c r="AF660" s="13">
        <f t="shared" si="70"/>
        <v>0</v>
      </c>
      <c r="AG660" s="13">
        <f t="shared" si="71"/>
        <v>0</v>
      </c>
      <c r="AH660" s="12">
        <f t="shared" si="67"/>
        <v>3</v>
      </c>
    </row>
    <row r="661" spans="1:34" hidden="1" x14ac:dyDescent="0.3">
      <c r="A661" s="11" t="s">
        <v>2539</v>
      </c>
      <c r="B661" s="12" t="s">
        <v>2471</v>
      </c>
      <c r="C661" s="12" t="s">
        <v>2540</v>
      </c>
      <c r="D661" s="11" t="s">
        <v>2541</v>
      </c>
      <c r="E661" s="11" t="s">
        <v>2542</v>
      </c>
      <c r="F661" s="11" t="s">
        <v>2539</v>
      </c>
      <c r="G661" s="12" t="s">
        <v>2543</v>
      </c>
      <c r="H661" s="13" t="s">
        <v>370</v>
      </c>
      <c r="I661" s="13" t="s">
        <v>370</v>
      </c>
      <c r="J661" s="13" t="s">
        <v>370</v>
      </c>
      <c r="K661" s="14" t="s">
        <v>370</v>
      </c>
      <c r="L661" s="13" t="s">
        <v>370</v>
      </c>
      <c r="M661" s="15" t="s">
        <v>359</v>
      </c>
      <c r="N661" s="13" t="s">
        <v>370</v>
      </c>
      <c r="O661" s="13" t="s">
        <v>370</v>
      </c>
      <c r="P661" s="13" t="s">
        <v>370</v>
      </c>
      <c r="Q661" s="13" t="s">
        <v>538</v>
      </c>
      <c r="R661" s="13" t="s">
        <v>370</v>
      </c>
      <c r="S661" s="13" t="s">
        <v>370</v>
      </c>
      <c r="T661" s="13" t="s">
        <v>370</v>
      </c>
      <c r="U661" s="13" t="s">
        <v>370</v>
      </c>
      <c r="V661" s="13" t="s">
        <v>370</v>
      </c>
      <c r="W661" s="13" t="s">
        <v>370</v>
      </c>
      <c r="Y661" s="13" t="s">
        <v>370</v>
      </c>
      <c r="Z661" s="14" t="s">
        <v>524</v>
      </c>
      <c r="AD661" s="13">
        <f t="shared" si="68"/>
        <v>16</v>
      </c>
      <c r="AE661" s="13">
        <f t="shared" si="69"/>
        <v>1</v>
      </c>
      <c r="AF661" s="13">
        <f t="shared" si="70"/>
        <v>1</v>
      </c>
      <c r="AG661" s="13">
        <f t="shared" si="71"/>
        <v>0</v>
      </c>
      <c r="AH661" s="12">
        <f t="shared" si="67"/>
        <v>18</v>
      </c>
    </row>
    <row r="662" spans="1:34" hidden="1" x14ac:dyDescent="0.3">
      <c r="A662" s="11" t="s">
        <v>2544</v>
      </c>
      <c r="B662" s="12" t="s">
        <v>2471</v>
      </c>
      <c r="C662" s="12" t="s">
        <v>2540</v>
      </c>
      <c r="D662" s="11" t="s">
        <v>2545</v>
      </c>
      <c r="E662" s="11" t="s">
        <v>368</v>
      </c>
      <c r="F662" s="11" t="s">
        <v>2544</v>
      </c>
      <c r="G662" s="12" t="s">
        <v>2546</v>
      </c>
      <c r="I662" s="13"/>
      <c r="J662" s="13"/>
      <c r="M662" s="15" t="s">
        <v>524</v>
      </c>
      <c r="N662" s="13"/>
      <c r="O662" s="13" t="s">
        <v>524</v>
      </c>
      <c r="P662" s="13"/>
      <c r="R662" s="13"/>
      <c r="T662" s="13"/>
      <c r="U662" s="13" t="s">
        <v>524</v>
      </c>
      <c r="W662" s="13" t="s">
        <v>396</v>
      </c>
      <c r="Y662" s="13" t="s">
        <v>524</v>
      </c>
      <c r="Z662" s="14"/>
      <c r="AD662" s="13">
        <f t="shared" si="68"/>
        <v>0</v>
      </c>
      <c r="AE662" s="13">
        <f t="shared" si="69"/>
        <v>0</v>
      </c>
      <c r="AF662" s="13">
        <f t="shared" si="70"/>
        <v>4</v>
      </c>
      <c r="AG662" s="13">
        <f t="shared" si="71"/>
        <v>0</v>
      </c>
      <c r="AH662" s="12">
        <f t="shared" si="67"/>
        <v>4</v>
      </c>
    </row>
    <row r="663" spans="1:34" hidden="1" x14ac:dyDescent="0.3">
      <c r="A663" s="11" t="s">
        <v>2547</v>
      </c>
      <c r="B663" s="12" t="s">
        <v>2471</v>
      </c>
      <c r="C663" s="12" t="s">
        <v>2540</v>
      </c>
      <c r="D663" s="11" t="s">
        <v>2545</v>
      </c>
      <c r="E663" s="11" t="s">
        <v>2548</v>
      </c>
      <c r="F663" s="11" t="s">
        <v>2547</v>
      </c>
      <c r="G663" s="12" t="s">
        <v>2549</v>
      </c>
      <c r="H663" s="13" t="s">
        <v>370</v>
      </c>
      <c r="I663" s="13"/>
      <c r="J663" s="13" t="s">
        <v>370</v>
      </c>
      <c r="L663" s="13" t="s">
        <v>370</v>
      </c>
      <c r="M663" s="15"/>
      <c r="N663" s="13"/>
      <c r="P663" s="13"/>
      <c r="R663" s="13"/>
      <c r="S663" s="13" t="s">
        <v>370</v>
      </c>
      <c r="T663" s="13"/>
      <c r="W663" s="13"/>
      <c r="Y663" s="13"/>
      <c r="Z663" s="14"/>
      <c r="AD663" s="13">
        <f t="shared" si="68"/>
        <v>4</v>
      </c>
      <c r="AE663" s="13">
        <f t="shared" si="69"/>
        <v>0</v>
      </c>
      <c r="AF663" s="13">
        <f t="shared" si="70"/>
        <v>0</v>
      </c>
      <c r="AG663" s="13">
        <f t="shared" si="71"/>
        <v>0</v>
      </c>
      <c r="AH663" s="12">
        <f t="shared" si="67"/>
        <v>4</v>
      </c>
    </row>
    <row r="664" spans="1:34" hidden="1" x14ac:dyDescent="0.3">
      <c r="A664" s="11" t="s">
        <v>2550</v>
      </c>
      <c r="B664" s="12" t="s">
        <v>2471</v>
      </c>
      <c r="C664" s="12" t="s">
        <v>2551</v>
      </c>
      <c r="D664" s="11" t="s">
        <v>2552</v>
      </c>
      <c r="E664" s="11" t="s">
        <v>2553</v>
      </c>
      <c r="F664" s="11" t="s">
        <v>2550</v>
      </c>
      <c r="G664" s="12" t="s">
        <v>2554</v>
      </c>
      <c r="I664" s="13"/>
      <c r="J664" s="13"/>
      <c r="K664" s="14" t="s">
        <v>370</v>
      </c>
      <c r="M664" s="15" t="s">
        <v>359</v>
      </c>
      <c r="N664" s="13" t="s">
        <v>524</v>
      </c>
      <c r="P664" s="13"/>
      <c r="Q664" s="13" t="s">
        <v>370</v>
      </c>
      <c r="R664" s="13"/>
      <c r="T664" s="13"/>
      <c r="U664" s="13" t="s">
        <v>524</v>
      </c>
      <c r="W664" s="13" t="s">
        <v>370</v>
      </c>
      <c r="Y664" s="13"/>
      <c r="Z664" s="14"/>
      <c r="AD664" s="13">
        <f t="shared" si="68"/>
        <v>4</v>
      </c>
      <c r="AE664" s="13">
        <f t="shared" si="69"/>
        <v>0</v>
      </c>
      <c r="AF664" s="13">
        <f t="shared" si="70"/>
        <v>2</v>
      </c>
      <c r="AG664" s="13">
        <f t="shared" si="71"/>
        <v>0</v>
      </c>
      <c r="AH664" s="12">
        <f t="shared" si="67"/>
        <v>6</v>
      </c>
    </row>
    <row r="665" spans="1:34" hidden="1" x14ac:dyDescent="0.3">
      <c r="A665" s="11" t="s">
        <v>2555</v>
      </c>
      <c r="B665" s="12" t="s">
        <v>2471</v>
      </c>
      <c r="C665" s="12" t="s">
        <v>2551</v>
      </c>
      <c r="D665" s="11" t="s">
        <v>2552</v>
      </c>
      <c r="E665" s="11" t="s">
        <v>722</v>
      </c>
      <c r="F665" s="11" t="s">
        <v>2555</v>
      </c>
      <c r="G665" s="12" t="s">
        <v>2556</v>
      </c>
      <c r="I665" s="13"/>
      <c r="J665" s="13"/>
      <c r="L665" s="13" t="s">
        <v>370</v>
      </c>
      <c r="M665" s="15"/>
      <c r="N665" s="13"/>
      <c r="O665" s="13" t="s">
        <v>370</v>
      </c>
      <c r="P665" s="13"/>
      <c r="R665" s="13"/>
      <c r="S665" s="13" t="s">
        <v>370</v>
      </c>
      <c r="T665" s="13"/>
      <c r="W665" s="13"/>
      <c r="Y665" s="13"/>
      <c r="Z665" s="14"/>
      <c r="AD665" s="13">
        <f t="shared" si="68"/>
        <v>3</v>
      </c>
      <c r="AE665" s="13">
        <f t="shared" si="69"/>
        <v>0</v>
      </c>
      <c r="AF665" s="13">
        <f t="shared" si="70"/>
        <v>0</v>
      </c>
      <c r="AG665" s="13">
        <f t="shared" si="71"/>
        <v>0</v>
      </c>
      <c r="AH665" s="12">
        <f t="shared" si="67"/>
        <v>3</v>
      </c>
    </row>
    <row r="666" spans="1:34" hidden="1" x14ac:dyDescent="0.3">
      <c r="A666" s="11" t="s">
        <v>2557</v>
      </c>
      <c r="B666" s="12" t="s">
        <v>2471</v>
      </c>
      <c r="C666" s="12" t="s">
        <v>2558</v>
      </c>
      <c r="D666" s="11" t="s">
        <v>2559</v>
      </c>
      <c r="E666" s="11" t="s">
        <v>2560</v>
      </c>
      <c r="F666" s="11" t="s">
        <v>2557</v>
      </c>
      <c r="G666" s="12" t="s">
        <v>2561</v>
      </c>
      <c r="H666" s="13" t="s">
        <v>538</v>
      </c>
      <c r="I666" s="13"/>
      <c r="J666" s="13"/>
      <c r="K666" s="14" t="s">
        <v>538</v>
      </c>
      <c r="L666" s="13" t="s">
        <v>538</v>
      </c>
      <c r="M666" s="15"/>
      <c r="N666" s="13"/>
      <c r="P666" s="13"/>
      <c r="R666" s="13"/>
      <c r="T666" s="13"/>
      <c r="V666" s="13" t="s">
        <v>538</v>
      </c>
      <c r="W666" s="13"/>
      <c r="Y666" s="13"/>
      <c r="Z666" s="14" t="s">
        <v>538</v>
      </c>
      <c r="AD666" s="13">
        <f t="shared" si="68"/>
        <v>0</v>
      </c>
      <c r="AE666" s="13">
        <f t="shared" si="69"/>
        <v>5</v>
      </c>
      <c r="AF666" s="13">
        <f t="shared" si="70"/>
        <v>0</v>
      </c>
      <c r="AG666" s="13">
        <f t="shared" si="71"/>
        <v>0</v>
      </c>
      <c r="AH666" s="12">
        <f t="shared" si="67"/>
        <v>5</v>
      </c>
    </row>
    <row r="667" spans="1:34" hidden="1" x14ac:dyDescent="0.3">
      <c r="A667" s="11" t="s">
        <v>2562</v>
      </c>
      <c r="B667" s="12" t="s">
        <v>2471</v>
      </c>
      <c r="C667" s="12" t="s">
        <v>2563</v>
      </c>
      <c r="D667" s="11" t="s">
        <v>2564</v>
      </c>
      <c r="E667" s="11" t="s">
        <v>2565</v>
      </c>
      <c r="F667" s="11" t="s">
        <v>2562</v>
      </c>
      <c r="G667" s="12" t="s">
        <v>2566</v>
      </c>
      <c r="H667" s="13" t="s">
        <v>370</v>
      </c>
      <c r="I667" s="13"/>
      <c r="J667" s="13"/>
      <c r="L667" s="13" t="s">
        <v>370</v>
      </c>
      <c r="M667" s="15"/>
      <c r="N667" s="13"/>
      <c r="P667" s="13"/>
      <c r="R667" s="13"/>
      <c r="T667" s="13"/>
      <c r="W667" s="13"/>
      <c r="Y667" s="13"/>
      <c r="Z667" s="14" t="s">
        <v>396</v>
      </c>
      <c r="AD667" s="13">
        <f t="shared" si="68"/>
        <v>2</v>
      </c>
      <c r="AE667" s="13">
        <f t="shared" si="69"/>
        <v>0</v>
      </c>
      <c r="AF667" s="13">
        <f t="shared" si="70"/>
        <v>0</v>
      </c>
      <c r="AG667" s="13">
        <f t="shared" si="71"/>
        <v>0</v>
      </c>
      <c r="AH667" s="12">
        <f t="shared" si="67"/>
        <v>2</v>
      </c>
    </row>
    <row r="668" spans="1:34" hidden="1" x14ac:dyDescent="0.3">
      <c r="A668" s="11" t="s">
        <v>2567</v>
      </c>
      <c r="B668" s="12" t="s">
        <v>2471</v>
      </c>
      <c r="C668" s="12" t="s">
        <v>2568</v>
      </c>
      <c r="D668" s="11" t="s">
        <v>2569</v>
      </c>
      <c r="E668" s="11" t="s">
        <v>2570</v>
      </c>
      <c r="F668" s="11" t="s">
        <v>2567</v>
      </c>
      <c r="G668" s="12" t="s">
        <v>2571</v>
      </c>
      <c r="H668" s="13" t="s">
        <v>538</v>
      </c>
      <c r="I668" s="13" t="s">
        <v>524</v>
      </c>
      <c r="J668" s="13" t="s">
        <v>538</v>
      </c>
      <c r="K668" s="14" t="s">
        <v>538</v>
      </c>
      <c r="L668" s="13" t="s">
        <v>538</v>
      </c>
      <c r="M668" s="15" t="s">
        <v>360</v>
      </c>
      <c r="N668" s="13" t="s">
        <v>524</v>
      </c>
      <c r="O668" s="13" t="s">
        <v>538</v>
      </c>
      <c r="P668" s="13" t="s">
        <v>538</v>
      </c>
      <c r="Q668" s="13" t="s">
        <v>538</v>
      </c>
      <c r="R668" s="13" t="s">
        <v>538</v>
      </c>
      <c r="S668" s="13" t="s">
        <v>538</v>
      </c>
      <c r="T668" s="13" t="s">
        <v>538</v>
      </c>
      <c r="U668" s="13" t="s">
        <v>538</v>
      </c>
      <c r="V668" s="13" t="s">
        <v>538</v>
      </c>
      <c r="W668" s="13" t="s">
        <v>538</v>
      </c>
      <c r="Y668" s="13" t="s">
        <v>524</v>
      </c>
      <c r="Z668" s="14" t="s">
        <v>524</v>
      </c>
      <c r="AD668" s="13">
        <f t="shared" si="68"/>
        <v>0</v>
      </c>
      <c r="AE668" s="13">
        <f t="shared" si="69"/>
        <v>14</v>
      </c>
      <c r="AF668" s="13">
        <f t="shared" si="70"/>
        <v>4</v>
      </c>
      <c r="AG668" s="13">
        <f t="shared" si="71"/>
        <v>0</v>
      </c>
      <c r="AH668" s="12">
        <f t="shared" ref="AH668:AH730" si="72">SUM(AD668:AG668)</f>
        <v>18</v>
      </c>
    </row>
    <row r="669" spans="1:34" hidden="1" x14ac:dyDescent="0.3">
      <c r="A669" s="11" t="s">
        <v>2572</v>
      </c>
      <c r="B669" s="12" t="s">
        <v>2471</v>
      </c>
      <c r="C669" s="12" t="s">
        <v>2568</v>
      </c>
      <c r="D669" s="11" t="s">
        <v>2573</v>
      </c>
      <c r="E669" s="11" t="s">
        <v>2574</v>
      </c>
      <c r="F669" s="11" t="s">
        <v>2572</v>
      </c>
      <c r="G669" s="12" t="s">
        <v>2575</v>
      </c>
      <c r="H669" s="13" t="s">
        <v>525</v>
      </c>
      <c r="I669" s="13"/>
      <c r="J669" s="13"/>
      <c r="K669" s="14" t="s">
        <v>525</v>
      </c>
      <c r="L669" s="13" t="s">
        <v>525</v>
      </c>
      <c r="M669" s="15"/>
      <c r="N669" s="13"/>
      <c r="P669" s="13"/>
      <c r="Q669" s="13" t="s">
        <v>525</v>
      </c>
      <c r="R669" s="13" t="s">
        <v>525</v>
      </c>
      <c r="T669" s="13"/>
      <c r="U669" s="13" t="s">
        <v>525</v>
      </c>
      <c r="V669" s="13" t="s">
        <v>525</v>
      </c>
      <c r="W669" s="13"/>
      <c r="Y669" s="13"/>
      <c r="Z669" s="14" t="s">
        <v>396</v>
      </c>
      <c r="AD669" s="13">
        <f t="shared" si="68"/>
        <v>0</v>
      </c>
      <c r="AE669" s="13">
        <f t="shared" si="69"/>
        <v>0</v>
      </c>
      <c r="AF669" s="13">
        <f t="shared" si="70"/>
        <v>0</v>
      </c>
      <c r="AG669" s="13">
        <f t="shared" si="71"/>
        <v>0</v>
      </c>
      <c r="AH669" s="12">
        <f t="shared" si="72"/>
        <v>0</v>
      </c>
    </row>
    <row r="670" spans="1:34" hidden="1" x14ac:dyDescent="0.3">
      <c r="A670" s="11" t="s">
        <v>2576</v>
      </c>
      <c r="B670" s="12" t="s">
        <v>2471</v>
      </c>
      <c r="C670" s="12" t="s">
        <v>2568</v>
      </c>
      <c r="D670" s="11" t="s">
        <v>2573</v>
      </c>
      <c r="E670" s="11" t="s">
        <v>2577</v>
      </c>
      <c r="F670" s="11" t="s">
        <v>2576</v>
      </c>
      <c r="G670" s="12" t="s">
        <v>2578</v>
      </c>
      <c r="H670" s="13" t="s">
        <v>538</v>
      </c>
      <c r="I670" s="13" t="s">
        <v>538</v>
      </c>
      <c r="J670" s="13" t="s">
        <v>524</v>
      </c>
      <c r="K670" s="14" t="s">
        <v>538</v>
      </c>
      <c r="L670" s="13" t="s">
        <v>538</v>
      </c>
      <c r="M670" s="15" t="s">
        <v>360</v>
      </c>
      <c r="N670" s="13" t="s">
        <v>538</v>
      </c>
      <c r="O670" s="13" t="s">
        <v>538</v>
      </c>
      <c r="P670" s="13" t="s">
        <v>538</v>
      </c>
      <c r="Q670" s="13" t="s">
        <v>538</v>
      </c>
      <c r="R670" s="13"/>
      <c r="S670" s="13" t="s">
        <v>538</v>
      </c>
      <c r="T670" s="13" t="s">
        <v>538</v>
      </c>
      <c r="U670" s="13" t="s">
        <v>538</v>
      </c>
      <c r="V670" s="13" t="s">
        <v>360</v>
      </c>
      <c r="W670" s="13" t="s">
        <v>538</v>
      </c>
      <c r="Y670" s="13" t="s">
        <v>538</v>
      </c>
      <c r="Z670" s="14" t="s">
        <v>538</v>
      </c>
      <c r="AD670" s="13">
        <f t="shared" si="68"/>
        <v>0</v>
      </c>
      <c r="AE670" s="13">
        <f t="shared" si="69"/>
        <v>16</v>
      </c>
      <c r="AF670" s="13">
        <f t="shared" si="70"/>
        <v>1</v>
      </c>
      <c r="AG670" s="13">
        <f t="shared" si="71"/>
        <v>0</v>
      </c>
      <c r="AH670" s="12">
        <f t="shared" si="72"/>
        <v>17</v>
      </c>
    </row>
    <row r="671" spans="1:34" hidden="1" x14ac:dyDescent="0.3">
      <c r="A671" s="11" t="s">
        <v>2579</v>
      </c>
      <c r="B671" s="12" t="s">
        <v>2471</v>
      </c>
      <c r="C671" s="12" t="s">
        <v>2568</v>
      </c>
      <c r="D671" s="11" t="s">
        <v>2573</v>
      </c>
      <c r="E671" s="11" t="s">
        <v>1190</v>
      </c>
      <c r="F671" s="11" t="s">
        <v>2579</v>
      </c>
      <c r="G671" s="12" t="s">
        <v>2580</v>
      </c>
      <c r="I671" s="13"/>
      <c r="J671" s="13"/>
      <c r="M671" s="15" t="s">
        <v>396</v>
      </c>
      <c r="N671" s="13"/>
      <c r="O671" s="13" t="s">
        <v>396</v>
      </c>
      <c r="P671" s="13"/>
      <c r="R671" s="13"/>
      <c r="S671" s="13" t="s">
        <v>396</v>
      </c>
      <c r="T671" s="13"/>
      <c r="U671" s="13" t="s">
        <v>524</v>
      </c>
      <c r="W671" s="13" t="s">
        <v>524</v>
      </c>
      <c r="Y671" s="13"/>
      <c r="Z671" s="14"/>
      <c r="AD671" s="13">
        <f t="shared" si="68"/>
        <v>0</v>
      </c>
      <c r="AE671" s="13">
        <f t="shared" si="69"/>
        <v>0</v>
      </c>
      <c r="AF671" s="13">
        <f t="shared" si="70"/>
        <v>2</v>
      </c>
      <c r="AG671" s="13">
        <f t="shared" si="71"/>
        <v>0</v>
      </c>
      <c r="AH671" s="12">
        <f t="shared" si="72"/>
        <v>2</v>
      </c>
    </row>
    <row r="672" spans="1:34" hidden="1" x14ac:dyDescent="0.3">
      <c r="A672" s="11" t="s">
        <v>2581</v>
      </c>
      <c r="B672" s="12" t="s">
        <v>2471</v>
      </c>
      <c r="C672" s="12" t="s">
        <v>2568</v>
      </c>
      <c r="D672" s="11" t="s">
        <v>2573</v>
      </c>
      <c r="E672" s="11" t="s">
        <v>2582</v>
      </c>
      <c r="F672" s="11" t="s">
        <v>2581</v>
      </c>
      <c r="G672" s="12" t="s">
        <v>2583</v>
      </c>
      <c r="H672" s="13" t="s">
        <v>524</v>
      </c>
      <c r="I672" s="13"/>
      <c r="J672" s="13"/>
      <c r="M672" s="15"/>
      <c r="N672" s="13"/>
      <c r="P672" s="13"/>
      <c r="R672" s="13"/>
      <c r="T672" s="13"/>
      <c r="W672" s="13"/>
      <c r="Y672" s="13"/>
      <c r="Z672" s="14"/>
      <c r="AD672" s="13">
        <f t="shared" si="68"/>
        <v>0</v>
      </c>
      <c r="AE672" s="13">
        <f t="shared" si="69"/>
        <v>0</v>
      </c>
      <c r="AF672" s="13">
        <f t="shared" si="70"/>
        <v>1</v>
      </c>
      <c r="AG672" s="13">
        <f t="shared" si="71"/>
        <v>0</v>
      </c>
      <c r="AH672" s="12">
        <f t="shared" si="72"/>
        <v>1</v>
      </c>
    </row>
    <row r="673" spans="1:34" hidden="1" x14ac:dyDescent="0.3">
      <c r="A673" s="11" t="s">
        <v>2584</v>
      </c>
      <c r="B673" s="12" t="s">
        <v>2471</v>
      </c>
      <c r="C673" s="12" t="s">
        <v>2568</v>
      </c>
      <c r="D673" s="11" t="s">
        <v>2585</v>
      </c>
      <c r="E673" s="11" t="s">
        <v>2586</v>
      </c>
      <c r="F673" s="11" t="s">
        <v>2584</v>
      </c>
      <c r="G673" s="12" t="s">
        <v>2587</v>
      </c>
      <c r="I673" s="13"/>
      <c r="J673" s="13"/>
      <c r="K673" s="14" t="s">
        <v>524</v>
      </c>
      <c r="L673" s="13" t="s">
        <v>524</v>
      </c>
      <c r="M673" s="15"/>
      <c r="N673" s="13"/>
      <c r="P673" s="13" t="s">
        <v>524</v>
      </c>
      <c r="R673" s="13"/>
      <c r="T673" s="13"/>
      <c r="W673" s="13" t="s">
        <v>524</v>
      </c>
      <c r="Y673" s="13"/>
      <c r="Z673" s="14"/>
      <c r="AD673" s="13">
        <f>COUNTIF(H673:Z673,"X")+COUNTIF(H673:Z673, "X(e)")</f>
        <v>0</v>
      </c>
      <c r="AE673" s="13">
        <f>COUNTIF(H673:Z673,"NB")</f>
        <v>0</v>
      </c>
      <c r="AF673" s="13">
        <f>COUNTIF(H673:Z673,"V")</f>
        <v>4</v>
      </c>
      <c r="AG673" s="13">
        <f t="shared" si="71"/>
        <v>0</v>
      </c>
      <c r="AH673" s="12">
        <f>SUM(AD673:AG673)</f>
        <v>4</v>
      </c>
    </row>
    <row r="674" spans="1:34" hidden="1" x14ac:dyDescent="0.3">
      <c r="A674" s="11" t="s">
        <v>2588</v>
      </c>
      <c r="B674" s="12" t="s">
        <v>2471</v>
      </c>
      <c r="C674" s="12" t="s">
        <v>2568</v>
      </c>
      <c r="D674" s="11" t="s">
        <v>2585</v>
      </c>
      <c r="E674" s="11" t="s">
        <v>2589</v>
      </c>
      <c r="F674" s="11" t="s">
        <v>2588</v>
      </c>
      <c r="G674" s="12" t="s">
        <v>2590</v>
      </c>
      <c r="I674" s="13"/>
      <c r="J674" s="13"/>
      <c r="M674" s="15"/>
      <c r="N674" s="13"/>
      <c r="P674" s="13"/>
      <c r="R674" s="13"/>
      <c r="T674" s="13"/>
      <c r="U674" s="13" t="s">
        <v>524</v>
      </c>
      <c r="W674" s="13"/>
      <c r="Y674" s="13"/>
      <c r="Z674" s="14"/>
      <c r="AD674" s="13">
        <f t="shared" si="68"/>
        <v>0</v>
      </c>
      <c r="AE674" s="13">
        <f t="shared" si="69"/>
        <v>0</v>
      </c>
      <c r="AF674" s="13">
        <f t="shared" si="70"/>
        <v>1</v>
      </c>
      <c r="AG674" s="13">
        <f t="shared" si="71"/>
        <v>0</v>
      </c>
      <c r="AH674" s="12">
        <f t="shared" si="72"/>
        <v>1</v>
      </c>
    </row>
    <row r="675" spans="1:34" hidden="1" x14ac:dyDescent="0.3">
      <c r="A675" s="11" t="s">
        <v>2591</v>
      </c>
      <c r="B675" s="12" t="s">
        <v>2471</v>
      </c>
      <c r="C675" s="12" t="s">
        <v>2568</v>
      </c>
      <c r="D675" s="11" t="s">
        <v>2585</v>
      </c>
      <c r="E675" s="11" t="s">
        <v>2592</v>
      </c>
      <c r="F675" s="11" t="s">
        <v>2591</v>
      </c>
      <c r="G675" s="12" t="s">
        <v>2593</v>
      </c>
      <c r="H675" s="13" t="s">
        <v>538</v>
      </c>
      <c r="I675" s="13" t="s">
        <v>524</v>
      </c>
      <c r="J675" s="13" t="s">
        <v>538</v>
      </c>
      <c r="K675" s="14" t="s">
        <v>538</v>
      </c>
      <c r="L675" s="13" t="s">
        <v>538</v>
      </c>
      <c r="M675" s="15" t="s">
        <v>538</v>
      </c>
      <c r="N675" s="13" t="s">
        <v>524</v>
      </c>
      <c r="O675" s="13" t="s">
        <v>538</v>
      </c>
      <c r="P675" s="13" t="s">
        <v>538</v>
      </c>
      <c r="Q675" s="13" t="s">
        <v>396</v>
      </c>
      <c r="R675" s="13" t="s">
        <v>538</v>
      </c>
      <c r="S675" s="13" t="s">
        <v>538</v>
      </c>
      <c r="T675" s="13" t="s">
        <v>538</v>
      </c>
      <c r="U675" s="13" t="s">
        <v>538</v>
      </c>
      <c r="V675" s="13" t="s">
        <v>538</v>
      </c>
      <c r="W675" s="13" t="s">
        <v>538</v>
      </c>
      <c r="Y675" s="13" t="s">
        <v>538</v>
      </c>
      <c r="Z675" s="14" t="s">
        <v>538</v>
      </c>
      <c r="AD675" s="13">
        <f t="shared" si="68"/>
        <v>0</v>
      </c>
      <c r="AE675" s="13">
        <f t="shared" si="69"/>
        <v>15</v>
      </c>
      <c r="AF675" s="13">
        <f t="shared" si="70"/>
        <v>2</v>
      </c>
      <c r="AG675" s="13">
        <f t="shared" si="71"/>
        <v>0</v>
      </c>
      <c r="AH675" s="12">
        <f t="shared" si="72"/>
        <v>17</v>
      </c>
    </row>
    <row r="676" spans="1:34" hidden="1" x14ac:dyDescent="0.3">
      <c r="A676" s="11" t="s">
        <v>2594</v>
      </c>
      <c r="B676" s="12" t="s">
        <v>2471</v>
      </c>
      <c r="C676" s="12" t="s">
        <v>2568</v>
      </c>
      <c r="D676" s="11" t="s">
        <v>2585</v>
      </c>
      <c r="E676" s="11" t="s">
        <v>2595</v>
      </c>
      <c r="F676" s="11" t="s">
        <v>2594</v>
      </c>
      <c r="G676" s="12" t="s">
        <v>2596</v>
      </c>
      <c r="H676" s="13" t="s">
        <v>396</v>
      </c>
      <c r="I676" s="13"/>
      <c r="J676" s="13"/>
      <c r="K676" s="13" t="s">
        <v>524</v>
      </c>
      <c r="L676" s="13" t="s">
        <v>524</v>
      </c>
      <c r="M676" s="15" t="s">
        <v>538</v>
      </c>
      <c r="N676" s="13"/>
      <c r="O676" s="13" t="s">
        <v>524</v>
      </c>
      <c r="P676" s="13"/>
      <c r="R676" s="13"/>
      <c r="S676" s="13" t="s">
        <v>538</v>
      </c>
      <c r="T676" s="13"/>
      <c r="U676" s="13" t="s">
        <v>524</v>
      </c>
      <c r="W676" s="13" t="s">
        <v>538</v>
      </c>
      <c r="Y676" s="13"/>
      <c r="Z676" s="14"/>
      <c r="AD676" s="13">
        <f t="shared" si="68"/>
        <v>0</v>
      </c>
      <c r="AE676" s="13">
        <f t="shared" si="69"/>
        <v>3</v>
      </c>
      <c r="AF676" s="13">
        <f t="shared" si="70"/>
        <v>4</v>
      </c>
      <c r="AG676" s="13">
        <f t="shared" si="71"/>
        <v>0</v>
      </c>
      <c r="AH676" s="12">
        <f t="shared" si="72"/>
        <v>7</v>
      </c>
    </row>
    <row r="677" spans="1:34" hidden="1" x14ac:dyDescent="0.3">
      <c r="A677" s="11" t="s">
        <v>2597</v>
      </c>
      <c r="B677" s="12" t="s">
        <v>2471</v>
      </c>
      <c r="C677" s="12" t="s">
        <v>2568</v>
      </c>
      <c r="D677" s="11" t="s">
        <v>2598</v>
      </c>
      <c r="E677" s="11" t="s">
        <v>2599</v>
      </c>
      <c r="F677" s="11" t="s">
        <v>2597</v>
      </c>
      <c r="G677" s="12" t="s">
        <v>2600</v>
      </c>
      <c r="H677" s="13" t="s">
        <v>538</v>
      </c>
      <c r="I677" s="13" t="s">
        <v>538</v>
      </c>
      <c r="J677" s="13" t="s">
        <v>524</v>
      </c>
      <c r="K677" s="14" t="s">
        <v>538</v>
      </c>
      <c r="L677" s="13" t="s">
        <v>538</v>
      </c>
      <c r="M677" s="15" t="s">
        <v>360</v>
      </c>
      <c r="N677" s="13" t="s">
        <v>538</v>
      </c>
      <c r="O677" s="13" t="s">
        <v>538</v>
      </c>
      <c r="P677" s="13" t="s">
        <v>538</v>
      </c>
      <c r="Q677" s="13" t="s">
        <v>538</v>
      </c>
      <c r="R677" s="13" t="s">
        <v>524</v>
      </c>
      <c r="S677" s="13" t="s">
        <v>538</v>
      </c>
      <c r="T677" s="13" t="s">
        <v>538</v>
      </c>
      <c r="U677" s="13" t="s">
        <v>538</v>
      </c>
      <c r="V677" s="13" t="s">
        <v>538</v>
      </c>
      <c r="W677" s="13" t="s">
        <v>538</v>
      </c>
      <c r="Y677" s="13" t="s">
        <v>538</v>
      </c>
      <c r="Z677" s="14" t="s">
        <v>524</v>
      </c>
      <c r="AD677" s="13">
        <f t="shared" si="68"/>
        <v>0</v>
      </c>
      <c r="AE677" s="13">
        <f t="shared" si="69"/>
        <v>15</v>
      </c>
      <c r="AF677" s="13">
        <f t="shared" si="70"/>
        <v>3</v>
      </c>
      <c r="AG677" s="13">
        <f t="shared" si="71"/>
        <v>0</v>
      </c>
      <c r="AH677" s="12">
        <f t="shared" si="72"/>
        <v>18</v>
      </c>
    </row>
    <row r="678" spans="1:34" hidden="1" x14ac:dyDescent="0.3">
      <c r="A678" s="11" t="s">
        <v>2601</v>
      </c>
      <c r="B678" s="12" t="s">
        <v>2471</v>
      </c>
      <c r="C678" s="12" t="s">
        <v>2568</v>
      </c>
      <c r="D678" s="11" t="s">
        <v>2602</v>
      </c>
      <c r="E678" s="11" t="s">
        <v>2603</v>
      </c>
      <c r="F678" s="11" t="s">
        <v>2601</v>
      </c>
      <c r="G678" s="12" t="s">
        <v>2604</v>
      </c>
      <c r="H678" s="13" t="s">
        <v>538</v>
      </c>
      <c r="I678" s="13" t="s">
        <v>361</v>
      </c>
      <c r="J678" s="13" t="s">
        <v>396</v>
      </c>
      <c r="K678" s="14" t="s">
        <v>538</v>
      </c>
      <c r="L678" s="13" t="s">
        <v>538</v>
      </c>
      <c r="M678" s="15" t="s">
        <v>360</v>
      </c>
      <c r="N678" s="13" t="s">
        <v>524</v>
      </c>
      <c r="O678" s="13" t="s">
        <v>524</v>
      </c>
      <c r="P678" s="13" t="s">
        <v>538</v>
      </c>
      <c r="Q678" s="13" t="s">
        <v>538</v>
      </c>
      <c r="R678" s="13" t="s">
        <v>538</v>
      </c>
      <c r="S678" s="13" t="s">
        <v>538</v>
      </c>
      <c r="T678" s="13" t="s">
        <v>538</v>
      </c>
      <c r="U678" s="13" t="s">
        <v>538</v>
      </c>
      <c r="V678" s="13" t="s">
        <v>538</v>
      </c>
      <c r="W678" s="13" t="s">
        <v>538</v>
      </c>
      <c r="Y678" s="13" t="s">
        <v>538</v>
      </c>
      <c r="Z678" s="14" t="s">
        <v>396</v>
      </c>
      <c r="AD678" s="13">
        <f t="shared" si="68"/>
        <v>0</v>
      </c>
      <c r="AE678" s="13">
        <f t="shared" si="69"/>
        <v>13</v>
      </c>
      <c r="AF678" s="13">
        <f t="shared" si="70"/>
        <v>3</v>
      </c>
      <c r="AG678" s="13">
        <f t="shared" si="71"/>
        <v>0</v>
      </c>
      <c r="AH678" s="12">
        <f t="shared" si="72"/>
        <v>16</v>
      </c>
    </row>
    <row r="679" spans="1:34" hidden="1" x14ac:dyDescent="0.3">
      <c r="A679" s="11" t="s">
        <v>2605</v>
      </c>
      <c r="B679" s="12" t="s">
        <v>2471</v>
      </c>
      <c r="C679" s="12" t="s">
        <v>2568</v>
      </c>
      <c r="D679" s="11" t="s">
        <v>2602</v>
      </c>
      <c r="E679" s="11" t="s">
        <v>2606</v>
      </c>
      <c r="F679" s="11" t="s">
        <v>2605</v>
      </c>
      <c r="G679" s="12" t="s">
        <v>2607</v>
      </c>
      <c r="H679" s="13" t="s">
        <v>538</v>
      </c>
      <c r="I679" s="13"/>
      <c r="J679" s="13"/>
      <c r="L679" s="13" t="s">
        <v>538</v>
      </c>
      <c r="M679" s="15" t="s">
        <v>360</v>
      </c>
      <c r="N679" s="13"/>
      <c r="O679" s="13" t="s">
        <v>538</v>
      </c>
      <c r="P679" s="13"/>
      <c r="R679" s="13"/>
      <c r="S679" s="13" t="s">
        <v>538</v>
      </c>
      <c r="T679" s="13"/>
      <c r="W679" s="13"/>
      <c r="Y679" s="13"/>
      <c r="Z679" s="14" t="s">
        <v>396</v>
      </c>
      <c r="AD679" s="13">
        <f>COUNTIF(H679:Z679,"X")+COUNTIF(H679:Z679, "X(e)")</f>
        <v>0</v>
      </c>
      <c r="AE679" s="13">
        <f>COUNTIF(H679:Z679,"NB")</f>
        <v>5</v>
      </c>
      <c r="AF679" s="13">
        <f>COUNTIF(H679:Z679,"V")</f>
        <v>0</v>
      </c>
      <c r="AG679" s="13">
        <f>COUNTIF(H679:AA679,"IN")</f>
        <v>0</v>
      </c>
      <c r="AH679" s="12">
        <f>SUM(AD679:AG679)</f>
        <v>5</v>
      </c>
    </row>
    <row r="680" spans="1:34" hidden="1" x14ac:dyDescent="0.3">
      <c r="A680" s="11" t="s">
        <v>2608</v>
      </c>
      <c r="B680" s="12" t="s">
        <v>2471</v>
      </c>
      <c r="C680" s="12" t="s">
        <v>2568</v>
      </c>
      <c r="D680" s="11" t="s">
        <v>2602</v>
      </c>
      <c r="E680" s="11" t="s">
        <v>2609</v>
      </c>
      <c r="F680" s="11" t="s">
        <v>2608</v>
      </c>
      <c r="G680" s="12" t="s">
        <v>2610</v>
      </c>
      <c r="I680" s="13" t="s">
        <v>361</v>
      </c>
      <c r="J680" s="13"/>
      <c r="K680" s="14" t="s">
        <v>524</v>
      </c>
      <c r="M680" s="15" t="s">
        <v>524</v>
      </c>
      <c r="N680" s="13"/>
      <c r="O680" s="13" t="s">
        <v>524</v>
      </c>
      <c r="P680" s="13" t="s">
        <v>538</v>
      </c>
      <c r="R680" s="13"/>
      <c r="S680" s="13" t="s">
        <v>396</v>
      </c>
      <c r="T680" s="13" t="s">
        <v>524</v>
      </c>
      <c r="U680" s="13" t="s">
        <v>524</v>
      </c>
      <c r="W680" s="13" t="s">
        <v>396</v>
      </c>
      <c r="Y680" s="13"/>
      <c r="Z680" s="14"/>
      <c r="AD680" s="13">
        <f>COUNTIF(H680:Z680,"X")+COUNTIF(H680:Z680, "X(e)")</f>
        <v>0</v>
      </c>
      <c r="AE680" s="13">
        <f>COUNTIF(H680:Z680,"NB")</f>
        <v>1</v>
      </c>
      <c r="AF680" s="13">
        <f>COUNTIF(H680:Z680,"V")</f>
        <v>6</v>
      </c>
      <c r="AG680" s="13">
        <f>COUNTIF(H680:AA680,"IN")</f>
        <v>0</v>
      </c>
      <c r="AH680" s="12">
        <f>SUM(AD680:AG680)</f>
        <v>7</v>
      </c>
    </row>
    <row r="681" spans="1:34" hidden="1" x14ac:dyDescent="0.3">
      <c r="A681" s="11" t="s">
        <v>2611</v>
      </c>
      <c r="B681" s="12" t="s">
        <v>2471</v>
      </c>
      <c r="C681" s="12" t="s">
        <v>2568</v>
      </c>
      <c r="D681" s="11" t="s">
        <v>2602</v>
      </c>
      <c r="E681" s="11" t="s">
        <v>2612</v>
      </c>
      <c r="F681" s="11" t="s">
        <v>2611</v>
      </c>
      <c r="G681" s="12" t="s">
        <v>2613</v>
      </c>
      <c r="I681" s="13"/>
      <c r="J681" s="13" t="s">
        <v>524</v>
      </c>
      <c r="M681" s="15"/>
      <c r="N681" s="13"/>
      <c r="O681" s="13" t="s">
        <v>396</v>
      </c>
      <c r="P681" s="13"/>
      <c r="R681" s="13"/>
      <c r="T681" s="13"/>
      <c r="W681" s="13"/>
      <c r="Y681" s="13"/>
      <c r="Z681" s="14"/>
      <c r="AD681" s="13">
        <f>COUNTIF(H681:Z681,"X")+COUNTIF(H681:Z681, "X(e)")</f>
        <v>0</v>
      </c>
      <c r="AE681" s="13">
        <f>COUNTIF(H681:Z681,"NB")</f>
        <v>0</v>
      </c>
      <c r="AF681" s="13">
        <f>COUNTIF(H681:Z681,"V")</f>
        <v>1</v>
      </c>
      <c r="AG681" s="13">
        <f>COUNTIF(H681:AA681,"IN")</f>
        <v>0</v>
      </c>
      <c r="AH681" s="12">
        <f>SUM(AD681:AG681)</f>
        <v>1</v>
      </c>
    </row>
    <row r="682" spans="1:34" hidden="1" x14ac:dyDescent="0.3">
      <c r="A682" s="11" t="s">
        <v>2614</v>
      </c>
      <c r="B682" s="12" t="s">
        <v>2471</v>
      </c>
      <c r="C682" s="12" t="s">
        <v>2568</v>
      </c>
      <c r="D682" s="11" t="s">
        <v>2602</v>
      </c>
      <c r="E682" s="11" t="s">
        <v>2615</v>
      </c>
      <c r="F682" s="11" t="s">
        <v>2614</v>
      </c>
      <c r="G682" s="12" t="s">
        <v>2616</v>
      </c>
      <c r="H682" s="13" t="s">
        <v>538</v>
      </c>
      <c r="I682" s="13" t="s">
        <v>538</v>
      </c>
      <c r="J682" s="13" t="s">
        <v>538</v>
      </c>
      <c r="K682" s="14" t="s">
        <v>538</v>
      </c>
      <c r="L682" s="13" t="s">
        <v>538</v>
      </c>
      <c r="M682" s="15" t="s">
        <v>360</v>
      </c>
      <c r="N682" s="13" t="s">
        <v>538</v>
      </c>
      <c r="O682" s="13" t="s">
        <v>538</v>
      </c>
      <c r="P682" s="13" t="s">
        <v>538</v>
      </c>
      <c r="Q682" s="13" t="s">
        <v>396</v>
      </c>
      <c r="R682" s="13" t="s">
        <v>538</v>
      </c>
      <c r="S682" s="13" t="s">
        <v>538</v>
      </c>
      <c r="T682" s="13" t="s">
        <v>538</v>
      </c>
      <c r="U682" s="13" t="s">
        <v>538</v>
      </c>
      <c r="V682" s="13" t="s">
        <v>538</v>
      </c>
      <c r="W682" s="13" t="s">
        <v>538</v>
      </c>
      <c r="Y682" s="13" t="s">
        <v>538</v>
      </c>
      <c r="Z682" s="14" t="s">
        <v>524</v>
      </c>
      <c r="AD682" s="13">
        <f>COUNTIF(H682:Z682,"X")+COUNTIF(H682:Z682, "X(e)")</f>
        <v>0</v>
      </c>
      <c r="AE682" s="13">
        <f>COUNTIF(H682:Z682,"NB")</f>
        <v>16</v>
      </c>
      <c r="AF682" s="13">
        <f>COUNTIF(H682:Z682,"V")</f>
        <v>1</v>
      </c>
      <c r="AG682" s="13">
        <f>COUNTIF(H682:AA682,"IN")</f>
        <v>0</v>
      </c>
      <c r="AH682" s="12">
        <f>SUM(AD682:AG682)</f>
        <v>17</v>
      </c>
    </row>
    <row r="683" spans="1:34" hidden="1" x14ac:dyDescent="0.3">
      <c r="A683" s="11" t="s">
        <v>2617</v>
      </c>
      <c r="B683" s="12" t="s">
        <v>2471</v>
      </c>
      <c r="C683" s="12" t="s">
        <v>2568</v>
      </c>
      <c r="D683" s="11" t="s">
        <v>2602</v>
      </c>
      <c r="E683" s="11" t="s">
        <v>2618</v>
      </c>
      <c r="F683" s="11" t="s">
        <v>2617</v>
      </c>
      <c r="G683" s="12" t="s">
        <v>2619</v>
      </c>
      <c r="H683" s="13" t="s">
        <v>524</v>
      </c>
      <c r="I683" s="13" t="s">
        <v>361</v>
      </c>
      <c r="J683" s="13"/>
      <c r="K683" s="14" t="s">
        <v>524</v>
      </c>
      <c r="L683" s="13" t="s">
        <v>524</v>
      </c>
      <c r="M683" s="15"/>
      <c r="N683" s="13"/>
      <c r="O683" s="13" t="s">
        <v>524</v>
      </c>
      <c r="P683" s="13" t="s">
        <v>396</v>
      </c>
      <c r="R683" s="13"/>
      <c r="S683" s="13" t="s">
        <v>524</v>
      </c>
      <c r="T683" s="13"/>
      <c r="U683" s="13" t="s">
        <v>524</v>
      </c>
      <c r="V683" s="13" t="s">
        <v>524</v>
      </c>
      <c r="W683" s="13"/>
      <c r="Y683" s="13"/>
      <c r="Z683" s="14"/>
      <c r="AD683" s="13">
        <f>COUNTIF(H683:Z683,"X")+COUNTIF(H683:Z683, "X(e)")</f>
        <v>0</v>
      </c>
      <c r="AE683" s="13">
        <f>COUNTIF(H683:Z683,"NB")</f>
        <v>0</v>
      </c>
      <c r="AF683" s="13">
        <f>COUNTIF(H683:Z683,"V")</f>
        <v>8</v>
      </c>
      <c r="AG683" s="13">
        <f>COUNTIF(H683:AA683,"IN")</f>
        <v>0</v>
      </c>
      <c r="AH683" s="12">
        <f>SUM(AD683:AG683)</f>
        <v>8</v>
      </c>
    </row>
    <row r="684" spans="1:34" hidden="1" x14ac:dyDescent="0.3">
      <c r="A684" s="11" t="s">
        <v>2620</v>
      </c>
      <c r="B684" s="12" t="s">
        <v>2471</v>
      </c>
      <c r="C684" s="12" t="s">
        <v>2568</v>
      </c>
      <c r="D684" s="11" t="s">
        <v>2602</v>
      </c>
      <c r="E684" s="11" t="s">
        <v>2621</v>
      </c>
      <c r="F684" s="11" t="s">
        <v>2620</v>
      </c>
      <c r="G684" s="12" t="s">
        <v>2622</v>
      </c>
      <c r="H684" s="13" t="s">
        <v>538</v>
      </c>
      <c r="I684" s="13" t="s">
        <v>538</v>
      </c>
      <c r="J684" s="13" t="s">
        <v>524</v>
      </c>
      <c r="K684" s="14" t="s">
        <v>538</v>
      </c>
      <c r="L684" s="13" t="s">
        <v>538</v>
      </c>
      <c r="M684" s="15" t="s">
        <v>360</v>
      </c>
      <c r="N684" s="13" t="s">
        <v>538</v>
      </c>
      <c r="O684" s="13" t="s">
        <v>538</v>
      </c>
      <c r="P684" s="13" t="s">
        <v>538</v>
      </c>
      <c r="Q684" s="13" t="s">
        <v>538</v>
      </c>
      <c r="R684" s="13" t="s">
        <v>538</v>
      </c>
      <c r="S684" s="13" t="s">
        <v>538</v>
      </c>
      <c r="T684" s="13" t="s">
        <v>538</v>
      </c>
      <c r="U684" s="13" t="s">
        <v>538</v>
      </c>
      <c r="V684" s="13" t="s">
        <v>538</v>
      </c>
      <c r="W684" s="13" t="s">
        <v>538</v>
      </c>
      <c r="Y684" s="13" t="s">
        <v>538</v>
      </c>
      <c r="Z684" s="14" t="s">
        <v>538</v>
      </c>
      <c r="AD684" s="13">
        <f t="shared" si="68"/>
        <v>0</v>
      </c>
      <c r="AE684" s="13">
        <f t="shared" si="69"/>
        <v>17</v>
      </c>
      <c r="AF684" s="13">
        <f t="shared" si="70"/>
        <v>1</v>
      </c>
      <c r="AG684" s="13">
        <f t="shared" si="71"/>
        <v>0</v>
      </c>
      <c r="AH684" s="12">
        <f t="shared" si="72"/>
        <v>18</v>
      </c>
    </row>
    <row r="685" spans="1:34" hidden="1" x14ac:dyDescent="0.3">
      <c r="A685" s="11" t="s">
        <v>2623</v>
      </c>
      <c r="B685" s="12" t="s">
        <v>2471</v>
      </c>
      <c r="C685" s="12" t="s">
        <v>2568</v>
      </c>
      <c r="D685" s="11" t="s">
        <v>2602</v>
      </c>
      <c r="E685" s="11" t="s">
        <v>2624</v>
      </c>
      <c r="F685" s="11" t="s">
        <v>2623</v>
      </c>
      <c r="G685" s="12" t="s">
        <v>2625</v>
      </c>
      <c r="H685" s="13" t="s">
        <v>396</v>
      </c>
      <c r="I685" s="13"/>
      <c r="J685" s="13"/>
      <c r="M685" s="15" t="s">
        <v>538</v>
      </c>
      <c r="N685" s="13" t="s">
        <v>524</v>
      </c>
      <c r="O685" s="13" t="s">
        <v>524</v>
      </c>
      <c r="P685" s="13" t="s">
        <v>524</v>
      </c>
      <c r="R685" s="13" t="s">
        <v>524</v>
      </c>
      <c r="S685" s="13" t="s">
        <v>396</v>
      </c>
      <c r="T685" s="13"/>
      <c r="W685" s="13" t="s">
        <v>396</v>
      </c>
      <c r="Y685" s="13" t="s">
        <v>538</v>
      </c>
      <c r="Z685" s="14"/>
      <c r="AD685" s="13">
        <f>COUNTIF(H685:Z685,"X")+COUNTIF(H685:Z685, "X(e)")</f>
        <v>0</v>
      </c>
      <c r="AE685" s="13">
        <f>COUNTIF(H685:Z685,"NB")</f>
        <v>2</v>
      </c>
      <c r="AF685" s="13">
        <f>COUNTIF(H685:Z685,"V")</f>
        <v>4</v>
      </c>
      <c r="AG685" s="13">
        <f>COUNTIF(H685:AA685,"IN")</f>
        <v>0</v>
      </c>
      <c r="AH685" s="12">
        <f>SUM(AD685:AG685)</f>
        <v>6</v>
      </c>
    </row>
    <row r="686" spans="1:34" hidden="1" x14ac:dyDescent="0.3">
      <c r="A686" s="11" t="s">
        <v>2626</v>
      </c>
      <c r="B686" s="12" t="s">
        <v>2471</v>
      </c>
      <c r="C686" s="12" t="s">
        <v>2568</v>
      </c>
      <c r="D686" s="11" t="s">
        <v>2602</v>
      </c>
      <c r="E686" s="11" t="s">
        <v>2627</v>
      </c>
      <c r="F686" s="11" t="s">
        <v>2626</v>
      </c>
      <c r="G686" s="12" t="s">
        <v>2628</v>
      </c>
      <c r="H686" s="13" t="s">
        <v>538</v>
      </c>
      <c r="I686" s="13" t="s">
        <v>524</v>
      </c>
      <c r="J686" s="13" t="s">
        <v>538</v>
      </c>
      <c r="K686" s="14" t="s">
        <v>538</v>
      </c>
      <c r="L686" s="13" t="s">
        <v>538</v>
      </c>
      <c r="M686" s="15" t="s">
        <v>360</v>
      </c>
      <c r="N686" s="13" t="s">
        <v>524</v>
      </c>
      <c r="O686" s="13" t="s">
        <v>538</v>
      </c>
      <c r="P686" s="13"/>
      <c r="R686" s="13" t="s">
        <v>538</v>
      </c>
      <c r="S686" s="13" t="s">
        <v>538</v>
      </c>
      <c r="T686" s="13" t="s">
        <v>396</v>
      </c>
      <c r="U686" s="13" t="s">
        <v>524</v>
      </c>
      <c r="V686" s="13" t="s">
        <v>538</v>
      </c>
      <c r="W686" s="13" t="s">
        <v>524</v>
      </c>
      <c r="Y686" s="13" t="s">
        <v>538</v>
      </c>
      <c r="Z686" s="14" t="s">
        <v>538</v>
      </c>
      <c r="AD686" s="13">
        <f>COUNTIF(H686:Z686,"X")+COUNTIF(H686:Z686, "X(e)")</f>
        <v>0</v>
      </c>
      <c r="AE686" s="13">
        <f>COUNTIF(H686:Z686,"NB")</f>
        <v>11</v>
      </c>
      <c r="AF686" s="13">
        <f>COUNTIF(H686:Z686,"V")</f>
        <v>4</v>
      </c>
      <c r="AG686" s="13">
        <f>COUNTIF(H686:AA686,"IN")</f>
        <v>0</v>
      </c>
      <c r="AH686" s="12">
        <f>SUM(AD686:AG686)</f>
        <v>15</v>
      </c>
    </row>
    <row r="687" spans="1:34" hidden="1" x14ac:dyDescent="0.3">
      <c r="A687" s="11" t="s">
        <v>2629</v>
      </c>
      <c r="B687" s="12" t="s">
        <v>2471</v>
      </c>
      <c r="C687" s="12" t="s">
        <v>2568</v>
      </c>
      <c r="D687" s="11" t="s">
        <v>2602</v>
      </c>
      <c r="E687" s="11" t="s">
        <v>1107</v>
      </c>
      <c r="F687" s="11" t="s">
        <v>2629</v>
      </c>
      <c r="G687" s="12" t="s">
        <v>2630</v>
      </c>
      <c r="I687" s="13"/>
      <c r="J687" s="13"/>
      <c r="K687" s="14" t="s">
        <v>524</v>
      </c>
      <c r="M687" s="15"/>
      <c r="N687" s="13"/>
      <c r="P687" s="13"/>
      <c r="R687" s="13"/>
      <c r="T687" s="13"/>
      <c r="W687" s="13"/>
      <c r="Y687" s="13"/>
      <c r="Z687" s="14"/>
      <c r="AD687" s="13">
        <f>COUNTIF(H687:Z687,"X")+COUNTIF(H687:Z687, "X(e)")</f>
        <v>0</v>
      </c>
      <c r="AE687" s="13">
        <f>COUNTIF(H687:Z687,"NB")</f>
        <v>0</v>
      </c>
      <c r="AF687" s="13">
        <f>COUNTIF(H687:Z687,"V")</f>
        <v>1</v>
      </c>
      <c r="AG687" s="13">
        <f>COUNTIF(H687:AA687,"IN")</f>
        <v>0</v>
      </c>
      <c r="AH687" s="12">
        <f>SUM(AD687:AG687)</f>
        <v>1</v>
      </c>
    </row>
    <row r="688" spans="1:34" hidden="1" x14ac:dyDescent="0.3">
      <c r="A688" s="11" t="s">
        <v>2631</v>
      </c>
      <c r="B688" s="12" t="s">
        <v>2471</v>
      </c>
      <c r="C688" s="12" t="s">
        <v>2568</v>
      </c>
      <c r="D688" s="11" t="s">
        <v>2602</v>
      </c>
      <c r="E688" s="11" t="s">
        <v>2632</v>
      </c>
      <c r="F688" s="11" t="s">
        <v>2631</v>
      </c>
      <c r="G688" s="12" t="s">
        <v>2633</v>
      </c>
      <c r="H688" s="13" t="s">
        <v>524</v>
      </c>
      <c r="I688" s="13" t="s">
        <v>538</v>
      </c>
      <c r="J688" s="13" t="s">
        <v>538</v>
      </c>
      <c r="K688" s="14" t="s">
        <v>538</v>
      </c>
      <c r="L688" s="13" t="s">
        <v>538</v>
      </c>
      <c r="M688" s="15" t="s">
        <v>360</v>
      </c>
      <c r="N688" s="13" t="s">
        <v>538</v>
      </c>
      <c r="O688" s="13" t="s">
        <v>538</v>
      </c>
      <c r="P688" s="13" t="s">
        <v>538</v>
      </c>
      <c r="Q688" s="13" t="s">
        <v>538</v>
      </c>
      <c r="R688" s="13" t="s">
        <v>524</v>
      </c>
      <c r="S688" s="13" t="s">
        <v>538</v>
      </c>
      <c r="T688" s="13" t="s">
        <v>538</v>
      </c>
      <c r="U688" s="13" t="s">
        <v>538</v>
      </c>
      <c r="W688" s="13" t="s">
        <v>538</v>
      </c>
      <c r="Y688" s="13" t="s">
        <v>538</v>
      </c>
      <c r="Z688" s="14"/>
      <c r="AD688" s="13">
        <f t="shared" si="68"/>
        <v>0</v>
      </c>
      <c r="AE688" s="13">
        <f t="shared" si="69"/>
        <v>14</v>
      </c>
      <c r="AF688" s="13">
        <f t="shared" si="70"/>
        <v>2</v>
      </c>
      <c r="AG688" s="13">
        <f t="shared" si="71"/>
        <v>0</v>
      </c>
      <c r="AH688" s="12">
        <f t="shared" si="72"/>
        <v>16</v>
      </c>
    </row>
    <row r="689" spans="1:34" hidden="1" x14ac:dyDescent="0.3">
      <c r="A689" s="11" t="s">
        <v>2634</v>
      </c>
      <c r="B689" s="12" t="s">
        <v>2471</v>
      </c>
      <c r="C689" s="12" t="s">
        <v>2568</v>
      </c>
      <c r="D689" s="11" t="s">
        <v>2602</v>
      </c>
      <c r="E689" s="11" t="s">
        <v>2635</v>
      </c>
      <c r="F689" s="11" t="s">
        <v>2634</v>
      </c>
      <c r="G689" s="12" t="s">
        <v>2636</v>
      </c>
      <c r="H689" s="13" t="s">
        <v>538</v>
      </c>
      <c r="I689" s="13" t="s">
        <v>538</v>
      </c>
      <c r="J689" s="13" t="s">
        <v>538</v>
      </c>
      <c r="K689" s="14" t="s">
        <v>538</v>
      </c>
      <c r="L689" s="13" t="s">
        <v>538</v>
      </c>
      <c r="M689" s="15" t="s">
        <v>360</v>
      </c>
      <c r="N689" s="13" t="s">
        <v>538</v>
      </c>
      <c r="O689" s="13" t="s">
        <v>538</v>
      </c>
      <c r="P689" s="13" t="s">
        <v>538</v>
      </c>
      <c r="Q689" s="13" t="s">
        <v>538</v>
      </c>
      <c r="R689" s="13" t="s">
        <v>538</v>
      </c>
      <c r="S689" s="13" t="s">
        <v>538</v>
      </c>
      <c r="T689" s="13" t="s">
        <v>538</v>
      </c>
      <c r="U689" s="13" t="s">
        <v>538</v>
      </c>
      <c r="V689" s="13" t="s">
        <v>538</v>
      </c>
      <c r="W689" s="13" t="s">
        <v>538</v>
      </c>
      <c r="Y689" s="13" t="s">
        <v>538</v>
      </c>
      <c r="Z689" s="14" t="s">
        <v>538</v>
      </c>
      <c r="AD689" s="13">
        <f t="shared" si="68"/>
        <v>0</v>
      </c>
      <c r="AE689" s="13">
        <f t="shared" si="69"/>
        <v>18</v>
      </c>
      <c r="AF689" s="13">
        <f t="shared" si="70"/>
        <v>0</v>
      </c>
      <c r="AG689" s="13">
        <f t="shared" si="71"/>
        <v>0</v>
      </c>
      <c r="AH689" s="12">
        <f t="shared" si="72"/>
        <v>18</v>
      </c>
    </row>
    <row r="690" spans="1:34" hidden="1" x14ac:dyDescent="0.3">
      <c r="A690" s="11" t="s">
        <v>2637</v>
      </c>
      <c r="B690" s="12" t="s">
        <v>2471</v>
      </c>
      <c r="C690" s="12" t="s">
        <v>2568</v>
      </c>
      <c r="D690" s="11" t="s">
        <v>2602</v>
      </c>
      <c r="E690" s="11" t="s">
        <v>2638</v>
      </c>
      <c r="F690" s="11" t="s">
        <v>2637</v>
      </c>
      <c r="G690" s="12" t="s">
        <v>2639</v>
      </c>
      <c r="H690" s="13" t="s">
        <v>538</v>
      </c>
      <c r="I690" s="13" t="s">
        <v>360</v>
      </c>
      <c r="J690" s="13" t="s">
        <v>538</v>
      </c>
      <c r="K690" s="14" t="s">
        <v>538</v>
      </c>
      <c r="L690" s="13" t="s">
        <v>361</v>
      </c>
      <c r="M690" s="15" t="s">
        <v>360</v>
      </c>
      <c r="N690" s="13" t="s">
        <v>524</v>
      </c>
      <c r="O690" s="13" t="s">
        <v>538</v>
      </c>
      <c r="P690" s="13" t="s">
        <v>538</v>
      </c>
      <c r="Q690" s="13" t="s">
        <v>396</v>
      </c>
      <c r="R690" s="13" t="s">
        <v>538</v>
      </c>
      <c r="S690" s="13" t="s">
        <v>538</v>
      </c>
      <c r="T690" s="13" t="s">
        <v>538</v>
      </c>
      <c r="U690" s="13" t="s">
        <v>538</v>
      </c>
      <c r="V690" s="13" t="s">
        <v>538</v>
      </c>
      <c r="W690" s="13" t="s">
        <v>538</v>
      </c>
      <c r="Y690" s="13" t="s">
        <v>524</v>
      </c>
      <c r="Z690" s="14"/>
      <c r="AD690" s="13">
        <f>COUNTIF(H690:Z690,"X")+COUNTIF(H690:Z690, "X(e)")</f>
        <v>0</v>
      </c>
      <c r="AE690" s="13">
        <f>COUNTIF(H690:Z690,"NB")</f>
        <v>13</v>
      </c>
      <c r="AF690" s="13">
        <f>COUNTIF(H690:Z690,"V")</f>
        <v>3</v>
      </c>
      <c r="AG690" s="13">
        <f>COUNTIF(H690:AA690,"IN")</f>
        <v>0</v>
      </c>
      <c r="AH690" s="12">
        <f>SUM(AD690:AG690)</f>
        <v>16</v>
      </c>
    </row>
    <row r="691" spans="1:34" hidden="1" x14ac:dyDescent="0.3">
      <c r="A691" s="11" t="s">
        <v>2640</v>
      </c>
      <c r="B691" s="12" t="s">
        <v>2471</v>
      </c>
      <c r="C691" s="12" t="s">
        <v>2568</v>
      </c>
      <c r="D691" s="11" t="s">
        <v>2602</v>
      </c>
      <c r="E691" s="11" t="s">
        <v>2641</v>
      </c>
      <c r="F691" s="11" t="s">
        <v>2640</v>
      </c>
      <c r="G691" s="12" t="s">
        <v>2642</v>
      </c>
      <c r="H691" s="13" t="s">
        <v>538</v>
      </c>
      <c r="I691" s="13" t="s">
        <v>538</v>
      </c>
      <c r="J691" s="13" t="s">
        <v>538</v>
      </c>
      <c r="K691" s="14" t="s">
        <v>538</v>
      </c>
      <c r="L691" s="13" t="s">
        <v>538</v>
      </c>
      <c r="M691" s="15" t="s">
        <v>360</v>
      </c>
      <c r="N691" s="13" t="s">
        <v>538</v>
      </c>
      <c r="O691" s="13" t="s">
        <v>538</v>
      </c>
      <c r="P691" s="13" t="s">
        <v>538</v>
      </c>
      <c r="Q691" s="13" t="s">
        <v>538</v>
      </c>
      <c r="R691" s="13" t="s">
        <v>538</v>
      </c>
      <c r="S691" s="13" t="s">
        <v>538</v>
      </c>
      <c r="T691" s="13" t="s">
        <v>538</v>
      </c>
      <c r="U691" s="13" t="s">
        <v>538</v>
      </c>
      <c r="V691" s="13" t="s">
        <v>538</v>
      </c>
      <c r="W691" s="13" t="s">
        <v>538</v>
      </c>
      <c r="Y691" s="13" t="s">
        <v>538</v>
      </c>
      <c r="Z691" s="14" t="s">
        <v>538</v>
      </c>
      <c r="AD691" s="13">
        <f>COUNTIF(H691:Z691,"X")+COUNTIF(H691:Z691, "X(e)")</f>
        <v>0</v>
      </c>
      <c r="AE691" s="13">
        <f>COUNTIF(H691:Z691,"NB")</f>
        <v>18</v>
      </c>
      <c r="AF691" s="13">
        <f>COUNTIF(H691:Z691,"V")</f>
        <v>0</v>
      </c>
      <c r="AG691" s="13">
        <f>COUNTIF(H691:AA691,"IN")</f>
        <v>0</v>
      </c>
      <c r="AH691" s="12">
        <f>SUM(AD691:AG691)</f>
        <v>18</v>
      </c>
    </row>
    <row r="692" spans="1:34" hidden="1" x14ac:dyDescent="0.3">
      <c r="A692" s="11" t="s">
        <v>2643</v>
      </c>
      <c r="B692" s="12" t="s">
        <v>2471</v>
      </c>
      <c r="C692" s="12" t="s">
        <v>2568</v>
      </c>
      <c r="D692" s="11" t="s">
        <v>2602</v>
      </c>
      <c r="E692" s="11" t="s">
        <v>2644</v>
      </c>
      <c r="F692" s="11" t="s">
        <v>2643</v>
      </c>
      <c r="G692" s="12" t="s">
        <v>2645</v>
      </c>
      <c r="H692" s="13" t="s">
        <v>524</v>
      </c>
      <c r="I692" s="13" t="s">
        <v>538</v>
      </c>
      <c r="J692" s="13"/>
      <c r="K692" s="14" t="s">
        <v>538</v>
      </c>
      <c r="L692" s="13" t="s">
        <v>538</v>
      </c>
      <c r="M692" s="15" t="s">
        <v>360</v>
      </c>
      <c r="N692" s="13" t="s">
        <v>538</v>
      </c>
      <c r="O692" s="13" t="s">
        <v>538</v>
      </c>
      <c r="P692" s="13" t="s">
        <v>538</v>
      </c>
      <c r="Q692" s="13" t="s">
        <v>538</v>
      </c>
      <c r="R692" s="13" t="s">
        <v>396</v>
      </c>
      <c r="S692" s="13" t="s">
        <v>538</v>
      </c>
      <c r="T692" s="13" t="s">
        <v>538</v>
      </c>
      <c r="U692" s="13" t="s">
        <v>538</v>
      </c>
      <c r="V692" s="13" t="s">
        <v>524</v>
      </c>
      <c r="W692" s="13" t="s">
        <v>538</v>
      </c>
      <c r="Y692" s="13" t="s">
        <v>538</v>
      </c>
      <c r="Z692" s="14" t="s">
        <v>396</v>
      </c>
      <c r="AD692" s="13">
        <f>COUNTIF(H692:Z692,"X")+COUNTIF(H692:Z692, "X(e)")</f>
        <v>0</v>
      </c>
      <c r="AE692" s="13">
        <f>COUNTIF(H692:Z692,"NB")</f>
        <v>13</v>
      </c>
      <c r="AF692" s="13">
        <f>COUNTIF(H692:Z692,"V")</f>
        <v>2</v>
      </c>
      <c r="AG692" s="13">
        <f>COUNTIF(H692:AA692,"IN")</f>
        <v>0</v>
      </c>
      <c r="AH692" s="12">
        <f>SUM(AD692:AG692)</f>
        <v>15</v>
      </c>
    </row>
    <row r="693" spans="1:34" hidden="1" x14ac:dyDescent="0.3">
      <c r="A693" s="11" t="s">
        <v>2646</v>
      </c>
      <c r="B693" s="12" t="s">
        <v>2471</v>
      </c>
      <c r="C693" s="12" t="s">
        <v>2568</v>
      </c>
      <c r="D693" s="11" t="s">
        <v>2602</v>
      </c>
      <c r="E693" s="11" t="s">
        <v>2647</v>
      </c>
      <c r="F693" s="11" t="s">
        <v>2646</v>
      </c>
      <c r="G693" s="12" t="s">
        <v>2648</v>
      </c>
      <c r="I693" s="13" t="s">
        <v>538</v>
      </c>
      <c r="J693" s="13"/>
      <c r="K693" s="13" t="s">
        <v>524</v>
      </c>
      <c r="L693" s="13" t="s">
        <v>538</v>
      </c>
      <c r="M693" s="15" t="s">
        <v>360</v>
      </c>
      <c r="N693" s="13" t="s">
        <v>538</v>
      </c>
      <c r="O693" s="13" t="s">
        <v>538</v>
      </c>
      <c r="P693" s="13" t="s">
        <v>538</v>
      </c>
      <c r="Q693" s="13" t="s">
        <v>538</v>
      </c>
      <c r="R693" s="13"/>
      <c r="S693" s="13" t="s">
        <v>538</v>
      </c>
      <c r="T693" s="13" t="s">
        <v>538</v>
      </c>
      <c r="U693" s="13" t="s">
        <v>538</v>
      </c>
      <c r="V693" s="13" t="s">
        <v>524</v>
      </c>
      <c r="W693" s="13" t="s">
        <v>538</v>
      </c>
      <c r="Y693" s="13" t="s">
        <v>538</v>
      </c>
      <c r="Z693" s="14"/>
      <c r="AD693" s="13">
        <f>COUNTIF(H693:Z693,"X")+COUNTIF(H693:Z693, "X(e)")</f>
        <v>0</v>
      </c>
      <c r="AE693" s="13">
        <f>COUNTIF(H693:Z693,"NB")</f>
        <v>12</v>
      </c>
      <c r="AF693" s="13">
        <f>COUNTIF(H693:Z693,"V")</f>
        <v>2</v>
      </c>
      <c r="AG693" s="13">
        <f>COUNTIF(H693:AA693,"IN")</f>
        <v>0</v>
      </c>
      <c r="AH693" s="12">
        <f>SUM(AD693:AG693)</f>
        <v>14</v>
      </c>
    </row>
    <row r="694" spans="1:34" hidden="1" x14ac:dyDescent="0.3">
      <c r="A694" s="11" t="s">
        <v>2649</v>
      </c>
      <c r="B694" s="12" t="s">
        <v>2471</v>
      </c>
      <c r="C694" s="12" t="s">
        <v>2568</v>
      </c>
      <c r="D694" s="11" t="s">
        <v>2650</v>
      </c>
      <c r="E694" s="11" t="s">
        <v>1223</v>
      </c>
      <c r="F694" s="11" t="s">
        <v>2649</v>
      </c>
      <c r="G694" s="12" t="s">
        <v>2651</v>
      </c>
      <c r="H694" s="13" t="s">
        <v>524</v>
      </c>
      <c r="I694" s="13" t="s">
        <v>538</v>
      </c>
      <c r="J694" s="13"/>
      <c r="K694" s="14" t="s">
        <v>538</v>
      </c>
      <c r="L694" s="13" t="s">
        <v>524</v>
      </c>
      <c r="M694" s="15" t="s">
        <v>360</v>
      </c>
      <c r="N694" s="13" t="s">
        <v>538</v>
      </c>
      <c r="O694" s="13" t="s">
        <v>538</v>
      </c>
      <c r="P694" s="13" t="s">
        <v>538</v>
      </c>
      <c r="Q694" s="13" t="s">
        <v>538</v>
      </c>
      <c r="R694" s="13" t="s">
        <v>396</v>
      </c>
      <c r="S694" s="13" t="s">
        <v>538</v>
      </c>
      <c r="T694" s="13" t="s">
        <v>538</v>
      </c>
      <c r="U694" s="13" t="s">
        <v>538</v>
      </c>
      <c r="W694" s="13" t="s">
        <v>538</v>
      </c>
      <c r="Y694" s="13" t="s">
        <v>538</v>
      </c>
      <c r="Z694" s="14"/>
      <c r="AD694" s="13">
        <f t="shared" si="68"/>
        <v>0</v>
      </c>
      <c r="AE694" s="13">
        <f t="shared" si="69"/>
        <v>12</v>
      </c>
      <c r="AF694" s="13">
        <f t="shared" si="70"/>
        <v>2</v>
      </c>
      <c r="AG694" s="13">
        <f t="shared" si="71"/>
        <v>0</v>
      </c>
      <c r="AH694" s="12">
        <f t="shared" si="72"/>
        <v>14</v>
      </c>
    </row>
    <row r="695" spans="1:34" hidden="1" x14ac:dyDescent="0.3">
      <c r="A695" s="11" t="s">
        <v>2652</v>
      </c>
      <c r="B695" s="12" t="s">
        <v>2471</v>
      </c>
      <c r="C695" s="12" t="s">
        <v>2568</v>
      </c>
      <c r="D695" s="11" t="s">
        <v>2650</v>
      </c>
      <c r="E695" s="11" t="s">
        <v>2653</v>
      </c>
      <c r="F695" s="11" t="s">
        <v>2652</v>
      </c>
      <c r="G695" s="12" t="s">
        <v>2654</v>
      </c>
      <c r="H695" s="13" t="s">
        <v>396</v>
      </c>
      <c r="I695" s="13" t="s">
        <v>524</v>
      </c>
      <c r="J695" s="13"/>
      <c r="M695" s="15" t="s">
        <v>538</v>
      </c>
      <c r="N695" s="13" t="s">
        <v>524</v>
      </c>
      <c r="O695" s="13" t="s">
        <v>524</v>
      </c>
      <c r="P695" s="13" t="s">
        <v>524</v>
      </c>
      <c r="R695" s="13"/>
      <c r="S695" s="13" t="s">
        <v>396</v>
      </c>
      <c r="T695" s="13"/>
      <c r="W695" s="13" t="s">
        <v>524</v>
      </c>
      <c r="Y695" s="13" t="s">
        <v>538</v>
      </c>
      <c r="Z695" s="14"/>
      <c r="AD695" s="13">
        <f t="shared" si="68"/>
        <v>0</v>
      </c>
      <c r="AE695" s="13">
        <f t="shared" si="69"/>
        <v>2</v>
      </c>
      <c r="AF695" s="13">
        <f t="shared" si="70"/>
        <v>5</v>
      </c>
      <c r="AG695" s="13">
        <f t="shared" si="71"/>
        <v>0</v>
      </c>
      <c r="AH695" s="12">
        <f t="shared" si="72"/>
        <v>7</v>
      </c>
    </row>
    <row r="696" spans="1:34" hidden="1" x14ac:dyDescent="0.3">
      <c r="A696" s="11" t="s">
        <v>2655</v>
      </c>
      <c r="B696" s="12" t="s">
        <v>2471</v>
      </c>
      <c r="C696" s="12" t="s">
        <v>2568</v>
      </c>
      <c r="D696" s="11" t="s">
        <v>2656</v>
      </c>
      <c r="E696" s="11" t="s">
        <v>2657</v>
      </c>
      <c r="F696" s="11" t="s">
        <v>2655</v>
      </c>
      <c r="G696" s="12" t="s">
        <v>2658</v>
      </c>
      <c r="I696" s="13"/>
      <c r="J696" s="13"/>
      <c r="M696" s="15" t="s">
        <v>359</v>
      </c>
      <c r="N696" s="13"/>
      <c r="O696" s="13" t="s">
        <v>370</v>
      </c>
      <c r="P696" s="13"/>
      <c r="R696" s="13"/>
      <c r="S696" s="13" t="s">
        <v>370</v>
      </c>
      <c r="T696" s="13"/>
      <c r="W696" s="13"/>
      <c r="Y696" s="13"/>
      <c r="Z696" s="14"/>
      <c r="AD696" s="13">
        <f t="shared" si="68"/>
        <v>3</v>
      </c>
      <c r="AE696" s="13">
        <f t="shared" si="69"/>
        <v>0</v>
      </c>
      <c r="AF696" s="13">
        <f t="shared" si="70"/>
        <v>0</v>
      </c>
      <c r="AG696" s="13">
        <f t="shared" si="71"/>
        <v>0</v>
      </c>
      <c r="AH696" s="12">
        <f t="shared" si="72"/>
        <v>3</v>
      </c>
    </row>
    <row r="697" spans="1:34" hidden="1" x14ac:dyDescent="0.3">
      <c r="A697" s="11" t="s">
        <v>2659</v>
      </c>
      <c r="B697" s="12" t="s">
        <v>2471</v>
      </c>
      <c r="C697" s="12" t="s">
        <v>2568</v>
      </c>
      <c r="D697" s="11" t="s">
        <v>2656</v>
      </c>
      <c r="E697" s="11" t="s">
        <v>2660</v>
      </c>
      <c r="F697" s="11" t="s">
        <v>2659</v>
      </c>
      <c r="G697" s="12" t="s">
        <v>2661</v>
      </c>
      <c r="I697" s="13"/>
      <c r="J697" s="13" t="s">
        <v>370</v>
      </c>
      <c r="M697" s="15" t="s">
        <v>359</v>
      </c>
      <c r="N697" s="13"/>
      <c r="O697" s="13" t="s">
        <v>370</v>
      </c>
      <c r="P697" s="13"/>
      <c r="R697" s="13"/>
      <c r="S697" s="13" t="s">
        <v>370</v>
      </c>
      <c r="T697" s="13"/>
      <c r="W697" s="13" t="s">
        <v>370</v>
      </c>
      <c r="Y697" s="13"/>
      <c r="Z697" s="14"/>
      <c r="AD697" s="13">
        <f t="shared" si="68"/>
        <v>5</v>
      </c>
      <c r="AE697" s="13">
        <f t="shared" si="69"/>
        <v>0</v>
      </c>
      <c r="AF697" s="13">
        <f t="shared" si="70"/>
        <v>0</v>
      </c>
      <c r="AG697" s="13">
        <f t="shared" si="71"/>
        <v>0</v>
      </c>
      <c r="AH697" s="12">
        <f t="shared" si="72"/>
        <v>5</v>
      </c>
    </row>
    <row r="698" spans="1:34" hidden="1" x14ac:dyDescent="0.3">
      <c r="A698" s="11" t="s">
        <v>2662</v>
      </c>
      <c r="B698" s="12" t="s">
        <v>2471</v>
      </c>
      <c r="C698" s="12" t="s">
        <v>2568</v>
      </c>
      <c r="D698" s="11" t="s">
        <v>2656</v>
      </c>
      <c r="E698" s="11" t="s">
        <v>2663</v>
      </c>
      <c r="F698" s="11" t="s">
        <v>2662</v>
      </c>
      <c r="G698" s="12" t="s">
        <v>2664</v>
      </c>
      <c r="H698" s="13" t="s">
        <v>370</v>
      </c>
      <c r="I698" s="13"/>
      <c r="J698" s="13"/>
      <c r="L698" s="13" t="s">
        <v>370</v>
      </c>
      <c r="M698" s="15"/>
      <c r="N698" s="13"/>
      <c r="P698" s="13"/>
      <c r="R698" s="13"/>
      <c r="T698" s="13"/>
      <c r="W698" s="13"/>
      <c r="Y698" s="13"/>
      <c r="Z698" s="14"/>
      <c r="AD698" s="13">
        <f t="shared" si="68"/>
        <v>2</v>
      </c>
      <c r="AE698" s="13">
        <f t="shared" si="69"/>
        <v>0</v>
      </c>
      <c r="AF698" s="13">
        <f t="shared" si="70"/>
        <v>0</v>
      </c>
      <c r="AG698" s="13">
        <f t="shared" si="71"/>
        <v>0</v>
      </c>
      <c r="AH698" s="12">
        <f t="shared" si="72"/>
        <v>2</v>
      </c>
    </row>
    <row r="699" spans="1:34" hidden="1" x14ac:dyDescent="0.3">
      <c r="A699" s="11" t="s">
        <v>2665</v>
      </c>
      <c r="B699" s="12" t="s">
        <v>2471</v>
      </c>
      <c r="C699" s="12" t="s">
        <v>2568</v>
      </c>
      <c r="D699" s="11" t="s">
        <v>2656</v>
      </c>
      <c r="E699" s="11" t="s">
        <v>1806</v>
      </c>
      <c r="F699" s="11" t="s">
        <v>2665</v>
      </c>
      <c r="G699" s="12" t="s">
        <v>2666</v>
      </c>
      <c r="I699" s="13"/>
      <c r="J699" s="13"/>
      <c r="M699" s="15" t="s">
        <v>359</v>
      </c>
      <c r="N699" s="13"/>
      <c r="O699" s="13" t="s">
        <v>370</v>
      </c>
      <c r="P699" s="13"/>
      <c r="R699" s="13"/>
      <c r="S699" s="13" t="s">
        <v>396</v>
      </c>
      <c r="T699" s="13"/>
      <c r="W699" s="13" t="s">
        <v>370</v>
      </c>
      <c r="Y699" s="13"/>
      <c r="Z699" s="14"/>
      <c r="AD699" s="13">
        <f t="shared" si="68"/>
        <v>3</v>
      </c>
      <c r="AE699" s="13">
        <f t="shared" si="69"/>
        <v>0</v>
      </c>
      <c r="AF699" s="13">
        <f t="shared" si="70"/>
        <v>0</v>
      </c>
      <c r="AG699" s="13">
        <f t="shared" si="71"/>
        <v>0</v>
      </c>
      <c r="AH699" s="12">
        <f t="shared" si="72"/>
        <v>3</v>
      </c>
    </row>
    <row r="700" spans="1:34" hidden="1" x14ac:dyDescent="0.3">
      <c r="A700" s="11" t="s">
        <v>2667</v>
      </c>
      <c r="B700" s="12" t="s">
        <v>2471</v>
      </c>
      <c r="C700" s="12" t="s">
        <v>2568</v>
      </c>
      <c r="D700" s="11" t="s">
        <v>2656</v>
      </c>
      <c r="E700" s="11" t="s">
        <v>2668</v>
      </c>
      <c r="F700" s="11" t="s">
        <v>2667</v>
      </c>
      <c r="G700" s="12" t="s">
        <v>2669</v>
      </c>
      <c r="H700" s="13" t="s">
        <v>370</v>
      </c>
      <c r="I700" s="13"/>
      <c r="J700" s="13" t="s">
        <v>370</v>
      </c>
      <c r="K700" s="14" t="s">
        <v>370</v>
      </c>
      <c r="M700" s="15" t="s">
        <v>361</v>
      </c>
      <c r="N700" s="13"/>
      <c r="P700" s="13" t="s">
        <v>370</v>
      </c>
      <c r="Q700" s="13" t="s">
        <v>370</v>
      </c>
      <c r="R700" s="13" t="s">
        <v>370</v>
      </c>
      <c r="S700" s="13" t="s">
        <v>370</v>
      </c>
      <c r="T700" s="13" t="s">
        <v>370</v>
      </c>
      <c r="V700" s="13" t="s">
        <v>396</v>
      </c>
      <c r="W700" s="13" t="s">
        <v>370</v>
      </c>
      <c r="Y700" s="13"/>
      <c r="Z700" s="14"/>
      <c r="AD700" s="13">
        <f t="shared" si="68"/>
        <v>9</v>
      </c>
      <c r="AE700" s="13">
        <f t="shared" si="69"/>
        <v>0</v>
      </c>
      <c r="AF700" s="13">
        <f t="shared" si="70"/>
        <v>1</v>
      </c>
      <c r="AG700" s="13">
        <f t="shared" si="71"/>
        <v>0</v>
      </c>
      <c r="AH700" s="12">
        <f t="shared" si="72"/>
        <v>10</v>
      </c>
    </row>
    <row r="701" spans="1:34" hidden="1" x14ac:dyDescent="0.3">
      <c r="A701" s="11" t="s">
        <v>2670</v>
      </c>
      <c r="B701" s="12" t="s">
        <v>2471</v>
      </c>
      <c r="C701" s="12" t="s">
        <v>2568</v>
      </c>
      <c r="D701" s="11" t="s">
        <v>2656</v>
      </c>
      <c r="E701" s="11" t="s">
        <v>2671</v>
      </c>
      <c r="F701" s="11" t="s">
        <v>2670</v>
      </c>
      <c r="G701" s="12" t="s">
        <v>2672</v>
      </c>
      <c r="I701" s="13" t="s">
        <v>538</v>
      </c>
      <c r="J701" s="13"/>
      <c r="M701" s="15" t="s">
        <v>360</v>
      </c>
      <c r="N701" s="13" t="s">
        <v>538</v>
      </c>
      <c r="O701" s="13" t="s">
        <v>524</v>
      </c>
      <c r="P701" s="13"/>
      <c r="Q701" s="13" t="s">
        <v>538</v>
      </c>
      <c r="R701" s="13"/>
      <c r="T701" s="13" t="s">
        <v>524</v>
      </c>
      <c r="U701" s="13" t="s">
        <v>538</v>
      </c>
      <c r="W701" s="13" t="s">
        <v>538</v>
      </c>
      <c r="Y701" s="13" t="s">
        <v>538</v>
      </c>
      <c r="Z701" s="14"/>
      <c r="AD701" s="13">
        <f t="shared" si="68"/>
        <v>0</v>
      </c>
      <c r="AE701" s="13">
        <f t="shared" si="69"/>
        <v>7</v>
      </c>
      <c r="AF701" s="13">
        <f t="shared" si="70"/>
        <v>2</v>
      </c>
      <c r="AG701" s="13">
        <f t="shared" si="71"/>
        <v>0</v>
      </c>
      <c r="AH701" s="12">
        <f t="shared" si="72"/>
        <v>9</v>
      </c>
    </row>
    <row r="702" spans="1:34" hidden="1" x14ac:dyDescent="0.3">
      <c r="A702" s="11" t="s">
        <v>2673</v>
      </c>
      <c r="B702" s="12" t="s">
        <v>2471</v>
      </c>
      <c r="C702" s="12" t="s">
        <v>2568</v>
      </c>
      <c r="D702" s="11" t="s">
        <v>2656</v>
      </c>
      <c r="E702" s="11" t="s">
        <v>2674</v>
      </c>
      <c r="F702" s="11" t="s">
        <v>2673</v>
      </c>
      <c r="G702" s="12" t="s">
        <v>2675</v>
      </c>
      <c r="H702" s="13" t="s">
        <v>370</v>
      </c>
      <c r="I702" s="13"/>
      <c r="J702" s="13" t="s">
        <v>370</v>
      </c>
      <c r="K702" s="14" t="s">
        <v>370</v>
      </c>
      <c r="M702" s="15" t="s">
        <v>359</v>
      </c>
      <c r="N702" s="13"/>
      <c r="O702" s="13" t="s">
        <v>524</v>
      </c>
      <c r="P702" s="13" t="s">
        <v>370</v>
      </c>
      <c r="Q702" s="13" t="s">
        <v>370</v>
      </c>
      <c r="R702" s="13" t="s">
        <v>370</v>
      </c>
      <c r="S702" s="13" t="s">
        <v>370</v>
      </c>
      <c r="T702" s="13" t="s">
        <v>370</v>
      </c>
      <c r="U702" s="13" t="s">
        <v>370</v>
      </c>
      <c r="V702" s="13" t="s">
        <v>370</v>
      </c>
      <c r="W702" s="13" t="s">
        <v>370</v>
      </c>
      <c r="Y702" s="13"/>
      <c r="Z702" s="14" t="s">
        <v>370</v>
      </c>
      <c r="AD702" s="13">
        <f t="shared" si="68"/>
        <v>13</v>
      </c>
      <c r="AE702" s="13">
        <f t="shared" si="69"/>
        <v>0</v>
      </c>
      <c r="AF702" s="13">
        <f t="shared" si="70"/>
        <v>1</v>
      </c>
      <c r="AG702" s="13">
        <f t="shared" si="71"/>
        <v>0</v>
      </c>
      <c r="AH702" s="12">
        <f t="shared" si="72"/>
        <v>14</v>
      </c>
    </row>
    <row r="703" spans="1:34" hidden="1" x14ac:dyDescent="0.3">
      <c r="A703" s="11" t="s">
        <v>2676</v>
      </c>
      <c r="B703" s="12" t="s">
        <v>2471</v>
      </c>
      <c r="C703" s="12" t="s">
        <v>2568</v>
      </c>
      <c r="D703" s="11" t="s">
        <v>2656</v>
      </c>
      <c r="E703" s="11" t="s">
        <v>2677</v>
      </c>
      <c r="F703" s="11" t="s">
        <v>2676</v>
      </c>
      <c r="G703" s="12" t="s">
        <v>2678</v>
      </c>
      <c r="H703" s="13" t="s">
        <v>370</v>
      </c>
      <c r="I703" s="13"/>
      <c r="J703" s="13"/>
      <c r="L703" s="13" t="s">
        <v>370</v>
      </c>
      <c r="M703" s="15"/>
      <c r="N703" s="13"/>
      <c r="P703" s="13"/>
      <c r="Q703" s="13"/>
      <c r="R703" s="13"/>
      <c r="T703" s="13"/>
      <c r="V703" s="13" t="s">
        <v>538</v>
      </c>
      <c r="W703" s="13"/>
      <c r="Y703" s="13"/>
      <c r="Z703" s="14"/>
      <c r="AD703" s="13">
        <f t="shared" si="68"/>
        <v>2</v>
      </c>
      <c r="AE703" s="13">
        <f t="shared" si="69"/>
        <v>1</v>
      </c>
      <c r="AF703" s="13">
        <f t="shared" si="70"/>
        <v>0</v>
      </c>
      <c r="AG703" s="13">
        <f t="shared" si="71"/>
        <v>0</v>
      </c>
      <c r="AH703" s="12">
        <f t="shared" si="72"/>
        <v>3</v>
      </c>
    </row>
    <row r="704" spans="1:34" hidden="1" x14ac:dyDescent="0.3">
      <c r="A704" s="11" t="s">
        <v>2679</v>
      </c>
      <c r="B704" s="12" t="s">
        <v>2471</v>
      </c>
      <c r="C704" s="12" t="s">
        <v>2568</v>
      </c>
      <c r="D704" s="11" t="s">
        <v>2656</v>
      </c>
      <c r="E704" s="11" t="s">
        <v>2548</v>
      </c>
      <c r="F704" s="11" t="s">
        <v>2679</v>
      </c>
      <c r="G704" s="12" t="s">
        <v>2680</v>
      </c>
      <c r="H704" s="13" t="s">
        <v>370</v>
      </c>
      <c r="I704" s="13"/>
      <c r="J704" s="13" t="s">
        <v>370</v>
      </c>
      <c r="L704" s="13" t="s">
        <v>370</v>
      </c>
      <c r="M704" s="15"/>
      <c r="N704" s="13"/>
      <c r="O704" s="13" t="s">
        <v>396</v>
      </c>
      <c r="P704" s="13"/>
      <c r="R704" s="13"/>
      <c r="S704" s="13" t="s">
        <v>370</v>
      </c>
      <c r="T704" s="13"/>
      <c r="W704" s="13"/>
      <c r="Y704" s="13"/>
      <c r="Z704" s="14"/>
      <c r="AD704" s="13">
        <f t="shared" si="68"/>
        <v>4</v>
      </c>
      <c r="AE704" s="13">
        <f t="shared" si="69"/>
        <v>0</v>
      </c>
      <c r="AF704" s="13">
        <f t="shared" si="70"/>
        <v>0</v>
      </c>
      <c r="AG704" s="13">
        <f t="shared" si="71"/>
        <v>0</v>
      </c>
      <c r="AH704" s="12">
        <f t="shared" si="72"/>
        <v>4</v>
      </c>
    </row>
    <row r="705" spans="1:34" hidden="1" x14ac:dyDescent="0.3">
      <c r="A705" s="11" t="s">
        <v>2681</v>
      </c>
      <c r="B705" s="12" t="s">
        <v>2471</v>
      </c>
      <c r="C705" s="12" t="s">
        <v>2568</v>
      </c>
      <c r="D705" s="11" t="s">
        <v>2682</v>
      </c>
      <c r="E705" s="11" t="s">
        <v>2683</v>
      </c>
      <c r="F705" s="11" t="s">
        <v>2681</v>
      </c>
      <c r="G705" s="12" t="s">
        <v>2684</v>
      </c>
      <c r="H705" s="13" t="s">
        <v>538</v>
      </c>
      <c r="I705" s="13"/>
      <c r="J705" s="13" t="s">
        <v>538</v>
      </c>
      <c r="K705" s="14" t="s">
        <v>538</v>
      </c>
      <c r="L705" s="13" t="s">
        <v>538</v>
      </c>
      <c r="M705" s="15" t="s">
        <v>360</v>
      </c>
      <c r="N705" s="13" t="s">
        <v>524</v>
      </c>
      <c r="O705" s="13" t="s">
        <v>538</v>
      </c>
      <c r="P705" s="13"/>
      <c r="R705" s="13" t="s">
        <v>538</v>
      </c>
      <c r="S705" s="13" t="s">
        <v>538</v>
      </c>
      <c r="T705" s="13" t="s">
        <v>396</v>
      </c>
      <c r="U705" s="13" t="s">
        <v>524</v>
      </c>
      <c r="V705" s="13" t="s">
        <v>538</v>
      </c>
      <c r="W705" s="13" t="s">
        <v>538</v>
      </c>
      <c r="Y705" s="13" t="s">
        <v>538</v>
      </c>
      <c r="Z705" s="14" t="s">
        <v>524</v>
      </c>
      <c r="AD705" s="13">
        <f t="shared" si="68"/>
        <v>0</v>
      </c>
      <c r="AE705" s="13">
        <f t="shared" si="69"/>
        <v>11</v>
      </c>
      <c r="AF705" s="13">
        <f t="shared" si="70"/>
        <v>3</v>
      </c>
      <c r="AG705" s="13">
        <f t="shared" si="71"/>
        <v>0</v>
      </c>
      <c r="AH705" s="12">
        <f t="shared" si="72"/>
        <v>14</v>
      </c>
    </row>
    <row r="706" spans="1:34" hidden="1" x14ac:dyDescent="0.3">
      <c r="A706" s="11" t="s">
        <v>2685</v>
      </c>
      <c r="B706" s="12" t="s">
        <v>2471</v>
      </c>
      <c r="C706" s="12" t="s">
        <v>2568</v>
      </c>
      <c r="D706" s="11" t="s">
        <v>2682</v>
      </c>
      <c r="E706" s="11" t="s">
        <v>2686</v>
      </c>
      <c r="F706" s="11" t="s">
        <v>2685</v>
      </c>
      <c r="G706" s="12" t="s">
        <v>2687</v>
      </c>
      <c r="H706" s="13" t="s">
        <v>396</v>
      </c>
      <c r="I706" s="13"/>
      <c r="J706" s="13"/>
      <c r="K706" s="14" t="s">
        <v>524</v>
      </c>
      <c r="L706" s="13" t="s">
        <v>524</v>
      </c>
      <c r="M706" s="15" t="s">
        <v>360</v>
      </c>
      <c r="N706" s="13" t="s">
        <v>524</v>
      </c>
      <c r="O706" s="13" t="s">
        <v>538</v>
      </c>
      <c r="P706" s="13"/>
      <c r="R706" s="13"/>
      <c r="S706" s="13" t="s">
        <v>538</v>
      </c>
      <c r="T706" s="13"/>
      <c r="W706" s="13" t="s">
        <v>524</v>
      </c>
      <c r="Y706" s="13" t="s">
        <v>524</v>
      </c>
      <c r="Z706" s="14"/>
      <c r="AD706" s="13">
        <f t="shared" ref="AD706:AD741" si="73">COUNTIF(H706:Z706,"X")+COUNTIF(H706:Z706, "X(e)")</f>
        <v>0</v>
      </c>
      <c r="AE706" s="13">
        <f t="shared" ref="AE706:AE769" si="74">COUNTIF(H706:Z706,"NB")</f>
        <v>3</v>
      </c>
      <c r="AF706" s="13">
        <f t="shared" ref="AF706:AF769" si="75">COUNTIF(H706:Z706,"V")</f>
        <v>5</v>
      </c>
      <c r="AG706" s="13">
        <f t="shared" si="71"/>
        <v>0</v>
      </c>
      <c r="AH706" s="12">
        <f t="shared" si="72"/>
        <v>8</v>
      </c>
    </row>
    <row r="707" spans="1:34" hidden="1" x14ac:dyDescent="0.3">
      <c r="A707" s="11" t="s">
        <v>2688</v>
      </c>
      <c r="B707" s="12" t="s">
        <v>2471</v>
      </c>
      <c r="C707" s="12" t="s">
        <v>2568</v>
      </c>
      <c r="D707" s="11" t="s">
        <v>2682</v>
      </c>
      <c r="E707" s="11" t="s">
        <v>2689</v>
      </c>
      <c r="F707" s="11" t="s">
        <v>2688</v>
      </c>
      <c r="G707" s="12" t="s">
        <v>2690</v>
      </c>
      <c r="H707" s="13" t="s">
        <v>538</v>
      </c>
      <c r="I707" s="13"/>
      <c r="J707" s="13"/>
      <c r="K707" s="14" t="s">
        <v>524</v>
      </c>
      <c r="L707" s="13" t="s">
        <v>538</v>
      </c>
      <c r="M707" s="15" t="s">
        <v>361</v>
      </c>
      <c r="N707" s="13"/>
      <c r="O707" s="13" t="s">
        <v>538</v>
      </c>
      <c r="P707" s="13"/>
      <c r="R707" s="13" t="s">
        <v>524</v>
      </c>
      <c r="S707" s="13" t="s">
        <v>538</v>
      </c>
      <c r="T707" s="13"/>
      <c r="W707" s="13"/>
      <c r="Y707" s="13" t="s">
        <v>524</v>
      </c>
      <c r="Z707" s="14" t="s">
        <v>524</v>
      </c>
      <c r="AD707" s="13">
        <f t="shared" si="73"/>
        <v>0</v>
      </c>
      <c r="AE707" s="13">
        <f t="shared" si="74"/>
        <v>4</v>
      </c>
      <c r="AF707" s="13">
        <f t="shared" si="75"/>
        <v>5</v>
      </c>
      <c r="AG707" s="13">
        <f t="shared" si="71"/>
        <v>0</v>
      </c>
      <c r="AH707" s="12">
        <f t="shared" si="72"/>
        <v>9</v>
      </c>
    </row>
    <row r="708" spans="1:34" hidden="1" x14ac:dyDescent="0.3">
      <c r="A708" s="11" t="s">
        <v>2691</v>
      </c>
      <c r="B708" s="12" t="s">
        <v>2471</v>
      </c>
      <c r="C708" s="12" t="s">
        <v>2568</v>
      </c>
      <c r="D708" s="11" t="s">
        <v>2692</v>
      </c>
      <c r="E708" s="11" t="s">
        <v>408</v>
      </c>
      <c r="F708" s="11" t="s">
        <v>2691</v>
      </c>
      <c r="G708" s="12" t="s">
        <v>2693</v>
      </c>
      <c r="H708" s="13" t="s">
        <v>524</v>
      </c>
      <c r="I708" s="13"/>
      <c r="J708" s="13"/>
      <c r="K708" s="14" t="s">
        <v>524</v>
      </c>
      <c r="M708" s="15"/>
      <c r="N708" s="13"/>
      <c r="P708" s="13" t="s">
        <v>524</v>
      </c>
      <c r="R708" s="13"/>
      <c r="T708" s="13"/>
      <c r="U708" s="13" t="s">
        <v>524</v>
      </c>
      <c r="W708" s="13"/>
      <c r="Y708" s="13"/>
      <c r="Z708" s="14"/>
      <c r="AD708" s="13">
        <f t="shared" si="73"/>
        <v>0</v>
      </c>
      <c r="AE708" s="13">
        <f t="shared" si="74"/>
        <v>0</v>
      </c>
      <c r="AF708" s="13">
        <f t="shared" si="75"/>
        <v>4</v>
      </c>
      <c r="AG708" s="13">
        <f t="shared" si="71"/>
        <v>0</v>
      </c>
      <c r="AH708" s="12">
        <f t="shared" si="72"/>
        <v>4</v>
      </c>
    </row>
    <row r="709" spans="1:34" hidden="1" x14ac:dyDescent="0.3">
      <c r="A709" s="11" t="s">
        <v>44</v>
      </c>
      <c r="B709" s="12" t="s">
        <v>2471</v>
      </c>
      <c r="C709" s="12" t="s">
        <v>2568</v>
      </c>
      <c r="D709" s="11" t="s">
        <v>2694</v>
      </c>
      <c r="E709" s="11" t="s">
        <v>2695</v>
      </c>
      <c r="F709" s="11" t="s">
        <v>44</v>
      </c>
      <c r="G709" s="12" t="s">
        <v>2696</v>
      </c>
      <c r="H709" s="13" t="s">
        <v>538</v>
      </c>
      <c r="I709" s="13" t="s">
        <v>538</v>
      </c>
      <c r="J709" s="13" t="s">
        <v>538</v>
      </c>
      <c r="K709" s="14" t="s">
        <v>538</v>
      </c>
      <c r="L709" s="13" t="s">
        <v>538</v>
      </c>
      <c r="M709" s="15" t="s">
        <v>360</v>
      </c>
      <c r="N709" s="13" t="s">
        <v>538</v>
      </c>
      <c r="O709" s="13" t="s">
        <v>538</v>
      </c>
      <c r="P709" s="13" t="s">
        <v>538</v>
      </c>
      <c r="Q709" s="13" t="s">
        <v>538</v>
      </c>
      <c r="R709" s="13" t="s">
        <v>538</v>
      </c>
      <c r="S709" s="13" t="s">
        <v>538</v>
      </c>
      <c r="T709" s="13" t="s">
        <v>538</v>
      </c>
      <c r="U709" s="13" t="s">
        <v>538</v>
      </c>
      <c r="V709" s="13" t="s">
        <v>538</v>
      </c>
      <c r="W709" s="13" t="s">
        <v>538</v>
      </c>
      <c r="Y709" s="13" t="s">
        <v>538</v>
      </c>
      <c r="Z709" s="14" t="s">
        <v>524</v>
      </c>
      <c r="AD709" s="13">
        <f t="shared" si="73"/>
        <v>0</v>
      </c>
      <c r="AE709" s="13">
        <f t="shared" si="74"/>
        <v>17</v>
      </c>
      <c r="AF709" s="13">
        <f t="shared" si="75"/>
        <v>1</v>
      </c>
      <c r="AG709" s="13">
        <f t="shared" si="71"/>
        <v>0</v>
      </c>
      <c r="AH709" s="12">
        <f t="shared" si="72"/>
        <v>18</v>
      </c>
    </row>
    <row r="710" spans="1:34" hidden="1" x14ac:dyDescent="0.3">
      <c r="A710" s="11" t="s">
        <v>2697</v>
      </c>
      <c r="B710" s="12" t="s">
        <v>2471</v>
      </c>
      <c r="C710" s="12" t="s">
        <v>2568</v>
      </c>
      <c r="D710" s="11" t="s">
        <v>2698</v>
      </c>
      <c r="E710" s="11" t="s">
        <v>2699</v>
      </c>
      <c r="F710" s="11" t="s">
        <v>2697</v>
      </c>
      <c r="G710" s="12" t="s">
        <v>2700</v>
      </c>
      <c r="H710" s="13" t="s">
        <v>538</v>
      </c>
      <c r="I710" s="13" t="s">
        <v>538</v>
      </c>
      <c r="J710" s="13" t="s">
        <v>538</v>
      </c>
      <c r="K710" s="14" t="s">
        <v>538</v>
      </c>
      <c r="L710" s="13" t="s">
        <v>524</v>
      </c>
      <c r="M710" s="15" t="s">
        <v>360</v>
      </c>
      <c r="N710" s="13" t="s">
        <v>538</v>
      </c>
      <c r="O710" s="13" t="s">
        <v>538</v>
      </c>
      <c r="P710" s="13" t="s">
        <v>538</v>
      </c>
      <c r="Q710" s="13" t="s">
        <v>538</v>
      </c>
      <c r="R710" s="13" t="s">
        <v>538</v>
      </c>
      <c r="S710" s="13" t="s">
        <v>538</v>
      </c>
      <c r="T710" s="13" t="s">
        <v>538</v>
      </c>
      <c r="U710" s="13" t="s">
        <v>538</v>
      </c>
      <c r="V710" s="13" t="s">
        <v>538</v>
      </c>
      <c r="W710" s="13" t="s">
        <v>538</v>
      </c>
      <c r="Y710" s="13" t="s">
        <v>538</v>
      </c>
      <c r="Z710" s="14"/>
      <c r="AD710" s="13">
        <f>COUNTIF(H710:Z710,"X")+COUNTIF(H710:Z710, "X(e)")</f>
        <v>0</v>
      </c>
      <c r="AE710" s="13">
        <f>COUNTIF(H710:Z710,"NB")</f>
        <v>16</v>
      </c>
      <c r="AF710" s="13">
        <f>COUNTIF(H710:Z710,"V")</f>
        <v>1</v>
      </c>
      <c r="AG710" s="13">
        <f t="shared" si="71"/>
        <v>0</v>
      </c>
      <c r="AH710" s="12">
        <f t="shared" si="72"/>
        <v>17</v>
      </c>
    </row>
    <row r="711" spans="1:34" hidden="1" x14ac:dyDescent="0.3">
      <c r="A711" s="11" t="s">
        <v>2701</v>
      </c>
      <c r="B711" s="12" t="s">
        <v>2471</v>
      </c>
      <c r="C711" s="12" t="s">
        <v>2568</v>
      </c>
      <c r="D711" s="11" t="s">
        <v>2698</v>
      </c>
      <c r="E711" s="11" t="s">
        <v>2702</v>
      </c>
      <c r="F711" s="11" t="s">
        <v>2701</v>
      </c>
      <c r="G711" s="12" t="s">
        <v>2703</v>
      </c>
      <c r="I711" s="13"/>
      <c r="J711" s="13"/>
      <c r="L711" s="13" t="s">
        <v>524</v>
      </c>
      <c r="M711" s="15" t="s">
        <v>360</v>
      </c>
      <c r="N711" s="13"/>
      <c r="O711" s="13" t="s">
        <v>538</v>
      </c>
      <c r="P711" s="13"/>
      <c r="R711" s="13"/>
      <c r="S711" s="13" t="s">
        <v>538</v>
      </c>
      <c r="T711" s="13"/>
      <c r="W711" s="13"/>
      <c r="Y711" s="13"/>
      <c r="Z711" s="14"/>
      <c r="AD711" s="13">
        <f>COUNTIF(H711:Z711,"X")+COUNTIF(H711:Z711, "X(e)")</f>
        <v>0</v>
      </c>
      <c r="AE711" s="13">
        <f>COUNTIF(H711:Z711,"NB")</f>
        <v>3</v>
      </c>
      <c r="AF711" s="13">
        <f>COUNTIF(H711:Z711,"V")</f>
        <v>1</v>
      </c>
      <c r="AG711" s="13">
        <f t="shared" si="71"/>
        <v>0</v>
      </c>
      <c r="AH711" s="12">
        <f t="shared" si="72"/>
        <v>4</v>
      </c>
    </row>
    <row r="712" spans="1:34" hidden="1" x14ac:dyDescent="0.3">
      <c r="A712" s="11" t="s">
        <v>2704</v>
      </c>
      <c r="B712" s="12" t="s">
        <v>2471</v>
      </c>
      <c r="C712" s="12" t="s">
        <v>2568</v>
      </c>
      <c r="D712" s="11" t="s">
        <v>2698</v>
      </c>
      <c r="E712" s="11" t="s">
        <v>2705</v>
      </c>
      <c r="F712" s="11" t="s">
        <v>2704</v>
      </c>
      <c r="G712" s="12" t="s">
        <v>2706</v>
      </c>
      <c r="H712" s="13" t="s">
        <v>396</v>
      </c>
      <c r="I712" s="13"/>
      <c r="J712" s="13"/>
      <c r="M712" s="15"/>
      <c r="N712" s="13"/>
      <c r="P712" s="13" t="s">
        <v>524</v>
      </c>
      <c r="R712" s="13"/>
      <c r="T712" s="13"/>
      <c r="U712" s="13" t="s">
        <v>524</v>
      </c>
      <c r="W712" s="13"/>
      <c r="Y712" s="13"/>
      <c r="Z712" s="14"/>
      <c r="AD712" s="13">
        <f>COUNTIF(H712:Z712,"X")+COUNTIF(H712:Z712, "X(e)")</f>
        <v>0</v>
      </c>
      <c r="AE712" s="13">
        <f>COUNTIF(H712:Z712,"NB")</f>
        <v>0</v>
      </c>
      <c r="AF712" s="13">
        <f>COUNTIF(H712:Z712,"V")</f>
        <v>2</v>
      </c>
      <c r="AG712" s="13">
        <f t="shared" si="71"/>
        <v>0</v>
      </c>
      <c r="AH712" s="12">
        <f t="shared" si="72"/>
        <v>2</v>
      </c>
    </row>
    <row r="713" spans="1:34" hidden="1" x14ac:dyDescent="0.3">
      <c r="A713" s="11" t="s">
        <v>2707</v>
      </c>
      <c r="B713" s="12" t="s">
        <v>2471</v>
      </c>
      <c r="C713" s="12" t="s">
        <v>2568</v>
      </c>
      <c r="D713" s="11" t="s">
        <v>2698</v>
      </c>
      <c r="E713" s="11" t="s">
        <v>2708</v>
      </c>
      <c r="F713" s="11" t="s">
        <v>2707</v>
      </c>
      <c r="G713" s="12" t="s">
        <v>2709</v>
      </c>
      <c r="H713" s="13" t="s">
        <v>538</v>
      </c>
      <c r="I713" s="13" t="s">
        <v>538</v>
      </c>
      <c r="J713" s="13" t="s">
        <v>538</v>
      </c>
      <c r="K713" s="14" t="s">
        <v>538</v>
      </c>
      <c r="L713" s="13" t="s">
        <v>538</v>
      </c>
      <c r="M713" s="15" t="s">
        <v>360</v>
      </c>
      <c r="N713" s="13" t="s">
        <v>538</v>
      </c>
      <c r="O713" s="13" t="s">
        <v>538</v>
      </c>
      <c r="P713" s="13" t="s">
        <v>538</v>
      </c>
      <c r="Q713" s="13" t="s">
        <v>538</v>
      </c>
      <c r="R713" s="13" t="s">
        <v>538</v>
      </c>
      <c r="S713" s="13" t="s">
        <v>538</v>
      </c>
      <c r="T713" s="13" t="s">
        <v>538</v>
      </c>
      <c r="U713" s="13" t="s">
        <v>538</v>
      </c>
      <c r="V713" s="13" t="s">
        <v>538</v>
      </c>
      <c r="W713" s="13" t="s">
        <v>538</v>
      </c>
      <c r="Y713" s="13" t="s">
        <v>538</v>
      </c>
      <c r="Z713" s="14" t="s">
        <v>524</v>
      </c>
      <c r="AD713" s="13">
        <f t="shared" si="73"/>
        <v>0</v>
      </c>
      <c r="AE713" s="13">
        <f t="shared" si="74"/>
        <v>17</v>
      </c>
      <c r="AF713" s="13">
        <f t="shared" si="75"/>
        <v>1</v>
      </c>
      <c r="AG713" s="13">
        <f t="shared" ref="AG713:AG780" si="76">COUNTIF(H713:AA713,"IN")</f>
        <v>0</v>
      </c>
      <c r="AH713" s="12">
        <f t="shared" si="72"/>
        <v>18</v>
      </c>
    </row>
    <row r="714" spans="1:34" hidden="1" x14ac:dyDescent="0.3">
      <c r="A714" s="11" t="s">
        <v>2710</v>
      </c>
      <c r="B714" s="12" t="s">
        <v>2471</v>
      </c>
      <c r="C714" s="12" t="s">
        <v>2568</v>
      </c>
      <c r="D714" s="11" t="s">
        <v>2698</v>
      </c>
      <c r="E714" s="11" t="s">
        <v>2711</v>
      </c>
      <c r="F714" s="11" t="s">
        <v>2710</v>
      </c>
      <c r="G714" s="12" t="s">
        <v>2712</v>
      </c>
      <c r="H714" s="13" t="s">
        <v>538</v>
      </c>
      <c r="I714" s="13" t="s">
        <v>538</v>
      </c>
      <c r="J714" s="13"/>
      <c r="K714" s="14" t="s">
        <v>538</v>
      </c>
      <c r="L714" s="13" t="s">
        <v>538</v>
      </c>
      <c r="M714" s="15" t="s">
        <v>360</v>
      </c>
      <c r="N714" s="13" t="s">
        <v>538</v>
      </c>
      <c r="O714" s="13" t="s">
        <v>538</v>
      </c>
      <c r="P714" s="13" t="s">
        <v>538</v>
      </c>
      <c r="Q714" s="13" t="s">
        <v>538</v>
      </c>
      <c r="R714" s="13"/>
      <c r="S714" s="13" t="s">
        <v>538</v>
      </c>
      <c r="T714" s="13" t="s">
        <v>538</v>
      </c>
      <c r="U714" s="13" t="s">
        <v>538</v>
      </c>
      <c r="V714" s="13" t="s">
        <v>538</v>
      </c>
      <c r="W714" s="13" t="s">
        <v>538</v>
      </c>
      <c r="Y714" s="13" t="s">
        <v>538</v>
      </c>
      <c r="Z714" s="14"/>
      <c r="AD714" s="13">
        <f>COUNTIF(H714:Z714,"X")+COUNTIF(H714:Z714, "X(e)")</f>
        <v>0</v>
      </c>
      <c r="AE714" s="13">
        <f>COUNTIF(H714:Z714,"NB")</f>
        <v>15</v>
      </c>
      <c r="AF714" s="13">
        <f>COUNTIF(H714:Z714,"V")</f>
        <v>0</v>
      </c>
      <c r="AG714" s="13">
        <f t="shared" si="76"/>
        <v>0</v>
      </c>
      <c r="AH714" s="12">
        <f t="shared" si="72"/>
        <v>15</v>
      </c>
    </row>
    <row r="715" spans="1:34" hidden="1" x14ac:dyDescent="0.3">
      <c r="A715" s="11" t="s">
        <v>2713</v>
      </c>
      <c r="B715" s="12" t="s">
        <v>2471</v>
      </c>
      <c r="C715" s="12" t="s">
        <v>2568</v>
      </c>
      <c r="D715" s="11" t="s">
        <v>2698</v>
      </c>
      <c r="E715" s="11" t="s">
        <v>2714</v>
      </c>
      <c r="F715" s="11" t="s">
        <v>2713</v>
      </c>
      <c r="G715" s="12" t="s">
        <v>2715</v>
      </c>
      <c r="H715" s="13" t="s">
        <v>538</v>
      </c>
      <c r="I715" s="13" t="s">
        <v>538</v>
      </c>
      <c r="J715" s="13" t="s">
        <v>538</v>
      </c>
      <c r="K715" s="14" t="s">
        <v>538</v>
      </c>
      <c r="L715" s="13" t="s">
        <v>538</v>
      </c>
      <c r="M715" s="15" t="s">
        <v>360</v>
      </c>
      <c r="N715" s="13" t="s">
        <v>538</v>
      </c>
      <c r="O715" s="13" t="s">
        <v>538</v>
      </c>
      <c r="P715" s="13" t="s">
        <v>538</v>
      </c>
      <c r="Q715" s="13" t="s">
        <v>538</v>
      </c>
      <c r="R715" s="13" t="s">
        <v>538</v>
      </c>
      <c r="S715" s="13" t="s">
        <v>538</v>
      </c>
      <c r="T715" s="13" t="s">
        <v>538</v>
      </c>
      <c r="U715" s="13" t="s">
        <v>538</v>
      </c>
      <c r="V715" s="13" t="s">
        <v>538</v>
      </c>
      <c r="W715" s="13" t="s">
        <v>538</v>
      </c>
      <c r="Y715" s="13" t="s">
        <v>538</v>
      </c>
      <c r="Z715" s="14" t="s">
        <v>524</v>
      </c>
      <c r="AD715" s="13">
        <f t="shared" si="73"/>
        <v>0</v>
      </c>
      <c r="AE715" s="13">
        <f t="shared" si="74"/>
        <v>17</v>
      </c>
      <c r="AF715" s="13">
        <f t="shared" si="75"/>
        <v>1</v>
      </c>
      <c r="AG715" s="13">
        <f t="shared" si="76"/>
        <v>0</v>
      </c>
      <c r="AH715" s="12">
        <f t="shared" si="72"/>
        <v>18</v>
      </c>
    </row>
    <row r="716" spans="1:34" hidden="1" x14ac:dyDescent="0.3">
      <c r="A716" s="11" t="s">
        <v>2716</v>
      </c>
      <c r="B716" s="12" t="s">
        <v>2471</v>
      </c>
      <c r="C716" s="12" t="s">
        <v>2568</v>
      </c>
      <c r="D716" s="11" t="s">
        <v>2698</v>
      </c>
      <c r="E716" s="11" t="s">
        <v>2717</v>
      </c>
      <c r="F716" s="11" t="s">
        <v>2716</v>
      </c>
      <c r="G716" s="12" t="s">
        <v>2718</v>
      </c>
      <c r="I716" s="13"/>
      <c r="J716" s="13"/>
      <c r="K716" s="13" t="s">
        <v>524</v>
      </c>
      <c r="M716" s="15"/>
      <c r="N716" s="13"/>
      <c r="P716" s="13"/>
      <c r="R716" s="13"/>
      <c r="T716" s="13"/>
      <c r="U716" s="13" t="s">
        <v>524</v>
      </c>
      <c r="W716" s="13"/>
      <c r="Y716" s="13"/>
      <c r="Z716" s="14"/>
      <c r="AD716" s="13">
        <f t="shared" si="73"/>
        <v>0</v>
      </c>
      <c r="AE716" s="13">
        <f t="shared" si="74"/>
        <v>0</v>
      </c>
      <c r="AF716" s="13">
        <f t="shared" si="75"/>
        <v>2</v>
      </c>
      <c r="AG716" s="13">
        <f t="shared" si="76"/>
        <v>0</v>
      </c>
      <c r="AH716" s="12">
        <f t="shared" si="72"/>
        <v>2</v>
      </c>
    </row>
    <row r="717" spans="1:34" hidden="1" x14ac:dyDescent="0.3">
      <c r="A717" s="11" t="s">
        <v>2719</v>
      </c>
      <c r="B717" s="12" t="s">
        <v>2471</v>
      </c>
      <c r="C717" s="12" t="s">
        <v>2720</v>
      </c>
      <c r="D717" s="11" t="s">
        <v>2721</v>
      </c>
      <c r="E717" s="11" t="s">
        <v>2722</v>
      </c>
      <c r="F717" s="11" t="s">
        <v>2719</v>
      </c>
      <c r="G717" s="12" t="s">
        <v>2723</v>
      </c>
      <c r="H717" s="13" t="s">
        <v>370</v>
      </c>
      <c r="I717" s="13"/>
      <c r="J717" s="13" t="s">
        <v>370</v>
      </c>
      <c r="L717" s="13" t="s">
        <v>370</v>
      </c>
      <c r="M717" s="15"/>
      <c r="N717" s="13"/>
      <c r="O717" s="13" t="s">
        <v>370</v>
      </c>
      <c r="P717" s="13"/>
      <c r="R717" s="13"/>
      <c r="S717" s="13" t="s">
        <v>370</v>
      </c>
      <c r="T717" s="13"/>
      <c r="W717" s="13"/>
      <c r="Y717" s="13"/>
      <c r="Z717" s="14"/>
      <c r="AD717" s="13">
        <f t="shared" si="73"/>
        <v>5</v>
      </c>
      <c r="AE717" s="13">
        <f t="shared" si="74"/>
        <v>0</v>
      </c>
      <c r="AF717" s="13">
        <f t="shared" si="75"/>
        <v>0</v>
      </c>
      <c r="AG717" s="13">
        <f t="shared" si="76"/>
        <v>0</v>
      </c>
      <c r="AH717" s="12">
        <f t="shared" si="72"/>
        <v>5</v>
      </c>
    </row>
    <row r="718" spans="1:34" hidden="1" x14ac:dyDescent="0.3">
      <c r="A718" s="11" t="s">
        <v>2724</v>
      </c>
      <c r="B718" s="12" t="s">
        <v>2471</v>
      </c>
      <c r="C718" s="12" t="s">
        <v>2720</v>
      </c>
      <c r="D718" s="11" t="s">
        <v>2721</v>
      </c>
      <c r="E718" s="11" t="s">
        <v>2725</v>
      </c>
      <c r="F718" s="11" t="s">
        <v>2724</v>
      </c>
      <c r="G718" s="12" t="s">
        <v>2726</v>
      </c>
      <c r="H718" s="13" t="s">
        <v>370</v>
      </c>
      <c r="I718" s="13"/>
      <c r="J718" s="13"/>
      <c r="L718" s="13" t="s">
        <v>370</v>
      </c>
      <c r="M718" s="15"/>
      <c r="N718" s="13"/>
      <c r="P718" s="13"/>
      <c r="R718" s="13"/>
      <c r="T718" s="13"/>
      <c r="W718" s="13"/>
      <c r="Y718" s="13"/>
      <c r="Z718" s="14" t="s">
        <v>524</v>
      </c>
      <c r="AD718" s="13">
        <f t="shared" si="73"/>
        <v>2</v>
      </c>
      <c r="AE718" s="13">
        <f t="shared" si="74"/>
        <v>0</v>
      </c>
      <c r="AF718" s="13">
        <f t="shared" si="75"/>
        <v>1</v>
      </c>
      <c r="AG718" s="13">
        <f t="shared" si="76"/>
        <v>0</v>
      </c>
      <c r="AH718" s="12">
        <f t="shared" si="72"/>
        <v>3</v>
      </c>
    </row>
    <row r="719" spans="1:34" hidden="1" x14ac:dyDescent="0.3">
      <c r="A719" s="11" t="s">
        <v>2727</v>
      </c>
      <c r="B719" s="12" t="s">
        <v>2471</v>
      </c>
      <c r="C719" s="12" t="s">
        <v>2720</v>
      </c>
      <c r="D719" s="11" t="s">
        <v>2728</v>
      </c>
      <c r="E719" s="11" t="s">
        <v>2729</v>
      </c>
      <c r="F719" s="11" t="s">
        <v>2727</v>
      </c>
      <c r="G719" s="12" t="s">
        <v>2730</v>
      </c>
      <c r="H719" s="13" t="s">
        <v>370</v>
      </c>
      <c r="I719" s="13"/>
      <c r="J719" s="13" t="s">
        <v>370</v>
      </c>
      <c r="L719" s="13" t="s">
        <v>370</v>
      </c>
      <c r="M719" s="15"/>
      <c r="N719" s="13"/>
      <c r="P719" s="13"/>
      <c r="R719" s="13"/>
      <c r="S719" s="13" t="s">
        <v>370</v>
      </c>
      <c r="T719" s="13"/>
      <c r="W719" s="13"/>
      <c r="Y719" s="13"/>
      <c r="Z719" s="14"/>
      <c r="AD719" s="13">
        <f t="shared" si="73"/>
        <v>4</v>
      </c>
      <c r="AE719" s="13">
        <f t="shared" si="74"/>
        <v>0</v>
      </c>
      <c r="AF719" s="13">
        <f t="shared" si="75"/>
        <v>0</v>
      </c>
      <c r="AG719" s="13">
        <f t="shared" si="76"/>
        <v>0</v>
      </c>
      <c r="AH719" s="12">
        <f t="shared" si="72"/>
        <v>4</v>
      </c>
    </row>
    <row r="720" spans="1:34" hidden="1" x14ac:dyDescent="0.3">
      <c r="A720" s="11" t="s">
        <v>2731</v>
      </c>
      <c r="B720" s="12" t="s">
        <v>2471</v>
      </c>
      <c r="C720" s="12" t="s">
        <v>2720</v>
      </c>
      <c r="D720" s="11" t="s">
        <v>2728</v>
      </c>
      <c r="E720" s="11" t="s">
        <v>2732</v>
      </c>
      <c r="F720" s="11" t="s">
        <v>2731</v>
      </c>
      <c r="G720" s="12" t="s">
        <v>2733</v>
      </c>
      <c r="H720" s="13" t="s">
        <v>370</v>
      </c>
      <c r="I720" s="13"/>
      <c r="J720" s="13" t="s">
        <v>370</v>
      </c>
      <c r="K720" s="14" t="s">
        <v>524</v>
      </c>
      <c r="L720" s="13" t="s">
        <v>370</v>
      </c>
      <c r="M720" s="15"/>
      <c r="N720" s="13"/>
      <c r="O720" s="13" t="s">
        <v>524</v>
      </c>
      <c r="P720" s="13"/>
      <c r="R720" s="13"/>
      <c r="S720" s="13" t="s">
        <v>370</v>
      </c>
      <c r="T720" s="13"/>
      <c r="V720" s="13" t="s">
        <v>538</v>
      </c>
      <c r="W720" s="13"/>
      <c r="Y720" s="13"/>
      <c r="Z720" s="14" t="s">
        <v>524</v>
      </c>
      <c r="AD720" s="13">
        <f t="shared" si="73"/>
        <v>4</v>
      </c>
      <c r="AE720" s="13">
        <f t="shared" si="74"/>
        <v>1</v>
      </c>
      <c r="AF720" s="13">
        <f t="shared" si="75"/>
        <v>3</v>
      </c>
      <c r="AG720" s="13">
        <f t="shared" si="76"/>
        <v>0</v>
      </c>
      <c r="AH720" s="12">
        <f t="shared" si="72"/>
        <v>8</v>
      </c>
    </row>
    <row r="721" spans="1:34" hidden="1" x14ac:dyDescent="0.3">
      <c r="A721" s="11" t="s">
        <v>2734</v>
      </c>
      <c r="B721" s="12" t="s">
        <v>2471</v>
      </c>
      <c r="C721" s="12" t="s">
        <v>2735</v>
      </c>
      <c r="D721" s="11" t="s">
        <v>2736</v>
      </c>
      <c r="E721" s="11" t="s">
        <v>2737</v>
      </c>
      <c r="F721" s="11" t="s">
        <v>2734</v>
      </c>
      <c r="G721" s="12" t="s">
        <v>2738</v>
      </c>
      <c r="H721" s="13" t="s">
        <v>370</v>
      </c>
      <c r="I721" s="13" t="s">
        <v>361</v>
      </c>
      <c r="J721" s="13" t="s">
        <v>370</v>
      </c>
      <c r="K721" s="14" t="s">
        <v>370</v>
      </c>
      <c r="L721" s="13" t="s">
        <v>524</v>
      </c>
      <c r="M721" s="15" t="s">
        <v>359</v>
      </c>
      <c r="N721" s="13" t="s">
        <v>524</v>
      </c>
      <c r="O721" s="13" t="s">
        <v>370</v>
      </c>
      <c r="P721" s="13" t="s">
        <v>370</v>
      </c>
      <c r="Q721" s="13" t="s">
        <v>370</v>
      </c>
      <c r="R721" s="13" t="s">
        <v>370</v>
      </c>
      <c r="S721" s="13" t="s">
        <v>370</v>
      </c>
      <c r="T721" s="13" t="s">
        <v>370</v>
      </c>
      <c r="U721" s="13" t="s">
        <v>370</v>
      </c>
      <c r="V721" s="13" t="s">
        <v>370</v>
      </c>
      <c r="W721" s="13" t="s">
        <v>370</v>
      </c>
      <c r="Y721" s="13" t="s">
        <v>524</v>
      </c>
      <c r="Z721" s="14"/>
      <c r="AD721" s="13">
        <f t="shared" si="73"/>
        <v>13</v>
      </c>
      <c r="AE721" s="13">
        <f t="shared" si="74"/>
        <v>0</v>
      </c>
      <c r="AF721" s="13">
        <f t="shared" si="75"/>
        <v>4</v>
      </c>
      <c r="AG721" s="13">
        <f t="shared" si="76"/>
        <v>0</v>
      </c>
      <c r="AH721" s="12">
        <f t="shared" si="72"/>
        <v>17</v>
      </c>
    </row>
    <row r="722" spans="1:34" hidden="1" x14ac:dyDescent="0.3">
      <c r="A722" s="11" t="s">
        <v>2739</v>
      </c>
      <c r="B722" s="12" t="s">
        <v>2471</v>
      </c>
      <c r="C722" s="12" t="s">
        <v>2740</v>
      </c>
      <c r="D722" s="11" t="s">
        <v>2741</v>
      </c>
      <c r="E722" s="11" t="s">
        <v>2742</v>
      </c>
      <c r="F722" s="11" t="s">
        <v>2739</v>
      </c>
      <c r="G722" s="12" t="s">
        <v>2743</v>
      </c>
      <c r="H722" s="13" t="s">
        <v>370</v>
      </c>
      <c r="I722" s="13"/>
      <c r="J722" s="13"/>
      <c r="K722" s="14" t="s">
        <v>370</v>
      </c>
      <c r="L722" s="13" t="s">
        <v>370</v>
      </c>
      <c r="M722" s="15"/>
      <c r="N722" s="13"/>
      <c r="P722" s="13"/>
      <c r="R722" s="13" t="s">
        <v>370</v>
      </c>
      <c r="T722" s="13"/>
      <c r="V722" s="13" t="s">
        <v>370</v>
      </c>
      <c r="W722" s="13"/>
      <c r="Y722" s="13"/>
      <c r="Z722" s="14" t="s">
        <v>524</v>
      </c>
      <c r="AD722" s="13">
        <f t="shared" si="73"/>
        <v>5</v>
      </c>
      <c r="AE722" s="13">
        <f t="shared" si="74"/>
        <v>0</v>
      </c>
      <c r="AF722" s="13">
        <f t="shared" si="75"/>
        <v>1</v>
      </c>
      <c r="AG722" s="13">
        <f t="shared" si="76"/>
        <v>0</v>
      </c>
      <c r="AH722" s="12">
        <f t="shared" si="72"/>
        <v>6</v>
      </c>
    </row>
    <row r="723" spans="1:34" hidden="1" x14ac:dyDescent="0.3">
      <c r="A723" s="11" t="s">
        <v>2744</v>
      </c>
      <c r="B723" s="12" t="s">
        <v>2471</v>
      </c>
      <c r="C723" s="12" t="s">
        <v>2745</v>
      </c>
      <c r="D723" s="11" t="s">
        <v>2746</v>
      </c>
      <c r="E723" s="11" t="s">
        <v>2747</v>
      </c>
      <c r="F723" s="11" t="s">
        <v>2744</v>
      </c>
      <c r="G723" s="12" t="s">
        <v>2748</v>
      </c>
      <c r="I723" s="13"/>
      <c r="J723" s="13"/>
      <c r="K723" s="14" t="s">
        <v>524</v>
      </c>
      <c r="M723" s="15"/>
      <c r="N723" s="13"/>
      <c r="P723" s="13"/>
      <c r="R723" s="13"/>
      <c r="T723" s="13"/>
      <c r="W723" s="13"/>
      <c r="Y723" s="13"/>
      <c r="Z723" s="14"/>
      <c r="AD723" s="13">
        <f t="shared" si="73"/>
        <v>0</v>
      </c>
      <c r="AE723" s="13">
        <f t="shared" si="74"/>
        <v>0</v>
      </c>
      <c r="AF723" s="13">
        <f t="shared" si="75"/>
        <v>1</v>
      </c>
      <c r="AG723" s="13">
        <f t="shared" si="76"/>
        <v>0</v>
      </c>
    </row>
    <row r="724" spans="1:34" hidden="1" x14ac:dyDescent="0.3">
      <c r="A724" s="11" t="s">
        <v>2749</v>
      </c>
      <c r="B724" s="12" t="s">
        <v>2471</v>
      </c>
      <c r="C724" s="12" t="s">
        <v>2750</v>
      </c>
      <c r="D724" s="11" t="s">
        <v>2751</v>
      </c>
      <c r="E724" s="11" t="s">
        <v>2752</v>
      </c>
      <c r="F724" s="11" t="s">
        <v>2749</v>
      </c>
      <c r="G724" s="12" t="s">
        <v>2753</v>
      </c>
      <c r="I724" s="13"/>
      <c r="J724" s="13"/>
      <c r="K724" s="14" t="s">
        <v>538</v>
      </c>
      <c r="M724" s="15" t="s">
        <v>396</v>
      </c>
      <c r="N724" s="13" t="s">
        <v>524</v>
      </c>
      <c r="P724" s="13" t="s">
        <v>538</v>
      </c>
      <c r="Q724" s="13" t="s">
        <v>538</v>
      </c>
      <c r="R724" s="13"/>
      <c r="T724" s="13"/>
      <c r="W724" s="13" t="s">
        <v>396</v>
      </c>
      <c r="Y724" s="13"/>
      <c r="Z724" s="14"/>
      <c r="AD724" s="13">
        <f t="shared" si="73"/>
        <v>0</v>
      </c>
      <c r="AE724" s="13">
        <f t="shared" si="74"/>
        <v>3</v>
      </c>
      <c r="AF724" s="13">
        <f t="shared" si="75"/>
        <v>1</v>
      </c>
      <c r="AG724" s="13">
        <f t="shared" si="76"/>
        <v>0</v>
      </c>
      <c r="AH724" s="12">
        <f t="shared" si="72"/>
        <v>4</v>
      </c>
    </row>
    <row r="725" spans="1:34" hidden="1" x14ac:dyDescent="0.3">
      <c r="A725" s="11" t="s">
        <v>2754</v>
      </c>
      <c r="B725" s="12" t="s">
        <v>2471</v>
      </c>
      <c r="C725" s="12" t="s">
        <v>2750</v>
      </c>
      <c r="D725" s="11" t="s">
        <v>2751</v>
      </c>
      <c r="E725" s="11" t="s">
        <v>920</v>
      </c>
      <c r="F725" s="11" t="s">
        <v>2754</v>
      </c>
      <c r="G725" s="12" t="s">
        <v>2755</v>
      </c>
      <c r="H725" s="13" t="s">
        <v>370</v>
      </c>
      <c r="I725" s="13"/>
      <c r="J725" s="13"/>
      <c r="K725" s="14" t="s">
        <v>538</v>
      </c>
      <c r="L725" s="13" t="s">
        <v>370</v>
      </c>
      <c r="M725" s="15"/>
      <c r="N725" s="13"/>
      <c r="O725" s="13" t="s">
        <v>396</v>
      </c>
      <c r="P725" s="13"/>
      <c r="R725" s="13"/>
      <c r="S725" s="13" t="s">
        <v>538</v>
      </c>
      <c r="T725" s="13"/>
      <c r="V725" s="13" t="s">
        <v>524</v>
      </c>
      <c r="W725" s="13"/>
      <c r="Y725" s="13"/>
      <c r="Z725" s="14" t="s">
        <v>538</v>
      </c>
      <c r="AD725" s="13">
        <f t="shared" si="73"/>
        <v>2</v>
      </c>
      <c r="AE725" s="13">
        <f t="shared" si="74"/>
        <v>3</v>
      </c>
      <c r="AF725" s="13">
        <f t="shared" si="75"/>
        <v>1</v>
      </c>
      <c r="AG725" s="13">
        <f t="shared" si="76"/>
        <v>0</v>
      </c>
      <c r="AH725" s="12">
        <f t="shared" si="72"/>
        <v>6</v>
      </c>
    </row>
    <row r="726" spans="1:34" hidden="1" x14ac:dyDescent="0.3">
      <c r="A726" s="11" t="s">
        <v>2756</v>
      </c>
      <c r="B726" s="12" t="s">
        <v>2471</v>
      </c>
      <c r="C726" s="12" t="s">
        <v>2750</v>
      </c>
      <c r="D726" s="11" t="s">
        <v>2751</v>
      </c>
      <c r="E726" s="11" t="s">
        <v>2757</v>
      </c>
      <c r="F726" s="11" t="s">
        <v>2756</v>
      </c>
      <c r="G726" s="12" t="s">
        <v>2758</v>
      </c>
      <c r="H726" s="13" t="s">
        <v>538</v>
      </c>
      <c r="I726" s="13" t="s">
        <v>361</v>
      </c>
      <c r="J726" s="13"/>
      <c r="K726" s="14" t="s">
        <v>538</v>
      </c>
      <c r="L726" s="13" t="s">
        <v>538</v>
      </c>
      <c r="M726" s="15" t="s">
        <v>1177</v>
      </c>
      <c r="N726" s="13"/>
      <c r="O726" s="13" t="s">
        <v>396</v>
      </c>
      <c r="P726" s="13" t="s">
        <v>538</v>
      </c>
      <c r="R726" s="13"/>
      <c r="S726" s="13" t="s">
        <v>538</v>
      </c>
      <c r="T726" s="13" t="s">
        <v>524</v>
      </c>
      <c r="U726" s="13" t="s">
        <v>524</v>
      </c>
      <c r="V726" s="13" t="s">
        <v>538</v>
      </c>
      <c r="W726" s="13" t="s">
        <v>524</v>
      </c>
      <c r="Y726" s="13"/>
      <c r="Z726" s="14" t="s">
        <v>538</v>
      </c>
      <c r="AD726" s="13">
        <f t="shared" si="73"/>
        <v>0</v>
      </c>
      <c r="AE726" s="13">
        <f t="shared" si="74"/>
        <v>7</v>
      </c>
      <c r="AF726" s="13">
        <f t="shared" si="75"/>
        <v>4</v>
      </c>
      <c r="AG726" s="13">
        <f t="shared" si="76"/>
        <v>0</v>
      </c>
      <c r="AH726" s="12">
        <f t="shared" si="72"/>
        <v>11</v>
      </c>
    </row>
    <row r="727" spans="1:34" hidden="1" x14ac:dyDescent="0.3">
      <c r="A727" s="11" t="s">
        <v>2759</v>
      </c>
      <c r="B727" s="12" t="s">
        <v>2471</v>
      </c>
      <c r="C727" s="12" t="s">
        <v>2750</v>
      </c>
      <c r="D727" s="11" t="s">
        <v>2751</v>
      </c>
      <c r="E727" s="11" t="s">
        <v>2333</v>
      </c>
      <c r="F727" s="11" t="s">
        <v>2759</v>
      </c>
      <c r="G727" s="12" t="s">
        <v>2760</v>
      </c>
      <c r="H727" s="13" t="s">
        <v>370</v>
      </c>
      <c r="I727" s="13"/>
      <c r="J727" s="13"/>
      <c r="K727" s="14" t="s">
        <v>538</v>
      </c>
      <c r="L727" s="13" t="s">
        <v>524</v>
      </c>
      <c r="M727" s="15"/>
      <c r="N727" s="13"/>
      <c r="P727" s="13"/>
      <c r="R727" s="13"/>
      <c r="T727" s="13" t="s">
        <v>524</v>
      </c>
      <c r="V727" s="13" t="s">
        <v>538</v>
      </c>
      <c r="W727" s="13"/>
      <c r="Y727" s="13"/>
      <c r="Z727" s="14" t="s">
        <v>370</v>
      </c>
      <c r="AD727" s="13">
        <f t="shared" si="73"/>
        <v>2</v>
      </c>
      <c r="AE727" s="13">
        <f t="shared" si="74"/>
        <v>2</v>
      </c>
      <c r="AF727" s="13">
        <f t="shared" si="75"/>
        <v>2</v>
      </c>
      <c r="AG727" s="13">
        <f t="shared" si="76"/>
        <v>0</v>
      </c>
      <c r="AH727" s="12">
        <f t="shared" si="72"/>
        <v>6</v>
      </c>
    </row>
    <row r="728" spans="1:34" hidden="1" x14ac:dyDescent="0.3">
      <c r="A728" s="11" t="s">
        <v>2761</v>
      </c>
      <c r="B728" s="12" t="s">
        <v>2471</v>
      </c>
      <c r="C728" s="12" t="s">
        <v>2750</v>
      </c>
      <c r="D728" s="11" t="s">
        <v>2751</v>
      </c>
      <c r="E728" s="11" t="s">
        <v>2762</v>
      </c>
      <c r="F728" s="11" t="s">
        <v>2761</v>
      </c>
      <c r="G728" s="12" t="s">
        <v>2763</v>
      </c>
      <c r="H728" s="13" t="s">
        <v>538</v>
      </c>
      <c r="I728" s="13" t="s">
        <v>524</v>
      </c>
      <c r="J728" s="13"/>
      <c r="K728" s="14" t="s">
        <v>538</v>
      </c>
      <c r="L728" s="13" t="s">
        <v>538</v>
      </c>
      <c r="M728" s="15" t="s">
        <v>360</v>
      </c>
      <c r="N728" s="13"/>
      <c r="O728" s="13" t="s">
        <v>524</v>
      </c>
      <c r="P728" s="13" t="s">
        <v>538</v>
      </c>
      <c r="Q728" s="13" t="s">
        <v>538</v>
      </c>
      <c r="R728" s="13"/>
      <c r="S728" s="13" t="s">
        <v>538</v>
      </c>
      <c r="T728" s="13" t="s">
        <v>538</v>
      </c>
      <c r="U728" s="13" t="s">
        <v>524</v>
      </c>
      <c r="V728" s="13" t="s">
        <v>538</v>
      </c>
      <c r="W728" s="13" t="s">
        <v>538</v>
      </c>
      <c r="Y728" s="13"/>
      <c r="Z728" s="14"/>
      <c r="AD728" s="13">
        <f t="shared" si="73"/>
        <v>0</v>
      </c>
      <c r="AE728" s="13">
        <f t="shared" si="74"/>
        <v>10</v>
      </c>
      <c r="AF728" s="13">
        <f t="shared" si="75"/>
        <v>3</v>
      </c>
      <c r="AG728" s="13">
        <f t="shared" si="76"/>
        <v>0</v>
      </c>
      <c r="AH728" s="12">
        <f t="shared" si="72"/>
        <v>13</v>
      </c>
    </row>
    <row r="729" spans="1:34" hidden="1" x14ac:dyDescent="0.3">
      <c r="A729" s="11" t="s">
        <v>2764</v>
      </c>
      <c r="B729" s="12" t="s">
        <v>2471</v>
      </c>
      <c r="C729" s="12" t="s">
        <v>2750</v>
      </c>
      <c r="D729" s="11" t="s">
        <v>2751</v>
      </c>
      <c r="E729" s="11" t="s">
        <v>2765</v>
      </c>
      <c r="F729" s="11" t="s">
        <v>2764</v>
      </c>
      <c r="G729" s="12" t="s">
        <v>2766</v>
      </c>
      <c r="H729" s="13" t="s">
        <v>538</v>
      </c>
      <c r="I729" s="13" t="s">
        <v>361</v>
      </c>
      <c r="J729" s="13"/>
      <c r="K729" s="14" t="s">
        <v>538</v>
      </c>
      <c r="L729" s="13" t="s">
        <v>538</v>
      </c>
      <c r="M729" s="15" t="s">
        <v>360</v>
      </c>
      <c r="N729" s="13" t="s">
        <v>524</v>
      </c>
      <c r="O729" s="13" t="s">
        <v>524</v>
      </c>
      <c r="P729" s="13" t="s">
        <v>538</v>
      </c>
      <c r="Q729" s="13" t="s">
        <v>396</v>
      </c>
      <c r="R729" s="13"/>
      <c r="S729" s="13" t="s">
        <v>538</v>
      </c>
      <c r="T729" s="13" t="s">
        <v>538</v>
      </c>
      <c r="U729" s="13" t="s">
        <v>524</v>
      </c>
      <c r="V729" s="13" t="s">
        <v>538</v>
      </c>
      <c r="W729" s="13" t="s">
        <v>538</v>
      </c>
      <c r="Y729" s="13" t="s">
        <v>524</v>
      </c>
      <c r="Z729" s="14" t="s">
        <v>538</v>
      </c>
      <c r="AD729" s="13">
        <f t="shared" si="73"/>
        <v>0</v>
      </c>
      <c r="AE729" s="13">
        <f t="shared" si="74"/>
        <v>10</v>
      </c>
      <c r="AF729" s="13">
        <f t="shared" si="75"/>
        <v>5</v>
      </c>
      <c r="AG729" s="13">
        <f t="shared" si="76"/>
        <v>0</v>
      </c>
      <c r="AH729" s="12">
        <f t="shared" si="72"/>
        <v>15</v>
      </c>
    </row>
    <row r="730" spans="1:34" hidden="1" x14ac:dyDescent="0.3">
      <c r="A730" s="11" t="s">
        <v>2767</v>
      </c>
      <c r="B730" s="12" t="s">
        <v>2471</v>
      </c>
      <c r="C730" s="12" t="s">
        <v>2750</v>
      </c>
      <c r="D730" s="11" t="s">
        <v>2751</v>
      </c>
      <c r="E730" s="11" t="s">
        <v>1681</v>
      </c>
      <c r="F730" s="11" t="s">
        <v>2767</v>
      </c>
      <c r="G730" s="12" t="s">
        <v>2768</v>
      </c>
      <c r="H730" s="13" t="s">
        <v>538</v>
      </c>
      <c r="I730" s="13" t="s">
        <v>524</v>
      </c>
      <c r="J730" s="13"/>
      <c r="K730" s="14" t="s">
        <v>538</v>
      </c>
      <c r="L730" s="13" t="s">
        <v>538</v>
      </c>
      <c r="M730" s="15" t="s">
        <v>360</v>
      </c>
      <c r="N730" s="13"/>
      <c r="O730" s="13" t="s">
        <v>524</v>
      </c>
      <c r="P730" s="13" t="s">
        <v>538</v>
      </c>
      <c r="R730" s="13"/>
      <c r="S730" s="13" t="s">
        <v>538</v>
      </c>
      <c r="T730" s="13" t="s">
        <v>524</v>
      </c>
      <c r="V730" s="13" t="s">
        <v>538</v>
      </c>
      <c r="W730" s="13" t="s">
        <v>396</v>
      </c>
      <c r="Y730" s="13"/>
      <c r="Z730" s="14" t="s">
        <v>538</v>
      </c>
      <c r="AD730" s="13">
        <f t="shared" si="73"/>
        <v>0</v>
      </c>
      <c r="AE730" s="13">
        <f t="shared" si="74"/>
        <v>8</v>
      </c>
      <c r="AF730" s="13">
        <f t="shared" si="75"/>
        <v>3</v>
      </c>
      <c r="AG730" s="13">
        <f t="shared" si="76"/>
        <v>0</v>
      </c>
      <c r="AH730" s="12">
        <f t="shared" si="72"/>
        <v>11</v>
      </c>
    </row>
    <row r="731" spans="1:34" hidden="1" x14ac:dyDescent="0.3">
      <c r="A731" s="11" t="s">
        <v>2769</v>
      </c>
      <c r="B731" s="12" t="s">
        <v>2471</v>
      </c>
      <c r="C731" s="12" t="s">
        <v>2770</v>
      </c>
      <c r="D731" s="11" t="s">
        <v>2771</v>
      </c>
      <c r="E731" s="11" t="s">
        <v>1359</v>
      </c>
      <c r="F731" s="11" t="s">
        <v>2769</v>
      </c>
      <c r="G731" s="12" t="s">
        <v>2772</v>
      </c>
      <c r="H731" s="13" t="s">
        <v>370</v>
      </c>
      <c r="I731" s="13" t="s">
        <v>538</v>
      </c>
      <c r="J731" s="13" t="s">
        <v>370</v>
      </c>
      <c r="K731" s="14" t="s">
        <v>370</v>
      </c>
      <c r="L731" s="13" t="s">
        <v>538</v>
      </c>
      <c r="M731" s="15" t="s">
        <v>359</v>
      </c>
      <c r="N731" s="13" t="s">
        <v>538</v>
      </c>
      <c r="O731" s="13" t="s">
        <v>370</v>
      </c>
      <c r="P731" s="13" t="s">
        <v>538</v>
      </c>
      <c r="Q731" s="13" t="s">
        <v>370</v>
      </c>
      <c r="R731" s="13" t="s">
        <v>370</v>
      </c>
      <c r="S731" s="13" t="s">
        <v>370</v>
      </c>
      <c r="T731" s="13" t="s">
        <v>370</v>
      </c>
      <c r="U731" s="13" t="s">
        <v>538</v>
      </c>
      <c r="V731" s="13" t="s">
        <v>370</v>
      </c>
      <c r="W731" s="13" t="s">
        <v>370</v>
      </c>
      <c r="Y731" s="13" t="s">
        <v>524</v>
      </c>
      <c r="Z731" s="14"/>
      <c r="AD731" s="13">
        <f>COUNTIF(H731:Z731,"X")+COUNTIF(H731:Z731, "X(e)")</f>
        <v>11</v>
      </c>
      <c r="AE731" s="13">
        <f>COUNTIF(H731:Z731,"NB")</f>
        <v>5</v>
      </c>
      <c r="AF731" s="13">
        <f>COUNTIF(H731:Z731,"V")</f>
        <v>1</v>
      </c>
      <c r="AG731" s="13">
        <f>COUNTIF(H731:AA731,"IN")</f>
        <v>0</v>
      </c>
      <c r="AH731" s="12">
        <f>SUM(AD731:AG731)</f>
        <v>17</v>
      </c>
    </row>
    <row r="732" spans="1:34" hidden="1" x14ac:dyDescent="0.3">
      <c r="A732" s="11" t="s">
        <v>2773</v>
      </c>
      <c r="B732" s="12" t="s">
        <v>2471</v>
      </c>
      <c r="C732" s="12" t="s">
        <v>2774</v>
      </c>
      <c r="D732" s="11" t="s">
        <v>2775</v>
      </c>
      <c r="E732" s="11" t="s">
        <v>2776</v>
      </c>
      <c r="F732" s="11" t="s">
        <v>2773</v>
      </c>
      <c r="G732" s="12" t="s">
        <v>2777</v>
      </c>
      <c r="I732" s="13"/>
      <c r="J732" s="13"/>
      <c r="L732" s="13" t="s">
        <v>538</v>
      </c>
      <c r="M732" s="15" t="s">
        <v>359</v>
      </c>
      <c r="N732" s="13"/>
      <c r="O732" s="13" t="s">
        <v>370</v>
      </c>
      <c r="P732" s="13"/>
      <c r="R732" s="13"/>
      <c r="S732" s="13" t="s">
        <v>538</v>
      </c>
      <c r="T732" s="13"/>
      <c r="W732" s="13"/>
      <c r="Y732" s="13"/>
      <c r="Z732" s="14"/>
      <c r="AD732" s="13">
        <f t="shared" si="73"/>
        <v>2</v>
      </c>
      <c r="AE732" s="13">
        <f t="shared" si="74"/>
        <v>2</v>
      </c>
      <c r="AF732" s="13">
        <f t="shared" si="75"/>
        <v>0</v>
      </c>
      <c r="AG732" s="13">
        <f t="shared" si="76"/>
        <v>0</v>
      </c>
      <c r="AH732" s="12">
        <f t="shared" ref="AH732:AH780" si="77">SUM(AD732:AG732)</f>
        <v>4</v>
      </c>
    </row>
    <row r="733" spans="1:34" hidden="1" x14ac:dyDescent="0.3">
      <c r="A733" s="11" t="s">
        <v>2778</v>
      </c>
      <c r="B733" s="12" t="s">
        <v>2471</v>
      </c>
      <c r="C733" s="12" t="s">
        <v>2774</v>
      </c>
      <c r="D733" s="11" t="s">
        <v>2779</v>
      </c>
      <c r="E733" s="11" t="s">
        <v>2780</v>
      </c>
      <c r="F733" s="11" t="s">
        <v>2778</v>
      </c>
      <c r="G733" s="12" t="s">
        <v>2781</v>
      </c>
      <c r="I733" s="13"/>
      <c r="J733" s="13"/>
      <c r="M733" s="15"/>
      <c r="N733" s="13"/>
      <c r="P733" s="13" t="s">
        <v>396</v>
      </c>
      <c r="R733" s="13"/>
      <c r="S733" s="13" t="s">
        <v>524</v>
      </c>
      <c r="T733" s="13" t="s">
        <v>396</v>
      </c>
      <c r="U733" s="13" t="s">
        <v>524</v>
      </c>
      <c r="W733" s="13" t="s">
        <v>524</v>
      </c>
      <c r="Y733" s="13"/>
      <c r="Z733" s="14"/>
      <c r="AD733" s="13">
        <f t="shared" si="73"/>
        <v>0</v>
      </c>
      <c r="AE733" s="13">
        <f t="shared" si="74"/>
        <v>0</v>
      </c>
      <c r="AF733" s="13">
        <f t="shared" si="75"/>
        <v>3</v>
      </c>
      <c r="AG733" s="13">
        <f t="shared" si="76"/>
        <v>0</v>
      </c>
      <c r="AH733" s="12">
        <f t="shared" si="77"/>
        <v>3</v>
      </c>
    </row>
    <row r="734" spans="1:34" hidden="1" x14ac:dyDescent="0.3">
      <c r="A734" s="11" t="s">
        <v>2782</v>
      </c>
      <c r="B734" s="12" t="s">
        <v>2471</v>
      </c>
      <c r="C734" s="12" t="s">
        <v>2774</v>
      </c>
      <c r="D734" s="11" t="s">
        <v>2783</v>
      </c>
      <c r="E734" s="11" t="s">
        <v>2784</v>
      </c>
      <c r="F734" s="11" t="s">
        <v>2782</v>
      </c>
      <c r="G734" s="12" t="s">
        <v>2785</v>
      </c>
      <c r="I734" s="13"/>
      <c r="J734" s="13"/>
      <c r="K734" s="14" t="s">
        <v>524</v>
      </c>
      <c r="L734" s="13" t="s">
        <v>538</v>
      </c>
      <c r="M734" s="15" t="s">
        <v>360</v>
      </c>
      <c r="N734" s="13"/>
      <c r="O734" s="13" t="s">
        <v>538</v>
      </c>
      <c r="P734" s="13" t="s">
        <v>524</v>
      </c>
      <c r="R734" s="13"/>
      <c r="S734" s="13" t="s">
        <v>538</v>
      </c>
      <c r="T734" s="13"/>
      <c r="U734" s="13" t="s">
        <v>524</v>
      </c>
      <c r="W734" s="13"/>
      <c r="Y734" s="13"/>
      <c r="Z734" s="14"/>
      <c r="AD734" s="13">
        <f t="shared" si="73"/>
        <v>0</v>
      </c>
      <c r="AE734" s="13">
        <f t="shared" si="74"/>
        <v>4</v>
      </c>
      <c r="AF734" s="13">
        <f t="shared" si="75"/>
        <v>3</v>
      </c>
      <c r="AG734" s="13">
        <f t="shared" si="76"/>
        <v>0</v>
      </c>
      <c r="AH734" s="12">
        <f t="shared" si="77"/>
        <v>7</v>
      </c>
    </row>
    <row r="735" spans="1:34" hidden="1" x14ac:dyDescent="0.3">
      <c r="A735" s="11" t="s">
        <v>2786</v>
      </c>
      <c r="B735" s="12" t="s">
        <v>2471</v>
      </c>
      <c r="C735" s="12" t="s">
        <v>2774</v>
      </c>
      <c r="D735" s="11" t="s">
        <v>2787</v>
      </c>
      <c r="E735" s="11" t="s">
        <v>2788</v>
      </c>
      <c r="F735" s="11" t="s">
        <v>2786</v>
      </c>
      <c r="G735" s="12" t="s">
        <v>2789</v>
      </c>
      <c r="I735" s="13"/>
      <c r="J735" s="13"/>
      <c r="L735" s="13" t="s">
        <v>524</v>
      </c>
      <c r="M735" s="15"/>
      <c r="N735" s="13"/>
      <c r="O735" s="13" t="s">
        <v>524</v>
      </c>
      <c r="P735" s="13"/>
      <c r="R735" s="13"/>
      <c r="T735" s="13"/>
      <c r="W735" s="13"/>
      <c r="Y735" s="13"/>
      <c r="Z735" s="14"/>
      <c r="AD735" s="13">
        <f t="shared" si="73"/>
        <v>0</v>
      </c>
      <c r="AE735" s="13">
        <f t="shared" si="74"/>
        <v>0</v>
      </c>
      <c r="AF735" s="13">
        <f t="shared" si="75"/>
        <v>2</v>
      </c>
      <c r="AG735" s="13">
        <f t="shared" si="76"/>
        <v>0</v>
      </c>
      <c r="AH735" s="12">
        <f t="shared" si="77"/>
        <v>2</v>
      </c>
    </row>
    <row r="736" spans="1:34" hidden="1" x14ac:dyDescent="0.3">
      <c r="A736" s="11" t="s">
        <v>2790</v>
      </c>
      <c r="B736" s="12" t="s">
        <v>2471</v>
      </c>
      <c r="C736" s="12" t="s">
        <v>2774</v>
      </c>
      <c r="D736" s="11" t="s">
        <v>2787</v>
      </c>
      <c r="E736" s="11" t="s">
        <v>2791</v>
      </c>
      <c r="F736" s="11" t="s">
        <v>2790</v>
      </c>
      <c r="G736" s="12" t="s">
        <v>2792</v>
      </c>
      <c r="H736" s="13" t="s">
        <v>370</v>
      </c>
      <c r="I736" s="13"/>
      <c r="J736" s="13" t="s">
        <v>370</v>
      </c>
      <c r="L736" s="13" t="s">
        <v>370</v>
      </c>
      <c r="M736" s="13" t="s">
        <v>359</v>
      </c>
      <c r="N736" s="13"/>
      <c r="O736" s="13" t="s">
        <v>370</v>
      </c>
      <c r="P736" s="13"/>
      <c r="R736" s="13"/>
      <c r="S736" s="13" t="s">
        <v>370</v>
      </c>
      <c r="T736" s="13"/>
      <c r="W736" s="13"/>
      <c r="Y736" s="13"/>
      <c r="Z736" s="14"/>
      <c r="AD736" s="13">
        <f t="shared" si="73"/>
        <v>6</v>
      </c>
      <c r="AE736" s="13">
        <f t="shared" si="74"/>
        <v>0</v>
      </c>
      <c r="AF736" s="13">
        <f t="shared" si="75"/>
        <v>0</v>
      </c>
      <c r="AG736" s="13">
        <f t="shared" si="76"/>
        <v>0</v>
      </c>
      <c r="AH736" s="12">
        <f t="shared" si="77"/>
        <v>6</v>
      </c>
    </row>
    <row r="737" spans="1:34" hidden="1" x14ac:dyDescent="0.3">
      <c r="A737" s="11" t="s">
        <v>2793</v>
      </c>
      <c r="B737" s="12" t="s">
        <v>2471</v>
      </c>
      <c r="C737" s="12" t="s">
        <v>2774</v>
      </c>
      <c r="D737" s="11" t="s">
        <v>2787</v>
      </c>
      <c r="E737" s="11" t="s">
        <v>2794</v>
      </c>
      <c r="F737" s="11" t="s">
        <v>2793</v>
      </c>
      <c r="G737" s="12" t="s">
        <v>2795</v>
      </c>
      <c r="H737" s="13" t="s">
        <v>370</v>
      </c>
      <c r="I737" s="13"/>
      <c r="J737" s="13"/>
      <c r="K737" s="14" t="s">
        <v>370</v>
      </c>
      <c r="L737" s="13" t="s">
        <v>370</v>
      </c>
      <c r="N737" s="13"/>
      <c r="P737" s="13"/>
      <c r="R737" s="13" t="s">
        <v>524</v>
      </c>
      <c r="S737" s="13" t="s">
        <v>524</v>
      </c>
      <c r="T737" s="13"/>
      <c r="V737" s="13" t="s">
        <v>370</v>
      </c>
      <c r="W737" s="13"/>
      <c r="Y737" s="13"/>
      <c r="Z737" s="14" t="s">
        <v>370</v>
      </c>
      <c r="AD737" s="13">
        <f t="shared" si="73"/>
        <v>5</v>
      </c>
      <c r="AE737" s="13">
        <f t="shared" si="74"/>
        <v>0</v>
      </c>
      <c r="AF737" s="13">
        <f t="shared" si="75"/>
        <v>2</v>
      </c>
      <c r="AG737" s="13">
        <f t="shared" si="76"/>
        <v>0</v>
      </c>
      <c r="AH737" s="12">
        <f t="shared" si="77"/>
        <v>7</v>
      </c>
    </row>
    <row r="738" spans="1:34" hidden="1" x14ac:dyDescent="0.3">
      <c r="A738" s="11" t="s">
        <v>2796</v>
      </c>
      <c r="B738" s="12" t="s">
        <v>2471</v>
      </c>
      <c r="C738" s="12" t="s">
        <v>2774</v>
      </c>
      <c r="D738" s="11" t="s">
        <v>2787</v>
      </c>
      <c r="E738" s="11" t="s">
        <v>2797</v>
      </c>
      <c r="F738" s="11" t="s">
        <v>2796</v>
      </c>
      <c r="G738" s="12" t="s">
        <v>2798</v>
      </c>
      <c r="H738" s="13" t="s">
        <v>370</v>
      </c>
      <c r="I738" s="13"/>
      <c r="J738" s="13"/>
      <c r="K738" s="14" t="s">
        <v>370</v>
      </c>
      <c r="L738" s="13" t="s">
        <v>538</v>
      </c>
      <c r="M738" s="13" t="s">
        <v>524</v>
      </c>
      <c r="N738" s="13"/>
      <c r="O738" s="13" t="s">
        <v>370</v>
      </c>
      <c r="P738" s="13" t="s">
        <v>524</v>
      </c>
      <c r="R738" s="13" t="s">
        <v>538</v>
      </c>
      <c r="S738" s="13" t="s">
        <v>370</v>
      </c>
      <c r="T738" s="13"/>
      <c r="V738" s="13" t="s">
        <v>370</v>
      </c>
      <c r="W738" s="13"/>
      <c r="Y738" s="13"/>
      <c r="Z738" s="14" t="s">
        <v>396</v>
      </c>
      <c r="AD738" s="13">
        <f t="shared" si="73"/>
        <v>5</v>
      </c>
      <c r="AE738" s="13">
        <f t="shared" si="74"/>
        <v>2</v>
      </c>
      <c r="AF738" s="13">
        <f t="shared" si="75"/>
        <v>2</v>
      </c>
      <c r="AG738" s="13">
        <f t="shared" si="76"/>
        <v>0</v>
      </c>
      <c r="AH738" s="12">
        <f t="shared" si="77"/>
        <v>9</v>
      </c>
    </row>
    <row r="739" spans="1:34" hidden="1" x14ac:dyDescent="0.3">
      <c r="A739" s="11" t="s">
        <v>2799</v>
      </c>
      <c r="B739" s="12" t="s">
        <v>2471</v>
      </c>
      <c r="C739" s="12" t="s">
        <v>2774</v>
      </c>
      <c r="D739" s="11" t="s">
        <v>2787</v>
      </c>
      <c r="E739" s="11" t="s">
        <v>2800</v>
      </c>
      <c r="F739" s="11" t="s">
        <v>2799</v>
      </c>
      <c r="G739" s="12" t="s">
        <v>2801</v>
      </c>
      <c r="I739" s="13"/>
      <c r="J739" s="13"/>
      <c r="K739" s="13" t="s">
        <v>524</v>
      </c>
      <c r="M739" s="15" t="s">
        <v>396</v>
      </c>
      <c r="N739" s="13"/>
      <c r="P739" s="13" t="s">
        <v>524</v>
      </c>
      <c r="R739" s="13"/>
      <c r="T739" s="13" t="s">
        <v>524</v>
      </c>
      <c r="U739" s="13" t="s">
        <v>524</v>
      </c>
      <c r="W739" s="13" t="s">
        <v>360</v>
      </c>
      <c r="Y739" s="13" t="s">
        <v>524</v>
      </c>
      <c r="AD739" s="13">
        <f t="shared" si="73"/>
        <v>0</v>
      </c>
      <c r="AE739" s="13">
        <f t="shared" si="74"/>
        <v>1</v>
      </c>
      <c r="AF739" s="13">
        <f t="shared" si="75"/>
        <v>5</v>
      </c>
      <c r="AG739" s="13">
        <f t="shared" si="76"/>
        <v>0</v>
      </c>
      <c r="AH739" s="12">
        <f t="shared" si="77"/>
        <v>6</v>
      </c>
    </row>
    <row r="740" spans="1:34" hidden="1" x14ac:dyDescent="0.3">
      <c r="A740" s="11" t="s">
        <v>2802</v>
      </c>
      <c r="B740" s="12" t="s">
        <v>2471</v>
      </c>
      <c r="C740" s="12" t="s">
        <v>2774</v>
      </c>
      <c r="D740" s="11" t="s">
        <v>2803</v>
      </c>
      <c r="E740" s="11" t="s">
        <v>2804</v>
      </c>
      <c r="F740" s="11" t="s">
        <v>2802</v>
      </c>
      <c r="G740" s="12" t="s">
        <v>2805</v>
      </c>
      <c r="I740" s="13"/>
      <c r="J740" s="13"/>
      <c r="M740" s="15" t="s">
        <v>524</v>
      </c>
      <c r="N740" s="13"/>
      <c r="P740" s="13" t="s">
        <v>524</v>
      </c>
      <c r="R740" s="13"/>
      <c r="T740" s="13"/>
      <c r="W740" s="13"/>
      <c r="Y740" s="13"/>
      <c r="Z740" s="14"/>
      <c r="AD740" s="13">
        <f t="shared" si="73"/>
        <v>0</v>
      </c>
      <c r="AE740" s="13">
        <f t="shared" si="74"/>
        <v>0</v>
      </c>
      <c r="AF740" s="13">
        <f t="shared" si="75"/>
        <v>2</v>
      </c>
      <c r="AG740" s="13">
        <f t="shared" si="76"/>
        <v>0</v>
      </c>
      <c r="AH740" s="12">
        <f t="shared" si="77"/>
        <v>2</v>
      </c>
    </row>
    <row r="741" spans="1:34" hidden="1" x14ac:dyDescent="0.3">
      <c r="A741" s="11" t="s">
        <v>2806</v>
      </c>
      <c r="B741" s="12" t="s">
        <v>2471</v>
      </c>
      <c r="C741" s="12" t="s">
        <v>2774</v>
      </c>
      <c r="D741" s="11" t="s">
        <v>2807</v>
      </c>
      <c r="E741" s="11" t="s">
        <v>2808</v>
      </c>
      <c r="F741" s="11" t="s">
        <v>2806</v>
      </c>
      <c r="G741" s="12" t="s">
        <v>2809</v>
      </c>
      <c r="H741" s="13" t="s">
        <v>370</v>
      </c>
      <c r="I741" s="13"/>
      <c r="J741" s="13"/>
      <c r="L741" s="13" t="s">
        <v>370</v>
      </c>
      <c r="M741" s="15"/>
      <c r="N741" s="13"/>
      <c r="P741" s="13"/>
      <c r="R741" s="13"/>
      <c r="T741" s="13"/>
      <c r="W741" s="13"/>
      <c r="Y741" s="13"/>
      <c r="Z741" s="14" t="s">
        <v>370</v>
      </c>
      <c r="AD741" s="13">
        <f t="shared" si="73"/>
        <v>3</v>
      </c>
      <c r="AE741" s="13">
        <f t="shared" si="74"/>
        <v>0</v>
      </c>
      <c r="AF741" s="13">
        <f t="shared" si="75"/>
        <v>0</v>
      </c>
      <c r="AG741" s="13">
        <f t="shared" si="76"/>
        <v>0</v>
      </c>
      <c r="AH741" s="12">
        <f t="shared" si="77"/>
        <v>3</v>
      </c>
    </row>
    <row r="742" spans="1:34" hidden="1" x14ac:dyDescent="0.3">
      <c r="A742" s="11" t="s">
        <v>2810</v>
      </c>
      <c r="B742" s="12" t="s">
        <v>2471</v>
      </c>
      <c r="C742" s="12" t="s">
        <v>2774</v>
      </c>
      <c r="D742" s="11" t="s">
        <v>2807</v>
      </c>
      <c r="E742" s="11" t="s">
        <v>2497</v>
      </c>
      <c r="F742" s="11" t="s">
        <v>2810</v>
      </c>
      <c r="G742" s="12" t="s">
        <v>2811</v>
      </c>
      <c r="H742" s="13" t="s">
        <v>524</v>
      </c>
      <c r="I742" s="13"/>
      <c r="J742" s="13"/>
      <c r="K742" s="13" t="s">
        <v>524</v>
      </c>
      <c r="L742" s="13" t="s">
        <v>370</v>
      </c>
      <c r="M742" s="15" t="s">
        <v>361</v>
      </c>
      <c r="N742" s="13"/>
      <c r="O742" s="13" t="s">
        <v>538</v>
      </c>
      <c r="P742" s="13"/>
      <c r="R742" s="13"/>
      <c r="S742" s="13" t="s">
        <v>538</v>
      </c>
      <c r="T742" s="13"/>
      <c r="W742" s="13"/>
      <c r="Y742" s="13"/>
      <c r="Z742" s="14" t="s">
        <v>396</v>
      </c>
      <c r="AD742" s="13">
        <f>COUNTIF(H742:Z742,"X")+COUNTIF(H742:Z742, "X(e)")</f>
        <v>1</v>
      </c>
      <c r="AE742" s="13">
        <f t="shared" si="74"/>
        <v>2</v>
      </c>
      <c r="AF742" s="13">
        <f t="shared" si="75"/>
        <v>3</v>
      </c>
      <c r="AG742" s="13">
        <f t="shared" si="76"/>
        <v>0</v>
      </c>
      <c r="AH742" s="12">
        <f t="shared" si="77"/>
        <v>6</v>
      </c>
    </row>
    <row r="743" spans="1:34" hidden="1" x14ac:dyDescent="0.3">
      <c r="A743" s="11" t="s">
        <v>2812</v>
      </c>
      <c r="B743" s="12" t="s">
        <v>2471</v>
      </c>
      <c r="C743" s="12" t="s">
        <v>2774</v>
      </c>
      <c r="D743" s="11" t="s">
        <v>2807</v>
      </c>
      <c r="E743" s="11" t="s">
        <v>2813</v>
      </c>
      <c r="F743" s="11" t="s">
        <v>2812</v>
      </c>
      <c r="G743" s="12" t="s">
        <v>2814</v>
      </c>
      <c r="I743" s="13" t="s">
        <v>370</v>
      </c>
      <c r="J743" s="13" t="s">
        <v>524</v>
      </c>
      <c r="K743" s="14" t="s">
        <v>538</v>
      </c>
      <c r="L743" s="13" t="s">
        <v>524</v>
      </c>
      <c r="M743" s="15" t="s">
        <v>360</v>
      </c>
      <c r="N743" s="13" t="s">
        <v>370</v>
      </c>
      <c r="O743" s="13" t="s">
        <v>538</v>
      </c>
      <c r="P743" s="13" t="s">
        <v>370</v>
      </c>
      <c r="Q743" s="13" t="s">
        <v>538</v>
      </c>
      <c r="R743" s="13" t="s">
        <v>524</v>
      </c>
      <c r="S743" s="13" t="s">
        <v>538</v>
      </c>
      <c r="T743" s="13" t="s">
        <v>538</v>
      </c>
      <c r="U743" s="13" t="s">
        <v>370</v>
      </c>
      <c r="W743" s="13" t="s">
        <v>370</v>
      </c>
      <c r="Y743" s="13" t="s">
        <v>370</v>
      </c>
      <c r="Z743" s="14"/>
      <c r="AD743" s="13">
        <f t="shared" ref="AD743:AD780" si="78">COUNTIF(H743:Z743,"X")+COUNTIF(H743:Z743, "X(e)")</f>
        <v>6</v>
      </c>
      <c r="AE743" s="13">
        <f t="shared" si="74"/>
        <v>6</v>
      </c>
      <c r="AF743" s="13">
        <f t="shared" si="75"/>
        <v>3</v>
      </c>
      <c r="AG743" s="13">
        <f t="shared" si="76"/>
        <v>0</v>
      </c>
      <c r="AH743" s="12">
        <f t="shared" si="77"/>
        <v>15</v>
      </c>
    </row>
    <row r="744" spans="1:34" hidden="1" x14ac:dyDescent="0.3">
      <c r="A744" s="11" t="s">
        <v>2815</v>
      </c>
      <c r="B744" s="12" t="s">
        <v>2471</v>
      </c>
      <c r="C744" s="12" t="s">
        <v>2774</v>
      </c>
      <c r="D744" s="11" t="s">
        <v>2807</v>
      </c>
      <c r="E744" s="11" t="s">
        <v>2816</v>
      </c>
      <c r="F744" s="11" t="s">
        <v>2815</v>
      </c>
      <c r="G744" s="12" t="s">
        <v>2817</v>
      </c>
      <c r="H744" s="13" t="s">
        <v>538</v>
      </c>
      <c r="I744" s="13" t="s">
        <v>524</v>
      </c>
      <c r="J744" s="13" t="s">
        <v>524</v>
      </c>
      <c r="K744" s="14" t="s">
        <v>524</v>
      </c>
      <c r="L744" s="13" t="s">
        <v>538</v>
      </c>
      <c r="M744" s="15" t="s">
        <v>360</v>
      </c>
      <c r="N744" s="13"/>
      <c r="O744" s="13" t="s">
        <v>538</v>
      </c>
      <c r="P744" s="13" t="s">
        <v>524</v>
      </c>
      <c r="R744" s="13" t="s">
        <v>524</v>
      </c>
      <c r="S744" s="13" t="s">
        <v>538</v>
      </c>
      <c r="T744" s="13"/>
      <c r="U744" s="13" t="s">
        <v>538</v>
      </c>
      <c r="V744" s="13" t="s">
        <v>524</v>
      </c>
      <c r="W744" s="13" t="s">
        <v>524</v>
      </c>
      <c r="Y744" s="13"/>
      <c r="Z744" s="14" t="s">
        <v>524</v>
      </c>
      <c r="AD744" s="13">
        <f t="shared" si="78"/>
        <v>0</v>
      </c>
      <c r="AE744" s="13">
        <f t="shared" si="74"/>
        <v>6</v>
      </c>
      <c r="AF744" s="13">
        <f t="shared" si="75"/>
        <v>8</v>
      </c>
      <c r="AG744" s="13">
        <f t="shared" si="76"/>
        <v>0</v>
      </c>
      <c r="AH744" s="12">
        <f t="shared" si="77"/>
        <v>14</v>
      </c>
    </row>
    <row r="745" spans="1:34" hidden="1" x14ac:dyDescent="0.3">
      <c r="A745" s="11" t="s">
        <v>2818</v>
      </c>
      <c r="B745" s="12" t="s">
        <v>2471</v>
      </c>
      <c r="C745" s="12" t="s">
        <v>2774</v>
      </c>
      <c r="D745" s="11" t="s">
        <v>2807</v>
      </c>
      <c r="E745" s="11" t="s">
        <v>2819</v>
      </c>
      <c r="F745" s="11" t="s">
        <v>2818</v>
      </c>
      <c r="G745" s="12" t="s">
        <v>2820</v>
      </c>
      <c r="I745" s="13"/>
      <c r="J745" s="13"/>
      <c r="M745" s="15"/>
      <c r="N745" s="13"/>
      <c r="O745" s="23" t="s">
        <v>416</v>
      </c>
      <c r="P745" s="13"/>
      <c r="R745" s="13"/>
      <c r="T745" s="13"/>
      <c r="W745" s="13"/>
      <c r="Y745" s="13"/>
      <c r="Z745" s="14"/>
      <c r="AD745" s="13">
        <f t="shared" si="78"/>
        <v>1</v>
      </c>
      <c r="AE745" s="13">
        <f t="shared" si="74"/>
        <v>0</v>
      </c>
      <c r="AF745" s="13">
        <f t="shared" si="75"/>
        <v>0</v>
      </c>
      <c r="AG745" s="13">
        <f t="shared" si="76"/>
        <v>0</v>
      </c>
      <c r="AH745" s="12">
        <f t="shared" si="77"/>
        <v>1</v>
      </c>
    </row>
    <row r="746" spans="1:34" hidden="1" x14ac:dyDescent="0.3">
      <c r="A746" s="11" t="s">
        <v>2821</v>
      </c>
      <c r="B746" s="12" t="s">
        <v>2471</v>
      </c>
      <c r="C746" s="12" t="s">
        <v>2774</v>
      </c>
      <c r="D746" s="11" t="s">
        <v>2822</v>
      </c>
      <c r="E746" s="11" t="s">
        <v>2823</v>
      </c>
      <c r="F746" s="11" t="s">
        <v>2821</v>
      </c>
      <c r="G746" s="12" t="s">
        <v>2824</v>
      </c>
      <c r="I746" s="13"/>
      <c r="J746" s="13"/>
      <c r="M746" s="15"/>
      <c r="N746" s="13"/>
      <c r="O746" s="23"/>
      <c r="P746" s="13"/>
      <c r="R746" s="13"/>
      <c r="T746" s="13" t="s">
        <v>524</v>
      </c>
      <c r="U746" s="13" t="s">
        <v>524</v>
      </c>
      <c r="W746" s="13"/>
      <c r="Y746" s="13"/>
      <c r="Z746" s="14"/>
      <c r="AD746" s="13">
        <f t="shared" si="78"/>
        <v>0</v>
      </c>
      <c r="AE746" s="13">
        <f t="shared" si="74"/>
        <v>0</v>
      </c>
      <c r="AF746" s="13">
        <f t="shared" si="75"/>
        <v>2</v>
      </c>
      <c r="AG746" s="13">
        <f t="shared" si="76"/>
        <v>0</v>
      </c>
      <c r="AH746" s="12">
        <f t="shared" si="77"/>
        <v>2</v>
      </c>
    </row>
    <row r="747" spans="1:34" hidden="1" x14ac:dyDescent="0.3">
      <c r="A747" s="11" t="s">
        <v>2825</v>
      </c>
      <c r="B747" s="12" t="s">
        <v>2471</v>
      </c>
      <c r="C747" s="12" t="s">
        <v>2774</v>
      </c>
      <c r="D747" s="11" t="s">
        <v>2826</v>
      </c>
      <c r="E747" s="11" t="s">
        <v>2827</v>
      </c>
      <c r="F747" s="11" t="s">
        <v>2825</v>
      </c>
      <c r="G747" s="12" t="s">
        <v>2828</v>
      </c>
      <c r="I747" s="13"/>
      <c r="J747" s="13"/>
      <c r="L747" s="13" t="s">
        <v>370</v>
      </c>
      <c r="M747" s="15"/>
      <c r="N747" s="13"/>
      <c r="O747" s="13" t="s">
        <v>538</v>
      </c>
      <c r="P747" s="13"/>
      <c r="R747" s="13"/>
      <c r="S747" s="13" t="s">
        <v>370</v>
      </c>
      <c r="T747" s="13"/>
      <c r="W747" s="13"/>
      <c r="Y747" s="13"/>
      <c r="Z747" s="14"/>
      <c r="AD747" s="13">
        <f t="shared" si="78"/>
        <v>2</v>
      </c>
      <c r="AE747" s="13">
        <f t="shared" si="74"/>
        <v>1</v>
      </c>
      <c r="AF747" s="13">
        <f t="shared" si="75"/>
        <v>0</v>
      </c>
      <c r="AG747" s="13">
        <f t="shared" si="76"/>
        <v>0</v>
      </c>
      <c r="AH747" s="12">
        <f t="shared" si="77"/>
        <v>3</v>
      </c>
    </row>
    <row r="748" spans="1:34" hidden="1" x14ac:dyDescent="0.3">
      <c r="A748" s="11" t="s">
        <v>2829</v>
      </c>
      <c r="B748" s="12" t="s">
        <v>2471</v>
      </c>
      <c r="C748" s="12" t="s">
        <v>2774</v>
      </c>
      <c r="D748" s="11" t="s">
        <v>2826</v>
      </c>
      <c r="E748" s="11" t="s">
        <v>2830</v>
      </c>
      <c r="F748" s="11" t="s">
        <v>2829</v>
      </c>
      <c r="G748" s="12" t="s">
        <v>2831</v>
      </c>
      <c r="H748" s="13" t="s">
        <v>370</v>
      </c>
      <c r="I748" s="13"/>
      <c r="J748" s="13"/>
      <c r="K748" s="14" t="s">
        <v>538</v>
      </c>
      <c r="M748" s="15"/>
      <c r="N748" s="13"/>
      <c r="P748" s="13"/>
      <c r="R748" s="13"/>
      <c r="T748" s="13"/>
      <c r="V748" s="13" t="s">
        <v>538</v>
      </c>
      <c r="W748" s="13"/>
      <c r="Y748" s="13"/>
      <c r="Z748" s="14" t="s">
        <v>396</v>
      </c>
      <c r="AD748" s="13">
        <f t="shared" si="78"/>
        <v>1</v>
      </c>
      <c r="AE748" s="13">
        <f t="shared" si="74"/>
        <v>2</v>
      </c>
      <c r="AF748" s="13">
        <f t="shared" si="75"/>
        <v>0</v>
      </c>
      <c r="AG748" s="13">
        <f t="shared" si="76"/>
        <v>0</v>
      </c>
      <c r="AH748" s="12">
        <f t="shared" si="77"/>
        <v>3</v>
      </c>
    </row>
    <row r="749" spans="1:34" hidden="1" x14ac:dyDescent="0.3">
      <c r="A749" s="11" t="s">
        <v>2832</v>
      </c>
      <c r="B749" s="12" t="s">
        <v>2471</v>
      </c>
      <c r="C749" s="12" t="s">
        <v>2774</v>
      </c>
      <c r="D749" s="11" t="s">
        <v>2826</v>
      </c>
      <c r="E749" s="11" t="s">
        <v>2833</v>
      </c>
      <c r="F749" s="11" t="s">
        <v>2832</v>
      </c>
      <c r="G749" s="12" t="s">
        <v>2834</v>
      </c>
      <c r="I749" s="13" t="s">
        <v>524</v>
      </c>
      <c r="J749" s="13"/>
      <c r="K749" s="14" t="s">
        <v>524</v>
      </c>
      <c r="M749" s="15" t="s">
        <v>524</v>
      </c>
      <c r="N749" s="13"/>
      <c r="O749" s="13" t="s">
        <v>524</v>
      </c>
      <c r="P749" s="13"/>
      <c r="R749" s="13"/>
      <c r="T749" s="13"/>
      <c r="U749" s="13" t="s">
        <v>524</v>
      </c>
      <c r="W749" s="13" t="s">
        <v>524</v>
      </c>
      <c r="Y749" s="13" t="s">
        <v>524</v>
      </c>
      <c r="Z749" s="14"/>
      <c r="AD749" s="13">
        <f t="shared" si="78"/>
        <v>0</v>
      </c>
      <c r="AE749" s="13">
        <f t="shared" si="74"/>
        <v>0</v>
      </c>
      <c r="AF749" s="13">
        <f t="shared" si="75"/>
        <v>7</v>
      </c>
      <c r="AG749" s="13">
        <f t="shared" si="76"/>
        <v>0</v>
      </c>
      <c r="AH749" s="12">
        <f t="shared" si="77"/>
        <v>7</v>
      </c>
    </row>
    <row r="750" spans="1:34" hidden="1" x14ac:dyDescent="0.3">
      <c r="A750" s="11" t="s">
        <v>2835</v>
      </c>
      <c r="B750" s="12" t="s">
        <v>2471</v>
      </c>
      <c r="C750" s="12" t="s">
        <v>2774</v>
      </c>
      <c r="D750" s="11" t="s">
        <v>2826</v>
      </c>
      <c r="E750" s="11" t="s">
        <v>2836</v>
      </c>
      <c r="F750" s="11" t="s">
        <v>2835</v>
      </c>
      <c r="G750" s="12" t="s">
        <v>2837</v>
      </c>
      <c r="I750" s="13"/>
      <c r="J750" s="13"/>
      <c r="M750" s="15"/>
      <c r="N750" s="13"/>
      <c r="O750" s="13" t="s">
        <v>524</v>
      </c>
      <c r="P750" s="13"/>
      <c r="R750" s="13"/>
      <c r="T750" s="13"/>
      <c r="W750" s="13"/>
      <c r="Y750" s="13"/>
      <c r="Z750" s="14"/>
      <c r="AD750" s="13">
        <f>COUNTIF(H750:Z750,"X")+COUNTIF(H750:Z750, "X(e)")</f>
        <v>0</v>
      </c>
      <c r="AE750" s="13">
        <f>COUNTIF(H750:Z750,"NB")</f>
        <v>0</v>
      </c>
      <c r="AF750" s="13">
        <f>COUNTIF(H750:Z750,"V")</f>
        <v>1</v>
      </c>
      <c r="AG750" s="13">
        <f>COUNTIF(H750:AA750,"IN")</f>
        <v>0</v>
      </c>
      <c r="AH750" s="12">
        <f>SUM(AD750:AG750)</f>
        <v>1</v>
      </c>
    </row>
    <row r="751" spans="1:34" hidden="1" x14ac:dyDescent="0.3">
      <c r="A751" s="11" t="s">
        <v>2838</v>
      </c>
      <c r="B751" s="12" t="s">
        <v>2471</v>
      </c>
      <c r="C751" s="12" t="s">
        <v>2774</v>
      </c>
      <c r="D751" s="11" t="s">
        <v>2826</v>
      </c>
      <c r="E751" s="11" t="s">
        <v>2839</v>
      </c>
      <c r="F751" s="11" t="s">
        <v>2838</v>
      </c>
      <c r="G751" s="12" t="s">
        <v>2840</v>
      </c>
      <c r="I751" s="13" t="s">
        <v>361</v>
      </c>
      <c r="J751" s="13"/>
      <c r="M751" s="15" t="s">
        <v>396</v>
      </c>
      <c r="N751" s="13"/>
      <c r="P751" s="13" t="s">
        <v>524</v>
      </c>
      <c r="R751" s="13"/>
      <c r="T751" s="13"/>
      <c r="U751" s="13" t="s">
        <v>361</v>
      </c>
      <c r="W751" s="13"/>
      <c r="Y751" s="13"/>
      <c r="Z751" s="14"/>
      <c r="AD751" s="13">
        <f t="shared" si="78"/>
        <v>0</v>
      </c>
      <c r="AE751" s="13">
        <f t="shared" si="74"/>
        <v>0</v>
      </c>
      <c r="AF751" s="13">
        <f t="shared" si="75"/>
        <v>3</v>
      </c>
      <c r="AG751" s="13">
        <f t="shared" si="76"/>
        <v>0</v>
      </c>
      <c r="AH751" s="12">
        <f t="shared" si="77"/>
        <v>3</v>
      </c>
    </row>
    <row r="752" spans="1:34" hidden="1" x14ac:dyDescent="0.3">
      <c r="A752" s="11" t="s">
        <v>2841</v>
      </c>
      <c r="B752" s="12" t="s">
        <v>2471</v>
      </c>
      <c r="C752" s="12" t="s">
        <v>2774</v>
      </c>
      <c r="D752" s="11" t="s">
        <v>2826</v>
      </c>
      <c r="E752" s="11" t="s">
        <v>2842</v>
      </c>
      <c r="F752" s="11" t="s">
        <v>2841</v>
      </c>
      <c r="G752" s="12" t="s">
        <v>2843</v>
      </c>
      <c r="H752" s="13" t="s">
        <v>370</v>
      </c>
      <c r="I752" s="13"/>
      <c r="J752" s="13"/>
      <c r="K752" s="14" t="s">
        <v>370</v>
      </c>
      <c r="L752" s="13" t="s">
        <v>370</v>
      </c>
      <c r="M752" s="15" t="s">
        <v>524</v>
      </c>
      <c r="N752" s="13"/>
      <c r="O752" s="13" t="s">
        <v>370</v>
      </c>
      <c r="P752" s="13" t="s">
        <v>524</v>
      </c>
      <c r="R752" s="13"/>
      <c r="S752" s="13" t="s">
        <v>370</v>
      </c>
      <c r="T752" s="13"/>
      <c r="U752" s="13" t="s">
        <v>524</v>
      </c>
      <c r="V752" s="13" t="s">
        <v>370</v>
      </c>
      <c r="W752" s="13" t="s">
        <v>524</v>
      </c>
      <c r="Y752" s="13"/>
      <c r="Z752" s="14" t="s">
        <v>370</v>
      </c>
      <c r="AD752" s="13">
        <f t="shared" si="78"/>
        <v>7</v>
      </c>
      <c r="AE752" s="13">
        <f t="shared" si="74"/>
        <v>0</v>
      </c>
      <c r="AF752" s="13">
        <f t="shared" si="75"/>
        <v>4</v>
      </c>
      <c r="AG752" s="13">
        <f t="shared" si="76"/>
        <v>0</v>
      </c>
      <c r="AH752" s="12">
        <f t="shared" si="77"/>
        <v>11</v>
      </c>
    </row>
    <row r="753" spans="1:34" hidden="1" x14ac:dyDescent="0.3">
      <c r="A753" s="11" t="s">
        <v>2844</v>
      </c>
      <c r="B753" s="12" t="s">
        <v>2471</v>
      </c>
      <c r="C753" s="12" t="s">
        <v>2774</v>
      </c>
      <c r="D753" s="11" t="s">
        <v>2826</v>
      </c>
      <c r="E753" s="11" t="s">
        <v>2845</v>
      </c>
      <c r="F753" s="11" t="s">
        <v>2844</v>
      </c>
      <c r="G753" s="12" t="s">
        <v>2846</v>
      </c>
      <c r="H753" s="13" t="s">
        <v>524</v>
      </c>
      <c r="I753" s="13" t="s">
        <v>361</v>
      </c>
      <c r="J753" s="13"/>
      <c r="K753" s="14" t="s">
        <v>524</v>
      </c>
      <c r="M753" s="15" t="s">
        <v>524</v>
      </c>
      <c r="N753" s="13"/>
      <c r="O753" s="13" t="s">
        <v>524</v>
      </c>
      <c r="P753" s="13" t="s">
        <v>524</v>
      </c>
      <c r="Q753" s="13" t="s">
        <v>396</v>
      </c>
      <c r="R753" s="13"/>
      <c r="T753" s="13" t="s">
        <v>524</v>
      </c>
      <c r="U753" s="13" t="s">
        <v>538</v>
      </c>
      <c r="W753" s="13" t="s">
        <v>524</v>
      </c>
      <c r="Y753" s="13"/>
      <c r="Z753" s="14"/>
      <c r="AD753" s="13">
        <f t="shared" si="78"/>
        <v>0</v>
      </c>
      <c r="AE753" s="13">
        <f t="shared" si="74"/>
        <v>1</v>
      </c>
      <c r="AF753" s="13">
        <f t="shared" si="75"/>
        <v>8</v>
      </c>
      <c r="AG753" s="13">
        <f t="shared" si="76"/>
        <v>0</v>
      </c>
      <c r="AH753" s="12">
        <f t="shared" si="77"/>
        <v>9</v>
      </c>
    </row>
    <row r="754" spans="1:34" hidden="1" x14ac:dyDescent="0.3">
      <c r="A754" s="11" t="s">
        <v>2847</v>
      </c>
      <c r="B754" s="12" t="s">
        <v>2471</v>
      </c>
      <c r="C754" s="12" t="s">
        <v>2774</v>
      </c>
      <c r="D754" s="11" t="s">
        <v>2826</v>
      </c>
      <c r="E754" s="11" t="s">
        <v>2848</v>
      </c>
      <c r="F754" s="11" t="s">
        <v>2847</v>
      </c>
      <c r="G754" s="12" t="s">
        <v>2849</v>
      </c>
      <c r="I754" s="13" t="s">
        <v>361</v>
      </c>
      <c r="J754" s="13"/>
      <c r="L754" s="13" t="s">
        <v>361</v>
      </c>
      <c r="M754" s="15" t="s">
        <v>361</v>
      </c>
      <c r="N754" s="13"/>
      <c r="O754" s="13" t="s">
        <v>524</v>
      </c>
      <c r="P754" s="13" t="s">
        <v>524</v>
      </c>
      <c r="R754" s="13"/>
      <c r="S754" s="13" t="s">
        <v>524</v>
      </c>
      <c r="T754" s="13"/>
      <c r="U754" s="13" t="s">
        <v>524</v>
      </c>
      <c r="W754" s="13" t="s">
        <v>361</v>
      </c>
      <c r="Y754" s="13" t="s">
        <v>524</v>
      </c>
      <c r="Z754" s="14"/>
      <c r="AD754" s="13">
        <f t="shared" si="78"/>
        <v>0</v>
      </c>
      <c r="AE754" s="13">
        <f t="shared" si="74"/>
        <v>0</v>
      </c>
      <c r="AF754" s="13">
        <f t="shared" si="75"/>
        <v>9</v>
      </c>
      <c r="AG754" s="13">
        <f t="shared" si="76"/>
        <v>0</v>
      </c>
      <c r="AH754" s="12">
        <f t="shared" si="77"/>
        <v>9</v>
      </c>
    </row>
    <row r="755" spans="1:34" hidden="1" x14ac:dyDescent="0.3">
      <c r="A755" s="11" t="s">
        <v>2850</v>
      </c>
      <c r="B755" s="12" t="s">
        <v>2471</v>
      </c>
      <c r="C755" s="12" t="s">
        <v>2774</v>
      </c>
      <c r="D755" s="11" t="s">
        <v>2851</v>
      </c>
      <c r="E755" s="11" t="s">
        <v>2852</v>
      </c>
      <c r="F755" s="11" t="s">
        <v>2850</v>
      </c>
      <c r="G755" s="12" t="s">
        <v>2853</v>
      </c>
      <c r="I755" s="13" t="s">
        <v>370</v>
      </c>
      <c r="J755" s="13"/>
      <c r="K755" s="14" t="s">
        <v>370</v>
      </c>
      <c r="L755" s="13" t="s">
        <v>359</v>
      </c>
      <c r="M755" s="15" t="s">
        <v>359</v>
      </c>
      <c r="N755" s="13" t="s">
        <v>538</v>
      </c>
      <c r="O755" s="13" t="s">
        <v>370</v>
      </c>
      <c r="P755" s="13" t="s">
        <v>370</v>
      </c>
      <c r="Q755" s="13" t="s">
        <v>538</v>
      </c>
      <c r="R755" s="13"/>
      <c r="T755" s="13" t="s">
        <v>538</v>
      </c>
      <c r="U755" s="13" t="s">
        <v>370</v>
      </c>
      <c r="V755" s="13" t="s">
        <v>396</v>
      </c>
      <c r="W755" s="13" t="s">
        <v>370</v>
      </c>
      <c r="Y755" s="13" t="s">
        <v>538</v>
      </c>
      <c r="Z755" s="14"/>
      <c r="AD755" s="13">
        <f t="shared" si="78"/>
        <v>8</v>
      </c>
      <c r="AE755" s="13">
        <f t="shared" si="74"/>
        <v>4</v>
      </c>
      <c r="AF755" s="13">
        <f t="shared" si="75"/>
        <v>0</v>
      </c>
      <c r="AG755" s="13">
        <f t="shared" si="76"/>
        <v>0</v>
      </c>
      <c r="AH755" s="12">
        <f t="shared" si="77"/>
        <v>12</v>
      </c>
    </row>
    <row r="756" spans="1:34" hidden="1" x14ac:dyDescent="0.3">
      <c r="A756" s="11" t="s">
        <v>2854</v>
      </c>
      <c r="B756" s="12" t="s">
        <v>2471</v>
      </c>
      <c r="C756" s="12" t="s">
        <v>2774</v>
      </c>
      <c r="D756" s="11" t="s">
        <v>2851</v>
      </c>
      <c r="E756" s="11" t="s">
        <v>2804</v>
      </c>
      <c r="F756" s="11" t="s">
        <v>2854</v>
      </c>
      <c r="G756" s="12" t="s">
        <v>2855</v>
      </c>
      <c r="I756" s="13" t="s">
        <v>370</v>
      </c>
      <c r="J756" s="13"/>
      <c r="K756" s="14" t="s">
        <v>370</v>
      </c>
      <c r="L756" s="13" t="s">
        <v>370</v>
      </c>
      <c r="M756" s="15" t="s">
        <v>370</v>
      </c>
      <c r="N756" s="13"/>
      <c r="O756" s="13" t="s">
        <v>524</v>
      </c>
      <c r="P756" s="13"/>
      <c r="R756" s="13"/>
      <c r="S756" s="13" t="s">
        <v>361</v>
      </c>
      <c r="T756" s="13" t="s">
        <v>524</v>
      </c>
      <c r="W756" s="13" t="s">
        <v>370</v>
      </c>
      <c r="Y756" s="13" t="s">
        <v>538</v>
      </c>
      <c r="Z756" s="14" t="s">
        <v>396</v>
      </c>
      <c r="AD756" s="13">
        <f t="shared" si="78"/>
        <v>5</v>
      </c>
      <c r="AE756" s="13">
        <f t="shared" si="74"/>
        <v>1</v>
      </c>
      <c r="AF756" s="13">
        <f t="shared" si="75"/>
        <v>3</v>
      </c>
      <c r="AG756" s="13">
        <f t="shared" si="76"/>
        <v>0</v>
      </c>
      <c r="AH756" s="12">
        <f t="shared" si="77"/>
        <v>9</v>
      </c>
    </row>
    <row r="757" spans="1:34" hidden="1" x14ac:dyDescent="0.3">
      <c r="A757" s="11" t="s">
        <v>2856</v>
      </c>
      <c r="B757" s="12" t="s">
        <v>2471</v>
      </c>
      <c r="C757" s="12" t="s">
        <v>2774</v>
      </c>
      <c r="D757" s="11" t="s">
        <v>2851</v>
      </c>
      <c r="E757" s="11" t="s">
        <v>2857</v>
      </c>
      <c r="F757" s="11" t="s">
        <v>2856</v>
      </c>
      <c r="G757" s="12" t="s">
        <v>2858</v>
      </c>
      <c r="I757" s="13"/>
      <c r="J757" s="13"/>
      <c r="L757" s="13" t="s">
        <v>359</v>
      </c>
      <c r="M757" s="15"/>
      <c r="N757" s="13"/>
      <c r="P757" s="13"/>
      <c r="R757" s="13"/>
      <c r="T757" s="13"/>
      <c r="W757" s="13"/>
      <c r="Y757" s="13"/>
      <c r="Z757" s="14"/>
      <c r="AD757" s="13">
        <f t="shared" si="78"/>
        <v>1</v>
      </c>
      <c r="AE757" s="13">
        <f t="shared" si="74"/>
        <v>0</v>
      </c>
      <c r="AF757" s="13">
        <f t="shared" si="75"/>
        <v>0</v>
      </c>
      <c r="AG757" s="13">
        <f t="shared" si="76"/>
        <v>0</v>
      </c>
      <c r="AH757" s="12">
        <f t="shared" si="77"/>
        <v>1</v>
      </c>
    </row>
    <row r="758" spans="1:34" hidden="1" x14ac:dyDescent="0.3">
      <c r="A758" s="11" t="s">
        <v>2859</v>
      </c>
      <c r="B758" s="12" t="s">
        <v>2471</v>
      </c>
      <c r="C758" s="12" t="s">
        <v>2774</v>
      </c>
      <c r="D758" s="11" t="s">
        <v>2860</v>
      </c>
      <c r="E758" s="11" t="s">
        <v>2621</v>
      </c>
      <c r="F758" s="11" t="s">
        <v>2859</v>
      </c>
      <c r="G758" s="12" t="s">
        <v>2861</v>
      </c>
      <c r="I758" s="13"/>
      <c r="J758" s="13"/>
      <c r="K758" s="14" t="s">
        <v>370</v>
      </c>
      <c r="M758" s="15" t="s">
        <v>359</v>
      </c>
      <c r="N758" s="13"/>
      <c r="O758" s="13" t="s">
        <v>396</v>
      </c>
      <c r="P758" s="13"/>
      <c r="R758" s="13"/>
      <c r="T758" s="13"/>
      <c r="U758" s="13" t="s">
        <v>524</v>
      </c>
      <c r="W758" s="13"/>
      <c r="Y758" s="13"/>
      <c r="Z758" s="14"/>
      <c r="AD758" s="13">
        <f t="shared" si="78"/>
        <v>2</v>
      </c>
      <c r="AE758" s="13">
        <f t="shared" si="74"/>
        <v>0</v>
      </c>
      <c r="AF758" s="13">
        <f t="shared" si="75"/>
        <v>1</v>
      </c>
      <c r="AG758" s="13">
        <f t="shared" si="76"/>
        <v>0</v>
      </c>
      <c r="AH758" s="12">
        <f t="shared" si="77"/>
        <v>3</v>
      </c>
    </row>
    <row r="759" spans="1:34" hidden="1" x14ac:dyDescent="0.3">
      <c r="A759" s="11" t="s">
        <v>2862</v>
      </c>
      <c r="B759" s="12" t="s">
        <v>2471</v>
      </c>
      <c r="C759" s="12" t="s">
        <v>2774</v>
      </c>
      <c r="D759" s="11" t="s">
        <v>2863</v>
      </c>
      <c r="E759" s="11" t="s">
        <v>2864</v>
      </c>
      <c r="F759" s="11" t="s">
        <v>2862</v>
      </c>
      <c r="G759" s="12" t="s">
        <v>2865</v>
      </c>
      <c r="I759" s="13" t="s">
        <v>370</v>
      </c>
      <c r="J759" s="13"/>
      <c r="K759" s="14" t="s">
        <v>370</v>
      </c>
      <c r="L759" s="13" t="s">
        <v>359</v>
      </c>
      <c r="M759" s="15" t="s">
        <v>361</v>
      </c>
      <c r="N759" s="13" t="s">
        <v>538</v>
      </c>
      <c r="O759" s="13" t="s">
        <v>370</v>
      </c>
      <c r="P759" s="13" t="s">
        <v>370</v>
      </c>
      <c r="Q759" s="13" t="s">
        <v>538</v>
      </c>
      <c r="R759" s="13"/>
      <c r="S759" s="13" t="s">
        <v>361</v>
      </c>
      <c r="T759" s="13" t="s">
        <v>538</v>
      </c>
      <c r="U759" s="13" t="s">
        <v>370</v>
      </c>
      <c r="W759" s="13" t="s">
        <v>370</v>
      </c>
      <c r="Y759" s="13" t="s">
        <v>538</v>
      </c>
      <c r="Z759" s="14" t="s">
        <v>524</v>
      </c>
      <c r="AD759" s="13">
        <f t="shared" si="78"/>
        <v>7</v>
      </c>
      <c r="AE759" s="13">
        <f t="shared" si="74"/>
        <v>4</v>
      </c>
      <c r="AF759" s="13">
        <f t="shared" si="75"/>
        <v>3</v>
      </c>
      <c r="AG759" s="13">
        <f t="shared" si="76"/>
        <v>0</v>
      </c>
      <c r="AH759" s="12">
        <f t="shared" si="77"/>
        <v>14</v>
      </c>
    </row>
    <row r="760" spans="1:34" hidden="1" x14ac:dyDescent="0.3">
      <c r="A760" s="11" t="s">
        <v>2866</v>
      </c>
      <c r="B760" s="12" t="s">
        <v>2471</v>
      </c>
      <c r="C760" s="12" t="s">
        <v>2774</v>
      </c>
      <c r="D760" s="11" t="s">
        <v>2863</v>
      </c>
      <c r="E760" s="11" t="s">
        <v>2867</v>
      </c>
      <c r="F760" s="11" t="s">
        <v>2866</v>
      </c>
      <c r="G760" s="12" t="s">
        <v>2868</v>
      </c>
      <c r="I760" s="13" t="s">
        <v>370</v>
      </c>
      <c r="J760" s="13"/>
      <c r="L760" s="13" t="s">
        <v>524</v>
      </c>
      <c r="M760" s="15" t="s">
        <v>359</v>
      </c>
      <c r="N760" s="13" t="s">
        <v>538</v>
      </c>
      <c r="O760" s="13" t="s">
        <v>370</v>
      </c>
      <c r="P760" s="13" t="s">
        <v>524</v>
      </c>
      <c r="Q760" s="13" t="s">
        <v>396</v>
      </c>
      <c r="R760" s="13"/>
      <c r="T760" s="13" t="s">
        <v>524</v>
      </c>
      <c r="U760" s="13" t="s">
        <v>370</v>
      </c>
      <c r="W760" s="13" t="s">
        <v>370</v>
      </c>
      <c r="Y760" s="13" t="s">
        <v>538</v>
      </c>
      <c r="Z760" s="14"/>
      <c r="AD760" s="13">
        <f t="shared" si="78"/>
        <v>5</v>
      </c>
      <c r="AE760" s="13">
        <f t="shared" si="74"/>
        <v>2</v>
      </c>
      <c r="AF760" s="13">
        <f t="shared" si="75"/>
        <v>3</v>
      </c>
      <c r="AG760" s="13">
        <f t="shared" si="76"/>
        <v>0</v>
      </c>
      <c r="AH760" s="12">
        <f t="shared" si="77"/>
        <v>10</v>
      </c>
    </row>
    <row r="761" spans="1:34" hidden="1" x14ac:dyDescent="0.3">
      <c r="A761" s="11" t="s">
        <v>2869</v>
      </c>
      <c r="B761" s="12" t="s">
        <v>2471</v>
      </c>
      <c r="C761" s="12" t="s">
        <v>2774</v>
      </c>
      <c r="D761" s="11" t="s">
        <v>2870</v>
      </c>
      <c r="E761" s="11" t="s">
        <v>2871</v>
      </c>
      <c r="F761" s="11" t="s">
        <v>2869</v>
      </c>
      <c r="G761" s="12" t="s">
        <v>2872</v>
      </c>
      <c r="H761" s="13" t="s">
        <v>524</v>
      </c>
      <c r="I761" s="13" t="s">
        <v>370</v>
      </c>
      <c r="J761" s="13"/>
      <c r="K761" s="14" t="s">
        <v>370</v>
      </c>
      <c r="L761" s="13" t="s">
        <v>361</v>
      </c>
      <c r="M761" s="15" t="s">
        <v>370</v>
      </c>
      <c r="N761" s="13" t="s">
        <v>370</v>
      </c>
      <c r="O761" s="13" t="s">
        <v>524</v>
      </c>
      <c r="P761" s="13" t="s">
        <v>538</v>
      </c>
      <c r="Q761" s="13" t="s">
        <v>538</v>
      </c>
      <c r="R761" s="13"/>
      <c r="S761" s="13" t="s">
        <v>524</v>
      </c>
      <c r="T761" s="13" t="s">
        <v>538</v>
      </c>
      <c r="U761" s="13" t="s">
        <v>538</v>
      </c>
      <c r="V761" s="13" t="s">
        <v>524</v>
      </c>
      <c r="W761" s="13" t="s">
        <v>370</v>
      </c>
      <c r="Y761" s="13" t="s">
        <v>370</v>
      </c>
      <c r="Z761" s="14"/>
      <c r="AD761" s="13">
        <f t="shared" si="78"/>
        <v>6</v>
      </c>
      <c r="AE761" s="13">
        <f t="shared" si="74"/>
        <v>4</v>
      </c>
      <c r="AF761" s="13">
        <f t="shared" si="75"/>
        <v>5</v>
      </c>
      <c r="AG761" s="13">
        <f t="shared" si="76"/>
        <v>0</v>
      </c>
      <c r="AH761" s="12">
        <f t="shared" si="77"/>
        <v>15</v>
      </c>
    </row>
    <row r="762" spans="1:34" hidden="1" x14ac:dyDescent="0.3">
      <c r="A762" s="11" t="s">
        <v>2873</v>
      </c>
      <c r="B762" s="12" t="s">
        <v>2471</v>
      </c>
      <c r="C762" s="12" t="s">
        <v>2774</v>
      </c>
      <c r="D762" s="11" t="s">
        <v>2870</v>
      </c>
      <c r="E762" s="11" t="s">
        <v>722</v>
      </c>
      <c r="F762" s="11" t="s">
        <v>2873</v>
      </c>
      <c r="G762" s="12" t="s">
        <v>2874</v>
      </c>
      <c r="H762" s="13" t="s">
        <v>370</v>
      </c>
      <c r="I762" s="13"/>
      <c r="J762" s="13" t="s">
        <v>370</v>
      </c>
      <c r="K762" s="14" t="s">
        <v>370</v>
      </c>
      <c r="M762" s="15" t="s">
        <v>359</v>
      </c>
      <c r="N762" s="13"/>
      <c r="O762" s="13" t="s">
        <v>370</v>
      </c>
      <c r="P762" s="13" t="s">
        <v>538</v>
      </c>
      <c r="Q762" s="13" t="s">
        <v>370</v>
      </c>
      <c r="R762" s="13" t="s">
        <v>370</v>
      </c>
      <c r="S762" s="13" t="s">
        <v>370</v>
      </c>
      <c r="T762" s="13" t="s">
        <v>370</v>
      </c>
      <c r="U762" s="13" t="s">
        <v>538</v>
      </c>
      <c r="V762" s="13" t="s">
        <v>370</v>
      </c>
      <c r="W762" s="13" t="s">
        <v>370</v>
      </c>
      <c r="Y762" s="13"/>
      <c r="Z762" s="14"/>
      <c r="AD762" s="13">
        <f t="shared" si="78"/>
        <v>11</v>
      </c>
      <c r="AE762" s="13">
        <f t="shared" si="74"/>
        <v>2</v>
      </c>
      <c r="AF762" s="13">
        <f t="shared" si="75"/>
        <v>0</v>
      </c>
      <c r="AG762" s="13">
        <f t="shared" si="76"/>
        <v>0</v>
      </c>
      <c r="AH762" s="12">
        <f t="shared" si="77"/>
        <v>13</v>
      </c>
    </row>
    <row r="763" spans="1:34" hidden="1" x14ac:dyDescent="0.3">
      <c r="A763" s="11" t="s">
        <v>2875</v>
      </c>
      <c r="B763" s="12" t="s">
        <v>2471</v>
      </c>
      <c r="C763" s="12" t="s">
        <v>2774</v>
      </c>
      <c r="D763" s="11" t="s">
        <v>2870</v>
      </c>
      <c r="E763" s="11" t="s">
        <v>2876</v>
      </c>
      <c r="F763" s="11" t="s">
        <v>2875</v>
      </c>
      <c r="G763" s="12" t="s">
        <v>2877</v>
      </c>
      <c r="I763" s="13"/>
      <c r="J763" s="13"/>
      <c r="L763" s="13" t="s">
        <v>370</v>
      </c>
      <c r="M763" s="15"/>
      <c r="N763" s="13"/>
      <c r="O763" s="13" t="s">
        <v>538</v>
      </c>
      <c r="P763" s="13"/>
      <c r="R763" s="13"/>
      <c r="S763" s="13" t="s">
        <v>370</v>
      </c>
      <c r="T763" s="13"/>
      <c r="W763" s="13"/>
      <c r="Y763" s="13"/>
      <c r="Z763" s="14"/>
      <c r="AD763" s="13">
        <f t="shared" si="78"/>
        <v>2</v>
      </c>
      <c r="AE763" s="13">
        <f t="shared" si="74"/>
        <v>1</v>
      </c>
      <c r="AF763" s="13">
        <f t="shared" si="75"/>
        <v>0</v>
      </c>
      <c r="AG763" s="13">
        <f t="shared" si="76"/>
        <v>0</v>
      </c>
      <c r="AH763" s="12">
        <f t="shared" si="77"/>
        <v>3</v>
      </c>
    </row>
    <row r="764" spans="1:34" hidden="1" x14ac:dyDescent="0.3">
      <c r="A764" s="11" t="s">
        <v>2878</v>
      </c>
      <c r="B764" s="12" t="s">
        <v>2471</v>
      </c>
      <c r="C764" s="12" t="s">
        <v>2774</v>
      </c>
      <c r="D764" s="11" t="s">
        <v>2879</v>
      </c>
      <c r="E764" s="11" t="s">
        <v>2880</v>
      </c>
      <c r="F764" s="11" t="s">
        <v>2878</v>
      </c>
      <c r="G764" s="12" t="s">
        <v>2881</v>
      </c>
      <c r="H764" s="13" t="s">
        <v>370</v>
      </c>
      <c r="I764" s="13" t="s">
        <v>524</v>
      </c>
      <c r="J764" s="13" t="s">
        <v>370</v>
      </c>
      <c r="K764" s="14" t="s">
        <v>370</v>
      </c>
      <c r="L764" s="13" t="s">
        <v>1177</v>
      </c>
      <c r="M764" s="15" t="s">
        <v>359</v>
      </c>
      <c r="N764" s="13"/>
      <c r="O764" s="13" t="s">
        <v>370</v>
      </c>
      <c r="P764" s="13" t="s">
        <v>538</v>
      </c>
      <c r="Q764" s="13" t="s">
        <v>370</v>
      </c>
      <c r="R764" s="13" t="s">
        <v>370</v>
      </c>
      <c r="S764" s="13" t="s">
        <v>370</v>
      </c>
      <c r="T764" s="13" t="s">
        <v>370</v>
      </c>
      <c r="U764" s="13" t="s">
        <v>538</v>
      </c>
      <c r="V764" s="13" t="s">
        <v>370</v>
      </c>
      <c r="W764" s="13" t="s">
        <v>370</v>
      </c>
      <c r="Y764" s="13"/>
      <c r="Z764" s="14"/>
      <c r="AD764" s="13">
        <f t="shared" si="78"/>
        <v>11</v>
      </c>
      <c r="AE764" s="13">
        <f t="shared" si="74"/>
        <v>2</v>
      </c>
      <c r="AF764" s="13">
        <f t="shared" si="75"/>
        <v>1</v>
      </c>
      <c r="AG764" s="13">
        <f t="shared" si="76"/>
        <v>0</v>
      </c>
      <c r="AH764" s="12">
        <f t="shared" si="77"/>
        <v>14</v>
      </c>
    </row>
    <row r="765" spans="1:34" hidden="1" x14ac:dyDescent="0.3">
      <c r="A765" s="11" t="s">
        <v>2882</v>
      </c>
      <c r="B765" s="12" t="s">
        <v>2471</v>
      </c>
      <c r="C765" s="12" t="s">
        <v>2774</v>
      </c>
      <c r="D765" s="11" t="s">
        <v>2883</v>
      </c>
      <c r="E765" s="11" t="s">
        <v>2884</v>
      </c>
      <c r="F765" s="11" t="s">
        <v>2882</v>
      </c>
      <c r="G765" s="12" t="s">
        <v>2885</v>
      </c>
      <c r="H765" s="13" t="s">
        <v>370</v>
      </c>
      <c r="I765" s="13" t="s">
        <v>538</v>
      </c>
      <c r="J765" s="13"/>
      <c r="K765" s="14" t="s">
        <v>370</v>
      </c>
      <c r="L765" s="13" t="s">
        <v>361</v>
      </c>
      <c r="M765" s="15" t="s">
        <v>359</v>
      </c>
      <c r="N765" s="13" t="s">
        <v>538</v>
      </c>
      <c r="O765" s="13" t="s">
        <v>370</v>
      </c>
      <c r="P765" s="13" t="s">
        <v>538</v>
      </c>
      <c r="Q765" s="13" t="s">
        <v>538</v>
      </c>
      <c r="R765" s="13" t="s">
        <v>524</v>
      </c>
      <c r="S765" s="13" t="s">
        <v>538</v>
      </c>
      <c r="T765" s="13" t="s">
        <v>538</v>
      </c>
      <c r="U765" s="13" t="s">
        <v>538</v>
      </c>
      <c r="V765" s="13" t="s">
        <v>370</v>
      </c>
      <c r="W765" s="13" t="s">
        <v>538</v>
      </c>
      <c r="Y765" s="13" t="s">
        <v>538</v>
      </c>
      <c r="Z765" s="14"/>
      <c r="AD765" s="13">
        <f t="shared" si="78"/>
        <v>5</v>
      </c>
      <c r="AE765" s="13">
        <f t="shared" si="74"/>
        <v>9</v>
      </c>
      <c r="AF765" s="13">
        <f t="shared" si="75"/>
        <v>2</v>
      </c>
      <c r="AG765" s="13">
        <f t="shared" si="76"/>
        <v>0</v>
      </c>
      <c r="AH765" s="12">
        <f t="shared" si="77"/>
        <v>16</v>
      </c>
    </row>
    <row r="766" spans="1:34" hidden="1" x14ac:dyDescent="0.3">
      <c r="A766" s="11" t="s">
        <v>2886</v>
      </c>
      <c r="B766" s="12" t="s">
        <v>2471</v>
      </c>
      <c r="C766" s="12" t="s">
        <v>2774</v>
      </c>
      <c r="D766" s="11" t="s">
        <v>2887</v>
      </c>
      <c r="E766" s="11" t="s">
        <v>2888</v>
      </c>
      <c r="F766" s="11" t="s">
        <v>2886</v>
      </c>
      <c r="G766" s="12" t="s">
        <v>2889</v>
      </c>
      <c r="I766" s="13" t="s">
        <v>524</v>
      </c>
      <c r="J766" s="13"/>
      <c r="M766" s="15" t="s">
        <v>360</v>
      </c>
      <c r="N766" s="13" t="s">
        <v>524</v>
      </c>
      <c r="O766" s="13" t="s">
        <v>524</v>
      </c>
      <c r="P766" s="13"/>
      <c r="R766" s="13"/>
      <c r="S766" s="13" t="s">
        <v>524</v>
      </c>
      <c r="T766" s="13"/>
      <c r="U766" s="13" t="s">
        <v>524</v>
      </c>
      <c r="W766" s="13" t="s">
        <v>538</v>
      </c>
      <c r="Y766" s="13" t="s">
        <v>524</v>
      </c>
      <c r="Z766" s="14"/>
      <c r="AD766" s="13">
        <f t="shared" si="78"/>
        <v>0</v>
      </c>
      <c r="AE766" s="13">
        <f t="shared" si="74"/>
        <v>2</v>
      </c>
      <c r="AF766" s="13">
        <f t="shared" si="75"/>
        <v>6</v>
      </c>
      <c r="AG766" s="13">
        <f t="shared" si="76"/>
        <v>0</v>
      </c>
      <c r="AH766" s="12">
        <f t="shared" si="77"/>
        <v>8</v>
      </c>
    </row>
    <row r="767" spans="1:34" hidden="1" x14ac:dyDescent="0.3">
      <c r="A767" s="11" t="s">
        <v>2890</v>
      </c>
      <c r="B767" s="12" t="s">
        <v>2471</v>
      </c>
      <c r="C767" s="12" t="s">
        <v>2774</v>
      </c>
      <c r="D767" s="11" t="s">
        <v>2891</v>
      </c>
      <c r="E767" s="11" t="s">
        <v>2892</v>
      </c>
      <c r="F767" s="11" t="s">
        <v>2890</v>
      </c>
      <c r="G767" s="12" t="s">
        <v>2893</v>
      </c>
      <c r="I767" s="13"/>
      <c r="J767" s="13"/>
      <c r="L767" s="13" t="s">
        <v>370</v>
      </c>
      <c r="M767" s="15" t="s">
        <v>1177</v>
      </c>
      <c r="N767" s="13"/>
      <c r="O767" s="13" t="s">
        <v>538</v>
      </c>
      <c r="P767" s="13"/>
      <c r="R767" s="13"/>
      <c r="S767" s="13" t="s">
        <v>370</v>
      </c>
      <c r="T767" s="13"/>
      <c r="W767" s="13"/>
      <c r="Y767" s="13"/>
      <c r="Z767" s="14"/>
      <c r="AD767" s="13">
        <f t="shared" si="78"/>
        <v>2</v>
      </c>
      <c r="AE767" s="13">
        <f t="shared" si="74"/>
        <v>1</v>
      </c>
      <c r="AF767" s="13">
        <f t="shared" si="75"/>
        <v>0</v>
      </c>
      <c r="AG767" s="13">
        <f t="shared" si="76"/>
        <v>0</v>
      </c>
      <c r="AH767" s="12">
        <f t="shared" si="77"/>
        <v>3</v>
      </c>
    </row>
    <row r="768" spans="1:34" hidden="1" x14ac:dyDescent="0.3">
      <c r="A768" s="11" t="s">
        <v>2894</v>
      </c>
      <c r="B768" s="12" t="s">
        <v>2471</v>
      </c>
      <c r="C768" s="12" t="s">
        <v>2774</v>
      </c>
      <c r="D768" s="11" t="s">
        <v>2895</v>
      </c>
      <c r="E768" s="11" t="s">
        <v>570</v>
      </c>
      <c r="F768" s="11" t="s">
        <v>2894</v>
      </c>
      <c r="G768" s="12" t="s">
        <v>2896</v>
      </c>
      <c r="I768" s="13"/>
      <c r="J768" s="13"/>
      <c r="M768" s="15"/>
      <c r="N768" s="13"/>
      <c r="P768" s="13"/>
      <c r="R768" s="13" t="s">
        <v>524</v>
      </c>
      <c r="T768" s="13"/>
      <c r="W768" s="13"/>
      <c r="Y768" s="13"/>
      <c r="Z768" s="14"/>
      <c r="AD768" s="13">
        <f t="shared" si="78"/>
        <v>0</v>
      </c>
      <c r="AE768" s="13">
        <f t="shared" si="74"/>
        <v>0</v>
      </c>
      <c r="AF768" s="13">
        <f t="shared" si="75"/>
        <v>1</v>
      </c>
      <c r="AG768" s="13">
        <f t="shared" si="76"/>
        <v>0</v>
      </c>
      <c r="AH768" s="12">
        <f t="shared" si="77"/>
        <v>1</v>
      </c>
    </row>
    <row r="769" spans="1:34" hidden="1" x14ac:dyDescent="0.3">
      <c r="A769" s="11" t="s">
        <v>2897</v>
      </c>
      <c r="B769" s="12" t="s">
        <v>2471</v>
      </c>
      <c r="C769" s="12" t="s">
        <v>2774</v>
      </c>
      <c r="D769" s="11" t="s">
        <v>2895</v>
      </c>
      <c r="E769" s="11" t="s">
        <v>1359</v>
      </c>
      <c r="F769" s="11" t="s">
        <v>2897</v>
      </c>
      <c r="G769" s="12" t="s">
        <v>2898</v>
      </c>
      <c r="H769" s="13" t="s">
        <v>524</v>
      </c>
      <c r="I769" s="13" t="s">
        <v>538</v>
      </c>
      <c r="J769" s="13"/>
      <c r="K769" s="14" t="s">
        <v>538</v>
      </c>
      <c r="L769" s="13" t="s">
        <v>524</v>
      </c>
      <c r="M769" s="15" t="s">
        <v>360</v>
      </c>
      <c r="N769" s="13" t="s">
        <v>524</v>
      </c>
      <c r="O769" s="13" t="s">
        <v>538</v>
      </c>
      <c r="P769" s="13" t="s">
        <v>538</v>
      </c>
      <c r="Q769" s="13" t="s">
        <v>396</v>
      </c>
      <c r="R769" s="13"/>
      <c r="S769" s="13" t="s">
        <v>538</v>
      </c>
      <c r="T769" s="13" t="s">
        <v>538</v>
      </c>
      <c r="U769" s="13" t="s">
        <v>538</v>
      </c>
      <c r="V769" s="13" t="s">
        <v>524</v>
      </c>
      <c r="W769" s="13" t="s">
        <v>538</v>
      </c>
      <c r="Y769" s="13" t="s">
        <v>524</v>
      </c>
      <c r="Z769" s="14"/>
      <c r="AD769" s="13">
        <f t="shared" si="78"/>
        <v>0</v>
      </c>
      <c r="AE769" s="13">
        <f t="shared" si="74"/>
        <v>9</v>
      </c>
      <c r="AF769" s="13">
        <f t="shared" si="75"/>
        <v>5</v>
      </c>
      <c r="AG769" s="13">
        <f t="shared" si="76"/>
        <v>0</v>
      </c>
      <c r="AH769" s="12">
        <f t="shared" si="77"/>
        <v>14</v>
      </c>
    </row>
    <row r="770" spans="1:34" hidden="1" x14ac:dyDescent="0.3">
      <c r="A770" s="11" t="s">
        <v>2899</v>
      </c>
      <c r="B770" s="12" t="s">
        <v>2471</v>
      </c>
      <c r="C770" s="12" t="s">
        <v>2774</v>
      </c>
      <c r="D770" s="11" t="s">
        <v>2895</v>
      </c>
      <c r="E770" s="11" t="s">
        <v>2900</v>
      </c>
      <c r="F770" s="11" t="s">
        <v>2899</v>
      </c>
      <c r="G770" s="12" t="s">
        <v>2901</v>
      </c>
      <c r="H770" s="13" t="s">
        <v>524</v>
      </c>
      <c r="I770" s="13"/>
      <c r="J770" s="13"/>
      <c r="K770" s="14" t="s">
        <v>361</v>
      </c>
      <c r="M770" s="15"/>
      <c r="N770" s="13"/>
      <c r="P770" s="13" t="s">
        <v>524</v>
      </c>
      <c r="Q770" s="13"/>
      <c r="R770" s="13"/>
      <c r="T770" s="13"/>
      <c r="W770" s="13"/>
      <c r="Y770" s="13"/>
      <c r="Z770" s="14"/>
      <c r="AD770" s="13">
        <f t="shared" si="78"/>
        <v>0</v>
      </c>
      <c r="AE770" s="13">
        <f t="shared" ref="AE770:AE780" si="79">COUNTIF(H770:Z770,"NB")</f>
        <v>0</v>
      </c>
      <c r="AF770" s="13">
        <f t="shared" ref="AF770:AF780" si="80">COUNTIF(H770:Z770,"V")</f>
        <v>3</v>
      </c>
      <c r="AG770" s="13">
        <f t="shared" si="76"/>
        <v>0</v>
      </c>
      <c r="AH770" s="12">
        <f t="shared" si="77"/>
        <v>3</v>
      </c>
    </row>
    <row r="771" spans="1:34" hidden="1" x14ac:dyDescent="0.3">
      <c r="A771" s="11" t="s">
        <v>2902</v>
      </c>
      <c r="B771" s="12" t="s">
        <v>2471</v>
      </c>
      <c r="C771" s="12" t="s">
        <v>2774</v>
      </c>
      <c r="D771" s="11" t="s">
        <v>2903</v>
      </c>
      <c r="E771" s="11" t="s">
        <v>2904</v>
      </c>
      <c r="F771" s="11" t="s">
        <v>2902</v>
      </c>
      <c r="G771" s="12" t="s">
        <v>2905</v>
      </c>
      <c r="H771" s="13" t="s">
        <v>538</v>
      </c>
      <c r="I771" s="13" t="s">
        <v>370</v>
      </c>
      <c r="J771" s="13" t="s">
        <v>524</v>
      </c>
      <c r="K771" s="14" t="s">
        <v>538</v>
      </c>
      <c r="L771" s="13" t="s">
        <v>538</v>
      </c>
      <c r="M771" s="15" t="s">
        <v>360</v>
      </c>
      <c r="N771" s="13" t="s">
        <v>370</v>
      </c>
      <c r="O771" s="13" t="s">
        <v>538</v>
      </c>
      <c r="P771" s="13" t="s">
        <v>538</v>
      </c>
      <c r="Q771" s="13" t="s">
        <v>538</v>
      </c>
      <c r="R771" s="13" t="s">
        <v>524</v>
      </c>
      <c r="S771" s="13" t="s">
        <v>538</v>
      </c>
      <c r="T771" s="13" t="s">
        <v>538</v>
      </c>
      <c r="U771" s="13" t="s">
        <v>538</v>
      </c>
      <c r="V771" s="13" t="s">
        <v>538</v>
      </c>
      <c r="W771" s="13" t="s">
        <v>370</v>
      </c>
      <c r="Y771" s="13" t="s">
        <v>370</v>
      </c>
      <c r="Z771" s="14" t="s">
        <v>524</v>
      </c>
      <c r="AD771" s="13">
        <f t="shared" si="78"/>
        <v>4</v>
      </c>
      <c r="AE771" s="13">
        <f t="shared" si="79"/>
        <v>11</v>
      </c>
      <c r="AF771" s="13">
        <f t="shared" si="80"/>
        <v>3</v>
      </c>
      <c r="AG771" s="13">
        <f t="shared" si="76"/>
        <v>0</v>
      </c>
      <c r="AH771" s="12">
        <f t="shared" si="77"/>
        <v>18</v>
      </c>
    </row>
    <row r="772" spans="1:34" hidden="1" x14ac:dyDescent="0.3">
      <c r="A772" s="11" t="s">
        <v>2906</v>
      </c>
      <c r="B772" s="12" t="s">
        <v>2471</v>
      </c>
      <c r="C772" s="12" t="s">
        <v>2774</v>
      </c>
      <c r="D772" s="11" t="s">
        <v>2903</v>
      </c>
      <c r="E772" s="11" t="s">
        <v>2907</v>
      </c>
      <c r="F772" s="11" t="s">
        <v>2906</v>
      </c>
      <c r="G772" s="12" t="s">
        <v>2908</v>
      </c>
      <c r="H772" s="13" t="s">
        <v>396</v>
      </c>
      <c r="I772" s="13" t="s">
        <v>370</v>
      </c>
      <c r="J772" s="13"/>
      <c r="K772" s="14" t="s">
        <v>538</v>
      </c>
      <c r="M772" s="15" t="s">
        <v>396</v>
      </c>
      <c r="N772" s="13" t="s">
        <v>370</v>
      </c>
      <c r="P772" s="13" t="s">
        <v>538</v>
      </c>
      <c r="Q772" s="13" t="s">
        <v>538</v>
      </c>
      <c r="R772" s="13"/>
      <c r="T772" s="13" t="s">
        <v>538</v>
      </c>
      <c r="U772" s="13" t="s">
        <v>370</v>
      </c>
      <c r="W772" s="13" t="s">
        <v>370</v>
      </c>
      <c r="Y772" s="13" t="s">
        <v>370</v>
      </c>
      <c r="Z772" s="14"/>
      <c r="AD772" s="13">
        <f t="shared" si="78"/>
        <v>5</v>
      </c>
      <c r="AE772" s="13">
        <f t="shared" si="79"/>
        <v>4</v>
      </c>
      <c r="AF772" s="13">
        <f t="shared" si="80"/>
        <v>0</v>
      </c>
      <c r="AG772" s="13">
        <f t="shared" si="76"/>
        <v>0</v>
      </c>
      <c r="AH772" s="12">
        <f t="shared" si="77"/>
        <v>9</v>
      </c>
    </row>
    <row r="773" spans="1:34" hidden="1" x14ac:dyDescent="0.3">
      <c r="A773" s="11" t="s">
        <v>2909</v>
      </c>
      <c r="B773" s="12" t="s">
        <v>2471</v>
      </c>
      <c r="C773" s="12" t="s">
        <v>2774</v>
      </c>
      <c r="D773" s="11" t="s">
        <v>2903</v>
      </c>
      <c r="E773" s="11" t="s">
        <v>2910</v>
      </c>
      <c r="F773" s="11" t="s">
        <v>2909</v>
      </c>
      <c r="G773" s="12" t="s">
        <v>2911</v>
      </c>
      <c r="H773" s="13" t="s">
        <v>360</v>
      </c>
      <c r="I773" s="13"/>
      <c r="J773" s="13" t="s">
        <v>396</v>
      </c>
      <c r="K773" s="14" t="s">
        <v>538</v>
      </c>
      <c r="L773" s="13" t="s">
        <v>538</v>
      </c>
      <c r="M773" s="15" t="s">
        <v>361</v>
      </c>
      <c r="N773" s="13"/>
      <c r="O773" s="13" t="s">
        <v>538</v>
      </c>
      <c r="P773" s="13" t="s">
        <v>538</v>
      </c>
      <c r="Q773" s="13" t="s">
        <v>396</v>
      </c>
      <c r="R773" s="13" t="s">
        <v>524</v>
      </c>
      <c r="S773" s="13" t="s">
        <v>538</v>
      </c>
      <c r="T773" s="13"/>
      <c r="U773" s="13" t="s">
        <v>524</v>
      </c>
      <c r="V773" s="13" t="s">
        <v>524</v>
      </c>
      <c r="W773" s="13"/>
      <c r="Y773" s="13"/>
      <c r="Z773" s="14" t="s">
        <v>524</v>
      </c>
      <c r="AD773" s="13">
        <f t="shared" si="78"/>
        <v>0</v>
      </c>
      <c r="AE773" s="13">
        <f t="shared" si="79"/>
        <v>6</v>
      </c>
      <c r="AF773" s="13">
        <f t="shared" si="80"/>
        <v>5</v>
      </c>
      <c r="AG773" s="13">
        <f t="shared" si="76"/>
        <v>0</v>
      </c>
      <c r="AH773" s="12">
        <f t="shared" si="77"/>
        <v>11</v>
      </c>
    </row>
    <row r="774" spans="1:34" hidden="1" x14ac:dyDescent="0.3">
      <c r="A774" s="11" t="s">
        <v>2912</v>
      </c>
      <c r="B774" s="12" t="s">
        <v>2471</v>
      </c>
      <c r="C774" s="12" t="s">
        <v>2774</v>
      </c>
      <c r="D774" s="11" t="s">
        <v>2903</v>
      </c>
      <c r="E774" s="11" t="s">
        <v>2913</v>
      </c>
      <c r="F774" s="11" t="s">
        <v>2912</v>
      </c>
      <c r="G774" s="12" t="s">
        <v>2914</v>
      </c>
      <c r="H774" s="13" t="s">
        <v>370</v>
      </c>
      <c r="I774" s="13"/>
      <c r="J774" s="13"/>
      <c r="K774" s="14" t="s">
        <v>370</v>
      </c>
      <c r="L774" s="13" t="s">
        <v>370</v>
      </c>
      <c r="M774" s="15" t="s">
        <v>396</v>
      </c>
      <c r="N774" s="13"/>
      <c r="O774" s="13" t="s">
        <v>370</v>
      </c>
      <c r="P774" s="13"/>
      <c r="R774" s="13"/>
      <c r="S774" s="13" t="s">
        <v>370</v>
      </c>
      <c r="T774" s="13"/>
      <c r="V774" s="13" t="s">
        <v>370</v>
      </c>
      <c r="W774" s="13"/>
      <c r="Y774" s="13"/>
      <c r="Z774" s="14" t="s">
        <v>370</v>
      </c>
      <c r="AD774" s="13">
        <f t="shared" si="78"/>
        <v>7</v>
      </c>
      <c r="AE774" s="13">
        <f t="shared" si="79"/>
        <v>0</v>
      </c>
      <c r="AF774" s="13">
        <f t="shared" si="80"/>
        <v>0</v>
      </c>
      <c r="AG774" s="13">
        <f t="shared" si="76"/>
        <v>0</v>
      </c>
      <c r="AH774" s="12">
        <f t="shared" si="77"/>
        <v>7</v>
      </c>
    </row>
    <row r="775" spans="1:34" hidden="1" x14ac:dyDescent="0.3">
      <c r="A775" s="11" t="s">
        <v>2915</v>
      </c>
      <c r="B775" s="12" t="s">
        <v>2471</v>
      </c>
      <c r="C775" s="12" t="s">
        <v>2774</v>
      </c>
      <c r="D775" s="11" t="s">
        <v>2903</v>
      </c>
      <c r="E775" s="11" t="s">
        <v>697</v>
      </c>
      <c r="F775" s="11" t="s">
        <v>2915</v>
      </c>
      <c r="G775" s="12" t="s">
        <v>2916</v>
      </c>
      <c r="H775" s="13" t="s">
        <v>396</v>
      </c>
      <c r="I775" s="13"/>
      <c r="J775" s="13"/>
      <c r="K775" s="14" t="s">
        <v>524</v>
      </c>
      <c r="L775" s="13" t="s">
        <v>396</v>
      </c>
      <c r="M775" s="15"/>
      <c r="N775" s="13"/>
      <c r="P775" s="13"/>
      <c r="R775" s="13"/>
      <c r="T775" s="13"/>
      <c r="V775" s="13" t="s">
        <v>538</v>
      </c>
      <c r="W775" s="13"/>
      <c r="Y775" s="13"/>
      <c r="Z775" s="14" t="s">
        <v>538</v>
      </c>
      <c r="AD775" s="13">
        <f t="shared" si="78"/>
        <v>0</v>
      </c>
      <c r="AE775" s="13">
        <f t="shared" si="79"/>
        <v>2</v>
      </c>
      <c r="AF775" s="13">
        <f t="shared" si="80"/>
        <v>1</v>
      </c>
      <c r="AG775" s="13">
        <f t="shared" si="76"/>
        <v>0</v>
      </c>
      <c r="AH775" s="12">
        <f t="shared" si="77"/>
        <v>3</v>
      </c>
    </row>
    <row r="776" spans="1:34" hidden="1" x14ac:dyDescent="0.3">
      <c r="A776" s="11" t="s">
        <v>2917</v>
      </c>
      <c r="B776" s="12" t="s">
        <v>2471</v>
      </c>
      <c r="C776" s="12" t="s">
        <v>2774</v>
      </c>
      <c r="D776" s="11" t="s">
        <v>2903</v>
      </c>
      <c r="E776" s="11" t="s">
        <v>2918</v>
      </c>
      <c r="F776" s="11" t="s">
        <v>2917</v>
      </c>
      <c r="G776" s="12" t="s">
        <v>2919</v>
      </c>
      <c r="H776" s="13" t="s">
        <v>396</v>
      </c>
      <c r="I776" s="13" t="s">
        <v>361</v>
      </c>
      <c r="J776" s="13"/>
      <c r="M776" s="15" t="s">
        <v>361</v>
      </c>
      <c r="N776" s="13"/>
      <c r="P776" s="13"/>
      <c r="R776" s="13"/>
      <c r="T776" s="13"/>
      <c r="W776" s="13"/>
      <c r="Y776" s="13"/>
      <c r="Z776" s="14"/>
      <c r="AD776" s="13">
        <f t="shared" si="78"/>
        <v>0</v>
      </c>
      <c r="AE776" s="13">
        <f t="shared" si="79"/>
        <v>0</v>
      </c>
      <c r="AF776" s="13">
        <f t="shared" si="80"/>
        <v>2</v>
      </c>
      <c r="AG776" s="13">
        <f t="shared" si="76"/>
        <v>0</v>
      </c>
      <c r="AH776" s="12">
        <f t="shared" si="77"/>
        <v>2</v>
      </c>
    </row>
    <row r="777" spans="1:34" hidden="1" x14ac:dyDescent="0.3">
      <c r="A777" s="11" t="s">
        <v>2920</v>
      </c>
      <c r="B777" s="12" t="s">
        <v>2471</v>
      </c>
      <c r="C777" s="12" t="s">
        <v>2774</v>
      </c>
      <c r="D777" s="11" t="s">
        <v>2903</v>
      </c>
      <c r="E777" s="11" t="s">
        <v>2921</v>
      </c>
      <c r="F777" s="11" t="s">
        <v>2920</v>
      </c>
      <c r="G777" s="12" t="s">
        <v>2922</v>
      </c>
      <c r="H777" s="13" t="s">
        <v>370</v>
      </c>
      <c r="I777" s="13"/>
      <c r="J777" s="13"/>
      <c r="K777" s="14" t="s">
        <v>370</v>
      </c>
      <c r="L777" s="13" t="s">
        <v>370</v>
      </c>
      <c r="M777" s="15"/>
      <c r="N777" s="13"/>
      <c r="P777" s="13"/>
      <c r="R777" s="13" t="s">
        <v>396</v>
      </c>
      <c r="S777" s="13" t="s">
        <v>524</v>
      </c>
      <c r="T777" s="13"/>
      <c r="V777" s="13" t="s">
        <v>370</v>
      </c>
      <c r="W777" s="13"/>
      <c r="Y777" s="13"/>
      <c r="Z777" s="14" t="s">
        <v>524</v>
      </c>
      <c r="AD777" s="13">
        <f t="shared" si="78"/>
        <v>4</v>
      </c>
      <c r="AE777" s="13">
        <f t="shared" si="79"/>
        <v>0</v>
      </c>
      <c r="AF777" s="13">
        <f t="shared" si="80"/>
        <v>2</v>
      </c>
      <c r="AG777" s="13">
        <f t="shared" si="76"/>
        <v>0</v>
      </c>
      <c r="AH777" s="12">
        <f t="shared" si="77"/>
        <v>6</v>
      </c>
    </row>
    <row r="778" spans="1:34" hidden="1" x14ac:dyDescent="0.3">
      <c r="A778" s="11" t="s">
        <v>2923</v>
      </c>
      <c r="B778" s="12" t="s">
        <v>2471</v>
      </c>
      <c r="C778" s="12" t="s">
        <v>2774</v>
      </c>
      <c r="D778" s="11" t="s">
        <v>2924</v>
      </c>
      <c r="E778" s="11" t="s">
        <v>507</v>
      </c>
      <c r="F778" s="11" t="s">
        <v>2923</v>
      </c>
      <c r="G778" s="12" t="s">
        <v>2925</v>
      </c>
      <c r="I778" s="13"/>
      <c r="J778" s="13"/>
      <c r="L778" s="13" t="s">
        <v>538</v>
      </c>
      <c r="M778" s="15" t="s">
        <v>538</v>
      </c>
      <c r="N778" s="13"/>
      <c r="O778" s="13" t="s">
        <v>538</v>
      </c>
      <c r="P778" s="13" t="s">
        <v>524</v>
      </c>
      <c r="R778" s="13"/>
      <c r="S778" s="13" t="s">
        <v>538</v>
      </c>
      <c r="T778" s="13"/>
      <c r="V778" s="13" t="s">
        <v>524</v>
      </c>
      <c r="W778" s="13"/>
      <c r="Y778" s="13"/>
      <c r="Z778" s="14"/>
      <c r="AD778" s="13">
        <f t="shared" si="78"/>
        <v>0</v>
      </c>
      <c r="AE778" s="13">
        <f t="shared" si="79"/>
        <v>4</v>
      </c>
      <c r="AF778" s="13">
        <f t="shared" si="80"/>
        <v>2</v>
      </c>
      <c r="AG778" s="13">
        <f t="shared" si="76"/>
        <v>0</v>
      </c>
      <c r="AH778" s="12">
        <f t="shared" si="77"/>
        <v>6</v>
      </c>
    </row>
    <row r="779" spans="1:34" hidden="1" x14ac:dyDescent="0.3">
      <c r="A779" s="11" t="s">
        <v>2926</v>
      </c>
      <c r="B779" s="12" t="s">
        <v>2471</v>
      </c>
      <c r="C779" s="12" t="s">
        <v>2774</v>
      </c>
      <c r="D779" s="11" t="s">
        <v>2924</v>
      </c>
      <c r="E779" s="11" t="s">
        <v>2927</v>
      </c>
      <c r="F779" s="11" t="s">
        <v>2926</v>
      </c>
      <c r="G779" s="12" t="s">
        <v>2928</v>
      </c>
      <c r="H779" s="13" t="s">
        <v>370</v>
      </c>
      <c r="I779" s="13" t="s">
        <v>370</v>
      </c>
      <c r="J779" s="13"/>
      <c r="K779" s="14" t="s">
        <v>370</v>
      </c>
      <c r="L779" s="13" t="s">
        <v>538</v>
      </c>
      <c r="M779" s="15" t="s">
        <v>360</v>
      </c>
      <c r="N779" s="13" t="s">
        <v>538</v>
      </c>
      <c r="O779" s="13" t="s">
        <v>538</v>
      </c>
      <c r="P779" s="13" t="s">
        <v>370</v>
      </c>
      <c r="Q779" s="13" t="s">
        <v>538</v>
      </c>
      <c r="R779" s="13"/>
      <c r="S779" s="13" t="s">
        <v>538</v>
      </c>
      <c r="T779" s="13" t="s">
        <v>538</v>
      </c>
      <c r="U779" s="13" t="s">
        <v>538</v>
      </c>
      <c r="V779" s="13" t="s">
        <v>370</v>
      </c>
      <c r="W779" s="13" t="s">
        <v>370</v>
      </c>
      <c r="Y779" s="13" t="s">
        <v>370</v>
      </c>
      <c r="Z779" s="14" t="s">
        <v>524</v>
      </c>
      <c r="AD779" s="13">
        <f t="shared" si="78"/>
        <v>7</v>
      </c>
      <c r="AE779" s="13">
        <f t="shared" si="79"/>
        <v>8</v>
      </c>
      <c r="AF779" s="13">
        <f t="shared" si="80"/>
        <v>1</v>
      </c>
      <c r="AG779" s="13">
        <f t="shared" si="76"/>
        <v>0</v>
      </c>
      <c r="AH779" s="12">
        <f t="shared" si="77"/>
        <v>16</v>
      </c>
    </row>
    <row r="780" spans="1:34" hidden="1" x14ac:dyDescent="0.3">
      <c r="A780" s="11" t="s">
        <v>2929</v>
      </c>
      <c r="B780" s="12" t="s">
        <v>2471</v>
      </c>
      <c r="C780" s="12" t="s">
        <v>2774</v>
      </c>
      <c r="D780" s="11" t="s">
        <v>2924</v>
      </c>
      <c r="E780" s="11" t="s">
        <v>2930</v>
      </c>
      <c r="F780" s="11" t="s">
        <v>2929</v>
      </c>
      <c r="G780" s="12" t="s">
        <v>2931</v>
      </c>
      <c r="H780" s="13" t="s">
        <v>370</v>
      </c>
      <c r="I780" s="13" t="s">
        <v>370</v>
      </c>
      <c r="J780" s="13"/>
      <c r="K780" s="14" t="s">
        <v>370</v>
      </c>
      <c r="L780" s="13" t="s">
        <v>524</v>
      </c>
      <c r="M780" s="15" t="s">
        <v>360</v>
      </c>
      <c r="N780" s="13" t="s">
        <v>538</v>
      </c>
      <c r="O780" s="13" t="s">
        <v>538</v>
      </c>
      <c r="P780" s="13" t="s">
        <v>370</v>
      </c>
      <c r="Q780" s="13" t="s">
        <v>396</v>
      </c>
      <c r="R780" s="13" t="s">
        <v>396</v>
      </c>
      <c r="S780" s="13" t="s">
        <v>538</v>
      </c>
      <c r="T780" s="13" t="s">
        <v>538</v>
      </c>
      <c r="U780" s="13" t="s">
        <v>370</v>
      </c>
      <c r="V780" s="13" t="s">
        <v>370</v>
      </c>
      <c r="W780" s="13" t="s">
        <v>370</v>
      </c>
      <c r="Y780" s="13" t="s">
        <v>370</v>
      </c>
      <c r="Z780" s="14"/>
      <c r="AD780" s="13">
        <f t="shared" si="78"/>
        <v>8</v>
      </c>
      <c r="AE780" s="13">
        <f t="shared" si="79"/>
        <v>5</v>
      </c>
      <c r="AF780" s="13">
        <f t="shared" si="80"/>
        <v>1</v>
      </c>
      <c r="AG780" s="13">
        <f t="shared" si="76"/>
        <v>0</v>
      </c>
      <c r="AH780" s="12">
        <f t="shared" si="77"/>
        <v>14</v>
      </c>
    </row>
    <row r="781" spans="1:34" hidden="1" x14ac:dyDescent="0.3">
      <c r="A781" s="11" t="s">
        <v>2932</v>
      </c>
      <c r="B781" s="12" t="s">
        <v>2933</v>
      </c>
      <c r="C781" s="12" t="s">
        <v>2934</v>
      </c>
      <c r="D781" s="11" t="s">
        <v>2935</v>
      </c>
      <c r="E781" s="11" t="s">
        <v>2936</v>
      </c>
      <c r="F781" s="11" t="s">
        <v>2932</v>
      </c>
      <c r="G781" s="12" t="s">
        <v>2937</v>
      </c>
      <c r="I781" s="13"/>
      <c r="J781" s="13" t="s">
        <v>370</v>
      </c>
      <c r="K781" s="14" t="s">
        <v>370</v>
      </c>
      <c r="M781" s="15" t="s">
        <v>359</v>
      </c>
      <c r="N781" s="13"/>
      <c r="O781" s="13" t="s">
        <v>370</v>
      </c>
      <c r="P781" s="13" t="s">
        <v>370</v>
      </c>
      <c r="Q781" s="13" t="s">
        <v>370</v>
      </c>
      <c r="R781" s="13"/>
      <c r="S781" s="13" t="s">
        <v>370</v>
      </c>
      <c r="T781" s="13" t="s">
        <v>370</v>
      </c>
      <c r="W781" s="13" t="s">
        <v>370</v>
      </c>
      <c r="Y781" s="13"/>
      <c r="Z781" s="14"/>
      <c r="AD781" s="13">
        <f>COUNTIF(H781:Z781,"X")+COUNTIF(H781:Z781, "X(e)")</f>
        <v>9</v>
      </c>
      <c r="AE781" s="13">
        <f>COUNTIF(H781:Z781,"NB")</f>
        <v>0</v>
      </c>
      <c r="AF781" s="13">
        <f>COUNTIF(H781:Z781,"V")</f>
        <v>0</v>
      </c>
      <c r="AG781" s="13">
        <f t="shared" ref="AG781:AG844" si="81">COUNTIF(H781:AA781,"IN")</f>
        <v>0</v>
      </c>
      <c r="AH781" s="12">
        <f t="shared" ref="AH781:AH826" si="82">SUM(AD781:AG781)</f>
        <v>9</v>
      </c>
    </row>
    <row r="782" spans="1:34" hidden="1" x14ac:dyDescent="0.3">
      <c r="A782" s="11" t="s">
        <v>2938</v>
      </c>
      <c r="B782" s="12" t="s">
        <v>2939</v>
      </c>
      <c r="C782" s="12" t="s">
        <v>2940</v>
      </c>
      <c r="D782" s="11" t="s">
        <v>2941</v>
      </c>
      <c r="E782" s="11" t="s">
        <v>1220</v>
      </c>
      <c r="F782" s="11" t="s">
        <v>2938</v>
      </c>
      <c r="G782" s="12" t="s">
        <v>2942</v>
      </c>
      <c r="I782" s="13" t="s">
        <v>361</v>
      </c>
      <c r="J782" s="13"/>
      <c r="K782" s="14" t="s">
        <v>370</v>
      </c>
      <c r="L782" s="13" t="s">
        <v>370</v>
      </c>
      <c r="M782" s="15" t="s">
        <v>370</v>
      </c>
      <c r="N782" s="13" t="s">
        <v>538</v>
      </c>
      <c r="O782" s="13" t="s">
        <v>370</v>
      </c>
      <c r="P782" s="13" t="s">
        <v>538</v>
      </c>
      <c r="R782" s="13"/>
      <c r="S782" s="13" t="s">
        <v>524</v>
      </c>
      <c r="T782" s="13" t="s">
        <v>524</v>
      </c>
      <c r="U782" s="13" t="s">
        <v>370</v>
      </c>
      <c r="W782" s="13" t="s">
        <v>370</v>
      </c>
      <c r="Y782" s="13" t="s">
        <v>538</v>
      </c>
      <c r="Z782" s="14"/>
      <c r="AD782" s="13">
        <f>COUNTIF(H782:Z782,"X")+COUNTIF(H782:Z782, "X(e)")</f>
        <v>6</v>
      </c>
      <c r="AE782" s="13">
        <f>COUNTIF(H782:Z782,"NB")</f>
        <v>3</v>
      </c>
      <c r="AF782" s="13">
        <f>COUNTIF(H782:Z782,"V")</f>
        <v>3</v>
      </c>
      <c r="AG782" s="13">
        <f t="shared" si="81"/>
        <v>0</v>
      </c>
      <c r="AH782" s="12">
        <f t="shared" si="82"/>
        <v>12</v>
      </c>
    </row>
    <row r="783" spans="1:34" hidden="1" x14ac:dyDescent="0.3">
      <c r="A783" s="11" t="s">
        <v>2943</v>
      </c>
      <c r="B783" s="12" t="s">
        <v>2939</v>
      </c>
      <c r="C783" s="12" t="s">
        <v>2940</v>
      </c>
      <c r="D783" s="11" t="s">
        <v>2941</v>
      </c>
      <c r="E783" s="11" t="s">
        <v>1998</v>
      </c>
      <c r="F783" s="11" t="s">
        <v>2943</v>
      </c>
      <c r="G783" s="12" t="s">
        <v>2944</v>
      </c>
      <c r="I783" s="13"/>
      <c r="J783" s="13"/>
      <c r="K783" s="14" t="s">
        <v>524</v>
      </c>
      <c r="L783" s="13" t="s">
        <v>359</v>
      </c>
      <c r="M783" s="15" t="s">
        <v>396</v>
      </c>
      <c r="N783" s="13"/>
      <c r="O783" s="13" t="s">
        <v>396</v>
      </c>
      <c r="P783" s="13"/>
      <c r="R783" s="13"/>
      <c r="S783" s="13" t="s">
        <v>396</v>
      </c>
      <c r="T783" s="13"/>
      <c r="W783" s="13"/>
      <c r="Y783" s="13"/>
      <c r="Z783" s="14"/>
      <c r="AD783" s="13">
        <f>COUNTIF(H783:Z783,"X")+COUNTIF(H783:Z783, "X(e)")</f>
        <v>1</v>
      </c>
      <c r="AE783" s="13">
        <f>COUNTIF(H783:Z783,"NB")</f>
        <v>0</v>
      </c>
      <c r="AF783" s="13">
        <f>COUNTIF(H783:Z783,"V")</f>
        <v>1</v>
      </c>
      <c r="AG783" s="13">
        <f t="shared" si="81"/>
        <v>0</v>
      </c>
      <c r="AH783" s="12">
        <f t="shared" si="82"/>
        <v>2</v>
      </c>
    </row>
    <row r="784" spans="1:34" hidden="1" x14ac:dyDescent="0.3">
      <c r="A784" s="11" t="s">
        <v>2945</v>
      </c>
      <c r="B784" s="12" t="s">
        <v>2939</v>
      </c>
      <c r="C784" s="12" t="s">
        <v>2940</v>
      </c>
      <c r="D784" s="11" t="s">
        <v>2941</v>
      </c>
      <c r="E784" s="11" t="s">
        <v>2946</v>
      </c>
      <c r="F784" s="11" t="s">
        <v>2945</v>
      </c>
      <c r="G784" s="12" t="s">
        <v>2947</v>
      </c>
      <c r="I784" s="13"/>
      <c r="J784" s="13"/>
      <c r="K784" s="14" t="s">
        <v>370</v>
      </c>
      <c r="L784" s="13" t="s">
        <v>359</v>
      </c>
      <c r="M784" s="15" t="s">
        <v>1177</v>
      </c>
      <c r="N784" s="13" t="s">
        <v>524</v>
      </c>
      <c r="P784" s="13"/>
      <c r="R784" s="13"/>
      <c r="T784" s="13"/>
      <c r="U784" s="13" t="s">
        <v>538</v>
      </c>
      <c r="W784" s="13" t="s">
        <v>1177</v>
      </c>
      <c r="Y784" s="13" t="s">
        <v>524</v>
      </c>
      <c r="Z784" s="14"/>
      <c r="AD784" s="13">
        <f>COUNTIF(H784:Z784,"X")+COUNTIF(H784:Z784, "X(e)")</f>
        <v>2</v>
      </c>
      <c r="AE784" s="13">
        <f>COUNTIF(H784:Z784,"NB")</f>
        <v>1</v>
      </c>
      <c r="AF784" s="13">
        <f>COUNTIF(H784:Z784,"V")</f>
        <v>2</v>
      </c>
      <c r="AG784" s="13">
        <f t="shared" si="81"/>
        <v>0</v>
      </c>
      <c r="AH784" s="12">
        <f t="shared" si="82"/>
        <v>5</v>
      </c>
    </row>
    <row r="785" spans="1:34" hidden="1" x14ac:dyDescent="0.3">
      <c r="A785" s="11" t="s">
        <v>2948</v>
      </c>
      <c r="B785" s="12" t="s">
        <v>2949</v>
      </c>
      <c r="C785" s="12" t="s">
        <v>2950</v>
      </c>
      <c r="D785" s="11" t="s">
        <v>2951</v>
      </c>
      <c r="E785" s="11" t="s">
        <v>2952</v>
      </c>
      <c r="F785" s="11" t="s">
        <v>2948</v>
      </c>
      <c r="G785" s="12" t="s">
        <v>2953</v>
      </c>
      <c r="H785" s="13" t="s">
        <v>370</v>
      </c>
      <c r="I785" s="13"/>
      <c r="J785" s="13"/>
      <c r="K785" s="14" t="s">
        <v>524</v>
      </c>
      <c r="L785" s="13" t="s">
        <v>370</v>
      </c>
      <c r="M785" s="15"/>
      <c r="N785" s="13"/>
      <c r="P785" s="13"/>
      <c r="R785" s="13"/>
      <c r="S785" s="13" t="s">
        <v>396</v>
      </c>
      <c r="T785" s="13"/>
      <c r="V785" s="13" t="s">
        <v>524</v>
      </c>
      <c r="W785" s="13"/>
      <c r="Y785" s="13"/>
      <c r="Z785" s="14" t="s">
        <v>370</v>
      </c>
      <c r="AD785" s="13">
        <f t="shared" ref="AD785:AD871" si="83">COUNTIF(H785:Z785,"X")+COUNTIF(H785:Z785, "X(e)")</f>
        <v>3</v>
      </c>
      <c r="AE785" s="13">
        <f t="shared" ref="AE785:AE871" si="84">COUNTIF(H785:Z785,"NB")</f>
        <v>0</v>
      </c>
      <c r="AF785" s="13">
        <f t="shared" ref="AF785:AF871" si="85">COUNTIF(H785:Z785,"V")</f>
        <v>2</v>
      </c>
      <c r="AG785" s="13">
        <f t="shared" si="81"/>
        <v>0</v>
      </c>
      <c r="AH785" s="12">
        <f t="shared" si="82"/>
        <v>5</v>
      </c>
    </row>
    <row r="786" spans="1:34" hidden="1" x14ac:dyDescent="0.3">
      <c r="A786" s="11" t="s">
        <v>2954</v>
      </c>
      <c r="B786" s="12" t="s">
        <v>2949</v>
      </c>
      <c r="C786" s="12" t="s">
        <v>2950</v>
      </c>
      <c r="D786" s="11" t="s">
        <v>2951</v>
      </c>
      <c r="E786" s="11" t="s">
        <v>2918</v>
      </c>
      <c r="F786" s="11" t="s">
        <v>2954</v>
      </c>
      <c r="G786" s="12" t="s">
        <v>2955</v>
      </c>
      <c r="H786" s="13" t="s">
        <v>524</v>
      </c>
      <c r="I786" s="13"/>
      <c r="J786" s="13"/>
      <c r="L786" s="13" t="s">
        <v>524</v>
      </c>
      <c r="M786" s="15"/>
      <c r="N786" s="13"/>
      <c r="P786" s="13"/>
      <c r="R786" s="13"/>
      <c r="T786" s="13"/>
      <c r="W786" s="13"/>
      <c r="Y786" s="13"/>
      <c r="Z786" s="14" t="s">
        <v>524</v>
      </c>
      <c r="AD786" s="13">
        <f t="shared" si="83"/>
        <v>0</v>
      </c>
      <c r="AE786" s="13">
        <f t="shared" si="84"/>
        <v>0</v>
      </c>
      <c r="AF786" s="13">
        <f t="shared" si="85"/>
        <v>3</v>
      </c>
      <c r="AG786" s="13">
        <f t="shared" si="81"/>
        <v>0</v>
      </c>
      <c r="AH786" s="12">
        <f t="shared" si="82"/>
        <v>3</v>
      </c>
    </row>
    <row r="787" spans="1:34" hidden="1" x14ac:dyDescent="0.3">
      <c r="A787" s="11" t="s">
        <v>2956</v>
      </c>
      <c r="B787" s="12" t="s">
        <v>2949</v>
      </c>
      <c r="C787" s="12" t="s">
        <v>2950</v>
      </c>
      <c r="D787" s="11" t="s">
        <v>2957</v>
      </c>
      <c r="E787" s="11" t="s">
        <v>2958</v>
      </c>
      <c r="F787" s="11" t="s">
        <v>2956</v>
      </c>
      <c r="G787" s="12" t="s">
        <v>2959</v>
      </c>
      <c r="H787" s="13" t="s">
        <v>370</v>
      </c>
      <c r="I787" s="13"/>
      <c r="J787" s="13"/>
      <c r="L787" s="13" t="s">
        <v>538</v>
      </c>
      <c r="M787" s="15"/>
      <c r="N787" s="13"/>
      <c r="P787" s="13"/>
      <c r="R787" s="13"/>
      <c r="T787" s="13"/>
      <c r="W787" s="13"/>
      <c r="Y787" s="13"/>
      <c r="Z787" s="14" t="s">
        <v>370</v>
      </c>
      <c r="AD787" s="13">
        <f t="shared" si="83"/>
        <v>2</v>
      </c>
      <c r="AE787" s="13">
        <f t="shared" si="84"/>
        <v>1</v>
      </c>
      <c r="AF787" s="13">
        <f t="shared" si="85"/>
        <v>0</v>
      </c>
      <c r="AG787" s="13">
        <f t="shared" si="81"/>
        <v>0</v>
      </c>
      <c r="AH787" s="12">
        <f t="shared" si="82"/>
        <v>3</v>
      </c>
    </row>
    <row r="788" spans="1:34" hidden="1" x14ac:dyDescent="0.3">
      <c r="A788" s="11" t="s">
        <v>2960</v>
      </c>
      <c r="B788" s="12" t="s">
        <v>2949</v>
      </c>
      <c r="C788" s="12" t="s">
        <v>2950</v>
      </c>
      <c r="D788" s="11" t="s">
        <v>2957</v>
      </c>
      <c r="E788" s="11" t="s">
        <v>2333</v>
      </c>
      <c r="F788" s="11" t="s">
        <v>2960</v>
      </c>
      <c r="G788" s="12" t="s">
        <v>2961</v>
      </c>
      <c r="H788" s="13" t="s">
        <v>524</v>
      </c>
      <c r="I788" s="13"/>
      <c r="J788" s="13"/>
      <c r="L788" s="13" t="s">
        <v>524</v>
      </c>
      <c r="M788" s="15"/>
      <c r="N788" s="13"/>
      <c r="P788" s="13"/>
      <c r="R788" s="13"/>
      <c r="T788" s="13"/>
      <c r="W788" s="13"/>
      <c r="Y788" s="13"/>
      <c r="Z788" s="14" t="s">
        <v>524</v>
      </c>
      <c r="AD788" s="13">
        <f t="shared" si="83"/>
        <v>0</v>
      </c>
      <c r="AE788" s="13">
        <f t="shared" si="84"/>
        <v>0</v>
      </c>
      <c r="AF788" s="13">
        <f t="shared" si="85"/>
        <v>3</v>
      </c>
      <c r="AG788" s="13">
        <f t="shared" si="81"/>
        <v>0</v>
      </c>
      <c r="AH788" s="12">
        <f t="shared" si="82"/>
        <v>3</v>
      </c>
    </row>
    <row r="789" spans="1:34" hidden="1" x14ac:dyDescent="0.3">
      <c r="A789" s="11" t="s">
        <v>2962</v>
      </c>
      <c r="B789" s="12" t="s">
        <v>2949</v>
      </c>
      <c r="C789" s="12" t="s">
        <v>2950</v>
      </c>
      <c r="D789" s="11" t="s">
        <v>2963</v>
      </c>
      <c r="E789" s="11" t="s">
        <v>493</v>
      </c>
      <c r="F789" s="11" t="s">
        <v>2962</v>
      </c>
      <c r="G789" s="12" t="s">
        <v>2964</v>
      </c>
      <c r="I789" s="13"/>
      <c r="J789" s="13"/>
      <c r="L789" s="13" t="s">
        <v>524</v>
      </c>
      <c r="M789" s="15"/>
      <c r="N789" s="13"/>
      <c r="P789" s="13"/>
      <c r="R789" s="13"/>
      <c r="T789" s="13"/>
      <c r="W789" s="13"/>
      <c r="Y789" s="13"/>
      <c r="Z789" s="14"/>
      <c r="AD789" s="13">
        <f t="shared" si="83"/>
        <v>0</v>
      </c>
      <c r="AE789" s="13">
        <f t="shared" si="84"/>
        <v>0</v>
      </c>
      <c r="AF789" s="13">
        <f t="shared" si="85"/>
        <v>1</v>
      </c>
      <c r="AG789" s="13">
        <f t="shared" si="81"/>
        <v>0</v>
      </c>
      <c r="AH789" s="12">
        <f t="shared" si="82"/>
        <v>1</v>
      </c>
    </row>
    <row r="790" spans="1:34" hidden="1" x14ac:dyDescent="0.3">
      <c r="A790" s="11" t="s">
        <v>2965</v>
      </c>
      <c r="B790" s="12" t="s">
        <v>2949</v>
      </c>
      <c r="C790" s="12" t="s">
        <v>2950</v>
      </c>
      <c r="D790" s="11" t="s">
        <v>2966</v>
      </c>
      <c r="E790" s="11" t="s">
        <v>2967</v>
      </c>
      <c r="F790" s="11" t="s">
        <v>2965</v>
      </c>
      <c r="G790" s="12" t="s">
        <v>2968</v>
      </c>
      <c r="H790" s="13" t="s">
        <v>396</v>
      </c>
      <c r="I790" s="13"/>
      <c r="J790" s="13"/>
      <c r="L790" s="13" t="s">
        <v>370</v>
      </c>
      <c r="M790" s="15" t="s">
        <v>524</v>
      </c>
      <c r="N790" s="13"/>
      <c r="O790" s="13" t="s">
        <v>524</v>
      </c>
      <c r="P790" s="13"/>
      <c r="R790" s="13"/>
      <c r="S790" s="13" t="s">
        <v>370</v>
      </c>
      <c r="T790" s="13"/>
      <c r="W790" s="13"/>
      <c r="Y790" s="13"/>
      <c r="Z790" s="14"/>
      <c r="AD790" s="13">
        <f t="shared" si="83"/>
        <v>2</v>
      </c>
      <c r="AE790" s="13">
        <f t="shared" si="84"/>
        <v>0</v>
      </c>
      <c r="AF790" s="13">
        <f t="shared" si="85"/>
        <v>2</v>
      </c>
      <c r="AG790" s="13">
        <f t="shared" si="81"/>
        <v>0</v>
      </c>
      <c r="AH790" s="12">
        <f t="shared" si="82"/>
        <v>4</v>
      </c>
    </row>
    <row r="791" spans="1:34" hidden="1" x14ac:dyDescent="0.3">
      <c r="A791" s="11" t="s">
        <v>2969</v>
      </c>
      <c r="B791" s="12" t="s">
        <v>2949</v>
      </c>
      <c r="C791" s="12" t="s">
        <v>2950</v>
      </c>
      <c r="D791" s="11" t="s">
        <v>2966</v>
      </c>
      <c r="E791" s="11" t="s">
        <v>2970</v>
      </c>
      <c r="F791" s="11" t="s">
        <v>2969</v>
      </c>
      <c r="G791" s="12" t="s">
        <v>2971</v>
      </c>
      <c r="I791" s="13"/>
      <c r="J791" s="13"/>
      <c r="M791" s="15" t="s">
        <v>1177</v>
      </c>
      <c r="N791" s="13"/>
      <c r="O791" s="23" t="s">
        <v>416</v>
      </c>
      <c r="P791" s="13"/>
      <c r="R791" s="13"/>
      <c r="T791" s="13"/>
      <c r="W791" s="13"/>
      <c r="Y791" s="13"/>
      <c r="Z791" s="14"/>
      <c r="AD791" s="13">
        <f t="shared" si="83"/>
        <v>1</v>
      </c>
      <c r="AE791" s="13">
        <f t="shared" si="84"/>
        <v>0</v>
      </c>
      <c r="AF791" s="13">
        <f t="shared" si="85"/>
        <v>0</v>
      </c>
      <c r="AG791" s="13">
        <f t="shared" si="81"/>
        <v>0</v>
      </c>
      <c r="AH791" s="12">
        <f t="shared" si="82"/>
        <v>1</v>
      </c>
    </row>
    <row r="792" spans="1:34" hidden="1" x14ac:dyDescent="0.3">
      <c r="A792" s="11" t="s">
        <v>2972</v>
      </c>
      <c r="B792" s="12" t="s">
        <v>2949</v>
      </c>
      <c r="C792" s="12" t="s">
        <v>2950</v>
      </c>
      <c r="D792" s="11" t="s">
        <v>2966</v>
      </c>
      <c r="E792" s="11" t="s">
        <v>2973</v>
      </c>
      <c r="F792" s="11" t="s">
        <v>2972</v>
      </c>
      <c r="G792" s="12" t="s">
        <v>2974</v>
      </c>
      <c r="H792" s="13" t="s">
        <v>370</v>
      </c>
      <c r="I792" s="13"/>
      <c r="J792" s="13"/>
      <c r="K792" s="14" t="s">
        <v>538</v>
      </c>
      <c r="L792" s="13" t="s">
        <v>370</v>
      </c>
      <c r="M792" s="15" t="s">
        <v>361</v>
      </c>
      <c r="N792" s="13"/>
      <c r="P792" s="13"/>
      <c r="R792" s="13"/>
      <c r="S792" s="13" t="s">
        <v>361</v>
      </c>
      <c r="T792" s="13"/>
      <c r="V792" s="13" t="s">
        <v>538</v>
      </c>
      <c r="W792" s="13"/>
      <c r="Y792" s="13"/>
      <c r="Z792" s="14" t="s">
        <v>370</v>
      </c>
      <c r="AD792" s="13">
        <f t="shared" si="83"/>
        <v>3</v>
      </c>
      <c r="AE792" s="13">
        <f t="shared" si="84"/>
        <v>2</v>
      </c>
      <c r="AF792" s="13">
        <f t="shared" si="85"/>
        <v>2</v>
      </c>
      <c r="AG792" s="13">
        <f t="shared" si="81"/>
        <v>0</v>
      </c>
      <c r="AH792" s="12">
        <f t="shared" si="82"/>
        <v>7</v>
      </c>
    </row>
    <row r="793" spans="1:34" hidden="1" x14ac:dyDescent="0.3">
      <c r="A793" s="11" t="s">
        <v>2975</v>
      </c>
      <c r="B793" s="12" t="s">
        <v>2949</v>
      </c>
      <c r="C793" s="12" t="s">
        <v>2950</v>
      </c>
      <c r="D793" s="11" t="s">
        <v>2976</v>
      </c>
      <c r="E793" s="11" t="s">
        <v>2977</v>
      </c>
      <c r="F793" s="11" t="s">
        <v>2975</v>
      </c>
      <c r="G793" s="12" t="s">
        <v>2978</v>
      </c>
      <c r="H793" s="13" t="s">
        <v>524</v>
      </c>
      <c r="I793" s="13"/>
      <c r="J793" s="13"/>
      <c r="M793" s="15"/>
      <c r="N793" s="13"/>
      <c r="P793" s="13"/>
      <c r="R793" s="13"/>
      <c r="T793" s="13"/>
      <c r="W793" s="13"/>
      <c r="Y793" s="13"/>
      <c r="Z793" s="14" t="s">
        <v>524</v>
      </c>
      <c r="AD793" s="13">
        <f t="shared" si="83"/>
        <v>0</v>
      </c>
      <c r="AE793" s="13">
        <f t="shared" si="84"/>
        <v>0</v>
      </c>
      <c r="AF793" s="13">
        <f t="shared" si="85"/>
        <v>2</v>
      </c>
      <c r="AG793" s="13">
        <f t="shared" si="81"/>
        <v>0</v>
      </c>
      <c r="AH793" s="12">
        <f t="shared" si="82"/>
        <v>2</v>
      </c>
    </row>
    <row r="794" spans="1:34" hidden="1" x14ac:dyDescent="0.3">
      <c r="A794" s="11" t="s">
        <v>2979</v>
      </c>
      <c r="B794" s="12" t="s">
        <v>2949</v>
      </c>
      <c r="C794" s="12" t="s">
        <v>2950</v>
      </c>
      <c r="D794" s="11" t="s">
        <v>2976</v>
      </c>
      <c r="E794" s="11" t="s">
        <v>2980</v>
      </c>
      <c r="F794" s="11" t="s">
        <v>2979</v>
      </c>
      <c r="G794" s="12" t="s">
        <v>2981</v>
      </c>
      <c r="H794" s="13" t="s">
        <v>524</v>
      </c>
      <c r="I794" s="13"/>
      <c r="J794" s="13"/>
      <c r="K794" s="14" t="s">
        <v>524</v>
      </c>
      <c r="L794" s="13" t="s">
        <v>370</v>
      </c>
      <c r="M794" s="15"/>
      <c r="N794" s="13"/>
      <c r="P794" s="13"/>
      <c r="R794" s="13"/>
      <c r="T794" s="13"/>
      <c r="V794" s="13" t="s">
        <v>524</v>
      </c>
      <c r="W794" s="13"/>
      <c r="Y794" s="13"/>
      <c r="Z794" s="14" t="s">
        <v>370</v>
      </c>
      <c r="AD794" s="13">
        <f t="shared" si="83"/>
        <v>2</v>
      </c>
      <c r="AE794" s="13">
        <f t="shared" si="84"/>
        <v>0</v>
      </c>
      <c r="AF794" s="13">
        <f t="shared" si="85"/>
        <v>3</v>
      </c>
      <c r="AG794" s="13">
        <f t="shared" si="81"/>
        <v>0</v>
      </c>
      <c r="AH794" s="12">
        <f t="shared" si="82"/>
        <v>5</v>
      </c>
    </row>
    <row r="795" spans="1:34" hidden="1" x14ac:dyDescent="0.3">
      <c r="A795" s="11" t="s">
        <v>2982</v>
      </c>
      <c r="B795" s="12" t="s">
        <v>2949</v>
      </c>
      <c r="C795" s="12" t="s">
        <v>2950</v>
      </c>
      <c r="D795" s="11" t="s">
        <v>2976</v>
      </c>
      <c r="E795" s="11" t="s">
        <v>2983</v>
      </c>
      <c r="F795" s="11" t="s">
        <v>2982</v>
      </c>
      <c r="G795" s="12" t="s">
        <v>2984</v>
      </c>
      <c r="I795" s="13"/>
      <c r="J795" s="13"/>
      <c r="M795" s="15"/>
      <c r="N795" s="13"/>
      <c r="P795" s="13"/>
      <c r="R795" s="13"/>
      <c r="T795" s="13"/>
      <c r="W795" s="13"/>
      <c r="Y795" s="13"/>
      <c r="Z795" s="14" t="s">
        <v>361</v>
      </c>
      <c r="AD795" s="13">
        <f t="shared" si="83"/>
        <v>0</v>
      </c>
      <c r="AE795" s="13">
        <f t="shared" si="84"/>
        <v>0</v>
      </c>
      <c r="AF795" s="13">
        <f t="shared" si="85"/>
        <v>1</v>
      </c>
      <c r="AG795" s="13">
        <f t="shared" si="81"/>
        <v>0</v>
      </c>
      <c r="AH795" s="12">
        <f t="shared" si="82"/>
        <v>1</v>
      </c>
    </row>
    <row r="796" spans="1:34" hidden="1" x14ac:dyDescent="0.3">
      <c r="A796" s="11" t="s">
        <v>2985</v>
      </c>
      <c r="B796" s="12" t="s">
        <v>2949</v>
      </c>
      <c r="C796" s="12" t="s">
        <v>2950</v>
      </c>
      <c r="D796" s="11" t="s">
        <v>2976</v>
      </c>
      <c r="E796" s="11" t="s">
        <v>2986</v>
      </c>
      <c r="F796" s="11" t="s">
        <v>2985</v>
      </c>
      <c r="G796" s="12" t="s">
        <v>2987</v>
      </c>
      <c r="H796" s="13" t="s">
        <v>370</v>
      </c>
      <c r="I796" s="13"/>
      <c r="J796" s="13"/>
      <c r="K796" s="14" t="s">
        <v>524</v>
      </c>
      <c r="L796" s="13" t="s">
        <v>370</v>
      </c>
      <c r="M796" s="15"/>
      <c r="N796" s="13"/>
      <c r="P796" s="13"/>
      <c r="R796" s="13"/>
      <c r="T796" s="13"/>
      <c r="V796" s="13" t="s">
        <v>538</v>
      </c>
      <c r="W796" s="13"/>
      <c r="Y796" s="13"/>
      <c r="Z796" s="14" t="s">
        <v>370</v>
      </c>
      <c r="AD796" s="13">
        <f t="shared" si="83"/>
        <v>3</v>
      </c>
      <c r="AE796" s="13">
        <f t="shared" si="84"/>
        <v>1</v>
      </c>
      <c r="AF796" s="13">
        <f t="shared" si="85"/>
        <v>1</v>
      </c>
      <c r="AG796" s="13">
        <f t="shared" si="81"/>
        <v>0</v>
      </c>
      <c r="AH796" s="12">
        <f t="shared" si="82"/>
        <v>5</v>
      </c>
    </row>
    <row r="797" spans="1:34" hidden="1" x14ac:dyDescent="0.3">
      <c r="A797" s="11" t="s">
        <v>2988</v>
      </c>
      <c r="B797" s="12" t="s">
        <v>2949</v>
      </c>
      <c r="C797" s="12" t="s">
        <v>2950</v>
      </c>
      <c r="D797" s="11" t="s">
        <v>2976</v>
      </c>
      <c r="E797" s="11" t="s">
        <v>2989</v>
      </c>
      <c r="F797" s="11" t="s">
        <v>2988</v>
      </c>
      <c r="G797" s="12" t="s">
        <v>2990</v>
      </c>
      <c r="H797" s="13" t="s">
        <v>524</v>
      </c>
      <c r="I797" s="13"/>
      <c r="J797" s="13"/>
      <c r="M797" s="15"/>
      <c r="N797" s="13"/>
      <c r="P797" s="13"/>
      <c r="R797" s="13"/>
      <c r="T797" s="13"/>
      <c r="W797" s="13"/>
      <c r="Y797" s="13"/>
      <c r="Z797" s="14" t="s">
        <v>524</v>
      </c>
      <c r="AD797" s="13">
        <f t="shared" si="83"/>
        <v>0</v>
      </c>
      <c r="AE797" s="13">
        <f t="shared" si="84"/>
        <v>0</v>
      </c>
      <c r="AF797" s="13">
        <f t="shared" si="85"/>
        <v>2</v>
      </c>
      <c r="AG797" s="13">
        <f t="shared" si="81"/>
        <v>0</v>
      </c>
      <c r="AH797" s="12">
        <f t="shared" si="82"/>
        <v>2</v>
      </c>
    </row>
    <row r="798" spans="1:34" hidden="1" x14ac:dyDescent="0.3">
      <c r="A798" s="11" t="s">
        <v>2991</v>
      </c>
      <c r="B798" s="12" t="s">
        <v>2992</v>
      </c>
      <c r="C798" s="12" t="s">
        <v>2993</v>
      </c>
      <c r="D798" s="11" t="s">
        <v>2994</v>
      </c>
      <c r="E798" s="11" t="s">
        <v>2995</v>
      </c>
      <c r="F798" s="11" t="s">
        <v>2991</v>
      </c>
      <c r="G798" s="12" t="s">
        <v>2996</v>
      </c>
      <c r="I798" s="13"/>
      <c r="J798" s="13"/>
      <c r="L798" s="13" t="s">
        <v>524</v>
      </c>
      <c r="M798" s="15" t="s">
        <v>524</v>
      </c>
      <c r="N798" s="13"/>
      <c r="O798" s="13" t="s">
        <v>370</v>
      </c>
      <c r="P798" s="13"/>
      <c r="R798" s="13"/>
      <c r="S798" s="13" t="s">
        <v>538</v>
      </c>
      <c r="T798" s="13"/>
      <c r="W798" s="13"/>
      <c r="Y798" s="13"/>
      <c r="Z798" s="14"/>
      <c r="AD798" s="13">
        <f t="shared" si="83"/>
        <v>1</v>
      </c>
      <c r="AE798" s="13">
        <f t="shared" si="84"/>
        <v>1</v>
      </c>
      <c r="AF798" s="13">
        <f t="shared" si="85"/>
        <v>2</v>
      </c>
      <c r="AG798" s="13">
        <f t="shared" si="81"/>
        <v>0</v>
      </c>
      <c r="AH798" s="12">
        <f t="shared" si="82"/>
        <v>4</v>
      </c>
    </row>
    <row r="799" spans="1:34" hidden="1" x14ac:dyDescent="0.3">
      <c r="A799" s="11" t="s">
        <v>2997</v>
      </c>
      <c r="B799" s="12" t="s">
        <v>2992</v>
      </c>
      <c r="C799" s="12" t="s">
        <v>2993</v>
      </c>
      <c r="D799" s="11" t="s">
        <v>2998</v>
      </c>
      <c r="E799" s="11" t="s">
        <v>2999</v>
      </c>
      <c r="F799" s="11" t="s">
        <v>2997</v>
      </c>
      <c r="G799" s="12" t="s">
        <v>3000</v>
      </c>
      <c r="H799" s="13" t="s">
        <v>538</v>
      </c>
      <c r="I799" s="13"/>
      <c r="J799" s="13"/>
      <c r="K799" s="14" t="s">
        <v>538</v>
      </c>
      <c r="L799" s="13" t="s">
        <v>538</v>
      </c>
      <c r="M799" s="15"/>
      <c r="N799" s="13"/>
      <c r="P799" s="13"/>
      <c r="R799" s="13"/>
      <c r="T799" s="13"/>
      <c r="V799" s="13" t="s">
        <v>538</v>
      </c>
      <c r="W799" s="13"/>
      <c r="Y799" s="13"/>
      <c r="Z799" s="14" t="s">
        <v>538</v>
      </c>
      <c r="AD799" s="13">
        <f t="shared" si="83"/>
        <v>0</v>
      </c>
      <c r="AE799" s="13">
        <f t="shared" si="84"/>
        <v>5</v>
      </c>
      <c r="AF799" s="13">
        <f t="shared" si="85"/>
        <v>0</v>
      </c>
      <c r="AG799" s="13">
        <f t="shared" si="81"/>
        <v>0</v>
      </c>
      <c r="AH799" s="12">
        <f t="shared" si="82"/>
        <v>5</v>
      </c>
    </row>
    <row r="800" spans="1:34" hidden="1" x14ac:dyDescent="0.3">
      <c r="A800" s="11" t="s">
        <v>3001</v>
      </c>
      <c r="B800" s="12" t="s">
        <v>2992</v>
      </c>
      <c r="C800" s="12" t="s">
        <v>2993</v>
      </c>
      <c r="D800" s="11" t="s">
        <v>2998</v>
      </c>
      <c r="E800" s="11" t="s">
        <v>3002</v>
      </c>
      <c r="F800" s="11" t="s">
        <v>3001</v>
      </c>
      <c r="G800" s="12" t="s">
        <v>3003</v>
      </c>
      <c r="H800" s="13" t="s">
        <v>538</v>
      </c>
      <c r="I800" s="13"/>
      <c r="J800" s="13"/>
      <c r="K800" s="14" t="s">
        <v>538</v>
      </c>
      <c r="L800" s="13" t="s">
        <v>538</v>
      </c>
      <c r="M800" s="15"/>
      <c r="N800" s="13"/>
      <c r="P800" s="13"/>
      <c r="R800" s="13"/>
      <c r="T800" s="13"/>
      <c r="V800" s="13" t="s">
        <v>538</v>
      </c>
      <c r="W800" s="13"/>
      <c r="Y800" s="13"/>
      <c r="Z800" s="14" t="s">
        <v>538</v>
      </c>
      <c r="AD800" s="13">
        <f t="shared" si="83"/>
        <v>0</v>
      </c>
      <c r="AE800" s="13">
        <f t="shared" si="84"/>
        <v>5</v>
      </c>
      <c r="AF800" s="13">
        <f t="shared" si="85"/>
        <v>0</v>
      </c>
      <c r="AG800" s="13">
        <f t="shared" si="81"/>
        <v>0</v>
      </c>
      <c r="AH800" s="12">
        <f t="shared" si="82"/>
        <v>5</v>
      </c>
    </row>
    <row r="801" spans="1:34" hidden="1" x14ac:dyDescent="0.3">
      <c r="A801" s="11" t="s">
        <v>3004</v>
      </c>
      <c r="B801" s="12" t="s">
        <v>2992</v>
      </c>
      <c r="C801" s="12" t="s">
        <v>2993</v>
      </c>
      <c r="D801" s="11" t="s">
        <v>3005</v>
      </c>
      <c r="E801" s="11" t="s">
        <v>1447</v>
      </c>
      <c r="F801" s="11" t="s">
        <v>3004</v>
      </c>
      <c r="G801" s="12" t="s">
        <v>3006</v>
      </c>
      <c r="H801" s="13" t="s">
        <v>524</v>
      </c>
      <c r="I801" s="13"/>
      <c r="J801" s="13"/>
      <c r="K801" s="14" t="s">
        <v>538</v>
      </c>
      <c r="L801" s="13" t="s">
        <v>524</v>
      </c>
      <c r="M801" s="15"/>
      <c r="N801" s="13"/>
      <c r="P801" s="13"/>
      <c r="R801" s="13"/>
      <c r="T801" s="13"/>
      <c r="V801" s="13" t="s">
        <v>524</v>
      </c>
      <c r="W801" s="13"/>
      <c r="Y801" s="13"/>
      <c r="Z801" s="14" t="s">
        <v>524</v>
      </c>
      <c r="AD801" s="13">
        <f t="shared" si="83"/>
        <v>0</v>
      </c>
      <c r="AE801" s="13">
        <f t="shared" si="84"/>
        <v>1</v>
      </c>
      <c r="AF801" s="13">
        <f t="shared" si="85"/>
        <v>4</v>
      </c>
      <c r="AG801" s="13">
        <f t="shared" si="81"/>
        <v>0</v>
      </c>
      <c r="AH801" s="12">
        <f t="shared" si="82"/>
        <v>5</v>
      </c>
    </row>
    <row r="802" spans="1:34" hidden="1" x14ac:dyDescent="0.3">
      <c r="A802" s="11" t="s">
        <v>3007</v>
      </c>
      <c r="B802" s="12" t="s">
        <v>2992</v>
      </c>
      <c r="C802" s="12" t="s">
        <v>2993</v>
      </c>
      <c r="D802" s="11" t="s">
        <v>3005</v>
      </c>
      <c r="E802" s="11" t="s">
        <v>3008</v>
      </c>
      <c r="F802" s="11" t="s">
        <v>3007</v>
      </c>
      <c r="G802" s="12" t="s">
        <v>3009</v>
      </c>
      <c r="H802" s="13" t="s">
        <v>538</v>
      </c>
      <c r="I802" s="13"/>
      <c r="J802" s="13"/>
      <c r="K802" s="14" t="s">
        <v>538</v>
      </c>
      <c r="L802" s="13" t="s">
        <v>538</v>
      </c>
      <c r="M802" s="15"/>
      <c r="N802" s="13"/>
      <c r="P802" s="13"/>
      <c r="R802" s="13"/>
      <c r="T802" s="13"/>
      <c r="W802" s="13"/>
      <c r="Y802" s="13"/>
      <c r="Z802" s="14" t="s">
        <v>538</v>
      </c>
      <c r="AD802" s="13">
        <f t="shared" si="83"/>
        <v>0</v>
      </c>
      <c r="AE802" s="13">
        <f t="shared" si="84"/>
        <v>4</v>
      </c>
      <c r="AF802" s="13">
        <f t="shared" si="85"/>
        <v>0</v>
      </c>
      <c r="AG802" s="13">
        <f t="shared" si="81"/>
        <v>0</v>
      </c>
      <c r="AH802" s="12">
        <f t="shared" si="82"/>
        <v>4</v>
      </c>
    </row>
    <row r="803" spans="1:34" hidden="1" x14ac:dyDescent="0.3">
      <c r="A803" s="11" t="s">
        <v>3010</v>
      </c>
      <c r="B803" s="12" t="s">
        <v>2992</v>
      </c>
      <c r="C803" s="12" t="s">
        <v>2993</v>
      </c>
      <c r="D803" s="11" t="s">
        <v>3011</v>
      </c>
      <c r="E803" s="11" t="s">
        <v>3012</v>
      </c>
      <c r="F803" s="11" t="s">
        <v>3010</v>
      </c>
      <c r="G803" s="12" t="s">
        <v>3013</v>
      </c>
      <c r="H803" s="13" t="s">
        <v>538</v>
      </c>
      <c r="I803" s="13"/>
      <c r="J803" s="13"/>
      <c r="K803" s="14" t="s">
        <v>538</v>
      </c>
      <c r="M803" s="15"/>
      <c r="N803" s="13"/>
      <c r="P803" s="13" t="s">
        <v>524</v>
      </c>
      <c r="R803" s="13"/>
      <c r="T803" s="13" t="s">
        <v>524</v>
      </c>
      <c r="V803" s="13" t="s">
        <v>538</v>
      </c>
      <c r="W803" s="13" t="s">
        <v>361</v>
      </c>
      <c r="Y803" s="13"/>
      <c r="Z803" s="14" t="s">
        <v>524</v>
      </c>
      <c r="AD803" s="13">
        <f t="shared" si="83"/>
        <v>0</v>
      </c>
      <c r="AE803" s="13">
        <f t="shared" si="84"/>
        <v>3</v>
      </c>
      <c r="AF803" s="13">
        <f t="shared" si="85"/>
        <v>4</v>
      </c>
      <c r="AG803" s="13">
        <f t="shared" si="81"/>
        <v>0</v>
      </c>
      <c r="AH803" s="12">
        <f t="shared" si="82"/>
        <v>7</v>
      </c>
    </row>
    <row r="804" spans="1:34" hidden="1" x14ac:dyDescent="0.3">
      <c r="A804" s="11" t="s">
        <v>3014</v>
      </c>
      <c r="B804" s="12" t="s">
        <v>2992</v>
      </c>
      <c r="C804" s="12" t="s">
        <v>2993</v>
      </c>
      <c r="D804" s="11" t="s">
        <v>3011</v>
      </c>
      <c r="E804" s="11" t="s">
        <v>3015</v>
      </c>
      <c r="F804" s="11" t="s">
        <v>3014</v>
      </c>
      <c r="G804" s="12" t="s">
        <v>3016</v>
      </c>
      <c r="H804" s="13" t="s">
        <v>538</v>
      </c>
      <c r="I804" s="13"/>
      <c r="J804" s="13"/>
      <c r="K804" s="14" t="s">
        <v>538</v>
      </c>
      <c r="L804" s="13" t="s">
        <v>370</v>
      </c>
      <c r="M804" s="15" t="s">
        <v>361</v>
      </c>
      <c r="N804" s="13"/>
      <c r="O804" s="13" t="s">
        <v>524</v>
      </c>
      <c r="P804" s="13"/>
      <c r="R804" s="13"/>
      <c r="S804" s="13" t="s">
        <v>538</v>
      </c>
      <c r="T804" s="13"/>
      <c r="V804" s="13" t="s">
        <v>538</v>
      </c>
      <c r="W804" s="13"/>
      <c r="Y804" s="13"/>
      <c r="Z804" s="14" t="s">
        <v>370</v>
      </c>
      <c r="AD804" s="13">
        <f t="shared" si="83"/>
        <v>2</v>
      </c>
      <c r="AE804" s="13">
        <f t="shared" si="84"/>
        <v>4</v>
      </c>
      <c r="AF804" s="13">
        <f t="shared" si="85"/>
        <v>2</v>
      </c>
      <c r="AG804" s="13">
        <f t="shared" si="81"/>
        <v>0</v>
      </c>
      <c r="AH804" s="12">
        <f t="shared" si="82"/>
        <v>8</v>
      </c>
    </row>
    <row r="805" spans="1:34" hidden="1" x14ac:dyDescent="0.3">
      <c r="A805" s="11" t="s">
        <v>3017</v>
      </c>
      <c r="B805" s="12" t="s">
        <v>2992</v>
      </c>
      <c r="C805" s="12" t="s">
        <v>2993</v>
      </c>
      <c r="D805" s="11" t="s">
        <v>3011</v>
      </c>
      <c r="E805" s="11" t="s">
        <v>3018</v>
      </c>
      <c r="F805" s="11" t="s">
        <v>3017</v>
      </c>
      <c r="G805" s="12" t="s">
        <v>3019</v>
      </c>
      <c r="H805" s="13" t="s">
        <v>538</v>
      </c>
      <c r="I805" s="13"/>
      <c r="J805" s="13"/>
      <c r="K805" s="14" t="s">
        <v>524</v>
      </c>
      <c r="L805" s="13" t="s">
        <v>370</v>
      </c>
      <c r="M805" s="15"/>
      <c r="N805" s="13"/>
      <c r="P805" s="13"/>
      <c r="R805" s="13"/>
      <c r="S805" s="13" t="s">
        <v>1177</v>
      </c>
      <c r="T805" s="13"/>
      <c r="V805" s="13" t="s">
        <v>396</v>
      </c>
      <c r="W805" s="13"/>
      <c r="Y805" s="13"/>
      <c r="Z805" s="14" t="s">
        <v>538</v>
      </c>
      <c r="AD805" s="13">
        <f t="shared" si="83"/>
        <v>1</v>
      </c>
      <c r="AE805" s="13">
        <f t="shared" si="84"/>
        <v>2</v>
      </c>
      <c r="AF805" s="13">
        <f t="shared" si="85"/>
        <v>1</v>
      </c>
      <c r="AG805" s="13">
        <f t="shared" si="81"/>
        <v>0</v>
      </c>
      <c r="AH805" s="12">
        <f t="shared" si="82"/>
        <v>4</v>
      </c>
    </row>
    <row r="806" spans="1:34" hidden="1" x14ac:dyDescent="0.3">
      <c r="A806" s="11" t="s">
        <v>3020</v>
      </c>
      <c r="B806" s="12" t="s">
        <v>2992</v>
      </c>
      <c r="C806" s="12" t="s">
        <v>2993</v>
      </c>
      <c r="D806" s="11" t="s">
        <v>3011</v>
      </c>
      <c r="E806" s="11" t="s">
        <v>3021</v>
      </c>
      <c r="F806" s="11" t="s">
        <v>3020</v>
      </c>
      <c r="G806" s="12" t="s">
        <v>3022</v>
      </c>
      <c r="H806" s="13" t="s">
        <v>524</v>
      </c>
      <c r="I806" s="13"/>
      <c r="J806" s="13"/>
      <c r="L806" s="13" t="s">
        <v>538</v>
      </c>
      <c r="M806" s="15"/>
      <c r="N806" s="13"/>
      <c r="O806" s="13" t="s">
        <v>524</v>
      </c>
      <c r="P806" s="13"/>
      <c r="R806" s="13"/>
      <c r="S806" s="13" t="s">
        <v>538</v>
      </c>
      <c r="T806" s="13"/>
      <c r="V806" s="13" t="s">
        <v>524</v>
      </c>
      <c r="W806" s="13"/>
      <c r="Y806" s="13"/>
      <c r="Z806" s="14" t="s">
        <v>396</v>
      </c>
      <c r="AD806" s="13">
        <f t="shared" si="83"/>
        <v>0</v>
      </c>
      <c r="AE806" s="13">
        <f t="shared" si="84"/>
        <v>2</v>
      </c>
      <c r="AF806" s="13">
        <f t="shared" si="85"/>
        <v>3</v>
      </c>
      <c r="AG806" s="13">
        <f t="shared" si="81"/>
        <v>0</v>
      </c>
      <c r="AH806" s="12">
        <f t="shared" si="82"/>
        <v>5</v>
      </c>
    </row>
    <row r="807" spans="1:34" hidden="1" x14ac:dyDescent="0.3">
      <c r="A807" s="11" t="s">
        <v>3023</v>
      </c>
      <c r="B807" s="12" t="s">
        <v>2992</v>
      </c>
      <c r="C807" s="12" t="s">
        <v>2993</v>
      </c>
      <c r="D807" s="11" t="s">
        <v>3011</v>
      </c>
      <c r="E807" s="11" t="s">
        <v>3024</v>
      </c>
      <c r="F807" s="11" t="s">
        <v>3023</v>
      </c>
      <c r="G807" s="12" t="s">
        <v>3025</v>
      </c>
      <c r="H807" s="13" t="s">
        <v>538</v>
      </c>
      <c r="I807" s="13"/>
      <c r="J807" s="13"/>
      <c r="K807" s="14" t="s">
        <v>524</v>
      </c>
      <c r="L807" s="13" t="s">
        <v>524</v>
      </c>
      <c r="M807" s="15"/>
      <c r="N807" s="13"/>
      <c r="P807" s="13"/>
      <c r="R807" s="13"/>
      <c r="T807" s="13"/>
      <c r="V807" s="13" t="s">
        <v>360</v>
      </c>
      <c r="W807" s="13"/>
      <c r="Y807" s="13"/>
      <c r="Z807" s="14" t="s">
        <v>538</v>
      </c>
      <c r="AD807" s="13">
        <f t="shared" si="83"/>
        <v>0</v>
      </c>
      <c r="AE807" s="13">
        <f t="shared" si="84"/>
        <v>3</v>
      </c>
      <c r="AF807" s="13">
        <f t="shared" si="85"/>
        <v>2</v>
      </c>
      <c r="AG807" s="13">
        <f t="shared" si="81"/>
        <v>0</v>
      </c>
      <c r="AH807" s="12">
        <f t="shared" si="82"/>
        <v>5</v>
      </c>
    </row>
    <row r="808" spans="1:34" hidden="1" x14ac:dyDescent="0.3">
      <c r="A808" s="11" t="s">
        <v>3026</v>
      </c>
      <c r="B808" s="12" t="s">
        <v>2992</v>
      </c>
      <c r="C808" s="12" t="s">
        <v>2993</v>
      </c>
      <c r="D808" s="11" t="s">
        <v>3011</v>
      </c>
      <c r="E808" s="11" t="s">
        <v>839</v>
      </c>
      <c r="F808" s="11" t="s">
        <v>3026</v>
      </c>
      <c r="G808" s="12" t="s">
        <v>3027</v>
      </c>
      <c r="H808" s="13" t="s">
        <v>524</v>
      </c>
      <c r="I808" s="13"/>
      <c r="J808" s="13"/>
      <c r="L808" s="13" t="s">
        <v>538</v>
      </c>
      <c r="M808" s="15"/>
      <c r="N808" s="13"/>
      <c r="O808" s="13" t="s">
        <v>396</v>
      </c>
      <c r="P808" s="13"/>
      <c r="R808" s="13"/>
      <c r="S808" s="13" t="s">
        <v>538</v>
      </c>
      <c r="T808" s="13"/>
      <c r="W808" s="13"/>
      <c r="Y808" s="13"/>
      <c r="Z808" s="14"/>
      <c r="AD808" s="13">
        <f t="shared" si="83"/>
        <v>0</v>
      </c>
      <c r="AE808" s="13">
        <f t="shared" si="84"/>
        <v>2</v>
      </c>
      <c r="AF808" s="13">
        <f t="shared" si="85"/>
        <v>1</v>
      </c>
      <c r="AG808" s="13">
        <f t="shared" si="81"/>
        <v>0</v>
      </c>
      <c r="AH808" s="12">
        <f t="shared" si="82"/>
        <v>3</v>
      </c>
    </row>
    <row r="809" spans="1:34" hidden="1" x14ac:dyDescent="0.3">
      <c r="A809" s="11" t="s">
        <v>3028</v>
      </c>
      <c r="B809" s="12" t="s">
        <v>2992</v>
      </c>
      <c r="C809" s="12" t="s">
        <v>2993</v>
      </c>
      <c r="D809" s="11" t="s">
        <v>3011</v>
      </c>
      <c r="E809" s="11" t="s">
        <v>3029</v>
      </c>
      <c r="F809" s="11" t="s">
        <v>3028</v>
      </c>
      <c r="G809" s="12" t="s">
        <v>3030</v>
      </c>
      <c r="I809" s="13"/>
      <c r="J809" s="13"/>
      <c r="L809" s="13" t="s">
        <v>538</v>
      </c>
      <c r="M809" s="15"/>
      <c r="N809" s="13"/>
      <c r="P809" s="13"/>
      <c r="R809" s="13"/>
      <c r="S809" s="13" t="s">
        <v>538</v>
      </c>
      <c r="T809" s="13"/>
      <c r="W809" s="13"/>
      <c r="Y809" s="13"/>
      <c r="Z809" s="14"/>
      <c r="AD809" s="13">
        <f t="shared" si="83"/>
        <v>0</v>
      </c>
      <c r="AE809" s="13">
        <f t="shared" si="84"/>
        <v>2</v>
      </c>
      <c r="AF809" s="13">
        <f t="shared" si="85"/>
        <v>0</v>
      </c>
      <c r="AG809" s="13">
        <f t="shared" si="81"/>
        <v>0</v>
      </c>
      <c r="AH809" s="12">
        <f t="shared" si="82"/>
        <v>2</v>
      </c>
    </row>
    <row r="810" spans="1:34" hidden="1" x14ac:dyDescent="0.3">
      <c r="A810" s="11" t="s">
        <v>3031</v>
      </c>
      <c r="B810" s="12" t="s">
        <v>2992</v>
      </c>
      <c r="C810" s="12" t="s">
        <v>3032</v>
      </c>
      <c r="D810" s="11" t="s">
        <v>3033</v>
      </c>
      <c r="E810" s="11" t="s">
        <v>3034</v>
      </c>
      <c r="F810" s="11" t="s">
        <v>3031</v>
      </c>
      <c r="G810" s="12" t="s">
        <v>3035</v>
      </c>
      <c r="H810" s="13" t="s">
        <v>396</v>
      </c>
      <c r="I810" s="13"/>
      <c r="J810" s="13"/>
      <c r="K810" s="14" t="s">
        <v>538</v>
      </c>
      <c r="L810" s="13" t="s">
        <v>370</v>
      </c>
      <c r="M810" s="15" t="s">
        <v>396</v>
      </c>
      <c r="N810" s="13"/>
      <c r="O810" s="13" t="s">
        <v>524</v>
      </c>
      <c r="P810" s="13"/>
      <c r="R810" s="13"/>
      <c r="S810" s="13" t="s">
        <v>396</v>
      </c>
      <c r="T810" s="13"/>
      <c r="V810" s="13" t="s">
        <v>524</v>
      </c>
      <c r="W810" s="13"/>
      <c r="Y810" s="13"/>
      <c r="Z810" s="14" t="s">
        <v>524</v>
      </c>
      <c r="AD810" s="13">
        <f t="shared" si="83"/>
        <v>1</v>
      </c>
      <c r="AE810" s="13">
        <f t="shared" si="84"/>
        <v>1</v>
      </c>
      <c r="AF810" s="13">
        <f t="shared" si="85"/>
        <v>3</v>
      </c>
      <c r="AG810" s="13">
        <f t="shared" si="81"/>
        <v>0</v>
      </c>
      <c r="AH810" s="12">
        <f t="shared" si="82"/>
        <v>5</v>
      </c>
    </row>
    <row r="811" spans="1:34" hidden="1" x14ac:dyDescent="0.3">
      <c r="A811" s="11" t="s">
        <v>3036</v>
      </c>
      <c r="B811" s="12" t="s">
        <v>2992</v>
      </c>
      <c r="C811" s="12" t="s">
        <v>3032</v>
      </c>
      <c r="D811" s="11" t="s">
        <v>3033</v>
      </c>
      <c r="E811" s="11" t="s">
        <v>3037</v>
      </c>
      <c r="F811" s="11" t="s">
        <v>3036</v>
      </c>
      <c r="G811" s="12" t="s">
        <v>3038</v>
      </c>
      <c r="H811" s="13" t="s">
        <v>396</v>
      </c>
      <c r="I811" s="13"/>
      <c r="J811" s="13"/>
      <c r="K811" s="14" t="s">
        <v>538</v>
      </c>
      <c r="L811" s="13" t="s">
        <v>524</v>
      </c>
      <c r="M811" s="15"/>
      <c r="N811" s="13"/>
      <c r="P811" s="13"/>
      <c r="R811" s="13"/>
      <c r="S811" s="13" t="s">
        <v>524</v>
      </c>
      <c r="T811" s="13"/>
      <c r="V811" s="13" t="s">
        <v>524</v>
      </c>
      <c r="W811" s="13"/>
      <c r="Y811" s="13"/>
      <c r="Z811" s="14" t="s">
        <v>538</v>
      </c>
      <c r="AD811" s="13">
        <f t="shared" si="83"/>
        <v>0</v>
      </c>
      <c r="AE811" s="13">
        <f t="shared" si="84"/>
        <v>2</v>
      </c>
      <c r="AF811" s="13">
        <f t="shared" si="85"/>
        <v>3</v>
      </c>
      <c r="AG811" s="13">
        <f t="shared" si="81"/>
        <v>0</v>
      </c>
      <c r="AH811" s="12">
        <f t="shared" si="82"/>
        <v>5</v>
      </c>
    </row>
    <row r="812" spans="1:34" hidden="1" x14ac:dyDescent="0.3">
      <c r="A812" s="11" t="s">
        <v>3039</v>
      </c>
      <c r="B812" s="12" t="s">
        <v>2992</v>
      </c>
      <c r="C812" s="12" t="s">
        <v>3032</v>
      </c>
      <c r="D812" s="11" t="s">
        <v>3040</v>
      </c>
      <c r="E812" s="11" t="s">
        <v>3041</v>
      </c>
      <c r="F812" s="11" t="s">
        <v>3039</v>
      </c>
      <c r="G812" s="12" t="s">
        <v>3042</v>
      </c>
      <c r="H812" s="13" t="s">
        <v>538</v>
      </c>
      <c r="I812" s="13" t="s">
        <v>361</v>
      </c>
      <c r="J812" s="13"/>
      <c r="K812" s="14" t="s">
        <v>538</v>
      </c>
      <c r="L812" s="13" t="s">
        <v>370</v>
      </c>
      <c r="M812" s="15"/>
      <c r="N812" s="13" t="s">
        <v>524</v>
      </c>
      <c r="O812" s="13" t="s">
        <v>524</v>
      </c>
      <c r="P812" s="13" t="s">
        <v>538</v>
      </c>
      <c r="Q812" s="13" t="s">
        <v>538</v>
      </c>
      <c r="R812" s="13"/>
      <c r="S812" s="13" t="s">
        <v>538</v>
      </c>
      <c r="T812" s="13" t="s">
        <v>538</v>
      </c>
      <c r="U812" s="13" t="s">
        <v>524</v>
      </c>
      <c r="V812" s="13" t="s">
        <v>538</v>
      </c>
      <c r="W812" s="13" t="s">
        <v>538</v>
      </c>
      <c r="Y812" s="13" t="s">
        <v>524</v>
      </c>
      <c r="Z812" s="14" t="s">
        <v>370</v>
      </c>
      <c r="AD812" s="13">
        <f t="shared" si="83"/>
        <v>2</v>
      </c>
      <c r="AE812" s="13">
        <f t="shared" si="84"/>
        <v>8</v>
      </c>
      <c r="AF812" s="13">
        <f t="shared" si="85"/>
        <v>5</v>
      </c>
      <c r="AG812" s="13">
        <f t="shared" si="81"/>
        <v>0</v>
      </c>
      <c r="AH812" s="12">
        <f t="shared" si="82"/>
        <v>15</v>
      </c>
    </row>
    <row r="813" spans="1:34" hidden="1" x14ac:dyDescent="0.3">
      <c r="A813" s="11" t="s">
        <v>3043</v>
      </c>
      <c r="B813" s="12" t="s">
        <v>2992</v>
      </c>
      <c r="C813" s="12" t="s">
        <v>3032</v>
      </c>
      <c r="D813" s="11" t="s">
        <v>3040</v>
      </c>
      <c r="E813" s="11" t="s">
        <v>3044</v>
      </c>
      <c r="F813" s="11" t="s">
        <v>3043</v>
      </c>
      <c r="G813" s="12" t="s">
        <v>3045</v>
      </c>
      <c r="H813" s="13" t="s">
        <v>370</v>
      </c>
      <c r="I813" s="13"/>
      <c r="J813" s="13"/>
      <c r="L813" s="13" t="s">
        <v>370</v>
      </c>
      <c r="M813" s="15"/>
      <c r="N813" s="13"/>
      <c r="P813" s="13"/>
      <c r="Q813" s="13"/>
      <c r="R813" s="13"/>
      <c r="T813" s="13"/>
      <c r="W813" s="13"/>
      <c r="Y813" s="13"/>
      <c r="Z813" s="14"/>
      <c r="AD813" s="13">
        <f t="shared" si="83"/>
        <v>2</v>
      </c>
      <c r="AE813" s="13">
        <f t="shared" si="84"/>
        <v>0</v>
      </c>
      <c r="AF813" s="13">
        <f t="shared" si="85"/>
        <v>0</v>
      </c>
      <c r="AG813" s="13">
        <f t="shared" si="81"/>
        <v>0</v>
      </c>
      <c r="AH813" s="12">
        <f t="shared" si="82"/>
        <v>2</v>
      </c>
    </row>
    <row r="814" spans="1:34" hidden="1" x14ac:dyDescent="0.3">
      <c r="A814" s="11" t="s">
        <v>3046</v>
      </c>
      <c r="B814" s="12" t="s">
        <v>2992</v>
      </c>
      <c r="C814" s="12" t="s">
        <v>3032</v>
      </c>
      <c r="D814" s="11" t="s">
        <v>3040</v>
      </c>
      <c r="E814" s="11" t="s">
        <v>3047</v>
      </c>
      <c r="F814" s="11" t="s">
        <v>3046</v>
      </c>
      <c r="G814" s="12" t="s">
        <v>3048</v>
      </c>
      <c r="I814" s="13"/>
      <c r="J814" s="13"/>
      <c r="L814" s="13" t="s">
        <v>370</v>
      </c>
      <c r="M814" s="15" t="s">
        <v>360</v>
      </c>
      <c r="N814" s="13"/>
      <c r="O814" s="13" t="s">
        <v>370</v>
      </c>
      <c r="P814" s="13"/>
      <c r="R814" s="13"/>
      <c r="S814" s="13" t="s">
        <v>370</v>
      </c>
      <c r="T814" s="13"/>
      <c r="W814" s="13"/>
      <c r="Y814" s="13"/>
      <c r="Z814" s="14"/>
      <c r="AD814" s="13">
        <f t="shared" si="83"/>
        <v>3</v>
      </c>
      <c r="AE814" s="13">
        <f t="shared" si="84"/>
        <v>1</v>
      </c>
      <c r="AF814" s="13">
        <f t="shared" si="85"/>
        <v>0</v>
      </c>
      <c r="AG814" s="13">
        <f t="shared" si="81"/>
        <v>0</v>
      </c>
      <c r="AH814" s="12">
        <f t="shared" si="82"/>
        <v>4</v>
      </c>
    </row>
    <row r="815" spans="1:34" hidden="1" x14ac:dyDescent="0.3">
      <c r="A815" s="11" t="s">
        <v>3049</v>
      </c>
      <c r="B815" s="12" t="s">
        <v>2992</v>
      </c>
      <c r="C815" s="12" t="s">
        <v>3032</v>
      </c>
      <c r="D815" s="11" t="s">
        <v>3050</v>
      </c>
      <c r="E815" s="11" t="s">
        <v>3051</v>
      </c>
      <c r="F815" s="11" t="s">
        <v>3049</v>
      </c>
      <c r="G815" s="12" t="s">
        <v>3052</v>
      </c>
      <c r="H815" s="13" t="s">
        <v>538</v>
      </c>
      <c r="I815" s="13"/>
      <c r="J815" s="13"/>
      <c r="L815" s="13" t="s">
        <v>524</v>
      </c>
      <c r="M815" s="15"/>
      <c r="N815" s="13"/>
      <c r="P815" s="13"/>
      <c r="R815" s="13"/>
      <c r="S815" s="13" t="s">
        <v>524</v>
      </c>
      <c r="T815" s="13"/>
      <c r="V815" s="13" t="s">
        <v>524</v>
      </c>
      <c r="W815" s="13"/>
      <c r="Y815" s="13"/>
      <c r="Z815" s="14" t="s">
        <v>370</v>
      </c>
      <c r="AD815" s="13">
        <f t="shared" si="83"/>
        <v>1</v>
      </c>
      <c r="AE815" s="13">
        <f t="shared" si="84"/>
        <v>1</v>
      </c>
      <c r="AF815" s="13">
        <f t="shared" si="85"/>
        <v>3</v>
      </c>
      <c r="AG815" s="13">
        <f t="shared" si="81"/>
        <v>0</v>
      </c>
      <c r="AH815" s="12">
        <f t="shared" si="82"/>
        <v>5</v>
      </c>
    </row>
    <row r="816" spans="1:34" hidden="1" x14ac:dyDescent="0.3">
      <c r="A816" s="11" t="s">
        <v>3053</v>
      </c>
      <c r="B816" s="12" t="s">
        <v>2992</v>
      </c>
      <c r="C816" s="12" t="s">
        <v>3032</v>
      </c>
      <c r="D816" s="11" t="s">
        <v>3054</v>
      </c>
      <c r="E816" s="11" t="s">
        <v>3055</v>
      </c>
      <c r="F816" s="11" t="s">
        <v>3053</v>
      </c>
      <c r="G816" s="12" t="s">
        <v>3056</v>
      </c>
      <c r="H816" s="13" t="s">
        <v>524</v>
      </c>
      <c r="I816" s="13"/>
      <c r="J816" s="13"/>
      <c r="K816" s="14" t="s">
        <v>524</v>
      </c>
      <c r="L816" s="13" t="s">
        <v>538</v>
      </c>
      <c r="M816" s="15"/>
      <c r="N816" s="13"/>
      <c r="O816" s="13" t="s">
        <v>524</v>
      </c>
      <c r="P816" s="13"/>
      <c r="R816" s="13"/>
      <c r="S816" s="13" t="s">
        <v>524</v>
      </c>
      <c r="T816" s="13"/>
      <c r="W816" s="13"/>
      <c r="Y816" s="13"/>
      <c r="Z816" s="14" t="s">
        <v>524</v>
      </c>
      <c r="AD816" s="13">
        <f t="shared" si="83"/>
        <v>0</v>
      </c>
      <c r="AE816" s="13">
        <f t="shared" si="84"/>
        <v>1</v>
      </c>
      <c r="AF816" s="13">
        <f t="shared" si="85"/>
        <v>5</v>
      </c>
      <c r="AG816" s="13">
        <f t="shared" si="81"/>
        <v>0</v>
      </c>
      <c r="AH816" s="12">
        <f t="shared" si="82"/>
        <v>6</v>
      </c>
    </row>
    <row r="817" spans="1:34" hidden="1" x14ac:dyDescent="0.3">
      <c r="A817" s="11" t="s">
        <v>3057</v>
      </c>
      <c r="B817" s="12" t="s">
        <v>2992</v>
      </c>
      <c r="C817" s="12" t="s">
        <v>3058</v>
      </c>
      <c r="D817" s="11" t="s">
        <v>3059</v>
      </c>
      <c r="E817" s="11" t="s">
        <v>3060</v>
      </c>
      <c r="F817" s="11" t="s">
        <v>3057</v>
      </c>
      <c r="G817" s="12" t="s">
        <v>3061</v>
      </c>
      <c r="I817" s="13"/>
      <c r="J817" s="13"/>
      <c r="M817" s="15" t="s">
        <v>361</v>
      </c>
      <c r="N817" s="13"/>
      <c r="O817" s="13" t="s">
        <v>538</v>
      </c>
      <c r="P817" s="13"/>
      <c r="R817" s="13"/>
      <c r="S817" s="13" t="s">
        <v>1177</v>
      </c>
      <c r="T817" s="13"/>
      <c r="W817" s="13"/>
      <c r="Y817" s="13"/>
      <c r="Z817" s="14"/>
      <c r="AD817" s="13">
        <f t="shared" si="83"/>
        <v>0</v>
      </c>
      <c r="AE817" s="13">
        <f t="shared" si="84"/>
        <v>1</v>
      </c>
      <c r="AF817" s="13">
        <f t="shared" si="85"/>
        <v>1</v>
      </c>
      <c r="AG817" s="13">
        <f t="shared" si="81"/>
        <v>0</v>
      </c>
      <c r="AH817" s="12">
        <f t="shared" si="82"/>
        <v>2</v>
      </c>
    </row>
    <row r="818" spans="1:34" hidden="1" x14ac:dyDescent="0.3">
      <c r="A818" s="11" t="s">
        <v>3062</v>
      </c>
      <c r="B818" s="12" t="s">
        <v>2992</v>
      </c>
      <c r="C818" s="12" t="s">
        <v>3058</v>
      </c>
      <c r="D818" s="11" t="s">
        <v>3059</v>
      </c>
      <c r="E818" s="11" t="s">
        <v>3063</v>
      </c>
      <c r="F818" s="11" t="s">
        <v>3062</v>
      </c>
      <c r="G818" s="12" t="s">
        <v>3064</v>
      </c>
      <c r="I818" s="13"/>
      <c r="J818" s="13"/>
      <c r="L818" s="13" t="s">
        <v>370</v>
      </c>
      <c r="M818" s="15" t="s">
        <v>360</v>
      </c>
      <c r="N818" s="13"/>
      <c r="O818" s="13" t="s">
        <v>370</v>
      </c>
      <c r="P818" s="13"/>
      <c r="R818" s="13"/>
      <c r="S818" s="13" t="s">
        <v>359</v>
      </c>
      <c r="T818" s="13"/>
      <c r="W818" s="13"/>
      <c r="Y818" s="13"/>
      <c r="Z818" s="14"/>
      <c r="AD818" s="13">
        <f t="shared" si="83"/>
        <v>3</v>
      </c>
      <c r="AE818" s="13">
        <f t="shared" si="84"/>
        <v>1</v>
      </c>
      <c r="AF818" s="13">
        <f t="shared" si="85"/>
        <v>0</v>
      </c>
      <c r="AG818" s="13">
        <f t="shared" si="81"/>
        <v>0</v>
      </c>
      <c r="AH818" s="12">
        <f t="shared" si="82"/>
        <v>4</v>
      </c>
    </row>
    <row r="819" spans="1:34" hidden="1" x14ac:dyDescent="0.3">
      <c r="A819" s="11" t="s">
        <v>3065</v>
      </c>
      <c r="B819" s="12" t="s">
        <v>2992</v>
      </c>
      <c r="C819" s="12" t="s">
        <v>3058</v>
      </c>
      <c r="D819" s="11" t="s">
        <v>3059</v>
      </c>
      <c r="E819" s="11" t="s">
        <v>3066</v>
      </c>
      <c r="F819" s="11" t="s">
        <v>3065</v>
      </c>
      <c r="G819" s="12" t="s">
        <v>3067</v>
      </c>
      <c r="I819" s="13"/>
      <c r="J819" s="13"/>
      <c r="K819" s="14" t="s">
        <v>396</v>
      </c>
      <c r="M819" s="15" t="s">
        <v>1177</v>
      </c>
      <c r="N819" s="13"/>
      <c r="O819" s="13" t="s">
        <v>370</v>
      </c>
      <c r="P819" s="13" t="s">
        <v>524</v>
      </c>
      <c r="R819" s="13"/>
      <c r="S819" s="13" t="s">
        <v>396</v>
      </c>
      <c r="T819" s="13" t="s">
        <v>524</v>
      </c>
      <c r="W819" s="13"/>
      <c r="Y819" s="13"/>
      <c r="Z819" s="14"/>
      <c r="AD819" s="13">
        <f t="shared" si="83"/>
        <v>1</v>
      </c>
      <c r="AE819" s="13">
        <f t="shared" si="84"/>
        <v>0</v>
      </c>
      <c r="AF819" s="13">
        <f t="shared" si="85"/>
        <v>2</v>
      </c>
      <c r="AG819" s="13">
        <f t="shared" si="81"/>
        <v>0</v>
      </c>
      <c r="AH819" s="12">
        <f t="shared" si="82"/>
        <v>3</v>
      </c>
    </row>
    <row r="820" spans="1:34" hidden="1" x14ac:dyDescent="0.3">
      <c r="A820" s="11" t="s">
        <v>3068</v>
      </c>
      <c r="B820" s="12" t="s">
        <v>2992</v>
      </c>
      <c r="C820" s="12" t="s">
        <v>3058</v>
      </c>
      <c r="D820" s="11" t="s">
        <v>3059</v>
      </c>
      <c r="E820" s="11" t="s">
        <v>3069</v>
      </c>
      <c r="F820" s="11" t="s">
        <v>3068</v>
      </c>
      <c r="G820" s="12" t="s">
        <v>3070</v>
      </c>
      <c r="I820" s="13"/>
      <c r="J820" s="13"/>
      <c r="K820" s="14" t="s">
        <v>538</v>
      </c>
      <c r="M820" s="15" t="s">
        <v>524</v>
      </c>
      <c r="N820" s="13" t="s">
        <v>524</v>
      </c>
      <c r="O820" s="13" t="s">
        <v>524</v>
      </c>
      <c r="P820" s="13" t="s">
        <v>538</v>
      </c>
      <c r="Q820" s="13" t="s">
        <v>538</v>
      </c>
      <c r="R820" s="13"/>
      <c r="S820" s="13" t="s">
        <v>524</v>
      </c>
      <c r="T820" s="13" t="s">
        <v>538</v>
      </c>
      <c r="U820" s="13" t="s">
        <v>538</v>
      </c>
      <c r="V820" s="13" t="s">
        <v>524</v>
      </c>
      <c r="W820" s="13" t="s">
        <v>538</v>
      </c>
      <c r="Y820" s="13" t="s">
        <v>524</v>
      </c>
      <c r="Z820" s="14" t="s">
        <v>396</v>
      </c>
      <c r="AD820" s="13">
        <f t="shared" si="83"/>
        <v>0</v>
      </c>
      <c r="AE820" s="13">
        <f t="shared" si="84"/>
        <v>6</v>
      </c>
      <c r="AF820" s="13">
        <f t="shared" si="85"/>
        <v>6</v>
      </c>
      <c r="AG820" s="13">
        <f t="shared" si="81"/>
        <v>0</v>
      </c>
      <c r="AH820" s="12">
        <f t="shared" si="82"/>
        <v>12</v>
      </c>
    </row>
    <row r="821" spans="1:34" hidden="1" x14ac:dyDescent="0.3">
      <c r="A821" s="11" t="s">
        <v>3071</v>
      </c>
      <c r="B821" s="12" t="s">
        <v>2992</v>
      </c>
      <c r="C821" s="12" t="s">
        <v>3058</v>
      </c>
      <c r="D821" s="11" t="s">
        <v>3059</v>
      </c>
      <c r="E821" s="11" t="s">
        <v>3072</v>
      </c>
      <c r="F821" s="11" t="s">
        <v>3071</v>
      </c>
      <c r="G821" s="12" t="s">
        <v>3073</v>
      </c>
      <c r="I821" s="13"/>
      <c r="J821" s="13"/>
      <c r="L821" s="13" t="s">
        <v>370</v>
      </c>
      <c r="M821" s="15" t="s">
        <v>1177</v>
      </c>
      <c r="N821" s="13"/>
      <c r="O821" s="13" t="s">
        <v>524</v>
      </c>
      <c r="P821" s="13"/>
      <c r="R821" s="13"/>
      <c r="S821" s="13" t="s">
        <v>370</v>
      </c>
      <c r="T821" s="13"/>
      <c r="W821" s="13"/>
      <c r="Y821" s="13"/>
      <c r="Z821" s="14"/>
      <c r="AD821" s="13">
        <f t="shared" si="83"/>
        <v>2</v>
      </c>
      <c r="AE821" s="13">
        <f t="shared" si="84"/>
        <v>0</v>
      </c>
      <c r="AF821" s="13">
        <f t="shared" si="85"/>
        <v>1</v>
      </c>
      <c r="AG821" s="13">
        <f t="shared" si="81"/>
        <v>0</v>
      </c>
      <c r="AH821" s="12">
        <f t="shared" si="82"/>
        <v>3</v>
      </c>
    </row>
    <row r="822" spans="1:34" hidden="1" x14ac:dyDescent="0.3">
      <c r="A822" s="11" t="s">
        <v>3074</v>
      </c>
      <c r="B822" s="12" t="s">
        <v>2992</v>
      </c>
      <c r="C822" s="12" t="s">
        <v>3058</v>
      </c>
      <c r="D822" s="11" t="s">
        <v>3059</v>
      </c>
      <c r="E822" s="11" t="s">
        <v>3075</v>
      </c>
      <c r="F822" s="11" t="s">
        <v>3074</v>
      </c>
      <c r="G822" s="12" t="s">
        <v>3076</v>
      </c>
      <c r="H822" s="13" t="s">
        <v>524</v>
      </c>
      <c r="I822" s="13"/>
      <c r="J822" s="13"/>
      <c r="L822" s="13" t="s">
        <v>370</v>
      </c>
      <c r="M822" s="15" t="s">
        <v>361</v>
      </c>
      <c r="N822" s="13"/>
      <c r="O822" s="13" t="s">
        <v>524</v>
      </c>
      <c r="P822" s="13"/>
      <c r="R822" s="13"/>
      <c r="S822" s="13" t="s">
        <v>370</v>
      </c>
      <c r="T822" s="13"/>
      <c r="W822" s="13"/>
      <c r="Y822" s="13"/>
      <c r="Z822" s="14"/>
      <c r="AD822" s="13">
        <f t="shared" si="83"/>
        <v>2</v>
      </c>
      <c r="AE822" s="13">
        <f t="shared" si="84"/>
        <v>0</v>
      </c>
      <c r="AF822" s="13">
        <f t="shared" si="85"/>
        <v>3</v>
      </c>
      <c r="AG822" s="13">
        <f t="shared" si="81"/>
        <v>0</v>
      </c>
      <c r="AH822" s="12">
        <f t="shared" si="82"/>
        <v>5</v>
      </c>
    </row>
    <row r="823" spans="1:34" hidden="1" x14ac:dyDescent="0.3">
      <c r="A823" s="11" t="s">
        <v>3077</v>
      </c>
      <c r="B823" s="12" t="s">
        <v>2992</v>
      </c>
      <c r="C823" s="12" t="s">
        <v>3058</v>
      </c>
      <c r="D823" s="11" t="s">
        <v>3059</v>
      </c>
      <c r="E823" s="11" t="s">
        <v>3078</v>
      </c>
      <c r="F823" s="11" t="s">
        <v>3077</v>
      </c>
      <c r="G823" s="12" t="s">
        <v>3079</v>
      </c>
      <c r="I823" s="13"/>
      <c r="J823" s="13"/>
      <c r="M823" s="15" t="s">
        <v>360</v>
      </c>
      <c r="N823" s="13"/>
      <c r="O823" s="13" t="s">
        <v>524</v>
      </c>
      <c r="P823" s="13"/>
      <c r="R823" s="13"/>
      <c r="S823" s="13" t="s">
        <v>538</v>
      </c>
      <c r="T823" s="13"/>
      <c r="W823" s="13"/>
      <c r="Y823" s="13"/>
      <c r="Z823" s="14"/>
      <c r="AD823" s="13">
        <f t="shared" si="83"/>
        <v>0</v>
      </c>
      <c r="AE823" s="13">
        <f t="shared" si="84"/>
        <v>2</v>
      </c>
      <c r="AF823" s="13">
        <f t="shared" si="85"/>
        <v>1</v>
      </c>
      <c r="AG823" s="13">
        <f t="shared" si="81"/>
        <v>0</v>
      </c>
      <c r="AH823" s="12">
        <f t="shared" si="82"/>
        <v>3</v>
      </c>
    </row>
    <row r="824" spans="1:34" hidden="1" x14ac:dyDescent="0.3">
      <c r="A824" s="11" t="s">
        <v>3080</v>
      </c>
      <c r="B824" s="12" t="s">
        <v>2992</v>
      </c>
      <c r="C824" s="12" t="s">
        <v>3081</v>
      </c>
      <c r="D824" s="11" t="s">
        <v>3082</v>
      </c>
      <c r="E824" s="11" t="s">
        <v>3083</v>
      </c>
      <c r="F824" s="11" t="s">
        <v>3080</v>
      </c>
      <c r="G824" s="12" t="s">
        <v>3084</v>
      </c>
      <c r="H824" s="13" t="s">
        <v>370</v>
      </c>
      <c r="I824" s="13"/>
      <c r="J824" s="13"/>
      <c r="K824" s="14" t="s">
        <v>538</v>
      </c>
      <c r="L824" s="13" t="s">
        <v>370</v>
      </c>
      <c r="M824" s="15"/>
      <c r="N824" s="13"/>
      <c r="O824" s="13" t="s">
        <v>524</v>
      </c>
      <c r="P824" s="13"/>
      <c r="R824" s="13"/>
      <c r="S824" s="13" t="s">
        <v>538</v>
      </c>
      <c r="T824" s="13"/>
      <c r="V824" s="13" t="s">
        <v>538</v>
      </c>
      <c r="W824" s="13"/>
      <c r="Y824" s="13"/>
      <c r="Z824" s="14" t="s">
        <v>370</v>
      </c>
      <c r="AD824" s="13">
        <f t="shared" si="83"/>
        <v>3</v>
      </c>
      <c r="AE824" s="13">
        <f t="shared" si="84"/>
        <v>3</v>
      </c>
      <c r="AF824" s="13">
        <f t="shared" si="85"/>
        <v>1</v>
      </c>
      <c r="AG824" s="13">
        <f t="shared" si="81"/>
        <v>0</v>
      </c>
      <c r="AH824" s="12">
        <f t="shared" si="82"/>
        <v>7</v>
      </c>
    </row>
    <row r="825" spans="1:34" hidden="1" x14ac:dyDescent="0.3">
      <c r="A825" s="11" t="s">
        <v>3085</v>
      </c>
      <c r="B825" s="12" t="s">
        <v>2992</v>
      </c>
      <c r="C825" s="12" t="s">
        <v>3081</v>
      </c>
      <c r="D825" s="11" t="s">
        <v>3082</v>
      </c>
      <c r="E825" s="11" t="s">
        <v>3086</v>
      </c>
      <c r="F825" s="11" t="s">
        <v>3085</v>
      </c>
      <c r="G825" s="12" t="s">
        <v>3087</v>
      </c>
      <c r="H825" s="13" t="s">
        <v>538</v>
      </c>
      <c r="I825" s="13"/>
      <c r="J825" s="13"/>
      <c r="K825" s="14" t="s">
        <v>538</v>
      </c>
      <c r="L825" s="13" t="s">
        <v>538</v>
      </c>
      <c r="M825" s="15"/>
      <c r="N825" s="13"/>
      <c r="O825" s="13" t="s">
        <v>396</v>
      </c>
      <c r="P825" s="13"/>
      <c r="R825" s="13"/>
      <c r="S825" s="13" t="s">
        <v>360</v>
      </c>
      <c r="T825" s="13"/>
      <c r="V825" s="13" t="s">
        <v>538</v>
      </c>
      <c r="W825" s="13"/>
      <c r="Y825" s="13"/>
      <c r="Z825" s="14" t="s">
        <v>538</v>
      </c>
      <c r="AD825" s="13">
        <f t="shared" si="83"/>
        <v>0</v>
      </c>
      <c r="AE825" s="13">
        <f t="shared" si="84"/>
        <v>6</v>
      </c>
      <c r="AF825" s="13">
        <f t="shared" si="85"/>
        <v>0</v>
      </c>
      <c r="AG825" s="13">
        <f t="shared" si="81"/>
        <v>0</v>
      </c>
      <c r="AH825" s="12">
        <f t="shared" si="82"/>
        <v>6</v>
      </c>
    </row>
    <row r="826" spans="1:34" hidden="1" x14ac:dyDescent="0.3">
      <c r="A826" s="11" t="s">
        <v>3088</v>
      </c>
      <c r="B826" s="12" t="s">
        <v>2992</v>
      </c>
      <c r="C826" s="12" t="s">
        <v>3081</v>
      </c>
      <c r="D826" s="11" t="s">
        <v>3089</v>
      </c>
      <c r="E826" s="11" t="s">
        <v>3090</v>
      </c>
      <c r="F826" s="11" t="s">
        <v>3088</v>
      </c>
      <c r="G826" s="12" t="s">
        <v>3091</v>
      </c>
      <c r="I826" s="13"/>
      <c r="J826" s="13"/>
      <c r="L826" s="13" t="s">
        <v>524</v>
      </c>
      <c r="M826" s="15"/>
      <c r="N826" s="13"/>
      <c r="P826" s="13"/>
      <c r="R826" s="13"/>
      <c r="T826" s="13"/>
      <c r="W826" s="13"/>
      <c r="Y826" s="13"/>
      <c r="Z826" s="14"/>
      <c r="AD826" s="13">
        <f t="shared" si="83"/>
        <v>0</v>
      </c>
      <c r="AE826" s="13">
        <f t="shared" si="84"/>
        <v>0</v>
      </c>
      <c r="AF826" s="13">
        <f t="shared" si="85"/>
        <v>1</v>
      </c>
      <c r="AG826" s="13">
        <f t="shared" si="81"/>
        <v>0</v>
      </c>
      <c r="AH826" s="12">
        <f t="shared" si="82"/>
        <v>1</v>
      </c>
    </row>
    <row r="827" spans="1:34" hidden="1" x14ac:dyDescent="0.3">
      <c r="A827" s="11" t="s">
        <v>3092</v>
      </c>
      <c r="B827" s="12" t="s">
        <v>2992</v>
      </c>
      <c r="C827" s="12" t="s">
        <v>3081</v>
      </c>
      <c r="D827" s="11" t="s">
        <v>3089</v>
      </c>
      <c r="E827" s="11" t="s">
        <v>3093</v>
      </c>
      <c r="F827" s="11" t="s">
        <v>3092</v>
      </c>
      <c r="G827" s="12" t="s">
        <v>3094</v>
      </c>
      <c r="H827" s="13" t="s">
        <v>538</v>
      </c>
      <c r="I827" s="13"/>
      <c r="J827" s="13"/>
      <c r="K827" s="14" t="s">
        <v>538</v>
      </c>
      <c r="L827" s="13" t="s">
        <v>538</v>
      </c>
      <c r="M827" s="15"/>
      <c r="N827" s="13"/>
      <c r="O827" s="13" t="s">
        <v>396</v>
      </c>
      <c r="P827" s="13"/>
      <c r="R827" s="13"/>
      <c r="S827" s="13" t="s">
        <v>538</v>
      </c>
      <c r="T827" s="13"/>
      <c r="V827" s="13" t="s">
        <v>538</v>
      </c>
      <c r="W827" s="13"/>
      <c r="Y827" s="13"/>
      <c r="Z827" s="14" t="s">
        <v>538</v>
      </c>
      <c r="AD827" s="13">
        <f t="shared" si="83"/>
        <v>0</v>
      </c>
      <c r="AE827" s="13">
        <f t="shared" si="84"/>
        <v>6</v>
      </c>
      <c r="AF827" s="13">
        <f t="shared" si="85"/>
        <v>0</v>
      </c>
      <c r="AG827" s="13">
        <f t="shared" si="81"/>
        <v>0</v>
      </c>
      <c r="AH827" s="12">
        <f t="shared" ref="AH827:AH890" si="86">SUM(AD827:AG827)</f>
        <v>6</v>
      </c>
    </row>
    <row r="828" spans="1:34" hidden="1" x14ac:dyDescent="0.3">
      <c r="A828" s="11" t="s">
        <v>3095</v>
      </c>
      <c r="B828" s="12" t="s">
        <v>2992</v>
      </c>
      <c r="C828" s="12" t="s">
        <v>3081</v>
      </c>
      <c r="D828" s="11" t="s">
        <v>3096</v>
      </c>
      <c r="E828" s="11" t="s">
        <v>3097</v>
      </c>
      <c r="F828" s="11" t="s">
        <v>3095</v>
      </c>
      <c r="G828" s="12" t="s">
        <v>3098</v>
      </c>
      <c r="I828" s="13"/>
      <c r="J828" s="13"/>
      <c r="L828" s="13" t="s">
        <v>524</v>
      </c>
      <c r="M828" s="15"/>
      <c r="N828" s="13"/>
      <c r="P828" s="13"/>
      <c r="R828" s="13"/>
      <c r="T828" s="13"/>
      <c r="W828" s="13"/>
      <c r="Y828" s="13"/>
      <c r="Z828" s="14" t="s">
        <v>524</v>
      </c>
      <c r="AD828" s="13">
        <f t="shared" si="83"/>
        <v>0</v>
      </c>
      <c r="AE828" s="13">
        <f t="shared" si="84"/>
        <v>0</v>
      </c>
      <c r="AF828" s="13">
        <f t="shared" si="85"/>
        <v>2</v>
      </c>
      <c r="AG828" s="13">
        <f t="shared" si="81"/>
        <v>0</v>
      </c>
      <c r="AH828" s="12">
        <f t="shared" si="86"/>
        <v>2</v>
      </c>
    </row>
    <row r="829" spans="1:34" hidden="1" x14ac:dyDescent="0.3">
      <c r="A829" s="11" t="s">
        <v>3099</v>
      </c>
      <c r="B829" s="12" t="s">
        <v>2992</v>
      </c>
      <c r="C829" s="12" t="s">
        <v>3081</v>
      </c>
      <c r="D829" s="11" t="s">
        <v>3100</v>
      </c>
      <c r="E829" s="11" t="s">
        <v>3101</v>
      </c>
      <c r="F829" s="11" t="s">
        <v>3099</v>
      </c>
      <c r="G829" s="12" t="s">
        <v>3102</v>
      </c>
      <c r="H829" s="13" t="s">
        <v>538</v>
      </c>
      <c r="I829" s="13"/>
      <c r="J829" s="13"/>
      <c r="K829" s="14" t="s">
        <v>538</v>
      </c>
      <c r="L829" s="13" t="s">
        <v>538</v>
      </c>
      <c r="M829" s="15" t="s">
        <v>361</v>
      </c>
      <c r="N829" s="13"/>
      <c r="O829" s="13" t="s">
        <v>524</v>
      </c>
      <c r="P829" s="13"/>
      <c r="R829" s="13"/>
      <c r="S829" s="13" t="s">
        <v>538</v>
      </c>
      <c r="T829" s="13"/>
      <c r="V829" s="13" t="s">
        <v>538</v>
      </c>
      <c r="W829" s="13"/>
      <c r="Y829" s="13"/>
      <c r="Z829" s="14" t="s">
        <v>538</v>
      </c>
      <c r="AD829" s="13">
        <f t="shared" si="83"/>
        <v>0</v>
      </c>
      <c r="AE829" s="13">
        <f t="shared" si="84"/>
        <v>6</v>
      </c>
      <c r="AF829" s="13">
        <f t="shared" si="85"/>
        <v>2</v>
      </c>
      <c r="AG829" s="13">
        <f t="shared" si="81"/>
        <v>0</v>
      </c>
      <c r="AH829" s="12">
        <f t="shared" si="86"/>
        <v>8</v>
      </c>
    </row>
    <row r="830" spans="1:34" hidden="1" x14ac:dyDescent="0.3">
      <c r="A830" s="11" t="s">
        <v>3103</v>
      </c>
      <c r="B830" s="12" t="s">
        <v>2992</v>
      </c>
      <c r="C830" s="12" t="s">
        <v>3081</v>
      </c>
      <c r="D830" s="11" t="s">
        <v>3104</v>
      </c>
      <c r="E830" s="11" t="s">
        <v>3105</v>
      </c>
      <c r="F830" s="11" t="s">
        <v>3103</v>
      </c>
      <c r="G830" s="12" t="s">
        <v>3106</v>
      </c>
      <c r="I830" s="13"/>
      <c r="J830" s="13"/>
      <c r="M830" s="15"/>
      <c r="N830" s="13"/>
      <c r="P830" s="13"/>
      <c r="R830" s="13"/>
      <c r="T830" s="13"/>
      <c r="W830" s="13"/>
      <c r="Y830" s="13"/>
      <c r="Z830" s="14" t="s">
        <v>524</v>
      </c>
      <c r="AD830" s="13">
        <f t="shared" si="83"/>
        <v>0</v>
      </c>
      <c r="AE830" s="13">
        <f t="shared" si="84"/>
        <v>0</v>
      </c>
      <c r="AF830" s="13">
        <f t="shared" si="85"/>
        <v>1</v>
      </c>
      <c r="AG830" s="13">
        <f t="shared" si="81"/>
        <v>0</v>
      </c>
      <c r="AH830" s="12">
        <f t="shared" si="86"/>
        <v>1</v>
      </c>
    </row>
    <row r="831" spans="1:34" hidden="1" x14ac:dyDescent="0.3">
      <c r="A831" s="11" t="s">
        <v>3107</v>
      </c>
      <c r="B831" s="12" t="s">
        <v>2992</v>
      </c>
      <c r="C831" s="12" t="s">
        <v>3081</v>
      </c>
      <c r="D831" s="11" t="s">
        <v>3108</v>
      </c>
      <c r="E831" s="11" t="s">
        <v>448</v>
      </c>
      <c r="F831" s="11" t="s">
        <v>3107</v>
      </c>
      <c r="G831" s="12" t="s">
        <v>3109</v>
      </c>
      <c r="H831" s="13" t="s">
        <v>538</v>
      </c>
      <c r="I831" s="13"/>
      <c r="J831" s="13"/>
      <c r="K831" s="14" t="s">
        <v>524</v>
      </c>
      <c r="L831" s="13" t="s">
        <v>524</v>
      </c>
      <c r="M831" s="15"/>
      <c r="N831" s="13"/>
      <c r="P831" s="13"/>
      <c r="R831" s="13"/>
      <c r="T831" s="13"/>
      <c r="V831" s="13" t="s">
        <v>524</v>
      </c>
      <c r="W831" s="13"/>
      <c r="Y831" s="13"/>
      <c r="Z831" s="14" t="s">
        <v>524</v>
      </c>
      <c r="AD831" s="13">
        <f t="shared" si="83"/>
        <v>0</v>
      </c>
      <c r="AE831" s="13">
        <f>COUNTIF(I831:AA831,"X")+COUNTIF(I831:AA831, "X(e)")</f>
        <v>0</v>
      </c>
      <c r="AF831" s="13">
        <f t="shared" si="85"/>
        <v>4</v>
      </c>
      <c r="AG831" s="13">
        <f t="shared" si="81"/>
        <v>0</v>
      </c>
      <c r="AH831" s="12">
        <f t="shared" si="86"/>
        <v>4</v>
      </c>
    </row>
    <row r="832" spans="1:34" hidden="1" x14ac:dyDescent="0.3">
      <c r="A832" s="11" t="s">
        <v>3110</v>
      </c>
      <c r="B832" s="12" t="s">
        <v>2992</v>
      </c>
      <c r="C832" s="12" t="s">
        <v>3081</v>
      </c>
      <c r="D832" s="11" t="s">
        <v>3111</v>
      </c>
      <c r="E832" s="11" t="s">
        <v>2310</v>
      </c>
      <c r="F832" s="11" t="s">
        <v>3110</v>
      </c>
      <c r="G832" s="12" t="s">
        <v>3112</v>
      </c>
      <c r="I832" s="13"/>
      <c r="J832" s="13"/>
      <c r="L832" s="13" t="s">
        <v>524</v>
      </c>
      <c r="M832" s="15"/>
      <c r="N832" s="13"/>
      <c r="P832" s="13"/>
      <c r="R832" s="13"/>
      <c r="T832" s="13"/>
      <c r="W832" s="13"/>
      <c r="Y832" s="13"/>
      <c r="Z832" s="14"/>
      <c r="AD832" s="13">
        <f t="shared" si="83"/>
        <v>0</v>
      </c>
      <c r="AE832" s="13">
        <f>COUNTIF(I832:AA832,"X")+COUNTIF(I832:AA832, "X(e)")</f>
        <v>0</v>
      </c>
      <c r="AF832" s="13">
        <f t="shared" si="85"/>
        <v>1</v>
      </c>
      <c r="AG832" s="13">
        <f t="shared" si="81"/>
        <v>0</v>
      </c>
      <c r="AH832" s="12">
        <f t="shared" si="86"/>
        <v>1</v>
      </c>
    </row>
    <row r="833" spans="1:34" hidden="1" x14ac:dyDescent="0.3">
      <c r="A833" s="11" t="s">
        <v>3113</v>
      </c>
      <c r="B833" s="12" t="s">
        <v>2992</v>
      </c>
      <c r="C833" s="12" t="s">
        <v>3081</v>
      </c>
      <c r="D833" s="11" t="s">
        <v>3111</v>
      </c>
      <c r="E833" s="11" t="s">
        <v>3114</v>
      </c>
      <c r="F833" s="11" t="s">
        <v>3113</v>
      </c>
      <c r="G833" s="12" t="s">
        <v>3115</v>
      </c>
      <c r="I833" s="13"/>
      <c r="J833" s="13"/>
      <c r="K833" s="14" t="s">
        <v>361</v>
      </c>
      <c r="L833" s="13" t="s">
        <v>524</v>
      </c>
      <c r="M833" s="15"/>
      <c r="N833" s="13"/>
      <c r="P833" s="13"/>
      <c r="R833" s="13"/>
      <c r="T833" s="13"/>
      <c r="V833" s="13" t="s">
        <v>361</v>
      </c>
      <c r="W833" s="13"/>
      <c r="Y833" s="13"/>
      <c r="Z833" s="14" t="s">
        <v>524</v>
      </c>
      <c r="AD833" s="13">
        <f t="shared" si="83"/>
        <v>0</v>
      </c>
      <c r="AE833" s="13">
        <f>COUNTIF(I833:AA833,"X")+COUNTIF(I833:AA833, "X(e)")</f>
        <v>0</v>
      </c>
      <c r="AF833" s="13">
        <f t="shared" si="85"/>
        <v>4</v>
      </c>
      <c r="AG833" s="13">
        <f t="shared" si="81"/>
        <v>0</v>
      </c>
      <c r="AH833" s="12">
        <f t="shared" si="86"/>
        <v>4</v>
      </c>
    </row>
    <row r="834" spans="1:34" hidden="1" x14ac:dyDescent="0.3">
      <c r="A834" s="11" t="s">
        <v>3116</v>
      </c>
      <c r="B834" s="12" t="s">
        <v>2992</v>
      </c>
      <c r="C834" s="12" t="s">
        <v>3081</v>
      </c>
      <c r="D834" s="11" t="s">
        <v>3111</v>
      </c>
      <c r="E834" s="11" t="s">
        <v>3117</v>
      </c>
      <c r="F834" s="11" t="s">
        <v>3116</v>
      </c>
      <c r="G834" s="12" t="s">
        <v>3118</v>
      </c>
      <c r="H834" s="13" t="s">
        <v>538</v>
      </c>
      <c r="I834" s="13"/>
      <c r="J834" s="13"/>
      <c r="K834" s="14" t="s">
        <v>538</v>
      </c>
      <c r="L834" s="13" t="s">
        <v>524</v>
      </c>
      <c r="M834" s="15"/>
      <c r="N834" s="13"/>
      <c r="P834" s="13"/>
      <c r="R834" s="13"/>
      <c r="T834" s="13"/>
      <c r="V834" s="13" t="s">
        <v>538</v>
      </c>
      <c r="W834" s="13"/>
      <c r="Y834" s="13"/>
      <c r="Z834" s="14" t="s">
        <v>538</v>
      </c>
      <c r="AD834" s="13">
        <f t="shared" si="83"/>
        <v>0</v>
      </c>
      <c r="AE834" s="13">
        <f t="shared" si="84"/>
        <v>4</v>
      </c>
      <c r="AF834" s="13">
        <f t="shared" si="85"/>
        <v>1</v>
      </c>
      <c r="AG834" s="13">
        <f t="shared" si="81"/>
        <v>0</v>
      </c>
      <c r="AH834" s="12">
        <f t="shared" si="86"/>
        <v>5</v>
      </c>
    </row>
    <row r="835" spans="1:34" hidden="1" x14ac:dyDescent="0.3">
      <c r="A835" s="11" t="s">
        <v>3119</v>
      </c>
      <c r="B835" s="12" t="s">
        <v>2992</v>
      </c>
      <c r="C835" s="12" t="s">
        <v>3081</v>
      </c>
      <c r="D835" s="11" t="s">
        <v>3111</v>
      </c>
      <c r="E835" s="11" t="s">
        <v>3120</v>
      </c>
      <c r="F835" s="11" t="s">
        <v>3119</v>
      </c>
      <c r="G835" s="12" t="s">
        <v>3121</v>
      </c>
      <c r="I835" s="13" t="s">
        <v>361</v>
      </c>
      <c r="J835" s="13"/>
      <c r="K835" s="14" t="s">
        <v>396</v>
      </c>
      <c r="M835" s="15" t="s">
        <v>361</v>
      </c>
      <c r="N835" s="13" t="s">
        <v>538</v>
      </c>
      <c r="P835" s="13"/>
      <c r="R835" s="13"/>
      <c r="T835" s="13"/>
      <c r="W835" s="13" t="s">
        <v>396</v>
      </c>
      <c r="Y835" s="13" t="s">
        <v>538</v>
      </c>
      <c r="Z835" s="14"/>
      <c r="AD835" s="13">
        <f t="shared" si="83"/>
        <v>0</v>
      </c>
      <c r="AE835" s="13">
        <f t="shared" si="84"/>
        <v>2</v>
      </c>
      <c r="AF835" s="13">
        <f t="shared" si="85"/>
        <v>2</v>
      </c>
      <c r="AG835" s="13">
        <f t="shared" si="81"/>
        <v>0</v>
      </c>
      <c r="AH835" s="12">
        <f t="shared" si="86"/>
        <v>4</v>
      </c>
    </row>
    <row r="836" spans="1:34" hidden="1" x14ac:dyDescent="0.3">
      <c r="A836" s="11" t="s">
        <v>3122</v>
      </c>
      <c r="B836" s="12" t="s">
        <v>2992</v>
      </c>
      <c r="C836" s="12" t="s">
        <v>3081</v>
      </c>
      <c r="D836" s="11" t="s">
        <v>3111</v>
      </c>
      <c r="E836" s="11" t="s">
        <v>3123</v>
      </c>
      <c r="F836" s="11" t="s">
        <v>3122</v>
      </c>
      <c r="G836" s="12" t="s">
        <v>3124</v>
      </c>
      <c r="H836" s="13" t="s">
        <v>396</v>
      </c>
      <c r="I836" s="13"/>
      <c r="J836" s="13"/>
      <c r="K836" s="14" t="s">
        <v>538</v>
      </c>
      <c r="M836" s="15"/>
      <c r="N836" s="13"/>
      <c r="P836" s="13"/>
      <c r="R836" s="13"/>
      <c r="T836" s="13"/>
      <c r="V836" s="13" t="s">
        <v>538</v>
      </c>
      <c r="W836" s="13"/>
      <c r="Y836" s="13"/>
      <c r="Z836" s="14" t="s">
        <v>538</v>
      </c>
      <c r="AD836" s="13">
        <f t="shared" si="83"/>
        <v>0</v>
      </c>
      <c r="AE836" s="13">
        <f t="shared" si="84"/>
        <v>3</v>
      </c>
      <c r="AF836" s="13">
        <f t="shared" si="85"/>
        <v>0</v>
      </c>
      <c r="AG836" s="13">
        <f t="shared" si="81"/>
        <v>0</v>
      </c>
      <c r="AH836" s="12">
        <f t="shared" si="86"/>
        <v>3</v>
      </c>
    </row>
    <row r="837" spans="1:34" hidden="1" x14ac:dyDescent="0.3">
      <c r="A837" s="11" t="s">
        <v>3125</v>
      </c>
      <c r="B837" s="12" t="s">
        <v>2992</v>
      </c>
      <c r="C837" s="12" t="s">
        <v>3081</v>
      </c>
      <c r="D837" s="11" t="s">
        <v>3111</v>
      </c>
      <c r="E837" s="11" t="s">
        <v>3126</v>
      </c>
      <c r="F837" s="11" t="s">
        <v>3125</v>
      </c>
      <c r="G837" s="12" t="s">
        <v>3127</v>
      </c>
      <c r="H837" s="13" t="s">
        <v>396</v>
      </c>
      <c r="I837" s="13"/>
      <c r="J837" s="13"/>
      <c r="K837" s="14" t="s">
        <v>524</v>
      </c>
      <c r="L837" s="13" t="s">
        <v>396</v>
      </c>
      <c r="M837" s="15"/>
      <c r="N837" s="13"/>
      <c r="P837" s="13"/>
      <c r="R837" s="13"/>
      <c r="T837" s="13"/>
      <c r="W837" s="13"/>
      <c r="Y837" s="13"/>
      <c r="Z837" s="14" t="s">
        <v>524</v>
      </c>
      <c r="AD837" s="13">
        <f t="shared" si="83"/>
        <v>0</v>
      </c>
      <c r="AE837" s="13">
        <f t="shared" si="84"/>
        <v>0</v>
      </c>
      <c r="AF837" s="13">
        <f t="shared" si="85"/>
        <v>2</v>
      </c>
      <c r="AG837" s="13">
        <f t="shared" si="81"/>
        <v>0</v>
      </c>
      <c r="AH837" s="12">
        <f t="shared" si="86"/>
        <v>2</v>
      </c>
    </row>
    <row r="838" spans="1:34" hidden="1" x14ac:dyDescent="0.3">
      <c r="A838" s="11" t="s">
        <v>3128</v>
      </c>
      <c r="B838" s="12" t="s">
        <v>2992</v>
      </c>
      <c r="C838" s="12" t="s">
        <v>3081</v>
      </c>
      <c r="D838" s="11" t="s">
        <v>3111</v>
      </c>
      <c r="E838" s="11" t="s">
        <v>3129</v>
      </c>
      <c r="F838" s="11" t="s">
        <v>3128</v>
      </c>
      <c r="G838" s="12" t="s">
        <v>3130</v>
      </c>
      <c r="I838" s="13"/>
      <c r="J838" s="13"/>
      <c r="L838" s="13" t="s">
        <v>524</v>
      </c>
      <c r="M838" s="15"/>
      <c r="N838" s="13"/>
      <c r="P838" s="13"/>
      <c r="R838" s="13"/>
      <c r="S838" s="13" t="s">
        <v>538</v>
      </c>
      <c r="T838" s="13"/>
      <c r="W838" s="13"/>
      <c r="Y838" s="13"/>
      <c r="Z838" s="14"/>
      <c r="AD838" s="13">
        <f t="shared" si="83"/>
        <v>0</v>
      </c>
      <c r="AE838" s="13">
        <f t="shared" si="84"/>
        <v>1</v>
      </c>
      <c r="AF838" s="13">
        <f t="shared" si="85"/>
        <v>1</v>
      </c>
      <c r="AG838" s="13">
        <f t="shared" si="81"/>
        <v>0</v>
      </c>
      <c r="AH838" s="12">
        <f t="shared" si="86"/>
        <v>2</v>
      </c>
    </row>
    <row r="839" spans="1:34" hidden="1" x14ac:dyDescent="0.3">
      <c r="A839" s="11" t="s">
        <v>3131</v>
      </c>
      <c r="B839" s="12" t="s">
        <v>2992</v>
      </c>
      <c r="C839" s="12" t="s">
        <v>3081</v>
      </c>
      <c r="D839" s="11" t="s">
        <v>3111</v>
      </c>
      <c r="E839" s="11" t="s">
        <v>3132</v>
      </c>
      <c r="F839" s="11" t="s">
        <v>3131</v>
      </c>
      <c r="G839" s="12" t="s">
        <v>3133</v>
      </c>
      <c r="I839" s="13"/>
      <c r="J839" s="13"/>
      <c r="L839" s="13" t="s">
        <v>524</v>
      </c>
      <c r="M839" s="15"/>
      <c r="N839" s="13"/>
      <c r="P839" s="13"/>
      <c r="R839" s="13"/>
      <c r="T839" s="13"/>
      <c r="W839" s="13"/>
      <c r="Y839" s="13"/>
      <c r="Z839" s="14"/>
      <c r="AD839" s="13">
        <f t="shared" si="83"/>
        <v>0</v>
      </c>
      <c r="AE839" s="13">
        <f t="shared" si="84"/>
        <v>0</v>
      </c>
      <c r="AF839" s="13">
        <f t="shared" si="85"/>
        <v>1</v>
      </c>
      <c r="AG839" s="13">
        <f t="shared" si="81"/>
        <v>0</v>
      </c>
      <c r="AH839" s="12">
        <f t="shared" si="86"/>
        <v>1</v>
      </c>
    </row>
    <row r="840" spans="1:34" hidden="1" x14ac:dyDescent="0.3">
      <c r="A840" s="11" t="s">
        <v>3134</v>
      </c>
      <c r="B840" s="12" t="s">
        <v>2992</v>
      </c>
      <c r="C840" s="12" t="s">
        <v>3081</v>
      </c>
      <c r="D840" s="11" t="s">
        <v>3111</v>
      </c>
      <c r="E840" s="11" t="s">
        <v>3135</v>
      </c>
      <c r="F840" s="11" t="s">
        <v>3134</v>
      </c>
      <c r="G840" s="12" t="s">
        <v>3136</v>
      </c>
      <c r="I840" s="13"/>
      <c r="J840" s="13"/>
      <c r="L840" s="13" t="s">
        <v>370</v>
      </c>
      <c r="M840" s="15"/>
      <c r="N840" s="13"/>
      <c r="P840" s="13"/>
      <c r="R840" s="13"/>
      <c r="S840" s="13" t="s">
        <v>538</v>
      </c>
      <c r="T840" s="13"/>
      <c r="W840" s="13"/>
      <c r="Y840" s="13"/>
      <c r="Z840" s="14"/>
      <c r="AD840" s="13">
        <f t="shared" si="83"/>
        <v>1</v>
      </c>
      <c r="AE840" s="13">
        <f t="shared" si="84"/>
        <v>1</v>
      </c>
      <c r="AF840" s="13">
        <f t="shared" si="85"/>
        <v>0</v>
      </c>
      <c r="AG840" s="13">
        <f t="shared" si="81"/>
        <v>0</v>
      </c>
      <c r="AH840" s="12">
        <f t="shared" si="86"/>
        <v>2</v>
      </c>
    </row>
    <row r="841" spans="1:34" hidden="1" x14ac:dyDescent="0.3">
      <c r="A841" s="11" t="s">
        <v>3137</v>
      </c>
      <c r="B841" s="12" t="s">
        <v>2992</v>
      </c>
      <c r="C841" s="12" t="s">
        <v>3081</v>
      </c>
      <c r="D841" s="11" t="s">
        <v>3111</v>
      </c>
      <c r="E841" s="11" t="s">
        <v>1277</v>
      </c>
      <c r="F841" s="11" t="s">
        <v>3137</v>
      </c>
      <c r="G841" s="12" t="s">
        <v>3138</v>
      </c>
      <c r="I841" s="13"/>
      <c r="J841" s="13"/>
      <c r="L841" s="13" t="s">
        <v>370</v>
      </c>
      <c r="M841" s="15"/>
      <c r="N841" s="13"/>
      <c r="P841" s="13"/>
      <c r="R841" s="13"/>
      <c r="T841" s="13"/>
      <c r="W841" s="13"/>
      <c r="Y841" s="13"/>
      <c r="Z841" s="14"/>
      <c r="AD841" s="13">
        <f t="shared" si="83"/>
        <v>1</v>
      </c>
      <c r="AE841" s="13">
        <f t="shared" si="84"/>
        <v>0</v>
      </c>
      <c r="AF841" s="13">
        <f t="shared" si="85"/>
        <v>0</v>
      </c>
      <c r="AG841" s="13">
        <f t="shared" si="81"/>
        <v>0</v>
      </c>
      <c r="AH841" s="12">
        <f t="shared" si="86"/>
        <v>1</v>
      </c>
    </row>
    <row r="842" spans="1:34" hidden="1" x14ac:dyDescent="0.3">
      <c r="A842" s="11" t="s">
        <v>3139</v>
      </c>
      <c r="B842" s="12" t="s">
        <v>2992</v>
      </c>
      <c r="C842" s="12" t="s">
        <v>3081</v>
      </c>
      <c r="D842" s="11" t="s">
        <v>3111</v>
      </c>
      <c r="E842" s="11" t="s">
        <v>3140</v>
      </c>
      <c r="F842" s="11" t="s">
        <v>3139</v>
      </c>
      <c r="G842" s="12" t="s">
        <v>3141</v>
      </c>
      <c r="I842" s="13"/>
      <c r="J842" s="13"/>
      <c r="L842" s="13" t="s">
        <v>524</v>
      </c>
      <c r="M842" s="15"/>
      <c r="N842" s="13"/>
      <c r="P842" s="13"/>
      <c r="R842" s="13"/>
      <c r="T842" s="13"/>
      <c r="W842" s="13"/>
      <c r="Y842" s="13"/>
      <c r="Z842" s="14"/>
      <c r="AD842" s="13">
        <f t="shared" si="83"/>
        <v>0</v>
      </c>
      <c r="AE842" s="13">
        <f t="shared" si="84"/>
        <v>0</v>
      </c>
      <c r="AF842" s="13">
        <f t="shared" si="85"/>
        <v>1</v>
      </c>
      <c r="AG842" s="13">
        <f t="shared" si="81"/>
        <v>0</v>
      </c>
      <c r="AH842" s="12">
        <f t="shared" si="86"/>
        <v>1</v>
      </c>
    </row>
    <row r="843" spans="1:34" hidden="1" x14ac:dyDescent="0.3">
      <c r="A843" s="11" t="s">
        <v>3142</v>
      </c>
      <c r="B843" s="12" t="s">
        <v>2992</v>
      </c>
      <c r="C843" s="12" t="s">
        <v>3081</v>
      </c>
      <c r="D843" s="11" t="s">
        <v>3111</v>
      </c>
      <c r="E843" s="11" t="s">
        <v>3143</v>
      </c>
      <c r="F843" s="11" t="s">
        <v>3142</v>
      </c>
      <c r="G843" s="12" t="s">
        <v>3144</v>
      </c>
      <c r="I843" s="13"/>
      <c r="J843" s="13"/>
      <c r="L843" s="13" t="s">
        <v>370</v>
      </c>
      <c r="M843" s="15"/>
      <c r="N843" s="13"/>
      <c r="P843" s="13"/>
      <c r="R843" s="13"/>
      <c r="S843" s="13" t="s">
        <v>538</v>
      </c>
      <c r="T843" s="13"/>
      <c r="W843" s="13"/>
      <c r="Y843" s="13"/>
      <c r="Z843" s="14"/>
      <c r="AD843" s="13">
        <f t="shared" si="83"/>
        <v>1</v>
      </c>
      <c r="AE843" s="13">
        <f t="shared" si="84"/>
        <v>1</v>
      </c>
      <c r="AF843" s="13">
        <f t="shared" si="85"/>
        <v>0</v>
      </c>
      <c r="AG843" s="13">
        <f t="shared" si="81"/>
        <v>0</v>
      </c>
      <c r="AH843" s="12">
        <f t="shared" si="86"/>
        <v>2</v>
      </c>
    </row>
    <row r="844" spans="1:34" hidden="1" x14ac:dyDescent="0.3">
      <c r="A844" s="11" t="s">
        <v>3145</v>
      </c>
      <c r="B844" s="12" t="s">
        <v>2992</v>
      </c>
      <c r="C844" s="12" t="s">
        <v>3081</v>
      </c>
      <c r="D844" s="11" t="s">
        <v>3111</v>
      </c>
      <c r="E844" s="11" t="s">
        <v>3146</v>
      </c>
      <c r="F844" s="11" t="s">
        <v>3145</v>
      </c>
      <c r="G844" s="12" t="s">
        <v>3147</v>
      </c>
      <c r="H844" s="13" t="s">
        <v>396</v>
      </c>
      <c r="I844" s="13"/>
      <c r="J844" s="13"/>
      <c r="K844" s="14" t="s">
        <v>370</v>
      </c>
      <c r="M844" s="15"/>
      <c r="N844" s="13"/>
      <c r="P844" s="13"/>
      <c r="R844" s="13"/>
      <c r="T844" s="13"/>
      <c r="V844" s="13" t="s">
        <v>361</v>
      </c>
      <c r="W844" s="13"/>
      <c r="Y844" s="13"/>
      <c r="Z844" s="14" t="s">
        <v>524</v>
      </c>
      <c r="AD844" s="13">
        <f t="shared" si="83"/>
        <v>1</v>
      </c>
      <c r="AE844" s="13">
        <f t="shared" si="84"/>
        <v>0</v>
      </c>
      <c r="AF844" s="13">
        <f t="shared" si="85"/>
        <v>2</v>
      </c>
      <c r="AG844" s="13">
        <f t="shared" si="81"/>
        <v>0</v>
      </c>
      <c r="AH844" s="12">
        <f t="shared" si="86"/>
        <v>3</v>
      </c>
    </row>
    <row r="845" spans="1:34" hidden="1" x14ac:dyDescent="0.3">
      <c r="A845" s="11" t="s">
        <v>3148</v>
      </c>
      <c r="B845" s="12" t="s">
        <v>2992</v>
      </c>
      <c r="C845" s="12" t="s">
        <v>3081</v>
      </c>
      <c r="D845" s="11" t="s">
        <v>3111</v>
      </c>
      <c r="E845" s="11" t="s">
        <v>3149</v>
      </c>
      <c r="F845" s="11" t="s">
        <v>3148</v>
      </c>
      <c r="G845" s="12" t="s">
        <v>3150</v>
      </c>
      <c r="I845" s="13"/>
      <c r="J845" s="13"/>
      <c r="L845" s="13" t="s">
        <v>396</v>
      </c>
      <c r="M845" s="15"/>
      <c r="N845" s="13"/>
      <c r="O845" s="13" t="s">
        <v>396</v>
      </c>
      <c r="P845" s="13"/>
      <c r="R845" s="13"/>
      <c r="T845" s="13"/>
      <c r="W845" s="13"/>
      <c r="Y845" s="13"/>
      <c r="Z845" s="14" t="s">
        <v>524</v>
      </c>
      <c r="AD845" s="13">
        <f t="shared" si="83"/>
        <v>0</v>
      </c>
      <c r="AE845" s="13">
        <f t="shared" si="84"/>
        <v>0</v>
      </c>
      <c r="AF845" s="13">
        <f t="shared" si="85"/>
        <v>1</v>
      </c>
      <c r="AG845" s="13">
        <f t="shared" ref="AG845:AG915" si="87">COUNTIF(H845:AA845,"IN")</f>
        <v>0</v>
      </c>
      <c r="AH845" s="12">
        <f t="shared" si="86"/>
        <v>1</v>
      </c>
    </row>
    <row r="846" spans="1:34" hidden="1" x14ac:dyDescent="0.3">
      <c r="A846" s="11" t="s">
        <v>3151</v>
      </c>
      <c r="B846" s="12" t="s">
        <v>2992</v>
      </c>
      <c r="C846" s="12" t="s">
        <v>3081</v>
      </c>
      <c r="D846" s="11" t="s">
        <v>3111</v>
      </c>
      <c r="E846" s="11" t="s">
        <v>3152</v>
      </c>
      <c r="F846" s="11" t="s">
        <v>3151</v>
      </c>
      <c r="G846" s="12" t="s">
        <v>3153</v>
      </c>
      <c r="I846" s="13"/>
      <c r="J846" s="13"/>
      <c r="M846" s="15" t="s">
        <v>361</v>
      </c>
      <c r="N846" s="13"/>
      <c r="O846" s="13" t="s">
        <v>370</v>
      </c>
      <c r="P846" s="13"/>
      <c r="R846" s="13"/>
      <c r="S846" s="13" t="s">
        <v>538</v>
      </c>
      <c r="T846" s="13"/>
      <c r="W846" s="13"/>
      <c r="Y846" s="13"/>
      <c r="Z846" s="14"/>
      <c r="AD846" s="13">
        <f t="shared" si="83"/>
        <v>1</v>
      </c>
      <c r="AE846" s="13">
        <f t="shared" si="84"/>
        <v>1</v>
      </c>
      <c r="AF846" s="13">
        <f t="shared" si="85"/>
        <v>1</v>
      </c>
      <c r="AG846" s="13">
        <f t="shared" si="87"/>
        <v>0</v>
      </c>
      <c r="AH846" s="12">
        <f t="shared" si="86"/>
        <v>3</v>
      </c>
    </row>
    <row r="847" spans="1:34" hidden="1" x14ac:dyDescent="0.3">
      <c r="A847" s="11" t="s">
        <v>3154</v>
      </c>
      <c r="B847" s="12" t="s">
        <v>2992</v>
      </c>
      <c r="C847" s="12" t="s">
        <v>3081</v>
      </c>
      <c r="D847" s="11" t="s">
        <v>3111</v>
      </c>
      <c r="E847" s="11" t="s">
        <v>3155</v>
      </c>
      <c r="F847" s="11" t="s">
        <v>3154</v>
      </c>
      <c r="G847" s="12" t="s">
        <v>3156</v>
      </c>
      <c r="I847" s="13"/>
      <c r="J847" s="13"/>
      <c r="L847" s="13" t="s">
        <v>370</v>
      </c>
      <c r="M847" s="15" t="s">
        <v>396</v>
      </c>
      <c r="N847" s="13"/>
      <c r="O847" s="13" t="s">
        <v>396</v>
      </c>
      <c r="P847" s="13"/>
      <c r="R847" s="13"/>
      <c r="S847" s="13" t="s">
        <v>396</v>
      </c>
      <c r="T847" s="13"/>
      <c r="W847" s="13"/>
      <c r="Y847" s="13"/>
      <c r="Z847" s="14"/>
      <c r="AD847" s="13">
        <f t="shared" si="83"/>
        <v>1</v>
      </c>
      <c r="AE847" s="13">
        <f t="shared" si="84"/>
        <v>0</v>
      </c>
      <c r="AF847" s="13">
        <f t="shared" si="85"/>
        <v>0</v>
      </c>
      <c r="AG847" s="13">
        <f t="shared" si="87"/>
        <v>0</v>
      </c>
      <c r="AH847" s="12">
        <f t="shared" si="86"/>
        <v>1</v>
      </c>
    </row>
    <row r="848" spans="1:34" hidden="1" x14ac:dyDescent="0.3">
      <c r="A848" s="11" t="s">
        <v>3157</v>
      </c>
      <c r="B848" s="12" t="s">
        <v>2992</v>
      </c>
      <c r="C848" s="12" t="s">
        <v>3081</v>
      </c>
      <c r="D848" s="11" t="s">
        <v>3111</v>
      </c>
      <c r="E848" s="11" t="s">
        <v>3158</v>
      </c>
      <c r="F848" s="11" t="s">
        <v>3157</v>
      </c>
      <c r="G848" s="12" t="s">
        <v>3159</v>
      </c>
      <c r="I848" s="13"/>
      <c r="J848" s="13"/>
      <c r="K848" s="14" t="s">
        <v>538</v>
      </c>
      <c r="M848" s="15"/>
      <c r="N848" s="13"/>
      <c r="P848" s="13" t="s">
        <v>524</v>
      </c>
      <c r="R848" s="13"/>
      <c r="T848" s="13" t="s">
        <v>538</v>
      </c>
      <c r="W848" s="13"/>
      <c r="Y848" s="13"/>
      <c r="Z848" s="14"/>
      <c r="AD848" s="13">
        <f t="shared" si="83"/>
        <v>0</v>
      </c>
      <c r="AE848" s="13">
        <f t="shared" si="84"/>
        <v>2</v>
      </c>
      <c r="AF848" s="13">
        <f t="shared" si="85"/>
        <v>1</v>
      </c>
      <c r="AG848" s="13">
        <f t="shared" si="87"/>
        <v>0</v>
      </c>
      <c r="AH848" s="12">
        <f t="shared" si="86"/>
        <v>3</v>
      </c>
    </row>
    <row r="849" spans="1:34" hidden="1" x14ac:dyDescent="0.3">
      <c r="A849" s="11" t="s">
        <v>3160</v>
      </c>
      <c r="B849" s="12" t="s">
        <v>2992</v>
      </c>
      <c r="C849" s="12" t="s">
        <v>3081</v>
      </c>
      <c r="D849" s="11" t="s">
        <v>3161</v>
      </c>
      <c r="E849" s="11" t="s">
        <v>3162</v>
      </c>
      <c r="F849" s="11" t="s">
        <v>3160</v>
      </c>
      <c r="G849" s="12" t="s">
        <v>3163</v>
      </c>
      <c r="H849" s="13" t="s">
        <v>538</v>
      </c>
      <c r="I849" s="13"/>
      <c r="J849" s="13"/>
      <c r="K849" s="14" t="s">
        <v>538</v>
      </c>
      <c r="L849" s="13" t="s">
        <v>370</v>
      </c>
      <c r="M849" s="15"/>
      <c r="N849" s="13"/>
      <c r="P849" s="13"/>
      <c r="R849" s="13"/>
      <c r="T849" s="13"/>
      <c r="V849" s="13" t="s">
        <v>524</v>
      </c>
      <c r="W849" s="13"/>
      <c r="Y849" s="13"/>
      <c r="Z849" s="14" t="s">
        <v>538</v>
      </c>
      <c r="AD849" s="13">
        <f t="shared" si="83"/>
        <v>1</v>
      </c>
      <c r="AE849" s="13">
        <f t="shared" si="84"/>
        <v>3</v>
      </c>
      <c r="AF849" s="13">
        <f t="shared" si="85"/>
        <v>1</v>
      </c>
      <c r="AG849" s="13">
        <f t="shared" si="87"/>
        <v>0</v>
      </c>
      <c r="AH849" s="12">
        <f t="shared" si="86"/>
        <v>5</v>
      </c>
    </row>
    <row r="850" spans="1:34" hidden="1" x14ac:dyDescent="0.3">
      <c r="A850" s="11" t="s">
        <v>3164</v>
      </c>
      <c r="B850" s="12" t="s">
        <v>2992</v>
      </c>
      <c r="C850" s="12" t="s">
        <v>3081</v>
      </c>
      <c r="D850" s="11" t="s">
        <v>3165</v>
      </c>
      <c r="E850" s="11" t="s">
        <v>3166</v>
      </c>
      <c r="F850" s="11" t="s">
        <v>3164</v>
      </c>
      <c r="G850" s="12" t="s">
        <v>3167</v>
      </c>
      <c r="H850" s="13" t="s">
        <v>396</v>
      </c>
      <c r="I850" s="13"/>
      <c r="J850" s="13"/>
      <c r="M850" s="15"/>
      <c r="N850" s="13"/>
      <c r="P850" s="13"/>
      <c r="R850" s="13"/>
      <c r="T850" s="13"/>
      <c r="W850" s="13"/>
      <c r="Y850" s="13"/>
      <c r="Z850" s="14" t="s">
        <v>370</v>
      </c>
      <c r="AD850" s="13">
        <f t="shared" si="83"/>
        <v>1</v>
      </c>
      <c r="AE850" s="13">
        <f t="shared" si="84"/>
        <v>0</v>
      </c>
      <c r="AF850" s="13">
        <f t="shared" si="85"/>
        <v>0</v>
      </c>
      <c r="AG850" s="13">
        <f t="shared" si="87"/>
        <v>0</v>
      </c>
      <c r="AH850" s="12">
        <f t="shared" si="86"/>
        <v>1</v>
      </c>
    </row>
    <row r="851" spans="1:34" hidden="1" x14ac:dyDescent="0.3">
      <c r="A851" s="11" t="s">
        <v>3168</v>
      </c>
      <c r="B851" s="12" t="s">
        <v>2992</v>
      </c>
      <c r="C851" s="12" t="s">
        <v>3081</v>
      </c>
      <c r="D851" s="11" t="s">
        <v>3165</v>
      </c>
      <c r="E851" s="11" t="s">
        <v>697</v>
      </c>
      <c r="F851" s="11" t="s">
        <v>3168</v>
      </c>
      <c r="G851" s="12" t="s">
        <v>3169</v>
      </c>
      <c r="I851" s="13"/>
      <c r="J851" s="13"/>
      <c r="K851" s="14" t="s">
        <v>524</v>
      </c>
      <c r="L851" s="13" t="s">
        <v>361</v>
      </c>
      <c r="M851" s="15"/>
      <c r="N851" s="13"/>
      <c r="P851" s="13"/>
      <c r="R851" s="13"/>
      <c r="S851" s="13" t="s">
        <v>524</v>
      </c>
      <c r="T851" s="13"/>
      <c r="W851" s="13"/>
      <c r="Y851" s="13"/>
      <c r="Z851" s="14" t="s">
        <v>524</v>
      </c>
      <c r="AD851" s="13">
        <f t="shared" si="83"/>
        <v>0</v>
      </c>
      <c r="AE851" s="13">
        <f t="shared" si="84"/>
        <v>0</v>
      </c>
      <c r="AF851" s="13">
        <f t="shared" si="85"/>
        <v>4</v>
      </c>
      <c r="AG851" s="13">
        <f t="shared" si="87"/>
        <v>0</v>
      </c>
      <c r="AH851" s="12">
        <f t="shared" si="86"/>
        <v>4</v>
      </c>
    </row>
    <row r="852" spans="1:34" hidden="1" x14ac:dyDescent="0.3">
      <c r="A852" s="11" t="s">
        <v>3170</v>
      </c>
      <c r="B852" s="12" t="s">
        <v>2992</v>
      </c>
      <c r="C852" s="12" t="s">
        <v>3081</v>
      </c>
      <c r="D852" s="11" t="s">
        <v>3165</v>
      </c>
      <c r="E852" s="11" t="s">
        <v>3171</v>
      </c>
      <c r="F852" s="11" t="s">
        <v>3170</v>
      </c>
      <c r="G852" s="12" t="s">
        <v>3172</v>
      </c>
      <c r="H852" s="13" t="s">
        <v>538</v>
      </c>
      <c r="I852" s="13"/>
      <c r="J852" s="13"/>
      <c r="K852" s="14" t="s">
        <v>538</v>
      </c>
      <c r="L852" s="13" t="s">
        <v>538</v>
      </c>
      <c r="M852" s="15"/>
      <c r="N852" s="13"/>
      <c r="O852" s="13" t="s">
        <v>524</v>
      </c>
      <c r="P852" s="13"/>
      <c r="R852" s="13"/>
      <c r="S852" s="13" t="s">
        <v>538</v>
      </c>
      <c r="T852" s="13"/>
      <c r="V852" s="13" t="s">
        <v>538</v>
      </c>
      <c r="W852" s="13"/>
      <c r="Y852" s="13"/>
      <c r="Z852" s="14" t="s">
        <v>538</v>
      </c>
      <c r="AD852" s="13">
        <f t="shared" si="83"/>
        <v>0</v>
      </c>
      <c r="AE852" s="13">
        <f t="shared" si="84"/>
        <v>6</v>
      </c>
      <c r="AF852" s="13">
        <f t="shared" si="85"/>
        <v>1</v>
      </c>
      <c r="AG852" s="13">
        <f t="shared" si="87"/>
        <v>0</v>
      </c>
      <c r="AH852" s="12">
        <f t="shared" si="86"/>
        <v>7</v>
      </c>
    </row>
    <row r="853" spans="1:34" hidden="1" x14ac:dyDescent="0.3">
      <c r="A853" s="11" t="s">
        <v>3173</v>
      </c>
      <c r="B853" s="12" t="s">
        <v>2992</v>
      </c>
      <c r="C853" s="12" t="s">
        <v>3081</v>
      </c>
      <c r="D853" s="11" t="s">
        <v>3165</v>
      </c>
      <c r="E853" s="11" t="s">
        <v>2827</v>
      </c>
      <c r="F853" s="11" t="s">
        <v>3173</v>
      </c>
      <c r="G853" s="12" t="s">
        <v>3174</v>
      </c>
      <c r="H853" s="13" t="s">
        <v>538</v>
      </c>
      <c r="I853" s="13"/>
      <c r="J853" s="13"/>
      <c r="K853" s="14" t="s">
        <v>538</v>
      </c>
      <c r="L853" s="13" t="s">
        <v>370</v>
      </c>
      <c r="M853" s="15"/>
      <c r="N853" s="13"/>
      <c r="P853" s="13"/>
      <c r="R853" s="13"/>
      <c r="S853" s="13" t="s">
        <v>538</v>
      </c>
      <c r="T853" s="13"/>
      <c r="V853" s="13" t="s">
        <v>538</v>
      </c>
      <c r="W853" s="13"/>
      <c r="Y853" s="13"/>
      <c r="Z853" s="14" t="s">
        <v>370</v>
      </c>
      <c r="AD853" s="13">
        <f t="shared" si="83"/>
        <v>2</v>
      </c>
      <c r="AE853" s="13">
        <f t="shared" si="84"/>
        <v>4</v>
      </c>
      <c r="AF853" s="13">
        <f t="shared" si="85"/>
        <v>0</v>
      </c>
      <c r="AG853" s="13">
        <f t="shared" si="87"/>
        <v>0</v>
      </c>
      <c r="AH853" s="12">
        <f t="shared" si="86"/>
        <v>6</v>
      </c>
    </row>
    <row r="854" spans="1:34" hidden="1" x14ac:dyDescent="0.3">
      <c r="A854" s="11" t="s">
        <v>3175</v>
      </c>
      <c r="B854" s="12" t="s">
        <v>2992</v>
      </c>
      <c r="C854" s="12" t="s">
        <v>3081</v>
      </c>
      <c r="D854" s="11" t="s">
        <v>3176</v>
      </c>
      <c r="E854" s="11" t="s">
        <v>3177</v>
      </c>
      <c r="F854" s="11" t="s">
        <v>3175</v>
      </c>
      <c r="G854" s="12" t="s">
        <v>3178</v>
      </c>
      <c r="I854" s="13" t="s">
        <v>361</v>
      </c>
      <c r="J854" s="13"/>
      <c r="K854" s="14" t="s">
        <v>538</v>
      </c>
      <c r="M854" s="15"/>
      <c r="N854" s="13" t="s">
        <v>524</v>
      </c>
      <c r="P854" s="13" t="s">
        <v>396</v>
      </c>
      <c r="R854" s="13"/>
      <c r="T854" s="13" t="s">
        <v>538</v>
      </c>
      <c r="U854" s="13" t="s">
        <v>524</v>
      </c>
      <c r="W854" s="13"/>
      <c r="Y854" s="13"/>
      <c r="Z854" s="14"/>
      <c r="AD854" s="13">
        <f t="shared" si="83"/>
        <v>0</v>
      </c>
      <c r="AE854" s="13">
        <f t="shared" si="84"/>
        <v>2</v>
      </c>
      <c r="AF854" s="13">
        <f t="shared" si="85"/>
        <v>3</v>
      </c>
      <c r="AG854" s="13">
        <f t="shared" si="87"/>
        <v>0</v>
      </c>
      <c r="AH854" s="12">
        <f t="shared" si="86"/>
        <v>5</v>
      </c>
    </row>
    <row r="855" spans="1:34" hidden="1" x14ac:dyDescent="0.3">
      <c r="A855" s="11" t="s">
        <v>3179</v>
      </c>
      <c r="B855" s="12" t="s">
        <v>2992</v>
      </c>
      <c r="C855" s="12" t="s">
        <v>3081</v>
      </c>
      <c r="D855" s="11" t="s">
        <v>3180</v>
      </c>
      <c r="E855" s="11" t="s">
        <v>1175</v>
      </c>
      <c r="F855" s="11" t="s">
        <v>3179</v>
      </c>
      <c r="G855" s="12" t="s">
        <v>3181</v>
      </c>
      <c r="H855" s="13" t="s">
        <v>524</v>
      </c>
      <c r="I855" s="13"/>
      <c r="J855" s="13"/>
      <c r="K855" s="14" t="s">
        <v>524</v>
      </c>
      <c r="L855" s="13" t="s">
        <v>524</v>
      </c>
      <c r="M855" s="15"/>
      <c r="N855" s="13"/>
      <c r="P855" s="13"/>
      <c r="R855" s="13"/>
      <c r="S855" s="13" t="s">
        <v>524</v>
      </c>
      <c r="T855" s="13"/>
      <c r="V855" s="13" t="s">
        <v>524</v>
      </c>
      <c r="W855" s="13"/>
      <c r="Y855" s="13"/>
      <c r="Z855" s="14" t="s">
        <v>538</v>
      </c>
      <c r="AD855" s="13">
        <f t="shared" si="83"/>
        <v>0</v>
      </c>
      <c r="AE855" s="13">
        <f t="shared" si="84"/>
        <v>1</v>
      </c>
      <c r="AF855" s="13">
        <f t="shared" si="85"/>
        <v>5</v>
      </c>
      <c r="AG855" s="13">
        <f t="shared" si="87"/>
        <v>0</v>
      </c>
      <c r="AH855" s="12">
        <f t="shared" si="86"/>
        <v>6</v>
      </c>
    </row>
    <row r="856" spans="1:34" hidden="1" x14ac:dyDescent="0.3">
      <c r="A856" s="11" t="s">
        <v>3182</v>
      </c>
      <c r="B856" s="12" t="s">
        <v>2992</v>
      </c>
      <c r="C856" s="12" t="s">
        <v>3081</v>
      </c>
      <c r="D856" s="11" t="s">
        <v>3180</v>
      </c>
      <c r="E856" s="11" t="s">
        <v>3183</v>
      </c>
      <c r="F856" s="11" t="s">
        <v>3182</v>
      </c>
      <c r="G856" s="12" t="s">
        <v>3184</v>
      </c>
      <c r="H856" s="13" t="s">
        <v>538</v>
      </c>
      <c r="I856" s="13"/>
      <c r="J856" s="13"/>
      <c r="K856" s="14" t="s">
        <v>538</v>
      </c>
      <c r="L856" s="13" t="s">
        <v>538</v>
      </c>
      <c r="M856" s="15" t="s">
        <v>396</v>
      </c>
      <c r="N856" s="13"/>
      <c r="O856" s="13" t="s">
        <v>396</v>
      </c>
      <c r="P856" s="13"/>
      <c r="R856" s="13"/>
      <c r="S856" s="13" t="s">
        <v>538</v>
      </c>
      <c r="T856" s="13"/>
      <c r="V856" s="13" t="s">
        <v>538</v>
      </c>
      <c r="W856" s="13"/>
      <c r="Y856" s="13"/>
      <c r="Z856" s="14" t="s">
        <v>370</v>
      </c>
      <c r="AD856" s="13">
        <f t="shared" si="83"/>
        <v>1</v>
      </c>
      <c r="AE856" s="13">
        <f t="shared" si="84"/>
        <v>5</v>
      </c>
      <c r="AF856" s="13">
        <f t="shared" si="85"/>
        <v>0</v>
      </c>
      <c r="AG856" s="13">
        <f t="shared" si="87"/>
        <v>0</v>
      </c>
      <c r="AH856" s="12">
        <f t="shared" si="86"/>
        <v>6</v>
      </c>
    </row>
    <row r="857" spans="1:34" hidden="1" x14ac:dyDescent="0.3">
      <c r="A857" s="11" t="s">
        <v>3185</v>
      </c>
      <c r="B857" s="12" t="s">
        <v>2992</v>
      </c>
      <c r="C857" s="12" t="s">
        <v>3081</v>
      </c>
      <c r="D857" s="11" t="s">
        <v>3180</v>
      </c>
      <c r="E857" s="11" t="s">
        <v>3186</v>
      </c>
      <c r="F857" s="11" t="s">
        <v>3185</v>
      </c>
      <c r="G857" s="12" t="s">
        <v>3187</v>
      </c>
      <c r="H857" s="13" t="s">
        <v>538</v>
      </c>
      <c r="I857" s="13"/>
      <c r="J857" s="13"/>
      <c r="K857" s="14" t="s">
        <v>538</v>
      </c>
      <c r="M857" s="15"/>
      <c r="N857" s="13"/>
      <c r="P857" s="13"/>
      <c r="R857" s="13"/>
      <c r="T857" s="13"/>
      <c r="V857" s="13" t="s">
        <v>538</v>
      </c>
      <c r="W857" s="13"/>
      <c r="Y857" s="13"/>
      <c r="Z857" s="14" t="s">
        <v>524</v>
      </c>
      <c r="AD857" s="13">
        <f t="shared" si="83"/>
        <v>0</v>
      </c>
      <c r="AE857" s="13">
        <f t="shared" si="84"/>
        <v>3</v>
      </c>
      <c r="AF857" s="13">
        <f t="shared" si="85"/>
        <v>1</v>
      </c>
      <c r="AG857" s="13">
        <f t="shared" si="87"/>
        <v>0</v>
      </c>
      <c r="AH857" s="12">
        <f t="shared" si="86"/>
        <v>4</v>
      </c>
    </row>
    <row r="858" spans="1:34" hidden="1" x14ac:dyDescent="0.3">
      <c r="A858" s="11" t="s">
        <v>3188</v>
      </c>
      <c r="B858" s="12" t="s">
        <v>2992</v>
      </c>
      <c r="C858" s="12" t="s">
        <v>3081</v>
      </c>
      <c r="D858" s="11" t="s">
        <v>3180</v>
      </c>
      <c r="E858" s="11" t="s">
        <v>3189</v>
      </c>
      <c r="F858" s="11" t="s">
        <v>3188</v>
      </c>
      <c r="G858" s="12" t="s">
        <v>3190</v>
      </c>
      <c r="H858" s="13" t="s">
        <v>396</v>
      </c>
      <c r="I858" s="13"/>
      <c r="J858" s="13"/>
      <c r="L858" s="13" t="s">
        <v>360</v>
      </c>
      <c r="M858" s="15" t="s">
        <v>524</v>
      </c>
      <c r="N858" s="13"/>
      <c r="O858" s="13" t="s">
        <v>538</v>
      </c>
      <c r="P858" s="13"/>
      <c r="R858" s="13"/>
      <c r="S858" s="13" t="s">
        <v>538</v>
      </c>
      <c r="T858" s="13"/>
      <c r="W858" s="13"/>
      <c r="Y858" s="13"/>
      <c r="Z858" s="14"/>
      <c r="AD858" s="13">
        <f t="shared" si="83"/>
        <v>0</v>
      </c>
      <c r="AE858" s="13">
        <f t="shared" si="84"/>
        <v>3</v>
      </c>
      <c r="AF858" s="13">
        <f t="shared" si="85"/>
        <v>1</v>
      </c>
      <c r="AG858" s="13">
        <f t="shared" si="87"/>
        <v>0</v>
      </c>
      <c r="AH858" s="12">
        <f t="shared" si="86"/>
        <v>4</v>
      </c>
    </row>
    <row r="859" spans="1:34" hidden="1" x14ac:dyDescent="0.3">
      <c r="A859" s="11" t="s">
        <v>3191</v>
      </c>
      <c r="B859" s="12" t="s">
        <v>2992</v>
      </c>
      <c r="C859" s="12" t="s">
        <v>3081</v>
      </c>
      <c r="D859" s="11" t="s">
        <v>3180</v>
      </c>
      <c r="E859" s="11" t="s">
        <v>3192</v>
      </c>
      <c r="F859" s="11" t="s">
        <v>3191</v>
      </c>
      <c r="G859" s="12" t="s">
        <v>3193</v>
      </c>
      <c r="H859" s="13" t="s">
        <v>524</v>
      </c>
      <c r="I859" s="13"/>
      <c r="J859" s="13"/>
      <c r="L859" s="13" t="s">
        <v>538</v>
      </c>
      <c r="M859" s="15" t="s">
        <v>361</v>
      </c>
      <c r="N859" s="13"/>
      <c r="P859" s="13"/>
      <c r="R859" s="13"/>
      <c r="S859" s="13" t="s">
        <v>396</v>
      </c>
      <c r="T859" s="13"/>
      <c r="W859" s="13"/>
      <c r="Y859" s="13"/>
      <c r="Z859" s="14" t="s">
        <v>524</v>
      </c>
      <c r="AD859" s="13">
        <f t="shared" si="83"/>
        <v>0</v>
      </c>
      <c r="AE859" s="13">
        <f t="shared" si="84"/>
        <v>1</v>
      </c>
      <c r="AF859" s="13">
        <f t="shared" si="85"/>
        <v>3</v>
      </c>
      <c r="AG859" s="13">
        <f t="shared" si="87"/>
        <v>0</v>
      </c>
      <c r="AH859" s="12">
        <f t="shared" si="86"/>
        <v>4</v>
      </c>
    </row>
    <row r="860" spans="1:34" hidden="1" x14ac:dyDescent="0.3">
      <c r="A860" s="11" t="s">
        <v>3194</v>
      </c>
      <c r="B860" s="12" t="s">
        <v>2992</v>
      </c>
      <c r="C860" s="12" t="s">
        <v>3081</v>
      </c>
      <c r="D860" s="11" t="s">
        <v>3195</v>
      </c>
      <c r="E860" s="11" t="s">
        <v>3196</v>
      </c>
      <c r="F860" s="11" t="s">
        <v>3194</v>
      </c>
      <c r="G860" s="12" t="s">
        <v>3197</v>
      </c>
      <c r="H860" s="13" t="s">
        <v>538</v>
      </c>
      <c r="I860" s="13" t="s">
        <v>361</v>
      </c>
      <c r="J860" s="13"/>
      <c r="K860" s="14" t="s">
        <v>538</v>
      </c>
      <c r="M860" s="15" t="s">
        <v>361</v>
      </c>
      <c r="N860" s="13"/>
      <c r="P860" s="13" t="s">
        <v>538</v>
      </c>
      <c r="Q860" s="13" t="s">
        <v>538</v>
      </c>
      <c r="R860" s="13"/>
      <c r="T860" s="13" t="s">
        <v>538</v>
      </c>
      <c r="U860" s="13" t="s">
        <v>524</v>
      </c>
      <c r="V860" s="13" t="s">
        <v>538</v>
      </c>
      <c r="W860" s="13" t="s">
        <v>396</v>
      </c>
      <c r="Y860" s="13"/>
      <c r="Z860" s="14" t="s">
        <v>524</v>
      </c>
      <c r="AD860" s="13">
        <f t="shared" si="83"/>
        <v>0</v>
      </c>
      <c r="AE860" s="13">
        <f t="shared" si="84"/>
        <v>6</v>
      </c>
      <c r="AF860" s="13">
        <f t="shared" si="85"/>
        <v>4</v>
      </c>
      <c r="AG860" s="13">
        <f t="shared" si="87"/>
        <v>0</v>
      </c>
      <c r="AH860" s="12">
        <f t="shared" si="86"/>
        <v>10</v>
      </c>
    </row>
    <row r="861" spans="1:34" hidden="1" x14ac:dyDescent="0.3">
      <c r="A861" s="11" t="s">
        <v>3198</v>
      </c>
      <c r="B861" s="12" t="s">
        <v>2992</v>
      </c>
      <c r="C861" s="12" t="s">
        <v>3081</v>
      </c>
      <c r="D861" s="11" t="s">
        <v>3195</v>
      </c>
      <c r="E861" s="11" t="s">
        <v>3199</v>
      </c>
      <c r="F861" s="11" t="s">
        <v>3198</v>
      </c>
      <c r="G861" s="12" t="s">
        <v>3200</v>
      </c>
      <c r="H861" s="13" t="s">
        <v>538</v>
      </c>
      <c r="I861" s="13"/>
      <c r="J861" s="13"/>
      <c r="K861" s="14" t="s">
        <v>538</v>
      </c>
      <c r="M861" s="15"/>
      <c r="N861" s="13"/>
      <c r="P861" s="13"/>
      <c r="Q861" s="13"/>
      <c r="R861" s="13"/>
      <c r="T861" s="13"/>
      <c r="U861" s="13" t="s">
        <v>524</v>
      </c>
      <c r="V861" s="13" t="s">
        <v>360</v>
      </c>
      <c r="W861" s="13"/>
      <c r="Y861" s="13"/>
      <c r="Z861" s="14"/>
      <c r="AD861" s="13">
        <f t="shared" si="83"/>
        <v>0</v>
      </c>
      <c r="AE861" s="13">
        <f t="shared" si="84"/>
        <v>3</v>
      </c>
      <c r="AF861" s="13">
        <f t="shared" si="85"/>
        <v>1</v>
      </c>
      <c r="AG861" s="13">
        <f t="shared" si="87"/>
        <v>0</v>
      </c>
      <c r="AH861" s="12">
        <f t="shared" si="86"/>
        <v>4</v>
      </c>
    </row>
    <row r="862" spans="1:34" hidden="1" x14ac:dyDescent="0.3">
      <c r="A862" s="11" t="s">
        <v>3201</v>
      </c>
      <c r="B862" s="12" t="s">
        <v>2992</v>
      </c>
      <c r="C862" s="12" t="s">
        <v>3081</v>
      </c>
      <c r="D862" s="11" t="s">
        <v>3202</v>
      </c>
      <c r="E862" s="11" t="s">
        <v>3203</v>
      </c>
      <c r="F862" s="11" t="s">
        <v>3201</v>
      </c>
      <c r="G862" s="12" t="s">
        <v>3204</v>
      </c>
      <c r="I862" s="13"/>
      <c r="J862" s="13"/>
      <c r="M862" s="15" t="s">
        <v>524</v>
      </c>
      <c r="N862" s="13"/>
      <c r="O862" s="13" t="s">
        <v>524</v>
      </c>
      <c r="P862" s="13"/>
      <c r="R862" s="13"/>
      <c r="S862" s="13" t="s">
        <v>396</v>
      </c>
      <c r="T862" s="13"/>
      <c r="W862" s="13"/>
      <c r="Y862" s="13"/>
      <c r="Z862" s="14"/>
      <c r="AD862" s="13">
        <f t="shared" si="83"/>
        <v>0</v>
      </c>
      <c r="AE862" s="13">
        <f t="shared" si="84"/>
        <v>0</v>
      </c>
      <c r="AF862" s="13">
        <f t="shared" si="85"/>
        <v>2</v>
      </c>
      <c r="AG862" s="13">
        <f t="shared" si="87"/>
        <v>0</v>
      </c>
      <c r="AH862" s="12">
        <f t="shared" si="86"/>
        <v>2</v>
      </c>
    </row>
    <row r="863" spans="1:34" hidden="1" x14ac:dyDescent="0.3">
      <c r="A863" s="11" t="s">
        <v>3205</v>
      </c>
      <c r="B863" s="12" t="s">
        <v>2992</v>
      </c>
      <c r="C863" s="12" t="s">
        <v>3081</v>
      </c>
      <c r="D863" s="11" t="s">
        <v>3202</v>
      </c>
      <c r="E863" s="11" t="s">
        <v>3021</v>
      </c>
      <c r="F863" s="11" t="s">
        <v>3205</v>
      </c>
      <c r="G863" s="12" t="s">
        <v>3206</v>
      </c>
      <c r="I863" s="13"/>
      <c r="J863" s="13"/>
      <c r="L863" s="13" t="s">
        <v>538</v>
      </c>
      <c r="M863" s="15"/>
      <c r="N863" s="13"/>
      <c r="O863" s="13" t="s">
        <v>524</v>
      </c>
      <c r="P863" s="13"/>
      <c r="R863" s="13"/>
      <c r="S863" s="13" t="s">
        <v>538</v>
      </c>
      <c r="T863" s="13"/>
      <c r="W863" s="13"/>
      <c r="Y863" s="13"/>
      <c r="Z863" s="14"/>
      <c r="AD863" s="13">
        <f t="shared" si="83"/>
        <v>0</v>
      </c>
      <c r="AE863" s="13">
        <f t="shared" si="84"/>
        <v>2</v>
      </c>
      <c r="AF863" s="13">
        <f t="shared" si="85"/>
        <v>1</v>
      </c>
      <c r="AG863" s="13">
        <f t="shared" si="87"/>
        <v>0</v>
      </c>
      <c r="AH863" s="12">
        <f t="shared" si="86"/>
        <v>3</v>
      </c>
    </row>
    <row r="864" spans="1:34" hidden="1" x14ac:dyDescent="0.3">
      <c r="A864" s="11" t="s">
        <v>3207</v>
      </c>
      <c r="B864" s="12" t="s">
        <v>2992</v>
      </c>
      <c r="C864" s="12" t="s">
        <v>3081</v>
      </c>
      <c r="D864" s="11" t="s">
        <v>3202</v>
      </c>
      <c r="E864" s="11" t="s">
        <v>3208</v>
      </c>
      <c r="F864" s="11" t="s">
        <v>3207</v>
      </c>
      <c r="G864" s="12" t="s">
        <v>3209</v>
      </c>
      <c r="I864" s="13"/>
      <c r="J864" s="13"/>
      <c r="K864" s="14" t="s">
        <v>361</v>
      </c>
      <c r="M864" s="15"/>
      <c r="N864" s="13"/>
      <c r="P864" s="13"/>
      <c r="R864" s="13"/>
      <c r="T864" s="13"/>
      <c r="W864" s="13"/>
      <c r="Y864" s="13"/>
      <c r="Z864" s="14"/>
      <c r="AD864" s="13">
        <f>COUNTIF(H864:Z864,"X")+COUNTIF(H864:Z864, "X(e)")</f>
        <v>0</v>
      </c>
      <c r="AE864" s="13">
        <f>COUNTIF(H864:Z864,"NB")</f>
        <v>0</v>
      </c>
      <c r="AF864" s="13">
        <f>COUNTIF(H864:Z864,"V")</f>
        <v>1</v>
      </c>
      <c r="AG864" s="13">
        <f>COUNTIF(H864:AA864,"IN")</f>
        <v>0</v>
      </c>
      <c r="AH864" s="12">
        <f>SUM(AD864:AG864)</f>
        <v>1</v>
      </c>
    </row>
    <row r="865" spans="1:34" hidden="1" x14ac:dyDescent="0.3">
      <c r="A865" s="11" t="s">
        <v>3210</v>
      </c>
      <c r="B865" s="12" t="s">
        <v>2992</v>
      </c>
      <c r="C865" s="12" t="s">
        <v>3081</v>
      </c>
      <c r="D865" s="11" t="s">
        <v>3202</v>
      </c>
      <c r="E865" s="11" t="s">
        <v>3211</v>
      </c>
      <c r="F865" s="11" t="s">
        <v>3210</v>
      </c>
      <c r="G865" s="12" t="s">
        <v>3212</v>
      </c>
      <c r="H865" s="13" t="s">
        <v>370</v>
      </c>
      <c r="I865" s="13"/>
      <c r="J865" s="13"/>
      <c r="K865" s="14" t="s">
        <v>538</v>
      </c>
      <c r="L865" s="13" t="s">
        <v>370</v>
      </c>
      <c r="M865" s="15" t="s">
        <v>360</v>
      </c>
      <c r="N865" s="13"/>
      <c r="O865" s="13" t="s">
        <v>538</v>
      </c>
      <c r="P865" s="13" t="s">
        <v>524</v>
      </c>
      <c r="R865" s="13"/>
      <c r="S865" s="13" t="s">
        <v>538</v>
      </c>
      <c r="T865" s="13"/>
      <c r="U865" s="13" t="s">
        <v>524</v>
      </c>
      <c r="V865" s="13" t="s">
        <v>538</v>
      </c>
      <c r="W865" s="13"/>
      <c r="Y865" s="13"/>
      <c r="Z865" s="14" t="s">
        <v>370</v>
      </c>
      <c r="AD865" s="13">
        <f t="shared" si="83"/>
        <v>3</v>
      </c>
      <c r="AE865" s="13">
        <f t="shared" si="84"/>
        <v>5</v>
      </c>
      <c r="AF865" s="13">
        <f t="shared" si="85"/>
        <v>2</v>
      </c>
      <c r="AG865" s="13">
        <f t="shared" si="87"/>
        <v>0</v>
      </c>
      <c r="AH865" s="12">
        <f t="shared" si="86"/>
        <v>10</v>
      </c>
    </row>
    <row r="866" spans="1:34" hidden="1" x14ac:dyDescent="0.3">
      <c r="A866" s="11" t="s">
        <v>3213</v>
      </c>
      <c r="B866" s="12" t="s">
        <v>2992</v>
      </c>
      <c r="C866" s="12" t="s">
        <v>3081</v>
      </c>
      <c r="D866" s="11" t="s">
        <v>3202</v>
      </c>
      <c r="E866" s="11" t="s">
        <v>3214</v>
      </c>
      <c r="F866" s="11" t="s">
        <v>3213</v>
      </c>
      <c r="G866" s="12" t="s">
        <v>3215</v>
      </c>
      <c r="H866" s="13" t="s">
        <v>538</v>
      </c>
      <c r="I866" s="13"/>
      <c r="J866" s="13"/>
      <c r="K866" s="14" t="s">
        <v>538</v>
      </c>
      <c r="L866" s="13" t="s">
        <v>538</v>
      </c>
      <c r="M866" s="15"/>
      <c r="N866" s="13"/>
      <c r="P866" s="13" t="s">
        <v>538</v>
      </c>
      <c r="Q866" s="13" t="s">
        <v>396</v>
      </c>
      <c r="R866" s="13"/>
      <c r="T866" s="13" t="s">
        <v>538</v>
      </c>
      <c r="U866" s="13" t="s">
        <v>524</v>
      </c>
      <c r="V866" s="13" t="s">
        <v>538</v>
      </c>
      <c r="W866" s="13" t="s">
        <v>538</v>
      </c>
      <c r="Y866" s="13" t="s">
        <v>524</v>
      </c>
      <c r="Z866" s="14" t="s">
        <v>370</v>
      </c>
      <c r="AD866" s="13">
        <f t="shared" si="83"/>
        <v>1</v>
      </c>
      <c r="AE866" s="13">
        <f t="shared" si="84"/>
        <v>7</v>
      </c>
      <c r="AF866" s="13">
        <f t="shared" si="85"/>
        <v>2</v>
      </c>
      <c r="AG866" s="13">
        <f t="shared" si="87"/>
        <v>0</v>
      </c>
      <c r="AH866" s="12">
        <f t="shared" si="86"/>
        <v>10</v>
      </c>
    </row>
    <row r="867" spans="1:34" hidden="1" x14ac:dyDescent="0.3">
      <c r="A867" s="11" t="s">
        <v>3216</v>
      </c>
      <c r="B867" s="12" t="s">
        <v>2992</v>
      </c>
      <c r="C867" s="12" t="s">
        <v>3081</v>
      </c>
      <c r="D867" s="11" t="s">
        <v>3202</v>
      </c>
      <c r="E867" s="11" t="s">
        <v>3217</v>
      </c>
      <c r="F867" s="11" t="s">
        <v>3216</v>
      </c>
      <c r="G867" s="12" t="s">
        <v>3218</v>
      </c>
      <c r="H867" s="13" t="s">
        <v>524</v>
      </c>
      <c r="I867" s="13"/>
      <c r="J867" s="13"/>
      <c r="L867" s="13" t="s">
        <v>370</v>
      </c>
      <c r="M867" s="15" t="s">
        <v>524</v>
      </c>
      <c r="N867" s="13"/>
      <c r="O867" s="13" t="s">
        <v>524</v>
      </c>
      <c r="P867" s="13"/>
      <c r="R867" s="13"/>
      <c r="S867" s="13" t="s">
        <v>538</v>
      </c>
      <c r="T867" s="13"/>
      <c r="W867" s="13"/>
      <c r="Y867" s="13"/>
      <c r="Z867" s="14"/>
      <c r="AD867" s="13">
        <f t="shared" si="83"/>
        <v>1</v>
      </c>
      <c r="AE867" s="13">
        <f t="shared" si="84"/>
        <v>1</v>
      </c>
      <c r="AF867" s="13">
        <f t="shared" si="85"/>
        <v>3</v>
      </c>
      <c r="AG867" s="13">
        <f t="shared" si="87"/>
        <v>0</v>
      </c>
      <c r="AH867" s="12">
        <f t="shared" si="86"/>
        <v>5</v>
      </c>
    </row>
    <row r="868" spans="1:34" hidden="1" x14ac:dyDescent="0.3">
      <c r="A868" s="11" t="s">
        <v>3219</v>
      </c>
      <c r="B868" s="12" t="s">
        <v>2992</v>
      </c>
      <c r="C868" s="12" t="s">
        <v>3081</v>
      </c>
      <c r="D868" s="11" t="s">
        <v>3202</v>
      </c>
      <c r="E868" s="11" t="s">
        <v>3220</v>
      </c>
      <c r="F868" s="11" t="s">
        <v>3219</v>
      </c>
      <c r="G868" s="12" t="s">
        <v>3221</v>
      </c>
      <c r="I868" s="13"/>
      <c r="J868" s="13"/>
      <c r="L868" s="13" t="s">
        <v>524</v>
      </c>
      <c r="M868" s="15"/>
      <c r="N868" s="13"/>
      <c r="O868" s="13" t="s">
        <v>396</v>
      </c>
      <c r="P868" s="13"/>
      <c r="R868" s="13"/>
      <c r="S868" s="13" t="s">
        <v>396</v>
      </c>
      <c r="T868" s="13"/>
      <c r="W868" s="13"/>
      <c r="Y868" s="13"/>
      <c r="Z868" s="14" t="s">
        <v>524</v>
      </c>
      <c r="AD868" s="13">
        <f t="shared" si="83"/>
        <v>0</v>
      </c>
      <c r="AE868" s="13">
        <f t="shared" si="84"/>
        <v>0</v>
      </c>
      <c r="AF868" s="13">
        <f t="shared" si="85"/>
        <v>2</v>
      </c>
      <c r="AG868" s="13">
        <f t="shared" si="87"/>
        <v>0</v>
      </c>
      <c r="AH868" s="12">
        <f t="shared" si="86"/>
        <v>2</v>
      </c>
    </row>
    <row r="869" spans="1:34" hidden="1" x14ac:dyDescent="0.3">
      <c r="A869" s="11" t="s">
        <v>3222</v>
      </c>
      <c r="B869" s="12" t="s">
        <v>2992</v>
      </c>
      <c r="C869" s="12" t="s">
        <v>3081</v>
      </c>
      <c r="D869" s="11" t="s">
        <v>3223</v>
      </c>
      <c r="E869" s="11" t="s">
        <v>3224</v>
      </c>
      <c r="F869" s="11" t="s">
        <v>3222</v>
      </c>
      <c r="G869" s="12" t="s">
        <v>3225</v>
      </c>
      <c r="H869" s="13" t="s">
        <v>538</v>
      </c>
      <c r="I869" s="13"/>
      <c r="J869" s="13"/>
      <c r="K869" s="14" t="s">
        <v>538</v>
      </c>
      <c r="L869" s="13" t="s">
        <v>538</v>
      </c>
      <c r="M869" s="15" t="s">
        <v>396</v>
      </c>
      <c r="N869" s="13"/>
      <c r="O869" s="13" t="s">
        <v>524</v>
      </c>
      <c r="P869" s="13" t="s">
        <v>538</v>
      </c>
      <c r="R869" s="13"/>
      <c r="S869" s="13" t="s">
        <v>524</v>
      </c>
      <c r="T869" s="13" t="s">
        <v>538</v>
      </c>
      <c r="U869" s="13" t="s">
        <v>524</v>
      </c>
      <c r="V869" s="13" t="s">
        <v>538</v>
      </c>
      <c r="W869" s="13"/>
      <c r="Y869" s="13" t="s">
        <v>396</v>
      </c>
      <c r="Z869" s="14" t="s">
        <v>524</v>
      </c>
      <c r="AD869" s="13">
        <f t="shared" si="83"/>
        <v>0</v>
      </c>
      <c r="AE869" s="13">
        <f t="shared" si="84"/>
        <v>6</v>
      </c>
      <c r="AF869" s="13">
        <f t="shared" si="85"/>
        <v>4</v>
      </c>
      <c r="AG869" s="13">
        <f t="shared" si="87"/>
        <v>0</v>
      </c>
      <c r="AH869" s="12">
        <f t="shared" si="86"/>
        <v>10</v>
      </c>
    </row>
    <row r="870" spans="1:34" hidden="1" x14ac:dyDescent="0.3">
      <c r="A870" s="11" t="s">
        <v>3226</v>
      </c>
      <c r="B870" s="12" t="s">
        <v>2992</v>
      </c>
      <c r="C870" s="12" t="s">
        <v>3081</v>
      </c>
      <c r="D870" s="11" t="s">
        <v>3223</v>
      </c>
      <c r="E870" s="11" t="s">
        <v>3227</v>
      </c>
      <c r="F870" s="11" t="s">
        <v>3226</v>
      </c>
      <c r="G870" s="12" t="s">
        <v>3228</v>
      </c>
      <c r="I870" s="13"/>
      <c r="J870" s="13"/>
      <c r="M870" s="15" t="s">
        <v>361</v>
      </c>
      <c r="N870" s="13"/>
      <c r="O870" s="22" t="s">
        <v>416</v>
      </c>
      <c r="P870" s="13"/>
      <c r="R870" s="13"/>
      <c r="S870" s="13" t="s">
        <v>396</v>
      </c>
      <c r="T870" s="13"/>
      <c r="W870" s="13"/>
      <c r="Y870" s="13"/>
      <c r="Z870" s="14"/>
      <c r="AD870" s="13">
        <f>COUNTIF(H870:Z870,"X")+COUNTIF(H870:Z870, "X(e)")</f>
        <v>1</v>
      </c>
      <c r="AE870" s="13">
        <f>COUNTIF(H870:Z870,"NB")</f>
        <v>0</v>
      </c>
      <c r="AF870" s="13">
        <f>COUNTIF(H870:Z870,"V")</f>
        <v>1</v>
      </c>
      <c r="AG870" s="13">
        <f>COUNTIF(H870:AA870,"IN")</f>
        <v>0</v>
      </c>
      <c r="AH870" s="12">
        <f>SUM(AD870:AG870)</f>
        <v>2</v>
      </c>
    </row>
    <row r="871" spans="1:34" hidden="1" x14ac:dyDescent="0.3">
      <c r="A871" s="11" t="s">
        <v>3229</v>
      </c>
      <c r="B871" s="12" t="s">
        <v>2992</v>
      </c>
      <c r="C871" s="12" t="s">
        <v>3081</v>
      </c>
      <c r="D871" s="11" t="s">
        <v>3223</v>
      </c>
      <c r="E871" s="11" t="s">
        <v>1840</v>
      </c>
      <c r="F871" s="11" t="s">
        <v>3229</v>
      </c>
      <c r="G871" s="12" t="s">
        <v>3230</v>
      </c>
      <c r="H871" s="13" t="s">
        <v>538</v>
      </c>
      <c r="I871" s="13"/>
      <c r="J871" s="13"/>
      <c r="K871" s="14" t="s">
        <v>396</v>
      </c>
      <c r="L871" s="13" t="s">
        <v>538</v>
      </c>
      <c r="M871" s="15"/>
      <c r="N871" s="13"/>
      <c r="P871" s="13"/>
      <c r="R871" s="13"/>
      <c r="S871" s="13" t="s">
        <v>396</v>
      </c>
      <c r="T871" s="13"/>
      <c r="W871" s="13"/>
      <c r="Y871" s="13"/>
      <c r="Z871" s="14" t="s">
        <v>538</v>
      </c>
      <c r="AD871" s="13">
        <f t="shared" si="83"/>
        <v>0</v>
      </c>
      <c r="AE871" s="13">
        <f t="shared" si="84"/>
        <v>3</v>
      </c>
      <c r="AF871" s="13">
        <f t="shared" si="85"/>
        <v>0</v>
      </c>
      <c r="AG871" s="13">
        <f t="shared" si="87"/>
        <v>0</v>
      </c>
      <c r="AH871" s="12">
        <f t="shared" si="86"/>
        <v>3</v>
      </c>
    </row>
    <row r="872" spans="1:34" hidden="1" x14ac:dyDescent="0.3">
      <c r="A872" s="11" t="s">
        <v>3231</v>
      </c>
      <c r="B872" s="12" t="s">
        <v>2992</v>
      </c>
      <c r="C872" s="12" t="s">
        <v>3081</v>
      </c>
      <c r="D872" s="11" t="s">
        <v>3223</v>
      </c>
      <c r="E872" s="11" t="s">
        <v>3232</v>
      </c>
      <c r="F872" s="11" t="s">
        <v>3231</v>
      </c>
      <c r="G872" s="12" t="s">
        <v>3233</v>
      </c>
      <c r="I872" s="13" t="s">
        <v>361</v>
      </c>
      <c r="J872" s="13"/>
      <c r="K872" s="14" t="s">
        <v>370</v>
      </c>
      <c r="M872" s="15" t="s">
        <v>370</v>
      </c>
      <c r="N872" s="13" t="s">
        <v>524</v>
      </c>
      <c r="P872" s="13" t="s">
        <v>538</v>
      </c>
      <c r="Q872" s="13" t="s">
        <v>538</v>
      </c>
      <c r="R872" s="13"/>
      <c r="T872" s="13" t="s">
        <v>538</v>
      </c>
      <c r="U872" s="13" t="s">
        <v>370</v>
      </c>
      <c r="W872" s="13" t="s">
        <v>370</v>
      </c>
      <c r="Y872" s="13" t="s">
        <v>538</v>
      </c>
      <c r="Z872" s="14"/>
      <c r="AD872" s="13">
        <f t="shared" ref="AD872:AD935" si="88">COUNTIF(H872:Z872,"X")+COUNTIF(H872:Z872, "X(e)")</f>
        <v>4</v>
      </c>
      <c r="AE872" s="13">
        <f t="shared" ref="AE872:AE935" si="89">COUNTIF(H872:Z872,"NB")</f>
        <v>4</v>
      </c>
      <c r="AF872" s="13">
        <f t="shared" ref="AF872:AF935" si="90">COUNTIF(H872:Z872,"V")</f>
        <v>2</v>
      </c>
      <c r="AG872" s="13">
        <f t="shared" si="87"/>
        <v>0</v>
      </c>
      <c r="AH872" s="12">
        <f t="shared" si="86"/>
        <v>10</v>
      </c>
    </row>
    <row r="873" spans="1:34" hidden="1" x14ac:dyDescent="0.3">
      <c r="A873" s="11" t="s">
        <v>3234</v>
      </c>
      <c r="B873" s="12" t="s">
        <v>2992</v>
      </c>
      <c r="C873" s="12" t="s">
        <v>3081</v>
      </c>
      <c r="D873" s="11" t="s">
        <v>3235</v>
      </c>
      <c r="E873" s="11" t="s">
        <v>3236</v>
      </c>
      <c r="F873" s="11" t="s">
        <v>3234</v>
      </c>
      <c r="G873" s="12" t="s">
        <v>3237</v>
      </c>
      <c r="I873" s="13"/>
      <c r="J873" s="13"/>
      <c r="L873" s="13" t="s">
        <v>370</v>
      </c>
      <c r="M873" s="15"/>
      <c r="N873" s="13"/>
      <c r="O873" s="13" t="s">
        <v>524</v>
      </c>
      <c r="P873" s="13"/>
      <c r="R873" s="13"/>
      <c r="S873" s="13" t="s">
        <v>370</v>
      </c>
      <c r="T873" s="13"/>
      <c r="W873" s="13"/>
      <c r="Y873" s="13"/>
      <c r="Z873" s="14"/>
      <c r="AD873" s="13">
        <f>COUNTIF(H873:Z873,"X")+COUNTIF(H873:Z873, "X(e)")</f>
        <v>2</v>
      </c>
      <c r="AE873" s="13">
        <f>COUNTIF(H873:Z873,"NB")</f>
        <v>0</v>
      </c>
      <c r="AF873" s="13">
        <f>COUNTIF(H873:Z873,"V")</f>
        <v>1</v>
      </c>
      <c r="AG873" s="13">
        <f t="shared" si="87"/>
        <v>0</v>
      </c>
      <c r="AH873" s="12">
        <f>SUM(AD873:AG873)</f>
        <v>3</v>
      </c>
    </row>
    <row r="874" spans="1:34" hidden="1" x14ac:dyDescent="0.3">
      <c r="A874" s="11" t="s">
        <v>3238</v>
      </c>
      <c r="B874" s="12" t="s">
        <v>2992</v>
      </c>
      <c r="C874" s="12" t="s">
        <v>3081</v>
      </c>
      <c r="D874" s="11" t="s">
        <v>3235</v>
      </c>
      <c r="E874" s="11" t="s">
        <v>3239</v>
      </c>
      <c r="F874" s="11" t="s">
        <v>3238</v>
      </c>
      <c r="G874" s="12" t="s">
        <v>3240</v>
      </c>
      <c r="H874" s="13" t="s">
        <v>538</v>
      </c>
      <c r="I874" s="13"/>
      <c r="J874" s="13"/>
      <c r="L874" s="13" t="s">
        <v>370</v>
      </c>
      <c r="M874" s="15"/>
      <c r="N874" s="13"/>
      <c r="P874" s="13"/>
      <c r="R874" s="13"/>
      <c r="T874" s="13"/>
      <c r="V874" s="13" t="s">
        <v>524</v>
      </c>
      <c r="W874" s="13"/>
      <c r="Y874" s="13"/>
      <c r="Z874" s="14" t="s">
        <v>370</v>
      </c>
      <c r="AD874" s="13">
        <f>COUNTIF(H874:Z874,"X")+COUNTIF(H874:Z874, "X(e)")</f>
        <v>2</v>
      </c>
      <c r="AE874" s="13">
        <f>COUNTIF(H874:Z874,"NB")</f>
        <v>1</v>
      </c>
      <c r="AF874" s="13">
        <f>COUNTIF(H874:Z874,"V")</f>
        <v>1</v>
      </c>
      <c r="AG874" s="13">
        <f t="shared" si="87"/>
        <v>0</v>
      </c>
      <c r="AH874" s="12">
        <f>SUM(AD874:AG874)</f>
        <v>4</v>
      </c>
    </row>
    <row r="875" spans="1:34" hidden="1" x14ac:dyDescent="0.3">
      <c r="A875" s="11" t="s">
        <v>3241</v>
      </c>
      <c r="B875" s="12" t="s">
        <v>2992</v>
      </c>
      <c r="C875" s="12" t="s">
        <v>3081</v>
      </c>
      <c r="D875" s="11" t="s">
        <v>3235</v>
      </c>
      <c r="E875" s="11" t="s">
        <v>3242</v>
      </c>
      <c r="F875" s="11" t="s">
        <v>3241</v>
      </c>
      <c r="G875" s="12" t="s">
        <v>3243</v>
      </c>
      <c r="H875" s="13" t="s">
        <v>396</v>
      </c>
      <c r="I875" s="13"/>
      <c r="J875" s="13"/>
      <c r="M875" s="15"/>
      <c r="N875" s="13"/>
      <c r="P875" s="13"/>
      <c r="R875" s="13"/>
      <c r="T875" s="13"/>
      <c r="W875" s="13"/>
      <c r="Y875" s="13"/>
      <c r="Z875" s="14" t="s">
        <v>524</v>
      </c>
      <c r="AD875" s="13">
        <f>COUNTIF(H875:Z875,"X")+COUNTIF(H875:Z875, "X(e)")</f>
        <v>0</v>
      </c>
      <c r="AE875" s="13">
        <f>COUNTIF(H875:Z875,"NB")</f>
        <v>0</v>
      </c>
      <c r="AF875" s="13">
        <f>COUNTIF(H875:Z875,"V")</f>
        <v>1</v>
      </c>
      <c r="AG875" s="13">
        <f t="shared" si="87"/>
        <v>0</v>
      </c>
      <c r="AH875" s="12">
        <f>SUM(AD875:AG875)</f>
        <v>1</v>
      </c>
    </row>
    <row r="876" spans="1:34" hidden="1" x14ac:dyDescent="0.3">
      <c r="A876" s="11" t="s">
        <v>3244</v>
      </c>
      <c r="B876" s="12" t="s">
        <v>2992</v>
      </c>
      <c r="C876" s="12" t="s">
        <v>3081</v>
      </c>
      <c r="D876" s="11" t="s">
        <v>3235</v>
      </c>
      <c r="E876" s="11" t="s">
        <v>3245</v>
      </c>
      <c r="F876" s="11" t="s">
        <v>3244</v>
      </c>
      <c r="G876" s="12" t="s">
        <v>3246</v>
      </c>
      <c r="H876" s="13" t="s">
        <v>370</v>
      </c>
      <c r="I876" s="13"/>
      <c r="J876" s="13"/>
      <c r="K876" s="14" t="s">
        <v>524</v>
      </c>
      <c r="L876" s="13" t="s">
        <v>370</v>
      </c>
      <c r="M876" s="15"/>
      <c r="N876" s="13"/>
      <c r="P876" s="13"/>
      <c r="R876" s="13"/>
      <c r="T876" s="13"/>
      <c r="W876" s="13"/>
      <c r="Y876" s="13"/>
      <c r="Z876" s="14" t="s">
        <v>538</v>
      </c>
      <c r="AD876" s="13">
        <f>COUNTIF(H876:Z876,"X")+COUNTIF(H876:Z876, "X(e)")</f>
        <v>2</v>
      </c>
      <c r="AE876" s="13">
        <f>COUNTIF(H876:Z876,"NB")</f>
        <v>1</v>
      </c>
      <c r="AF876" s="13">
        <f>COUNTIF(H876:Z876,"V")</f>
        <v>1</v>
      </c>
      <c r="AG876" s="13">
        <f t="shared" si="87"/>
        <v>0</v>
      </c>
      <c r="AH876" s="12">
        <f>SUM(AD876:AG876)</f>
        <v>4</v>
      </c>
    </row>
    <row r="877" spans="1:34" hidden="1" x14ac:dyDescent="0.3">
      <c r="A877" s="11" t="s">
        <v>3247</v>
      </c>
      <c r="B877" s="12" t="s">
        <v>3248</v>
      </c>
      <c r="C877" s="12" t="s">
        <v>3249</v>
      </c>
      <c r="D877" s="11" t="s">
        <v>3250</v>
      </c>
      <c r="E877" s="11" t="s">
        <v>3251</v>
      </c>
      <c r="F877" s="11" t="s">
        <v>3247</v>
      </c>
      <c r="G877" s="12" t="s">
        <v>3252</v>
      </c>
      <c r="H877" s="13" t="s">
        <v>370</v>
      </c>
      <c r="I877" s="13"/>
      <c r="J877" s="13" t="s">
        <v>370</v>
      </c>
      <c r="K877" s="14" t="s">
        <v>370</v>
      </c>
      <c r="L877" s="13" t="s">
        <v>524</v>
      </c>
      <c r="M877" s="15" t="s">
        <v>359</v>
      </c>
      <c r="N877" s="13"/>
      <c r="P877" s="13" t="s">
        <v>524</v>
      </c>
      <c r="Q877" s="13" t="s">
        <v>370</v>
      </c>
      <c r="R877" s="13" t="s">
        <v>370</v>
      </c>
      <c r="S877" s="13" t="s">
        <v>524</v>
      </c>
      <c r="T877" s="13" t="s">
        <v>538</v>
      </c>
      <c r="U877" s="13" t="s">
        <v>524</v>
      </c>
      <c r="V877" s="13" t="s">
        <v>370</v>
      </c>
      <c r="W877" s="13" t="s">
        <v>370</v>
      </c>
      <c r="Y877" s="13"/>
      <c r="Z877" s="14" t="s">
        <v>524</v>
      </c>
      <c r="AD877" s="13">
        <f t="shared" ref="AD877:AD884" si="91">COUNTIF(H877:Z877,"X")+COUNTIF(H877:Z877, "X(e)")</f>
        <v>8</v>
      </c>
      <c r="AE877" s="13">
        <f t="shared" ref="AE877:AE884" si="92">COUNTIF(H877:Z877,"NB")</f>
        <v>1</v>
      </c>
      <c r="AF877" s="13">
        <f t="shared" ref="AF877:AF884" si="93">COUNTIF(H877:Z877,"V")</f>
        <v>5</v>
      </c>
      <c r="AG877" s="13">
        <f t="shared" si="87"/>
        <v>0</v>
      </c>
      <c r="AH877" s="12">
        <f t="shared" ref="AH877:AH884" si="94">SUM(AD877:AG877)</f>
        <v>14</v>
      </c>
    </row>
    <row r="878" spans="1:34" hidden="1" x14ac:dyDescent="0.3">
      <c r="A878" s="11" t="s">
        <v>3253</v>
      </c>
      <c r="B878" s="12" t="s">
        <v>3248</v>
      </c>
      <c r="C878" s="12" t="s">
        <v>3249</v>
      </c>
      <c r="D878" s="11" t="s">
        <v>3254</v>
      </c>
      <c r="E878" s="11" t="s">
        <v>3255</v>
      </c>
      <c r="F878" s="11" t="s">
        <v>3253</v>
      </c>
      <c r="G878" s="12" t="s">
        <v>3254</v>
      </c>
      <c r="H878" s="13" t="s">
        <v>370</v>
      </c>
      <c r="I878" s="13"/>
      <c r="J878" s="13" t="s">
        <v>370</v>
      </c>
      <c r="K878" s="14" t="s">
        <v>370</v>
      </c>
      <c r="M878" s="15" t="s">
        <v>359</v>
      </c>
      <c r="N878" s="13"/>
      <c r="O878" s="13" t="s">
        <v>524</v>
      </c>
      <c r="P878" s="13" t="s">
        <v>524</v>
      </c>
      <c r="Q878" s="13" t="s">
        <v>370</v>
      </c>
      <c r="R878" s="13" t="s">
        <v>370</v>
      </c>
      <c r="S878" s="13" t="s">
        <v>370</v>
      </c>
      <c r="T878" s="13" t="s">
        <v>538</v>
      </c>
      <c r="U878" s="13" t="s">
        <v>524</v>
      </c>
      <c r="V878" s="13" t="s">
        <v>524</v>
      </c>
      <c r="W878" s="13" t="s">
        <v>370</v>
      </c>
      <c r="Y878" s="13"/>
      <c r="Z878" s="14"/>
      <c r="AD878" s="13">
        <f t="shared" si="91"/>
        <v>8</v>
      </c>
      <c r="AE878" s="13">
        <f t="shared" si="92"/>
        <v>1</v>
      </c>
      <c r="AF878" s="13">
        <f t="shared" si="93"/>
        <v>4</v>
      </c>
      <c r="AG878" s="13">
        <f t="shared" si="87"/>
        <v>0</v>
      </c>
      <c r="AH878" s="12">
        <f t="shared" si="94"/>
        <v>13</v>
      </c>
    </row>
    <row r="879" spans="1:34" hidden="1" x14ac:dyDescent="0.3">
      <c r="A879" s="11" t="s">
        <v>3256</v>
      </c>
      <c r="B879" s="12" t="s">
        <v>3248</v>
      </c>
      <c r="C879" s="12" t="s">
        <v>3249</v>
      </c>
      <c r="D879" s="11" t="s">
        <v>3257</v>
      </c>
      <c r="E879" s="11" t="s">
        <v>368</v>
      </c>
      <c r="F879" s="11" t="s">
        <v>3256</v>
      </c>
      <c r="G879" s="12" t="s">
        <v>3258</v>
      </c>
      <c r="H879" s="13" t="s">
        <v>370</v>
      </c>
      <c r="I879" s="13" t="s">
        <v>524</v>
      </c>
      <c r="J879" s="13" t="s">
        <v>370</v>
      </c>
      <c r="K879" s="14" t="s">
        <v>370</v>
      </c>
      <c r="L879" s="13" t="s">
        <v>524</v>
      </c>
      <c r="M879" s="15" t="s">
        <v>359</v>
      </c>
      <c r="N879" s="13"/>
      <c r="O879" s="13" t="s">
        <v>370</v>
      </c>
      <c r="P879" s="13" t="s">
        <v>538</v>
      </c>
      <c r="Q879" s="13" t="s">
        <v>370</v>
      </c>
      <c r="R879" s="13" t="s">
        <v>370</v>
      </c>
      <c r="S879" s="13" t="s">
        <v>370</v>
      </c>
      <c r="T879" s="13" t="s">
        <v>370</v>
      </c>
      <c r="U879" s="13" t="s">
        <v>524</v>
      </c>
      <c r="V879" s="13" t="s">
        <v>538</v>
      </c>
      <c r="W879" s="13" t="s">
        <v>370</v>
      </c>
      <c r="Y879" s="13"/>
      <c r="Z879" s="14"/>
      <c r="AD879" s="13">
        <f t="shared" si="91"/>
        <v>10</v>
      </c>
      <c r="AE879" s="13">
        <f t="shared" si="92"/>
        <v>2</v>
      </c>
      <c r="AF879" s="13">
        <f t="shared" si="93"/>
        <v>3</v>
      </c>
      <c r="AG879" s="13">
        <f t="shared" si="87"/>
        <v>0</v>
      </c>
      <c r="AH879" s="12">
        <f t="shared" si="94"/>
        <v>15</v>
      </c>
    </row>
    <row r="880" spans="1:34" hidden="1" x14ac:dyDescent="0.3">
      <c r="A880" s="11" t="s">
        <v>3259</v>
      </c>
      <c r="B880" s="12" t="s">
        <v>3260</v>
      </c>
      <c r="C880" s="12" t="s">
        <v>3261</v>
      </c>
      <c r="D880" s="11" t="s">
        <v>3262</v>
      </c>
      <c r="E880" s="11" t="s">
        <v>3263</v>
      </c>
      <c r="F880" s="11" t="s">
        <v>3259</v>
      </c>
      <c r="G880" s="12" t="s">
        <v>3264</v>
      </c>
      <c r="I880" s="13"/>
      <c r="J880" s="13"/>
      <c r="K880" s="14" t="s">
        <v>370</v>
      </c>
      <c r="M880" s="15"/>
      <c r="N880" s="13"/>
      <c r="P880" s="13"/>
      <c r="R880" s="13"/>
      <c r="T880" s="13"/>
      <c r="W880" s="13"/>
      <c r="Y880" s="13"/>
      <c r="Z880" s="14"/>
      <c r="AD880" s="13">
        <f>COUNTIF(H880:Z880,"X")+COUNTIF(H880:Z880, "X(e)")</f>
        <v>1</v>
      </c>
      <c r="AE880" s="13">
        <f>COUNTIF(H880:Z880,"NB")</f>
        <v>0</v>
      </c>
      <c r="AF880" s="13">
        <f>COUNTIF(H880:Z880,"V")</f>
        <v>0</v>
      </c>
      <c r="AG880" s="13">
        <f>COUNTIF(H880:AA880,"IN")</f>
        <v>0</v>
      </c>
      <c r="AH880" s="12">
        <f>SUM(AD880:AG880)</f>
        <v>1</v>
      </c>
    </row>
    <row r="881" spans="1:34" hidden="1" x14ac:dyDescent="0.3">
      <c r="A881" s="11" t="s">
        <v>3265</v>
      </c>
      <c r="B881" s="12" t="s">
        <v>3260</v>
      </c>
      <c r="C881" s="12" t="s">
        <v>3261</v>
      </c>
      <c r="D881" s="11" t="s">
        <v>3262</v>
      </c>
      <c r="E881" s="11" t="s">
        <v>3266</v>
      </c>
      <c r="F881" s="11" t="s">
        <v>3265</v>
      </c>
      <c r="G881" s="12" t="s">
        <v>3267</v>
      </c>
      <c r="H881" s="13" t="s">
        <v>538</v>
      </c>
      <c r="I881" s="13" t="s">
        <v>538</v>
      </c>
      <c r="J881" s="13"/>
      <c r="K881" s="14" t="s">
        <v>370</v>
      </c>
      <c r="L881" s="13" t="s">
        <v>524</v>
      </c>
      <c r="M881" s="15" t="s">
        <v>359</v>
      </c>
      <c r="N881" s="13" t="s">
        <v>538</v>
      </c>
      <c r="O881" s="13" t="s">
        <v>370</v>
      </c>
      <c r="P881" s="13" t="s">
        <v>370</v>
      </c>
      <c r="Q881" s="13" t="s">
        <v>370</v>
      </c>
      <c r="R881" s="13"/>
      <c r="S881" s="13" t="s">
        <v>370</v>
      </c>
      <c r="T881" s="13" t="s">
        <v>538</v>
      </c>
      <c r="U881" s="13" t="s">
        <v>370</v>
      </c>
      <c r="V881" s="13" t="s">
        <v>538</v>
      </c>
      <c r="W881" s="13" t="s">
        <v>370</v>
      </c>
      <c r="Y881" s="13" t="s">
        <v>538</v>
      </c>
      <c r="Z881" s="14"/>
      <c r="AD881" s="13">
        <f t="shared" si="91"/>
        <v>8</v>
      </c>
      <c r="AE881" s="13">
        <f t="shared" si="92"/>
        <v>6</v>
      </c>
      <c r="AF881" s="13">
        <f t="shared" si="93"/>
        <v>1</v>
      </c>
      <c r="AG881" s="13">
        <f t="shared" si="87"/>
        <v>0</v>
      </c>
      <c r="AH881" s="12">
        <f t="shared" si="94"/>
        <v>15</v>
      </c>
    </row>
    <row r="882" spans="1:34" hidden="1" x14ac:dyDescent="0.3">
      <c r="A882" s="11" t="s">
        <v>3268</v>
      </c>
      <c r="B882" s="12" t="s">
        <v>3260</v>
      </c>
      <c r="C882" s="12" t="s">
        <v>3261</v>
      </c>
      <c r="D882" s="11" t="s">
        <v>3262</v>
      </c>
      <c r="E882" s="11" t="s">
        <v>493</v>
      </c>
      <c r="F882" s="11" t="s">
        <v>3268</v>
      </c>
      <c r="G882" s="12" t="s">
        <v>3269</v>
      </c>
      <c r="I882" s="13" t="s">
        <v>524</v>
      </c>
      <c r="J882" s="13"/>
      <c r="K882" s="14" t="s">
        <v>370</v>
      </c>
      <c r="L882" s="13" t="s">
        <v>538</v>
      </c>
      <c r="M882" s="15" t="s">
        <v>370</v>
      </c>
      <c r="N882" s="13"/>
      <c r="O882" s="13" t="s">
        <v>370</v>
      </c>
      <c r="P882" s="13"/>
      <c r="R882" s="13"/>
      <c r="S882" s="13" t="s">
        <v>524</v>
      </c>
      <c r="T882" s="13"/>
      <c r="W882" s="13"/>
      <c r="Y882" s="13"/>
      <c r="Z882" s="14"/>
      <c r="AD882" s="13">
        <f t="shared" si="91"/>
        <v>3</v>
      </c>
      <c r="AE882" s="13">
        <f t="shared" si="92"/>
        <v>1</v>
      </c>
      <c r="AF882" s="13">
        <f t="shared" si="93"/>
        <v>2</v>
      </c>
      <c r="AG882" s="13">
        <f t="shared" si="87"/>
        <v>0</v>
      </c>
      <c r="AH882" s="12">
        <f t="shared" si="94"/>
        <v>6</v>
      </c>
    </row>
    <row r="883" spans="1:34" hidden="1" x14ac:dyDescent="0.3">
      <c r="A883" s="11" t="s">
        <v>3270</v>
      </c>
      <c r="B883" s="12" t="s">
        <v>3260</v>
      </c>
      <c r="C883" s="12" t="s">
        <v>3261</v>
      </c>
      <c r="D883" s="11" t="s">
        <v>3262</v>
      </c>
      <c r="E883" s="11" t="s">
        <v>1451</v>
      </c>
      <c r="F883" s="11" t="s">
        <v>3270</v>
      </c>
      <c r="G883" s="12" t="s">
        <v>3271</v>
      </c>
      <c r="I883" s="13"/>
      <c r="J883" s="13"/>
      <c r="K883" s="14" t="s">
        <v>524</v>
      </c>
      <c r="M883" s="15"/>
      <c r="N883" s="13"/>
      <c r="P883" s="13"/>
      <c r="R883" s="13"/>
      <c r="T883" s="13"/>
      <c r="W883" s="13"/>
      <c r="Y883" s="13"/>
      <c r="Z883" s="14"/>
      <c r="AD883" s="13">
        <f t="shared" si="91"/>
        <v>0</v>
      </c>
      <c r="AE883" s="13">
        <f t="shared" si="92"/>
        <v>0</v>
      </c>
      <c r="AF883" s="13">
        <f t="shared" si="93"/>
        <v>1</v>
      </c>
      <c r="AG883" s="13">
        <f t="shared" si="87"/>
        <v>0</v>
      </c>
      <c r="AH883" s="12">
        <f t="shared" si="94"/>
        <v>1</v>
      </c>
    </row>
    <row r="884" spans="1:34" hidden="1" x14ac:dyDescent="0.3">
      <c r="A884" s="11" t="s">
        <v>3272</v>
      </c>
      <c r="B884" s="12" t="s">
        <v>3260</v>
      </c>
      <c r="C884" s="12" t="s">
        <v>3273</v>
      </c>
      <c r="D884" s="11" t="s">
        <v>3274</v>
      </c>
      <c r="E884" s="11" t="s">
        <v>3275</v>
      </c>
      <c r="F884" s="11" t="s">
        <v>3272</v>
      </c>
      <c r="G884" s="12" t="s">
        <v>3276</v>
      </c>
      <c r="H884" s="13" t="s">
        <v>524</v>
      </c>
      <c r="I884" s="12"/>
      <c r="J884" s="13"/>
      <c r="K884" s="14" t="s">
        <v>524</v>
      </c>
      <c r="L884" s="21"/>
      <c r="M884" s="15"/>
      <c r="N884" s="21"/>
      <c r="O884" s="13" t="s">
        <v>396</v>
      </c>
      <c r="S884" s="13" t="s">
        <v>524</v>
      </c>
      <c r="V884" s="13" t="s">
        <v>524</v>
      </c>
      <c r="AD884" s="13">
        <f t="shared" si="91"/>
        <v>0</v>
      </c>
      <c r="AE884" s="13">
        <f t="shared" si="92"/>
        <v>0</v>
      </c>
      <c r="AF884" s="13">
        <f t="shared" si="93"/>
        <v>4</v>
      </c>
      <c r="AG884" s="13">
        <f t="shared" si="87"/>
        <v>0</v>
      </c>
      <c r="AH884" s="12">
        <f t="shared" si="94"/>
        <v>4</v>
      </c>
    </row>
    <row r="885" spans="1:34" hidden="1" x14ac:dyDescent="0.3">
      <c r="A885" s="11" t="s">
        <v>3277</v>
      </c>
      <c r="B885" s="12" t="s">
        <v>3260</v>
      </c>
      <c r="C885" s="12" t="s">
        <v>3273</v>
      </c>
      <c r="D885" s="11" t="s">
        <v>3274</v>
      </c>
      <c r="E885" s="11" t="s">
        <v>3278</v>
      </c>
      <c r="F885" s="11" t="s">
        <v>3277</v>
      </c>
      <c r="G885" s="12" t="s">
        <v>3279</v>
      </c>
      <c r="I885" s="13"/>
      <c r="J885" s="13"/>
      <c r="K885" s="14" t="s">
        <v>524</v>
      </c>
      <c r="M885" s="15"/>
      <c r="N885" s="13"/>
      <c r="P885" s="13"/>
      <c r="R885" s="13"/>
      <c r="T885" s="13"/>
      <c r="W885" s="13"/>
      <c r="Y885" s="13"/>
      <c r="Z885" s="14"/>
      <c r="AD885" s="13">
        <f t="shared" si="88"/>
        <v>0</v>
      </c>
      <c r="AE885" s="13">
        <f t="shared" si="89"/>
        <v>0</v>
      </c>
      <c r="AF885" s="13">
        <f t="shared" si="90"/>
        <v>1</v>
      </c>
      <c r="AG885" s="13">
        <f t="shared" si="87"/>
        <v>0</v>
      </c>
      <c r="AH885" s="12">
        <f t="shared" si="86"/>
        <v>1</v>
      </c>
    </row>
    <row r="886" spans="1:34" hidden="1" x14ac:dyDescent="0.3">
      <c r="A886" s="11" t="s">
        <v>3280</v>
      </c>
      <c r="B886" s="12" t="s">
        <v>3260</v>
      </c>
      <c r="C886" s="12" t="s">
        <v>3273</v>
      </c>
      <c r="D886" s="11" t="s">
        <v>3281</v>
      </c>
      <c r="E886" s="11" t="s">
        <v>3282</v>
      </c>
      <c r="F886" s="11" t="s">
        <v>3280</v>
      </c>
      <c r="G886" s="12" t="s">
        <v>3283</v>
      </c>
      <c r="I886" s="13"/>
      <c r="J886" s="13"/>
      <c r="L886" s="13" t="s">
        <v>359</v>
      </c>
      <c r="M886" s="15" t="s">
        <v>359</v>
      </c>
      <c r="N886" s="13"/>
      <c r="O886" s="13" t="s">
        <v>370</v>
      </c>
      <c r="P886" s="13"/>
      <c r="R886" s="13"/>
      <c r="S886" s="13" t="s">
        <v>370</v>
      </c>
      <c r="T886" s="13"/>
      <c r="W886" s="13"/>
      <c r="Y886" s="13"/>
      <c r="Z886" s="14"/>
      <c r="AD886" s="13">
        <f t="shared" si="88"/>
        <v>4</v>
      </c>
      <c r="AE886" s="13">
        <f t="shared" si="89"/>
        <v>0</v>
      </c>
      <c r="AF886" s="13">
        <f t="shared" si="90"/>
        <v>0</v>
      </c>
      <c r="AG886" s="13">
        <f t="shared" si="87"/>
        <v>0</v>
      </c>
      <c r="AH886" s="12">
        <f t="shared" si="86"/>
        <v>4</v>
      </c>
    </row>
    <row r="887" spans="1:34" hidden="1" x14ac:dyDescent="0.3">
      <c r="A887" s="11" t="s">
        <v>3284</v>
      </c>
      <c r="B887" s="12" t="s">
        <v>3260</v>
      </c>
      <c r="C887" s="12" t="s">
        <v>3273</v>
      </c>
      <c r="D887" s="11" t="s">
        <v>3281</v>
      </c>
      <c r="E887" s="11" t="s">
        <v>3285</v>
      </c>
      <c r="F887" s="11" t="s">
        <v>3284</v>
      </c>
      <c r="G887" s="12" t="s">
        <v>3286</v>
      </c>
      <c r="H887" s="13" t="s">
        <v>396</v>
      </c>
      <c r="I887" s="13"/>
      <c r="J887" s="13"/>
      <c r="L887" s="13" t="s">
        <v>370</v>
      </c>
      <c r="M887" s="15" t="s">
        <v>361</v>
      </c>
      <c r="N887" s="13"/>
      <c r="O887" s="13" t="s">
        <v>538</v>
      </c>
      <c r="P887" s="13"/>
      <c r="R887" s="13"/>
      <c r="S887" s="13" t="s">
        <v>370</v>
      </c>
      <c r="T887" s="13"/>
      <c r="W887" s="13"/>
      <c r="Y887" s="13"/>
      <c r="Z887" s="14" t="s">
        <v>524</v>
      </c>
      <c r="AD887" s="13">
        <f t="shared" si="88"/>
        <v>2</v>
      </c>
      <c r="AE887" s="13">
        <f t="shared" si="89"/>
        <v>1</v>
      </c>
      <c r="AF887" s="13">
        <f t="shared" si="90"/>
        <v>2</v>
      </c>
      <c r="AG887" s="13">
        <f t="shared" si="87"/>
        <v>0</v>
      </c>
      <c r="AH887" s="12">
        <f t="shared" si="86"/>
        <v>5</v>
      </c>
    </row>
    <row r="888" spans="1:34" hidden="1" x14ac:dyDescent="0.3">
      <c r="A888" s="11" t="s">
        <v>3287</v>
      </c>
      <c r="B888" s="12" t="s">
        <v>3260</v>
      </c>
      <c r="C888" s="12" t="s">
        <v>3273</v>
      </c>
      <c r="D888" s="11" t="s">
        <v>3281</v>
      </c>
      <c r="E888" s="11" t="s">
        <v>3288</v>
      </c>
      <c r="F888" s="11" t="s">
        <v>3287</v>
      </c>
      <c r="G888" s="12" t="s">
        <v>3289</v>
      </c>
      <c r="I888" s="13" t="s">
        <v>538</v>
      </c>
      <c r="J888" s="13"/>
      <c r="K888" s="14" t="s">
        <v>370</v>
      </c>
      <c r="L888" s="13" t="s">
        <v>370</v>
      </c>
      <c r="M888" s="15" t="s">
        <v>359</v>
      </c>
      <c r="N888" s="13" t="s">
        <v>524</v>
      </c>
      <c r="O888" s="13" t="s">
        <v>524</v>
      </c>
      <c r="P888" s="13" t="s">
        <v>538</v>
      </c>
      <c r="R888" s="13"/>
      <c r="S888" s="13" t="s">
        <v>538</v>
      </c>
      <c r="T888" s="13" t="s">
        <v>538</v>
      </c>
      <c r="U888" s="13" t="s">
        <v>538</v>
      </c>
      <c r="V888" s="13" t="s">
        <v>361</v>
      </c>
      <c r="W888" s="13" t="s">
        <v>370</v>
      </c>
      <c r="Y888" s="13" t="s">
        <v>538</v>
      </c>
      <c r="Z888" s="14"/>
      <c r="AD888" s="13">
        <f t="shared" si="88"/>
        <v>4</v>
      </c>
      <c r="AE888" s="13">
        <f t="shared" si="89"/>
        <v>6</v>
      </c>
      <c r="AF888" s="13">
        <f t="shared" si="90"/>
        <v>3</v>
      </c>
      <c r="AG888" s="13">
        <f t="shared" si="87"/>
        <v>0</v>
      </c>
      <c r="AH888" s="12">
        <f t="shared" si="86"/>
        <v>13</v>
      </c>
    </row>
    <row r="889" spans="1:34" hidden="1" x14ac:dyDescent="0.3">
      <c r="A889" s="11" t="s">
        <v>3290</v>
      </c>
      <c r="B889" s="12" t="s">
        <v>3260</v>
      </c>
      <c r="C889" s="12" t="s">
        <v>3273</v>
      </c>
      <c r="D889" s="11" t="s">
        <v>3281</v>
      </c>
      <c r="E889" s="11" t="s">
        <v>3291</v>
      </c>
      <c r="F889" s="11" t="s">
        <v>3290</v>
      </c>
      <c r="G889" s="12" t="s">
        <v>3292</v>
      </c>
      <c r="I889" s="13"/>
      <c r="J889" s="13"/>
      <c r="L889" s="13" t="s">
        <v>524</v>
      </c>
      <c r="M889" s="15" t="s">
        <v>370</v>
      </c>
      <c r="N889" s="13"/>
      <c r="O889" s="13" t="s">
        <v>370</v>
      </c>
      <c r="P889" s="13"/>
      <c r="R889" s="13"/>
      <c r="S889" s="13" t="s">
        <v>370</v>
      </c>
      <c r="T889" s="13"/>
      <c r="W889" s="13"/>
      <c r="Y889" s="13"/>
      <c r="Z889" s="14"/>
      <c r="AD889" s="13">
        <f t="shared" si="88"/>
        <v>3</v>
      </c>
      <c r="AE889" s="13">
        <f t="shared" si="89"/>
        <v>0</v>
      </c>
      <c r="AF889" s="13">
        <f t="shared" si="90"/>
        <v>1</v>
      </c>
      <c r="AG889" s="13">
        <f t="shared" si="87"/>
        <v>0</v>
      </c>
      <c r="AH889" s="12">
        <f t="shared" si="86"/>
        <v>4</v>
      </c>
    </row>
    <row r="890" spans="1:34" hidden="1" x14ac:dyDescent="0.3">
      <c r="A890" s="11" t="s">
        <v>3293</v>
      </c>
      <c r="B890" s="12" t="s">
        <v>3260</v>
      </c>
      <c r="C890" s="12" t="s">
        <v>3273</v>
      </c>
      <c r="D890" s="11" t="s">
        <v>3281</v>
      </c>
      <c r="E890" s="11" t="s">
        <v>3294</v>
      </c>
      <c r="F890" s="11" t="s">
        <v>3293</v>
      </c>
      <c r="G890" s="12" t="s">
        <v>3295</v>
      </c>
      <c r="I890" s="13" t="s">
        <v>538</v>
      </c>
      <c r="J890" s="13"/>
      <c r="K890" s="14" t="s">
        <v>370</v>
      </c>
      <c r="L890" s="13" t="s">
        <v>524</v>
      </c>
      <c r="M890" s="15" t="s">
        <v>359</v>
      </c>
      <c r="N890" s="13" t="s">
        <v>538</v>
      </c>
      <c r="O890" s="13" t="s">
        <v>370</v>
      </c>
      <c r="P890" s="13" t="s">
        <v>524</v>
      </c>
      <c r="R890" s="13"/>
      <c r="S890" s="13" t="s">
        <v>361</v>
      </c>
      <c r="T890" s="13" t="s">
        <v>538</v>
      </c>
      <c r="U890" s="13" t="s">
        <v>370</v>
      </c>
      <c r="W890" s="13" t="s">
        <v>370</v>
      </c>
      <c r="Y890" s="13" t="s">
        <v>538</v>
      </c>
      <c r="Z890" s="14"/>
      <c r="AD890" s="13">
        <f t="shared" si="88"/>
        <v>5</v>
      </c>
      <c r="AE890" s="13">
        <f t="shared" si="89"/>
        <v>4</v>
      </c>
      <c r="AF890" s="13">
        <f t="shared" si="90"/>
        <v>3</v>
      </c>
      <c r="AG890" s="13">
        <f t="shared" si="87"/>
        <v>0</v>
      </c>
      <c r="AH890" s="12">
        <f t="shared" si="86"/>
        <v>12</v>
      </c>
    </row>
    <row r="891" spans="1:34" hidden="1" x14ac:dyDescent="0.3">
      <c r="A891" s="11" t="s">
        <v>3296</v>
      </c>
      <c r="B891" s="12" t="s">
        <v>3260</v>
      </c>
      <c r="C891" s="12" t="s">
        <v>3273</v>
      </c>
      <c r="D891" s="11" t="s">
        <v>3281</v>
      </c>
      <c r="E891" s="11" t="s">
        <v>2247</v>
      </c>
      <c r="F891" s="11" t="s">
        <v>3296</v>
      </c>
      <c r="G891" s="12" t="s">
        <v>3297</v>
      </c>
      <c r="H891" s="13" t="s">
        <v>524</v>
      </c>
      <c r="I891" s="13" t="s">
        <v>538</v>
      </c>
      <c r="J891" s="13"/>
      <c r="K891" s="14" t="s">
        <v>370</v>
      </c>
      <c r="L891" s="13" t="s">
        <v>524</v>
      </c>
      <c r="M891" s="15" t="s">
        <v>359</v>
      </c>
      <c r="N891" s="13" t="s">
        <v>538</v>
      </c>
      <c r="O891" s="13" t="s">
        <v>524</v>
      </c>
      <c r="P891" s="13" t="s">
        <v>538</v>
      </c>
      <c r="Q891" s="13" t="s">
        <v>538</v>
      </c>
      <c r="R891" s="13"/>
      <c r="S891" s="13" t="s">
        <v>524</v>
      </c>
      <c r="T891" s="13" t="s">
        <v>538</v>
      </c>
      <c r="U891" s="13" t="s">
        <v>370</v>
      </c>
      <c r="V891" s="13" t="s">
        <v>524</v>
      </c>
      <c r="W891" s="13" t="s">
        <v>370</v>
      </c>
      <c r="Y891" s="13" t="s">
        <v>538</v>
      </c>
      <c r="Z891" s="14"/>
      <c r="AD891" s="13">
        <f t="shared" si="88"/>
        <v>4</v>
      </c>
      <c r="AE891" s="13">
        <f t="shared" si="89"/>
        <v>6</v>
      </c>
      <c r="AF891" s="13">
        <f t="shared" si="90"/>
        <v>5</v>
      </c>
      <c r="AG891" s="13">
        <f t="shared" si="87"/>
        <v>0</v>
      </c>
      <c r="AH891" s="12">
        <f t="shared" ref="AH891:AH954" si="95">SUM(AD891:AG891)</f>
        <v>15</v>
      </c>
    </row>
    <row r="892" spans="1:34" hidden="1" x14ac:dyDescent="0.3">
      <c r="A892" s="11" t="s">
        <v>3298</v>
      </c>
      <c r="B892" s="12" t="s">
        <v>3260</v>
      </c>
      <c r="C892" s="12" t="s">
        <v>3299</v>
      </c>
      <c r="D892" s="11" t="s">
        <v>3300</v>
      </c>
      <c r="E892" s="11" t="s">
        <v>3301</v>
      </c>
      <c r="F892" s="11" t="s">
        <v>3298</v>
      </c>
      <c r="G892" s="12" t="s">
        <v>3300</v>
      </c>
      <c r="H892" s="13" t="s">
        <v>370</v>
      </c>
      <c r="I892" s="13"/>
      <c r="J892" s="13" t="s">
        <v>370</v>
      </c>
      <c r="K892" s="14" t="s">
        <v>370</v>
      </c>
      <c r="M892" s="15" t="s">
        <v>359</v>
      </c>
      <c r="N892" s="13"/>
      <c r="O892" s="13" t="s">
        <v>370</v>
      </c>
      <c r="P892" s="13" t="s">
        <v>370</v>
      </c>
      <c r="Q892" s="13" t="s">
        <v>370</v>
      </c>
      <c r="R892" s="13" t="s">
        <v>370</v>
      </c>
      <c r="S892" s="13" t="s">
        <v>370</v>
      </c>
      <c r="T892" s="13" t="s">
        <v>370</v>
      </c>
      <c r="U892" s="13" t="s">
        <v>370</v>
      </c>
      <c r="V892" s="13" t="s">
        <v>370</v>
      </c>
      <c r="W892" s="13" t="s">
        <v>370</v>
      </c>
      <c r="Y892" s="13"/>
      <c r="Z892" s="14"/>
      <c r="AD892" s="13">
        <f>COUNTIF(H892:Z892,"X")+COUNTIF(H892:Z892, "X(e)")</f>
        <v>13</v>
      </c>
      <c r="AE892" s="13">
        <f>COUNTIF(H892:Z892,"NB")</f>
        <v>0</v>
      </c>
      <c r="AF892" s="13">
        <f>COUNTIF(H892:Z892,"V")</f>
        <v>0</v>
      </c>
      <c r="AG892" s="13">
        <f>COUNTIF(H892:AA892,"IN")</f>
        <v>0</v>
      </c>
      <c r="AH892" s="12">
        <f>SUM(AD892:AG892)</f>
        <v>13</v>
      </c>
    </row>
    <row r="893" spans="1:34" hidden="1" x14ac:dyDescent="0.3">
      <c r="A893" s="11" t="s">
        <v>3302</v>
      </c>
      <c r="B893" s="12" t="s">
        <v>3260</v>
      </c>
      <c r="C893" s="12" t="s">
        <v>3303</v>
      </c>
      <c r="D893" s="11" t="s">
        <v>3304</v>
      </c>
      <c r="E893" s="11" t="s">
        <v>3305</v>
      </c>
      <c r="F893" s="11" t="s">
        <v>3302</v>
      </c>
      <c r="G893" s="12" t="s">
        <v>3306</v>
      </c>
      <c r="H893" s="13" t="s">
        <v>370</v>
      </c>
      <c r="I893" s="13"/>
      <c r="J893" s="13"/>
      <c r="L893" s="13" t="s">
        <v>370</v>
      </c>
      <c r="M893" s="15"/>
      <c r="N893" s="13"/>
      <c r="P893" s="13"/>
      <c r="R893" s="13"/>
      <c r="S893" s="13" t="s">
        <v>370</v>
      </c>
      <c r="T893" s="13"/>
      <c r="W893" s="13"/>
      <c r="Y893" s="13"/>
      <c r="Z893" s="14" t="s">
        <v>524</v>
      </c>
      <c r="AD893" s="13">
        <f>COUNTIF(H893:Z893,"X")+COUNTIF(H893:Z893, "X(e)")</f>
        <v>3</v>
      </c>
      <c r="AE893" s="13">
        <f>COUNTIF(H893:Z893,"NB")</f>
        <v>0</v>
      </c>
      <c r="AF893" s="13">
        <f>COUNTIF(H893:Z893,"V")</f>
        <v>1</v>
      </c>
      <c r="AG893" s="13">
        <f>COUNTIF(H893:AA893,"IN")</f>
        <v>0</v>
      </c>
      <c r="AH893" s="12">
        <f>SUM(AD893:AG893)</f>
        <v>4</v>
      </c>
    </row>
    <row r="894" spans="1:34" hidden="1" x14ac:dyDescent="0.3">
      <c r="A894" s="11" t="s">
        <v>3307</v>
      </c>
      <c r="B894" s="12" t="s">
        <v>3260</v>
      </c>
      <c r="C894" s="12" t="s">
        <v>3303</v>
      </c>
      <c r="D894" s="11" t="s">
        <v>3304</v>
      </c>
      <c r="E894" s="11" t="s">
        <v>3308</v>
      </c>
      <c r="F894" s="11" t="s">
        <v>3307</v>
      </c>
      <c r="G894" s="12" t="s">
        <v>3309</v>
      </c>
      <c r="I894" s="13"/>
      <c r="J894" s="13"/>
      <c r="M894" s="15"/>
      <c r="N894" s="13"/>
      <c r="O894" s="23" t="s">
        <v>416</v>
      </c>
      <c r="P894" s="13"/>
      <c r="R894" s="13"/>
      <c r="T894" s="13"/>
      <c r="W894" s="13"/>
      <c r="Y894" s="13"/>
      <c r="Z894" s="14"/>
      <c r="AD894" s="13">
        <f t="shared" si="88"/>
        <v>1</v>
      </c>
      <c r="AE894" s="13">
        <f t="shared" si="89"/>
        <v>0</v>
      </c>
      <c r="AF894" s="13">
        <f t="shared" si="90"/>
        <v>0</v>
      </c>
      <c r="AG894" s="13">
        <f t="shared" si="87"/>
        <v>0</v>
      </c>
      <c r="AH894" s="12">
        <f t="shared" si="95"/>
        <v>1</v>
      </c>
    </row>
    <row r="895" spans="1:34" hidden="1" x14ac:dyDescent="0.3">
      <c r="A895" s="11" t="s">
        <v>3310</v>
      </c>
      <c r="B895" s="12" t="s">
        <v>3260</v>
      </c>
      <c r="C895" s="12" t="s">
        <v>3303</v>
      </c>
      <c r="D895" s="11" t="s">
        <v>3304</v>
      </c>
      <c r="E895" s="11" t="s">
        <v>3311</v>
      </c>
      <c r="F895" s="11" t="s">
        <v>3310</v>
      </c>
      <c r="G895" s="12" t="s">
        <v>3312</v>
      </c>
      <c r="H895" s="13" t="s">
        <v>370</v>
      </c>
      <c r="I895" s="13" t="s">
        <v>370</v>
      </c>
      <c r="J895" s="13" t="s">
        <v>370</v>
      </c>
      <c r="K895" s="14" t="s">
        <v>370</v>
      </c>
      <c r="L895" s="13" t="s">
        <v>370</v>
      </c>
      <c r="M895" s="15" t="s">
        <v>359</v>
      </c>
      <c r="N895" s="13" t="s">
        <v>538</v>
      </c>
      <c r="O895" s="13" t="s">
        <v>370</v>
      </c>
      <c r="P895" s="13" t="s">
        <v>370</v>
      </c>
      <c r="Q895" s="13" t="s">
        <v>370</v>
      </c>
      <c r="R895" s="13" t="s">
        <v>370</v>
      </c>
      <c r="S895" s="13" t="s">
        <v>370</v>
      </c>
      <c r="T895" s="13" t="s">
        <v>538</v>
      </c>
      <c r="U895" s="13" t="s">
        <v>538</v>
      </c>
      <c r="V895" s="13" t="s">
        <v>370</v>
      </c>
      <c r="W895" s="13" t="s">
        <v>370</v>
      </c>
      <c r="Y895" s="13" t="s">
        <v>538</v>
      </c>
      <c r="Z895" s="14" t="s">
        <v>524</v>
      </c>
      <c r="AD895" s="13">
        <f t="shared" si="88"/>
        <v>13</v>
      </c>
      <c r="AE895" s="13">
        <f t="shared" si="89"/>
        <v>4</v>
      </c>
      <c r="AF895" s="13">
        <f t="shared" si="90"/>
        <v>1</v>
      </c>
      <c r="AG895" s="13">
        <f t="shared" si="87"/>
        <v>0</v>
      </c>
      <c r="AH895" s="12">
        <f t="shared" si="95"/>
        <v>18</v>
      </c>
    </row>
    <row r="896" spans="1:34" hidden="1" x14ac:dyDescent="0.3">
      <c r="A896" s="11" t="s">
        <v>3313</v>
      </c>
      <c r="B896" s="12" t="s">
        <v>3260</v>
      </c>
      <c r="C896" s="12" t="s">
        <v>3303</v>
      </c>
      <c r="D896" s="11" t="s">
        <v>3304</v>
      </c>
      <c r="E896" s="11" t="s">
        <v>2973</v>
      </c>
      <c r="F896" s="11" t="s">
        <v>3313</v>
      </c>
      <c r="G896" s="12" t="s">
        <v>3314</v>
      </c>
      <c r="H896" s="13" t="s">
        <v>370</v>
      </c>
      <c r="I896" s="13"/>
      <c r="J896" s="13"/>
      <c r="L896" s="13" t="s">
        <v>370</v>
      </c>
      <c r="M896" s="15"/>
      <c r="N896" s="13"/>
      <c r="P896" s="13"/>
      <c r="R896" s="13"/>
      <c r="T896" s="13"/>
      <c r="W896" s="13"/>
      <c r="Y896" s="13"/>
      <c r="Z896" s="14" t="s">
        <v>370</v>
      </c>
      <c r="AD896" s="13">
        <f t="shared" si="88"/>
        <v>3</v>
      </c>
      <c r="AE896" s="13">
        <f t="shared" si="89"/>
        <v>0</v>
      </c>
      <c r="AF896" s="13">
        <f t="shared" si="90"/>
        <v>0</v>
      </c>
      <c r="AG896" s="13">
        <f t="shared" si="87"/>
        <v>0</v>
      </c>
      <c r="AH896" s="12">
        <f t="shared" si="95"/>
        <v>3</v>
      </c>
    </row>
    <row r="897" spans="1:34" hidden="1" x14ac:dyDescent="0.3">
      <c r="A897" s="11" t="s">
        <v>3315</v>
      </c>
      <c r="B897" s="12" t="s">
        <v>3260</v>
      </c>
      <c r="C897" s="12" t="s">
        <v>3303</v>
      </c>
      <c r="D897" s="11" t="s">
        <v>3304</v>
      </c>
      <c r="E897" s="11" t="s">
        <v>3316</v>
      </c>
      <c r="F897" s="11" t="s">
        <v>3315</v>
      </c>
      <c r="G897" s="12" t="s">
        <v>3317</v>
      </c>
      <c r="H897" s="13" t="s">
        <v>370</v>
      </c>
      <c r="I897" s="13"/>
      <c r="J897" s="13"/>
      <c r="L897" s="13" t="s">
        <v>370</v>
      </c>
      <c r="M897" s="15" t="s">
        <v>361</v>
      </c>
      <c r="N897" s="13"/>
      <c r="O897" s="13" t="s">
        <v>370</v>
      </c>
      <c r="P897" s="13"/>
      <c r="R897" s="13"/>
      <c r="S897" s="13" t="s">
        <v>370</v>
      </c>
      <c r="T897" s="13"/>
      <c r="W897" s="13"/>
      <c r="Y897" s="13"/>
      <c r="Z897" s="14"/>
      <c r="AD897" s="13">
        <f t="shared" si="88"/>
        <v>4</v>
      </c>
      <c r="AE897" s="13">
        <f t="shared" si="89"/>
        <v>0</v>
      </c>
      <c r="AF897" s="13">
        <f t="shared" si="90"/>
        <v>1</v>
      </c>
      <c r="AG897" s="13">
        <f t="shared" si="87"/>
        <v>0</v>
      </c>
      <c r="AH897" s="12">
        <f t="shared" si="95"/>
        <v>5</v>
      </c>
    </row>
    <row r="898" spans="1:34" hidden="1" x14ac:dyDescent="0.3">
      <c r="A898" s="11" t="s">
        <v>3318</v>
      </c>
      <c r="B898" s="12" t="s">
        <v>3260</v>
      </c>
      <c r="C898" s="12" t="s">
        <v>3303</v>
      </c>
      <c r="D898" s="11" t="s">
        <v>3304</v>
      </c>
      <c r="E898" s="11" t="s">
        <v>3319</v>
      </c>
      <c r="F898" s="11" t="s">
        <v>3318</v>
      </c>
      <c r="G898" s="12" t="s">
        <v>3320</v>
      </c>
      <c r="H898" s="13" t="s">
        <v>370</v>
      </c>
      <c r="I898" s="13"/>
      <c r="J898" s="13"/>
      <c r="K898" s="14" t="s">
        <v>396</v>
      </c>
      <c r="L898" s="13" t="s">
        <v>370</v>
      </c>
      <c r="M898" s="15"/>
      <c r="N898" s="13"/>
      <c r="P898" s="13"/>
      <c r="R898" s="13"/>
      <c r="T898" s="13"/>
      <c r="V898" s="13" t="s">
        <v>538</v>
      </c>
      <c r="W898" s="13"/>
      <c r="Y898" s="13"/>
      <c r="Z898" s="14" t="s">
        <v>370</v>
      </c>
      <c r="AD898" s="13">
        <f t="shared" si="88"/>
        <v>3</v>
      </c>
      <c r="AE898" s="13">
        <f t="shared" si="89"/>
        <v>1</v>
      </c>
      <c r="AF898" s="13">
        <f t="shared" si="90"/>
        <v>0</v>
      </c>
      <c r="AG898" s="13">
        <f t="shared" si="87"/>
        <v>0</v>
      </c>
      <c r="AH898" s="12">
        <f t="shared" si="95"/>
        <v>4</v>
      </c>
    </row>
    <row r="899" spans="1:34" hidden="1" x14ac:dyDescent="0.3">
      <c r="A899" s="11" t="s">
        <v>3321</v>
      </c>
      <c r="B899" s="12" t="s">
        <v>3322</v>
      </c>
      <c r="C899" s="12" t="s">
        <v>3323</v>
      </c>
      <c r="D899" s="11" t="s">
        <v>3324</v>
      </c>
      <c r="E899" s="11" t="s">
        <v>3325</v>
      </c>
      <c r="F899" s="11" t="s">
        <v>3321</v>
      </c>
      <c r="G899" s="12" t="s">
        <v>3326</v>
      </c>
      <c r="I899" s="13" t="s">
        <v>370</v>
      </c>
      <c r="J899" s="13"/>
      <c r="K899" s="14" t="s">
        <v>524</v>
      </c>
      <c r="L899" s="13" t="s">
        <v>524</v>
      </c>
      <c r="M899" s="15" t="s">
        <v>359</v>
      </c>
      <c r="N899" s="13" t="s">
        <v>538</v>
      </c>
      <c r="O899" s="13" t="s">
        <v>370</v>
      </c>
      <c r="P899" s="13" t="s">
        <v>538</v>
      </c>
      <c r="Q899" s="13" t="s">
        <v>538</v>
      </c>
      <c r="R899" s="13"/>
      <c r="S899" s="13" t="s">
        <v>538</v>
      </c>
      <c r="T899" s="13" t="s">
        <v>538</v>
      </c>
      <c r="U899" s="13" t="s">
        <v>370</v>
      </c>
      <c r="W899" s="13" t="s">
        <v>370</v>
      </c>
      <c r="Y899" s="13" t="s">
        <v>538</v>
      </c>
      <c r="Z899" s="14"/>
      <c r="AD899" s="13">
        <f>COUNTIF(H899:Z899,"X")+COUNTIF(H899:Z899, "X(e)")</f>
        <v>5</v>
      </c>
      <c r="AE899" s="13">
        <f>COUNTIF(H899:Z899,"NB")</f>
        <v>6</v>
      </c>
      <c r="AF899" s="13">
        <f>COUNTIF(H899:Z899,"V")</f>
        <v>2</v>
      </c>
      <c r="AG899" s="13">
        <f t="shared" si="87"/>
        <v>0</v>
      </c>
      <c r="AH899" s="12">
        <f>SUM(AD899:AG899)</f>
        <v>13</v>
      </c>
    </row>
    <row r="900" spans="1:34" hidden="1" x14ac:dyDescent="0.3">
      <c r="A900" s="11" t="s">
        <v>3327</v>
      </c>
      <c r="B900" s="12" t="s">
        <v>3322</v>
      </c>
      <c r="C900" s="12" t="s">
        <v>3323</v>
      </c>
      <c r="D900" s="11" t="s">
        <v>3324</v>
      </c>
      <c r="E900" s="11" t="s">
        <v>3328</v>
      </c>
      <c r="F900" s="11" t="s">
        <v>3327</v>
      </c>
      <c r="G900" s="12" t="s">
        <v>3329</v>
      </c>
      <c r="H900" s="13" t="s">
        <v>361</v>
      </c>
      <c r="I900" s="13"/>
      <c r="J900" s="13"/>
      <c r="L900" s="13" t="s">
        <v>370</v>
      </c>
      <c r="M900" s="15"/>
      <c r="N900" s="13"/>
      <c r="O900" s="13" t="s">
        <v>370</v>
      </c>
      <c r="P900" s="13"/>
      <c r="R900" s="13"/>
      <c r="S900" s="13" t="s">
        <v>370</v>
      </c>
      <c r="T900" s="13"/>
      <c r="W900" s="13"/>
      <c r="Y900" s="13"/>
      <c r="Z900" s="14"/>
      <c r="AD900" s="13">
        <f>COUNTIF(H900:Z900,"X")+COUNTIF(H900:Z900, "X(e)")</f>
        <v>3</v>
      </c>
      <c r="AE900" s="13">
        <f>COUNTIF(H900:Z900,"NB")</f>
        <v>0</v>
      </c>
      <c r="AF900" s="13">
        <f>COUNTIF(H900:Z900,"V")</f>
        <v>1</v>
      </c>
      <c r="AG900" s="13">
        <f t="shared" si="87"/>
        <v>0</v>
      </c>
      <c r="AH900" s="12">
        <f>SUM(AD900:AG900)</f>
        <v>4</v>
      </c>
    </row>
    <row r="901" spans="1:34" hidden="1" x14ac:dyDescent="0.3">
      <c r="A901" s="11" t="s">
        <v>3330</v>
      </c>
      <c r="B901" s="12" t="s">
        <v>3322</v>
      </c>
      <c r="C901" s="12" t="s">
        <v>3331</v>
      </c>
      <c r="D901" s="11" t="s">
        <v>3332</v>
      </c>
      <c r="E901" s="11" t="s">
        <v>3333</v>
      </c>
      <c r="F901" s="11" t="s">
        <v>3330</v>
      </c>
      <c r="G901" s="12" t="s">
        <v>3334</v>
      </c>
      <c r="H901" s="13" t="s">
        <v>370</v>
      </c>
      <c r="I901" s="13"/>
      <c r="J901" s="13" t="s">
        <v>370</v>
      </c>
      <c r="K901" s="14" t="s">
        <v>370</v>
      </c>
      <c r="M901" s="15" t="s">
        <v>359</v>
      </c>
      <c r="N901" s="13"/>
      <c r="O901" s="13" t="s">
        <v>370</v>
      </c>
      <c r="P901" s="13" t="s">
        <v>370</v>
      </c>
      <c r="Q901" s="13" t="s">
        <v>370</v>
      </c>
      <c r="R901" s="13" t="s">
        <v>370</v>
      </c>
      <c r="S901" s="13" t="s">
        <v>370</v>
      </c>
      <c r="T901" s="13" t="s">
        <v>370</v>
      </c>
      <c r="U901" s="13" t="s">
        <v>370</v>
      </c>
      <c r="V901" s="13" t="s">
        <v>370</v>
      </c>
      <c r="W901" s="13" t="s">
        <v>370</v>
      </c>
      <c r="Y901" s="13"/>
      <c r="Z901" s="14"/>
      <c r="AD901" s="13">
        <f t="shared" si="88"/>
        <v>13</v>
      </c>
      <c r="AE901" s="13">
        <f t="shared" si="89"/>
        <v>0</v>
      </c>
      <c r="AF901" s="13">
        <f t="shared" si="90"/>
        <v>0</v>
      </c>
      <c r="AG901" s="13">
        <f t="shared" si="87"/>
        <v>0</v>
      </c>
      <c r="AH901" s="12">
        <f t="shared" si="95"/>
        <v>13</v>
      </c>
    </row>
    <row r="902" spans="1:34" hidden="1" x14ac:dyDescent="0.3">
      <c r="A902" s="11" t="s">
        <v>3335</v>
      </c>
      <c r="B902" s="12" t="s">
        <v>3322</v>
      </c>
      <c r="C902" s="12" t="s">
        <v>3331</v>
      </c>
      <c r="D902" s="11" t="s">
        <v>3332</v>
      </c>
      <c r="E902" s="11" t="s">
        <v>3336</v>
      </c>
      <c r="F902" s="11" t="s">
        <v>3335</v>
      </c>
      <c r="G902" s="12" t="s">
        <v>3337</v>
      </c>
      <c r="H902" s="13" t="s">
        <v>370</v>
      </c>
      <c r="I902" s="13"/>
      <c r="J902" s="13" t="s">
        <v>370</v>
      </c>
      <c r="K902" s="14" t="s">
        <v>370</v>
      </c>
      <c r="M902" s="15" t="s">
        <v>359</v>
      </c>
      <c r="N902" s="13"/>
      <c r="O902" s="13" t="s">
        <v>370</v>
      </c>
      <c r="P902" s="13" t="s">
        <v>370</v>
      </c>
      <c r="Q902" s="13" t="s">
        <v>370</v>
      </c>
      <c r="R902" s="13"/>
      <c r="S902" s="13" t="s">
        <v>370</v>
      </c>
      <c r="T902" s="13" t="s">
        <v>370</v>
      </c>
      <c r="U902" s="13" t="s">
        <v>524</v>
      </c>
      <c r="W902" s="13" t="s">
        <v>370</v>
      </c>
      <c r="Y902" s="13"/>
      <c r="Z902" s="14"/>
      <c r="AD902" s="13">
        <f t="shared" si="88"/>
        <v>10</v>
      </c>
      <c r="AE902" s="13">
        <f t="shared" si="89"/>
        <v>0</v>
      </c>
      <c r="AF902" s="13">
        <f t="shared" si="90"/>
        <v>1</v>
      </c>
      <c r="AG902" s="13">
        <f t="shared" si="87"/>
        <v>0</v>
      </c>
      <c r="AH902" s="12">
        <f t="shared" si="95"/>
        <v>11</v>
      </c>
    </row>
    <row r="903" spans="1:34" hidden="1" x14ac:dyDescent="0.3">
      <c r="A903" s="11" t="s">
        <v>3338</v>
      </c>
      <c r="B903" s="12" t="s">
        <v>3322</v>
      </c>
      <c r="C903" s="12" t="s">
        <v>3331</v>
      </c>
      <c r="D903" s="11" t="s">
        <v>3332</v>
      </c>
      <c r="E903" s="11" t="s">
        <v>3339</v>
      </c>
      <c r="F903" s="11" t="s">
        <v>3338</v>
      </c>
      <c r="G903" s="12" t="s">
        <v>3340</v>
      </c>
      <c r="I903" s="13"/>
      <c r="J903" s="13"/>
      <c r="M903" s="15" t="s">
        <v>359</v>
      </c>
      <c r="N903" s="13"/>
      <c r="P903" s="13"/>
      <c r="R903" s="13"/>
      <c r="S903" s="13" t="s">
        <v>370</v>
      </c>
      <c r="T903" s="13"/>
      <c r="W903" s="13"/>
      <c r="Y903" s="13"/>
      <c r="Z903" s="14"/>
      <c r="AD903" s="13">
        <f t="shared" si="88"/>
        <v>2</v>
      </c>
      <c r="AE903" s="13">
        <f t="shared" si="89"/>
        <v>0</v>
      </c>
      <c r="AF903" s="13">
        <f t="shared" si="90"/>
        <v>0</v>
      </c>
      <c r="AG903" s="13">
        <f t="shared" si="87"/>
        <v>0</v>
      </c>
      <c r="AH903" s="12">
        <f t="shared" si="95"/>
        <v>2</v>
      </c>
    </row>
    <row r="904" spans="1:34" hidden="1" x14ac:dyDescent="0.3">
      <c r="A904" s="11" t="s">
        <v>3341</v>
      </c>
      <c r="B904" s="12" t="s">
        <v>3322</v>
      </c>
      <c r="C904" s="12" t="s">
        <v>3331</v>
      </c>
      <c r="D904" s="11" t="s">
        <v>3342</v>
      </c>
      <c r="E904" s="11" t="s">
        <v>3343</v>
      </c>
      <c r="F904" s="11" t="s">
        <v>3341</v>
      </c>
      <c r="G904" s="12" t="s">
        <v>3344</v>
      </c>
      <c r="I904" s="13"/>
      <c r="J904" s="13" t="s">
        <v>370</v>
      </c>
      <c r="K904" s="14" t="s">
        <v>370</v>
      </c>
      <c r="M904" s="15" t="s">
        <v>359</v>
      </c>
      <c r="N904" s="13"/>
      <c r="O904" s="13" t="s">
        <v>370</v>
      </c>
      <c r="P904" s="13" t="s">
        <v>370</v>
      </c>
      <c r="Q904" s="13" t="s">
        <v>370</v>
      </c>
      <c r="R904" s="13"/>
      <c r="S904" s="13" t="s">
        <v>370</v>
      </c>
      <c r="T904" s="13" t="s">
        <v>370</v>
      </c>
      <c r="U904" s="13" t="s">
        <v>524</v>
      </c>
      <c r="W904" s="13" t="s">
        <v>370</v>
      </c>
      <c r="Y904" s="13"/>
      <c r="Z904" s="14"/>
      <c r="AD904" s="13">
        <f t="shared" si="88"/>
        <v>9</v>
      </c>
      <c r="AE904" s="13">
        <f t="shared" si="89"/>
        <v>0</v>
      </c>
      <c r="AF904" s="13">
        <f t="shared" si="90"/>
        <v>1</v>
      </c>
      <c r="AG904" s="13">
        <f t="shared" si="87"/>
        <v>0</v>
      </c>
      <c r="AH904" s="12">
        <f t="shared" si="95"/>
        <v>10</v>
      </c>
    </row>
    <row r="905" spans="1:34" hidden="1" x14ac:dyDescent="0.3">
      <c r="A905" s="11" t="s">
        <v>3345</v>
      </c>
      <c r="B905" s="12" t="s">
        <v>3322</v>
      </c>
      <c r="C905" s="12" t="s">
        <v>3331</v>
      </c>
      <c r="D905" s="11" t="s">
        <v>3346</v>
      </c>
      <c r="E905" s="11" t="s">
        <v>3347</v>
      </c>
      <c r="F905" s="11" t="s">
        <v>3345</v>
      </c>
      <c r="G905" s="12" t="s">
        <v>3348</v>
      </c>
      <c r="H905" s="13" t="s">
        <v>370</v>
      </c>
      <c r="I905" s="13"/>
      <c r="J905" s="13" t="s">
        <v>370</v>
      </c>
      <c r="K905" s="14" t="s">
        <v>370</v>
      </c>
      <c r="M905" s="15" t="s">
        <v>359</v>
      </c>
      <c r="N905" s="13"/>
      <c r="O905" s="13" t="s">
        <v>370</v>
      </c>
      <c r="P905" s="13" t="s">
        <v>370</v>
      </c>
      <c r="Q905" s="13" t="s">
        <v>370</v>
      </c>
      <c r="R905" s="13" t="s">
        <v>370</v>
      </c>
      <c r="S905" s="13" t="s">
        <v>370</v>
      </c>
      <c r="T905" s="13" t="s">
        <v>370</v>
      </c>
      <c r="U905" s="13" t="s">
        <v>370</v>
      </c>
      <c r="W905" s="13" t="s">
        <v>370</v>
      </c>
      <c r="Y905" s="13" t="s">
        <v>524</v>
      </c>
      <c r="Z905" s="14"/>
      <c r="AD905" s="13">
        <f t="shared" si="88"/>
        <v>12</v>
      </c>
      <c r="AE905" s="13">
        <f t="shared" si="89"/>
        <v>0</v>
      </c>
      <c r="AF905" s="13">
        <f t="shared" si="90"/>
        <v>1</v>
      </c>
      <c r="AG905" s="13">
        <f t="shared" si="87"/>
        <v>0</v>
      </c>
      <c r="AH905" s="12">
        <f t="shared" si="95"/>
        <v>13</v>
      </c>
    </row>
    <row r="906" spans="1:34" hidden="1" x14ac:dyDescent="0.3">
      <c r="A906" s="11" t="s">
        <v>3349</v>
      </c>
      <c r="B906" s="12" t="s">
        <v>3322</v>
      </c>
      <c r="C906" s="12" t="s">
        <v>3331</v>
      </c>
      <c r="D906" s="11" t="s">
        <v>3350</v>
      </c>
      <c r="E906" s="11" t="s">
        <v>421</v>
      </c>
      <c r="F906" s="11" t="s">
        <v>3349</v>
      </c>
      <c r="G906" s="12" t="s">
        <v>3351</v>
      </c>
      <c r="I906" s="13"/>
      <c r="J906" s="13" t="s">
        <v>370</v>
      </c>
      <c r="K906" s="14" t="s">
        <v>370</v>
      </c>
      <c r="M906" s="15" t="s">
        <v>359</v>
      </c>
      <c r="N906" s="13"/>
      <c r="O906" s="13" t="s">
        <v>370</v>
      </c>
      <c r="P906" s="13" t="s">
        <v>370</v>
      </c>
      <c r="Q906" s="13" t="s">
        <v>370</v>
      </c>
      <c r="R906" s="13"/>
      <c r="S906" s="13" t="s">
        <v>370</v>
      </c>
      <c r="T906" s="13" t="s">
        <v>370</v>
      </c>
      <c r="W906" s="13" t="s">
        <v>370</v>
      </c>
      <c r="Y906" s="13"/>
      <c r="Z906" s="14"/>
      <c r="AD906" s="13">
        <f t="shared" si="88"/>
        <v>9</v>
      </c>
      <c r="AE906" s="13">
        <f t="shared" si="89"/>
        <v>0</v>
      </c>
      <c r="AF906" s="13">
        <f t="shared" si="90"/>
        <v>0</v>
      </c>
      <c r="AG906" s="13">
        <f t="shared" si="87"/>
        <v>0</v>
      </c>
      <c r="AH906" s="12">
        <f t="shared" si="95"/>
        <v>9</v>
      </c>
    </row>
    <row r="907" spans="1:34" hidden="1" x14ac:dyDescent="0.3">
      <c r="A907" s="11" t="s">
        <v>3352</v>
      </c>
      <c r="B907" s="12" t="s">
        <v>3322</v>
      </c>
      <c r="C907" s="12" t="s">
        <v>3331</v>
      </c>
      <c r="D907" s="11" t="s">
        <v>3353</v>
      </c>
      <c r="E907" s="11" t="s">
        <v>3354</v>
      </c>
      <c r="F907" s="11" t="s">
        <v>3352</v>
      </c>
      <c r="G907" s="12" t="s">
        <v>3355</v>
      </c>
      <c r="H907" s="13" t="s">
        <v>370</v>
      </c>
      <c r="I907" s="13" t="s">
        <v>524</v>
      </c>
      <c r="J907" s="13" t="s">
        <v>370</v>
      </c>
      <c r="K907" s="14" t="s">
        <v>370</v>
      </c>
      <c r="M907" s="15" t="s">
        <v>370</v>
      </c>
      <c r="N907" s="13"/>
      <c r="O907" s="13" t="s">
        <v>370</v>
      </c>
      <c r="P907" s="13" t="s">
        <v>370</v>
      </c>
      <c r="Q907" s="13" t="s">
        <v>370</v>
      </c>
      <c r="R907" s="13" t="s">
        <v>370</v>
      </c>
      <c r="S907" s="13" t="s">
        <v>396</v>
      </c>
      <c r="T907" s="13" t="s">
        <v>370</v>
      </c>
      <c r="U907" s="13" t="s">
        <v>370</v>
      </c>
      <c r="V907" s="13" t="s">
        <v>370</v>
      </c>
      <c r="W907" s="13" t="s">
        <v>370</v>
      </c>
      <c r="Y907" s="13"/>
      <c r="Z907" s="14"/>
      <c r="AD907" s="13">
        <f t="shared" si="88"/>
        <v>12</v>
      </c>
      <c r="AE907" s="13">
        <f t="shared" si="89"/>
        <v>0</v>
      </c>
      <c r="AF907" s="13">
        <f t="shared" si="90"/>
        <v>1</v>
      </c>
      <c r="AG907" s="13">
        <f t="shared" si="87"/>
        <v>0</v>
      </c>
      <c r="AH907" s="12">
        <f t="shared" si="95"/>
        <v>13</v>
      </c>
    </row>
    <row r="908" spans="1:34" hidden="1" x14ac:dyDescent="0.3">
      <c r="A908" s="11" t="s">
        <v>3356</v>
      </c>
      <c r="B908" s="12" t="s">
        <v>3322</v>
      </c>
      <c r="C908" s="12" t="s">
        <v>3331</v>
      </c>
      <c r="D908" s="11" t="s">
        <v>3357</v>
      </c>
      <c r="E908" s="11" t="s">
        <v>2361</v>
      </c>
      <c r="F908" s="11" t="s">
        <v>3356</v>
      </c>
      <c r="G908" s="12" t="s">
        <v>3358</v>
      </c>
      <c r="H908" s="13" t="s">
        <v>370</v>
      </c>
      <c r="I908" s="13" t="s">
        <v>359</v>
      </c>
      <c r="J908" s="13" t="s">
        <v>370</v>
      </c>
      <c r="K908" s="14" t="s">
        <v>370</v>
      </c>
      <c r="L908" s="13" t="s">
        <v>524</v>
      </c>
      <c r="M908" s="15" t="s">
        <v>359</v>
      </c>
      <c r="N908" s="13" t="s">
        <v>524</v>
      </c>
      <c r="O908" s="13" t="s">
        <v>370</v>
      </c>
      <c r="P908" s="13" t="s">
        <v>370</v>
      </c>
      <c r="Q908" s="13" t="s">
        <v>370</v>
      </c>
      <c r="R908" s="13" t="s">
        <v>370</v>
      </c>
      <c r="S908" s="13" t="s">
        <v>370</v>
      </c>
      <c r="T908" s="13" t="s">
        <v>370</v>
      </c>
      <c r="U908" s="13" t="s">
        <v>370</v>
      </c>
      <c r="W908" s="13" t="s">
        <v>3359</v>
      </c>
      <c r="Y908" s="13"/>
      <c r="Z908" s="14"/>
      <c r="AD908" s="13">
        <f t="shared" si="88"/>
        <v>12</v>
      </c>
      <c r="AE908" s="13">
        <f t="shared" si="89"/>
        <v>1</v>
      </c>
      <c r="AF908" s="13">
        <f t="shared" si="90"/>
        <v>2</v>
      </c>
      <c r="AG908" s="13">
        <f t="shared" si="87"/>
        <v>0</v>
      </c>
      <c r="AH908" s="12">
        <f t="shared" si="95"/>
        <v>15</v>
      </c>
    </row>
    <row r="909" spans="1:34" hidden="1" x14ac:dyDescent="0.3">
      <c r="A909" s="11" t="s">
        <v>3360</v>
      </c>
      <c r="B909" s="12" t="s">
        <v>3322</v>
      </c>
      <c r="C909" s="12" t="s">
        <v>3331</v>
      </c>
      <c r="D909" s="11" t="s">
        <v>3357</v>
      </c>
      <c r="E909" s="11" t="s">
        <v>3361</v>
      </c>
      <c r="F909" s="11" t="s">
        <v>3360</v>
      </c>
      <c r="G909" s="12" t="s">
        <v>3362</v>
      </c>
      <c r="H909" s="13" t="s">
        <v>370</v>
      </c>
      <c r="I909" s="13"/>
      <c r="J909" s="13" t="s">
        <v>370</v>
      </c>
      <c r="K909" s="14" t="s">
        <v>370</v>
      </c>
      <c r="L909" s="13" t="s">
        <v>370</v>
      </c>
      <c r="M909" s="15" t="s">
        <v>359</v>
      </c>
      <c r="N909" s="13"/>
      <c r="O909" s="13" t="s">
        <v>396</v>
      </c>
      <c r="P909" s="13" t="s">
        <v>370</v>
      </c>
      <c r="Q909" s="13" t="s">
        <v>370</v>
      </c>
      <c r="R909" s="13" t="s">
        <v>370</v>
      </c>
      <c r="S909" s="13" t="s">
        <v>524</v>
      </c>
      <c r="T909" s="13" t="s">
        <v>538</v>
      </c>
      <c r="U909" s="13" t="s">
        <v>370</v>
      </c>
      <c r="V909" s="13" t="s">
        <v>370</v>
      </c>
      <c r="W909" s="18" t="s">
        <v>359</v>
      </c>
      <c r="Y909" s="13"/>
      <c r="Z909" s="14"/>
      <c r="AD909" s="13">
        <f t="shared" si="88"/>
        <v>11</v>
      </c>
      <c r="AE909" s="13">
        <f t="shared" si="89"/>
        <v>1</v>
      </c>
      <c r="AF909" s="13">
        <f t="shared" si="90"/>
        <v>1</v>
      </c>
      <c r="AG909" s="13">
        <f t="shared" si="87"/>
        <v>0</v>
      </c>
      <c r="AH909" s="12">
        <f t="shared" si="95"/>
        <v>13</v>
      </c>
    </row>
    <row r="910" spans="1:34" hidden="1" x14ac:dyDescent="0.3">
      <c r="A910" s="11" t="s">
        <v>3363</v>
      </c>
      <c r="B910" s="12" t="s">
        <v>3322</v>
      </c>
      <c r="C910" s="12" t="s">
        <v>3331</v>
      </c>
      <c r="D910" s="11" t="s">
        <v>3364</v>
      </c>
      <c r="E910" s="11" t="s">
        <v>3365</v>
      </c>
      <c r="F910" s="11" t="s">
        <v>3363</v>
      </c>
      <c r="G910" s="12" t="s">
        <v>3366</v>
      </c>
      <c r="H910" s="13" t="s">
        <v>370</v>
      </c>
      <c r="I910" s="13" t="s">
        <v>359</v>
      </c>
      <c r="J910" s="13" t="s">
        <v>370</v>
      </c>
      <c r="K910" s="14" t="s">
        <v>370</v>
      </c>
      <c r="L910" s="13" t="s">
        <v>370</v>
      </c>
      <c r="M910" s="15" t="s">
        <v>359</v>
      </c>
      <c r="N910" s="13" t="s">
        <v>538</v>
      </c>
      <c r="O910" s="13" t="s">
        <v>370</v>
      </c>
      <c r="P910" s="13" t="s">
        <v>370</v>
      </c>
      <c r="Q910" s="13" t="s">
        <v>370</v>
      </c>
      <c r="R910" s="13" t="s">
        <v>370</v>
      </c>
      <c r="S910" s="13" t="s">
        <v>370</v>
      </c>
      <c r="T910" s="13" t="s">
        <v>370</v>
      </c>
      <c r="U910" s="13" t="s">
        <v>370</v>
      </c>
      <c r="V910" s="13" t="s">
        <v>370</v>
      </c>
      <c r="W910" s="13" t="s">
        <v>370</v>
      </c>
      <c r="Y910" s="13" t="s">
        <v>538</v>
      </c>
      <c r="Z910" s="14" t="s">
        <v>370</v>
      </c>
      <c r="AD910" s="13">
        <f t="shared" si="88"/>
        <v>16</v>
      </c>
      <c r="AE910" s="13">
        <f t="shared" si="89"/>
        <v>2</v>
      </c>
      <c r="AF910" s="13">
        <f t="shared" si="90"/>
        <v>0</v>
      </c>
      <c r="AG910" s="13">
        <f t="shared" si="87"/>
        <v>0</v>
      </c>
      <c r="AH910" s="12">
        <f t="shared" si="95"/>
        <v>18</v>
      </c>
    </row>
    <row r="911" spans="1:34" hidden="1" x14ac:dyDescent="0.3">
      <c r="A911" s="11" t="s">
        <v>3367</v>
      </c>
      <c r="B911" s="12" t="s">
        <v>3322</v>
      </c>
      <c r="C911" s="12" t="s">
        <v>3331</v>
      </c>
      <c r="D911" s="11" t="s">
        <v>3368</v>
      </c>
      <c r="E911" s="11" t="s">
        <v>1020</v>
      </c>
      <c r="F911" s="11" t="s">
        <v>3367</v>
      </c>
      <c r="G911" s="12" t="s">
        <v>3369</v>
      </c>
      <c r="H911" s="13" t="s">
        <v>524</v>
      </c>
      <c r="I911" s="13" t="s">
        <v>370</v>
      </c>
      <c r="J911" s="13"/>
      <c r="K911" s="14" t="s">
        <v>370</v>
      </c>
      <c r="L911" s="13" t="s">
        <v>361</v>
      </c>
      <c r="M911" s="15" t="s">
        <v>359</v>
      </c>
      <c r="N911" s="13" t="s">
        <v>370</v>
      </c>
      <c r="O911" s="13" t="s">
        <v>370</v>
      </c>
      <c r="P911" s="13" t="s">
        <v>370</v>
      </c>
      <c r="Q911" s="13" t="s">
        <v>370</v>
      </c>
      <c r="R911" s="13"/>
      <c r="S911" s="13" t="s">
        <v>370</v>
      </c>
      <c r="T911" s="13" t="s">
        <v>370</v>
      </c>
      <c r="U911" s="13" t="s">
        <v>370</v>
      </c>
      <c r="W911" s="13" t="s">
        <v>370</v>
      </c>
      <c r="Y911" s="13" t="s">
        <v>370</v>
      </c>
      <c r="Z911" s="14"/>
      <c r="AD911" s="13">
        <f t="shared" si="88"/>
        <v>12</v>
      </c>
      <c r="AE911" s="13">
        <f t="shared" si="89"/>
        <v>0</v>
      </c>
      <c r="AF911" s="13">
        <f t="shared" si="90"/>
        <v>2</v>
      </c>
      <c r="AG911" s="13">
        <f t="shared" si="87"/>
        <v>0</v>
      </c>
      <c r="AH911" s="12">
        <f t="shared" si="95"/>
        <v>14</v>
      </c>
    </row>
    <row r="912" spans="1:34" hidden="1" x14ac:dyDescent="0.3">
      <c r="A912" s="11" t="s">
        <v>3370</v>
      </c>
      <c r="B912" s="12" t="s">
        <v>3322</v>
      </c>
      <c r="C912" s="12" t="s">
        <v>3331</v>
      </c>
      <c r="D912" s="11" t="s">
        <v>3371</v>
      </c>
      <c r="E912" s="11" t="s">
        <v>3372</v>
      </c>
      <c r="F912" s="11" t="s">
        <v>3370</v>
      </c>
      <c r="G912" s="12" t="s">
        <v>3373</v>
      </c>
      <c r="H912" s="13" t="s">
        <v>396</v>
      </c>
      <c r="I912" s="13" t="s">
        <v>370</v>
      </c>
      <c r="J912" s="13"/>
      <c r="M912" s="15" t="s">
        <v>360</v>
      </c>
      <c r="N912" s="13" t="s">
        <v>370</v>
      </c>
      <c r="O912" s="13" t="s">
        <v>538</v>
      </c>
      <c r="P912" s="13"/>
      <c r="R912" s="13"/>
      <c r="T912" s="13" t="s">
        <v>524</v>
      </c>
      <c r="U912" s="13" t="s">
        <v>370</v>
      </c>
      <c r="W912" s="13" t="s">
        <v>538</v>
      </c>
      <c r="Y912" s="13" t="s">
        <v>370</v>
      </c>
      <c r="Z912" s="14"/>
      <c r="AD912" s="13">
        <f t="shared" si="88"/>
        <v>4</v>
      </c>
      <c r="AE912" s="13">
        <f t="shared" si="89"/>
        <v>3</v>
      </c>
      <c r="AF912" s="13">
        <f t="shared" si="90"/>
        <v>1</v>
      </c>
      <c r="AG912" s="13">
        <f t="shared" si="87"/>
        <v>0</v>
      </c>
      <c r="AH912" s="12">
        <f t="shared" si="95"/>
        <v>8</v>
      </c>
    </row>
    <row r="913" spans="1:34" hidden="1" x14ac:dyDescent="0.3">
      <c r="A913" s="11" t="s">
        <v>47</v>
      </c>
      <c r="B913" s="12" t="s">
        <v>3322</v>
      </c>
      <c r="C913" s="12" t="s">
        <v>3331</v>
      </c>
      <c r="D913" s="11" t="s">
        <v>3371</v>
      </c>
      <c r="E913" s="11" t="s">
        <v>3374</v>
      </c>
      <c r="F913" s="11" t="s">
        <v>47</v>
      </c>
      <c r="G913" s="12" t="s">
        <v>3375</v>
      </c>
      <c r="H913" s="13" t="s">
        <v>370</v>
      </c>
      <c r="I913" s="13" t="s">
        <v>361</v>
      </c>
      <c r="J913" s="13" t="s">
        <v>370</v>
      </c>
      <c r="K913" s="14" t="s">
        <v>370</v>
      </c>
      <c r="L913" s="13" t="s">
        <v>524</v>
      </c>
      <c r="M913" s="15" t="s">
        <v>359</v>
      </c>
      <c r="N913" s="13" t="s">
        <v>524</v>
      </c>
      <c r="O913" s="13" t="s">
        <v>370</v>
      </c>
      <c r="P913" s="13" t="s">
        <v>370</v>
      </c>
      <c r="Q913" s="13" t="s">
        <v>370</v>
      </c>
      <c r="R913" s="13" t="s">
        <v>370</v>
      </c>
      <c r="S913" s="13" t="s">
        <v>370</v>
      </c>
      <c r="T913" s="13" t="s">
        <v>370</v>
      </c>
      <c r="U913" s="13" t="s">
        <v>370</v>
      </c>
      <c r="V913" s="13" t="s">
        <v>370</v>
      </c>
      <c r="W913" s="13" t="s">
        <v>370</v>
      </c>
      <c r="Y913" s="13" t="s">
        <v>538</v>
      </c>
      <c r="Z913" s="14" t="s">
        <v>524</v>
      </c>
      <c r="AD913" s="13">
        <f t="shared" si="88"/>
        <v>13</v>
      </c>
      <c r="AE913" s="13">
        <f t="shared" si="89"/>
        <v>1</v>
      </c>
      <c r="AF913" s="13">
        <f t="shared" si="90"/>
        <v>4</v>
      </c>
      <c r="AG913" s="13">
        <f t="shared" si="87"/>
        <v>0</v>
      </c>
      <c r="AH913" s="12">
        <f t="shared" si="95"/>
        <v>18</v>
      </c>
    </row>
    <row r="914" spans="1:34" hidden="1" x14ac:dyDescent="0.3">
      <c r="A914" s="11" t="s">
        <v>3376</v>
      </c>
      <c r="B914" s="12" t="s">
        <v>3322</v>
      </c>
      <c r="C914" s="12" t="s">
        <v>3331</v>
      </c>
      <c r="D914" s="11" t="s">
        <v>3377</v>
      </c>
      <c r="E914" s="11" t="s">
        <v>3378</v>
      </c>
      <c r="F914" s="11" t="s">
        <v>3376</v>
      </c>
      <c r="G914" s="12" t="s">
        <v>3379</v>
      </c>
      <c r="I914" s="13"/>
      <c r="J914" s="13"/>
      <c r="K914" s="14" t="s">
        <v>524</v>
      </c>
      <c r="M914" s="15"/>
      <c r="N914" s="13"/>
      <c r="P914" s="13"/>
      <c r="R914" s="13"/>
      <c r="T914" s="13"/>
      <c r="U914" s="13" t="s">
        <v>524</v>
      </c>
      <c r="W914" s="13"/>
      <c r="Y914" s="13"/>
      <c r="Z914" s="14"/>
      <c r="AD914" s="13">
        <f t="shared" si="88"/>
        <v>0</v>
      </c>
      <c r="AE914" s="13">
        <f t="shared" si="89"/>
        <v>0</v>
      </c>
      <c r="AF914" s="13">
        <f t="shared" si="90"/>
        <v>2</v>
      </c>
      <c r="AG914" s="13">
        <f t="shared" si="87"/>
        <v>0</v>
      </c>
      <c r="AH914" s="12">
        <f t="shared" si="95"/>
        <v>2</v>
      </c>
    </row>
    <row r="915" spans="1:34" hidden="1" x14ac:dyDescent="0.3">
      <c r="A915" s="11" t="s">
        <v>3380</v>
      </c>
      <c r="B915" s="12" t="s">
        <v>3322</v>
      </c>
      <c r="C915" s="12" t="s">
        <v>3331</v>
      </c>
      <c r="D915" s="11" t="s">
        <v>3381</v>
      </c>
      <c r="E915" s="11" t="s">
        <v>3382</v>
      </c>
      <c r="F915" s="11" t="s">
        <v>3380</v>
      </c>
      <c r="G915" s="12" t="s">
        <v>3383</v>
      </c>
      <c r="H915" s="13" t="s">
        <v>370</v>
      </c>
      <c r="I915" s="13" t="s">
        <v>370</v>
      </c>
      <c r="J915" s="13" t="s">
        <v>370</v>
      </c>
      <c r="K915" s="14" t="s">
        <v>370</v>
      </c>
      <c r="L915" s="13" t="s">
        <v>370</v>
      </c>
      <c r="M915" s="15" t="s">
        <v>359</v>
      </c>
      <c r="N915" s="13" t="s">
        <v>370</v>
      </c>
      <c r="O915" s="13" t="s">
        <v>370</v>
      </c>
      <c r="P915" s="13" t="s">
        <v>370</v>
      </c>
      <c r="Q915" s="13" t="s">
        <v>370</v>
      </c>
      <c r="R915" s="13" t="s">
        <v>370</v>
      </c>
      <c r="S915" s="13" t="s">
        <v>370</v>
      </c>
      <c r="T915" s="13" t="s">
        <v>370</v>
      </c>
      <c r="U915" s="13" t="s">
        <v>370</v>
      </c>
      <c r="V915" s="13" t="s">
        <v>370</v>
      </c>
      <c r="W915" s="13" t="s">
        <v>370</v>
      </c>
      <c r="Y915" s="13" t="s">
        <v>538</v>
      </c>
      <c r="Z915" s="14" t="s">
        <v>538</v>
      </c>
      <c r="AD915" s="13">
        <f t="shared" si="88"/>
        <v>16</v>
      </c>
      <c r="AE915" s="13">
        <f t="shared" si="89"/>
        <v>2</v>
      </c>
      <c r="AF915" s="13">
        <f t="shared" si="90"/>
        <v>0</v>
      </c>
      <c r="AG915" s="13">
        <f t="shared" si="87"/>
        <v>0</v>
      </c>
      <c r="AH915" s="12">
        <f t="shared" si="95"/>
        <v>18</v>
      </c>
    </row>
    <row r="916" spans="1:34" hidden="1" x14ac:dyDescent="0.3">
      <c r="A916" s="11" t="s">
        <v>3384</v>
      </c>
      <c r="B916" s="12" t="s">
        <v>3322</v>
      </c>
      <c r="C916" s="12" t="s">
        <v>3331</v>
      </c>
      <c r="D916" s="11" t="s">
        <v>3385</v>
      </c>
      <c r="E916" s="11" t="s">
        <v>1175</v>
      </c>
      <c r="F916" s="11" t="s">
        <v>3384</v>
      </c>
      <c r="G916" s="12" t="s">
        <v>3386</v>
      </c>
      <c r="I916" s="13"/>
      <c r="J916" s="13"/>
      <c r="K916" s="14" t="s">
        <v>524</v>
      </c>
      <c r="M916" s="15"/>
      <c r="N916" s="13"/>
      <c r="P916" s="13"/>
      <c r="R916" s="13"/>
      <c r="T916" s="13"/>
      <c r="U916" s="13" t="s">
        <v>524</v>
      </c>
      <c r="W916" s="13"/>
      <c r="Y916" s="13"/>
      <c r="Z916" s="14"/>
      <c r="AD916" s="13">
        <f t="shared" si="88"/>
        <v>0</v>
      </c>
      <c r="AE916" s="13">
        <f t="shared" si="89"/>
        <v>0</v>
      </c>
      <c r="AF916" s="13">
        <f t="shared" si="90"/>
        <v>2</v>
      </c>
      <c r="AG916" s="13">
        <f t="shared" ref="AG916:AG979" si="96">COUNTIF(H916:AA916,"IN")</f>
        <v>0</v>
      </c>
      <c r="AH916" s="12">
        <f t="shared" si="95"/>
        <v>2</v>
      </c>
    </row>
    <row r="917" spans="1:34" hidden="1" x14ac:dyDescent="0.3">
      <c r="A917" s="11" t="s">
        <v>3387</v>
      </c>
      <c r="B917" s="12" t="s">
        <v>3322</v>
      </c>
      <c r="C917" s="12" t="s">
        <v>3331</v>
      </c>
      <c r="D917" s="11" t="s">
        <v>3385</v>
      </c>
      <c r="E917" s="11" t="s">
        <v>3388</v>
      </c>
      <c r="F917" s="11" t="s">
        <v>3387</v>
      </c>
      <c r="G917" s="12" t="s">
        <v>3389</v>
      </c>
      <c r="I917" s="13" t="s">
        <v>538</v>
      </c>
      <c r="J917" s="13"/>
      <c r="K917" s="14" t="s">
        <v>396</v>
      </c>
      <c r="M917" s="15" t="s">
        <v>538</v>
      </c>
      <c r="N917" s="13" t="s">
        <v>538</v>
      </c>
      <c r="O917" s="13" t="s">
        <v>370</v>
      </c>
      <c r="P917" s="13"/>
      <c r="R917" s="13"/>
      <c r="T917" s="13"/>
      <c r="U917" s="13" t="s">
        <v>538</v>
      </c>
      <c r="W917" s="13" t="s">
        <v>538</v>
      </c>
      <c r="Y917" s="13" t="s">
        <v>538</v>
      </c>
      <c r="Z917" s="14"/>
      <c r="AD917" s="13">
        <f t="shared" si="88"/>
        <v>1</v>
      </c>
      <c r="AE917" s="13">
        <f t="shared" si="89"/>
        <v>6</v>
      </c>
      <c r="AF917" s="13">
        <f t="shared" si="90"/>
        <v>0</v>
      </c>
      <c r="AG917" s="13">
        <f t="shared" si="96"/>
        <v>0</v>
      </c>
      <c r="AH917" s="12">
        <f t="shared" si="95"/>
        <v>7</v>
      </c>
    </row>
    <row r="918" spans="1:34" hidden="1" x14ac:dyDescent="0.3">
      <c r="A918" s="11" t="s">
        <v>3390</v>
      </c>
      <c r="B918" s="12" t="s">
        <v>3322</v>
      </c>
      <c r="C918" s="12" t="s">
        <v>3331</v>
      </c>
      <c r="D918" s="11" t="s">
        <v>3385</v>
      </c>
      <c r="E918" s="11" t="s">
        <v>3391</v>
      </c>
      <c r="F918" s="11" t="s">
        <v>3390</v>
      </c>
      <c r="G918" s="12" t="s">
        <v>3392</v>
      </c>
      <c r="H918" s="13" t="s">
        <v>370</v>
      </c>
      <c r="I918" s="13"/>
      <c r="J918" s="13" t="s">
        <v>370</v>
      </c>
      <c r="K918" s="14" t="s">
        <v>370</v>
      </c>
      <c r="L918" s="13" t="s">
        <v>370</v>
      </c>
      <c r="M918" s="15" t="s">
        <v>359</v>
      </c>
      <c r="N918" s="13"/>
      <c r="O918" s="13" t="s">
        <v>370</v>
      </c>
      <c r="P918" s="13" t="s">
        <v>370</v>
      </c>
      <c r="Q918" s="13" t="s">
        <v>370</v>
      </c>
      <c r="R918" s="13" t="s">
        <v>370</v>
      </c>
      <c r="S918" s="13" t="s">
        <v>370</v>
      </c>
      <c r="T918" s="13" t="s">
        <v>370</v>
      </c>
      <c r="U918" s="13" t="s">
        <v>538</v>
      </c>
      <c r="V918" s="13" t="s">
        <v>370</v>
      </c>
      <c r="W918" s="13" t="s">
        <v>370</v>
      </c>
      <c r="Y918" s="13"/>
      <c r="Z918" s="14" t="s">
        <v>524</v>
      </c>
      <c r="AD918" s="13">
        <f t="shared" si="88"/>
        <v>13</v>
      </c>
      <c r="AE918" s="13">
        <f t="shared" si="89"/>
        <v>1</v>
      </c>
      <c r="AF918" s="13">
        <f t="shared" si="90"/>
        <v>1</v>
      </c>
      <c r="AG918" s="13">
        <f t="shared" si="96"/>
        <v>0</v>
      </c>
      <c r="AH918" s="12">
        <f t="shared" si="95"/>
        <v>15</v>
      </c>
    </row>
    <row r="919" spans="1:34" hidden="1" x14ac:dyDescent="0.3">
      <c r="A919" s="11" t="s">
        <v>3393</v>
      </c>
      <c r="B919" s="12" t="s">
        <v>3322</v>
      </c>
      <c r="C919" s="12" t="s">
        <v>3331</v>
      </c>
      <c r="D919" s="11" t="s">
        <v>3385</v>
      </c>
      <c r="E919" s="11" t="s">
        <v>3394</v>
      </c>
      <c r="F919" s="11" t="s">
        <v>3393</v>
      </c>
      <c r="G919" s="12" t="s">
        <v>3395</v>
      </c>
      <c r="I919" s="13"/>
      <c r="J919" s="13"/>
      <c r="K919" s="14" t="s">
        <v>524</v>
      </c>
      <c r="M919" s="15"/>
      <c r="N919" s="13"/>
      <c r="P919" s="13"/>
      <c r="R919" s="13"/>
      <c r="T919" s="13"/>
      <c r="U919" s="13" t="s">
        <v>524</v>
      </c>
      <c r="W919" s="13"/>
      <c r="Y919" s="13"/>
      <c r="Z919" s="14"/>
      <c r="AD919" s="13">
        <f t="shared" si="88"/>
        <v>0</v>
      </c>
      <c r="AE919" s="13">
        <f t="shared" si="89"/>
        <v>0</v>
      </c>
      <c r="AF919" s="13">
        <f t="shared" si="90"/>
        <v>2</v>
      </c>
      <c r="AG919" s="13">
        <f t="shared" si="96"/>
        <v>0</v>
      </c>
      <c r="AH919" s="12">
        <f t="shared" si="95"/>
        <v>2</v>
      </c>
    </row>
    <row r="920" spans="1:34" hidden="1" x14ac:dyDescent="0.3">
      <c r="A920" s="11" t="s">
        <v>3396</v>
      </c>
      <c r="B920" s="12" t="s">
        <v>3322</v>
      </c>
      <c r="C920" s="12" t="s">
        <v>3331</v>
      </c>
      <c r="D920" s="11" t="s">
        <v>3385</v>
      </c>
      <c r="E920" s="11" t="s">
        <v>2621</v>
      </c>
      <c r="F920" s="11" t="s">
        <v>3396</v>
      </c>
      <c r="G920" s="12" t="s">
        <v>3397</v>
      </c>
      <c r="H920" s="13" t="s">
        <v>370</v>
      </c>
      <c r="I920" s="13" t="s">
        <v>370</v>
      </c>
      <c r="J920" s="13" t="s">
        <v>370</v>
      </c>
      <c r="K920" s="14" t="s">
        <v>370</v>
      </c>
      <c r="L920" s="13" t="s">
        <v>370</v>
      </c>
      <c r="M920" s="15" t="s">
        <v>359</v>
      </c>
      <c r="N920" s="13" t="s">
        <v>538</v>
      </c>
      <c r="O920" s="13" t="s">
        <v>370</v>
      </c>
      <c r="P920" s="13" t="s">
        <v>370</v>
      </c>
      <c r="Q920" s="13" t="s">
        <v>370</v>
      </c>
      <c r="R920" s="13" t="s">
        <v>370</v>
      </c>
      <c r="S920" s="13" t="s">
        <v>370</v>
      </c>
      <c r="T920" s="13" t="s">
        <v>370</v>
      </c>
      <c r="U920" s="13" t="s">
        <v>370</v>
      </c>
      <c r="V920" s="13" t="s">
        <v>370</v>
      </c>
      <c r="W920" s="13" t="s">
        <v>370</v>
      </c>
      <c r="Y920" s="13" t="s">
        <v>370</v>
      </c>
      <c r="Z920" s="14" t="s">
        <v>524</v>
      </c>
      <c r="AD920" s="13">
        <f t="shared" si="88"/>
        <v>16</v>
      </c>
      <c r="AE920" s="13">
        <f t="shared" si="89"/>
        <v>1</v>
      </c>
      <c r="AF920" s="13">
        <f t="shared" si="90"/>
        <v>1</v>
      </c>
      <c r="AG920" s="13">
        <f t="shared" si="96"/>
        <v>0</v>
      </c>
      <c r="AH920" s="12">
        <f t="shared" si="95"/>
        <v>18</v>
      </c>
    </row>
    <row r="921" spans="1:34" hidden="1" x14ac:dyDescent="0.3">
      <c r="A921" s="11" t="s">
        <v>3398</v>
      </c>
      <c r="B921" s="12" t="s">
        <v>3322</v>
      </c>
      <c r="C921" s="12" t="s">
        <v>3331</v>
      </c>
      <c r="D921" s="11" t="s">
        <v>3399</v>
      </c>
      <c r="E921" s="11" t="s">
        <v>645</v>
      </c>
      <c r="F921" s="11" t="s">
        <v>3398</v>
      </c>
      <c r="G921" s="12" t="s">
        <v>3400</v>
      </c>
      <c r="H921" s="13" t="s">
        <v>370</v>
      </c>
      <c r="I921" s="13" t="s">
        <v>361</v>
      </c>
      <c r="J921" s="13" t="s">
        <v>370</v>
      </c>
      <c r="K921" s="14" t="s">
        <v>370</v>
      </c>
      <c r="L921" s="13" t="s">
        <v>361</v>
      </c>
      <c r="M921" s="15" t="s">
        <v>359</v>
      </c>
      <c r="N921" s="13"/>
      <c r="O921" s="13" t="s">
        <v>524</v>
      </c>
      <c r="P921" s="13"/>
      <c r="R921" s="13" t="s">
        <v>370</v>
      </c>
      <c r="S921" s="13" t="s">
        <v>524</v>
      </c>
      <c r="T921" s="13"/>
      <c r="U921" s="13" t="s">
        <v>524</v>
      </c>
      <c r="V921" s="13" t="s">
        <v>370</v>
      </c>
      <c r="W921" s="13" t="s">
        <v>370</v>
      </c>
      <c r="Y921" s="13" t="s">
        <v>524</v>
      </c>
      <c r="Z921" s="14"/>
      <c r="AD921" s="13">
        <f t="shared" si="88"/>
        <v>7</v>
      </c>
      <c r="AE921" s="13">
        <f t="shared" si="89"/>
        <v>0</v>
      </c>
      <c r="AF921" s="13">
        <f t="shared" si="90"/>
        <v>6</v>
      </c>
      <c r="AG921" s="13">
        <f t="shared" si="96"/>
        <v>0</v>
      </c>
      <c r="AH921" s="12">
        <f t="shared" si="95"/>
        <v>13</v>
      </c>
    </row>
    <row r="922" spans="1:34" hidden="1" x14ac:dyDescent="0.3">
      <c r="A922" s="11" t="s">
        <v>3401</v>
      </c>
      <c r="B922" s="12" t="s">
        <v>3322</v>
      </c>
      <c r="C922" s="12" t="s">
        <v>3331</v>
      </c>
      <c r="D922" s="11" t="s">
        <v>3402</v>
      </c>
      <c r="E922" s="11" t="s">
        <v>3403</v>
      </c>
      <c r="F922" s="11" t="s">
        <v>3401</v>
      </c>
      <c r="G922" s="12" t="s">
        <v>3404</v>
      </c>
      <c r="H922" s="13" t="s">
        <v>524</v>
      </c>
      <c r="I922" s="13"/>
      <c r="J922" s="13" t="s">
        <v>370</v>
      </c>
      <c r="K922" s="14" t="s">
        <v>370</v>
      </c>
      <c r="M922" s="15" t="s">
        <v>359</v>
      </c>
      <c r="N922" s="13"/>
      <c r="O922" s="13" t="s">
        <v>370</v>
      </c>
      <c r="P922" s="13" t="s">
        <v>370</v>
      </c>
      <c r="Q922" s="13" t="s">
        <v>370</v>
      </c>
      <c r="R922" s="13" t="s">
        <v>370</v>
      </c>
      <c r="S922" s="13" t="s">
        <v>370</v>
      </c>
      <c r="T922" s="13" t="s">
        <v>370</v>
      </c>
      <c r="U922" s="13" t="s">
        <v>524</v>
      </c>
      <c r="W922" s="13" t="s">
        <v>370</v>
      </c>
      <c r="Y922" s="13"/>
      <c r="Z922" s="14"/>
      <c r="AD922" s="13">
        <f t="shared" si="88"/>
        <v>10</v>
      </c>
      <c r="AE922" s="13">
        <f t="shared" si="89"/>
        <v>0</v>
      </c>
      <c r="AF922" s="13">
        <f t="shared" si="90"/>
        <v>2</v>
      </c>
      <c r="AG922" s="13">
        <f t="shared" si="96"/>
        <v>0</v>
      </c>
      <c r="AH922" s="12">
        <f t="shared" si="95"/>
        <v>12</v>
      </c>
    </row>
    <row r="923" spans="1:34" hidden="1" x14ac:dyDescent="0.3">
      <c r="A923" s="11" t="s">
        <v>3405</v>
      </c>
      <c r="B923" s="12" t="s">
        <v>3322</v>
      </c>
      <c r="C923" s="12" t="s">
        <v>3331</v>
      </c>
      <c r="D923" s="11" t="s">
        <v>3406</v>
      </c>
      <c r="E923" s="11" t="s">
        <v>2683</v>
      </c>
      <c r="F923" s="11" t="s">
        <v>3405</v>
      </c>
      <c r="G923" s="12" t="s">
        <v>3407</v>
      </c>
      <c r="I923" s="13" t="s">
        <v>370</v>
      </c>
      <c r="J923" s="13"/>
      <c r="K923" s="14" t="s">
        <v>370</v>
      </c>
      <c r="L923" s="13" t="s">
        <v>524</v>
      </c>
      <c r="M923" s="15" t="s">
        <v>359</v>
      </c>
      <c r="N923" s="13" t="s">
        <v>370</v>
      </c>
      <c r="O923" s="13" t="s">
        <v>370</v>
      </c>
      <c r="P923" s="13" t="s">
        <v>370</v>
      </c>
      <c r="Q923" s="13" t="s">
        <v>370</v>
      </c>
      <c r="R923" s="13"/>
      <c r="S923" s="13" t="s">
        <v>370</v>
      </c>
      <c r="T923" s="13" t="s">
        <v>370</v>
      </c>
      <c r="U923" s="13" t="s">
        <v>370</v>
      </c>
      <c r="V923" s="13" t="s">
        <v>524</v>
      </c>
      <c r="W923" s="13" t="s">
        <v>370</v>
      </c>
      <c r="Y923" s="13" t="s">
        <v>370</v>
      </c>
      <c r="Z923" s="14"/>
      <c r="AD923" s="13">
        <f t="shared" si="88"/>
        <v>12</v>
      </c>
      <c r="AE923" s="13">
        <f t="shared" si="89"/>
        <v>0</v>
      </c>
      <c r="AF923" s="13">
        <f t="shared" si="90"/>
        <v>2</v>
      </c>
      <c r="AG923" s="13">
        <f t="shared" si="96"/>
        <v>0</v>
      </c>
      <c r="AH923" s="12">
        <f t="shared" si="95"/>
        <v>14</v>
      </c>
    </row>
    <row r="924" spans="1:34" hidden="1" x14ac:dyDescent="0.3">
      <c r="A924" s="11" t="s">
        <v>3408</v>
      </c>
      <c r="B924" s="12" t="s">
        <v>3322</v>
      </c>
      <c r="C924" s="12" t="s">
        <v>3331</v>
      </c>
      <c r="D924" s="11" t="s">
        <v>3406</v>
      </c>
      <c r="E924" s="11" t="s">
        <v>464</v>
      </c>
      <c r="F924" s="11" t="s">
        <v>3408</v>
      </c>
      <c r="G924" s="12" t="s">
        <v>3409</v>
      </c>
      <c r="I924" s="13" t="s">
        <v>538</v>
      </c>
      <c r="J924" s="13"/>
      <c r="M924" s="15" t="s">
        <v>359</v>
      </c>
      <c r="N924" s="13" t="s">
        <v>538</v>
      </c>
      <c r="O924" s="13" t="s">
        <v>524</v>
      </c>
      <c r="P924" s="13"/>
      <c r="R924" s="13"/>
      <c r="S924" s="13" t="s">
        <v>524</v>
      </c>
      <c r="T924" s="13"/>
      <c r="U924" s="13" t="s">
        <v>524</v>
      </c>
      <c r="W924" s="13" t="s">
        <v>370</v>
      </c>
      <c r="Y924" s="13" t="s">
        <v>370</v>
      </c>
      <c r="Z924" s="14"/>
      <c r="AD924" s="13">
        <f t="shared" si="88"/>
        <v>3</v>
      </c>
      <c r="AE924" s="13">
        <f t="shared" si="89"/>
        <v>2</v>
      </c>
      <c r="AF924" s="13">
        <f t="shared" si="90"/>
        <v>3</v>
      </c>
      <c r="AG924" s="13">
        <f t="shared" si="96"/>
        <v>0</v>
      </c>
      <c r="AH924" s="12">
        <f t="shared" si="95"/>
        <v>8</v>
      </c>
    </row>
    <row r="925" spans="1:34" hidden="1" x14ac:dyDescent="0.3">
      <c r="A925" s="11" t="s">
        <v>3410</v>
      </c>
      <c r="B925" s="12" t="s">
        <v>3322</v>
      </c>
      <c r="C925" s="12" t="s">
        <v>3331</v>
      </c>
      <c r="D925" s="11" t="s">
        <v>3406</v>
      </c>
      <c r="E925" s="11" t="s">
        <v>1973</v>
      </c>
      <c r="F925" s="11" t="s">
        <v>3410</v>
      </c>
      <c r="G925" s="12" t="s">
        <v>3411</v>
      </c>
      <c r="I925" s="13"/>
      <c r="J925" s="13"/>
      <c r="K925" s="14" t="s">
        <v>524</v>
      </c>
      <c r="M925" s="15"/>
      <c r="N925" s="13"/>
      <c r="P925" s="13"/>
      <c r="R925" s="13"/>
      <c r="T925" s="13"/>
      <c r="U925" s="13" t="s">
        <v>524</v>
      </c>
      <c r="W925" s="13"/>
      <c r="Y925" s="13"/>
      <c r="Z925" s="14"/>
      <c r="AD925" s="13">
        <f t="shared" si="88"/>
        <v>0</v>
      </c>
      <c r="AE925" s="13">
        <f t="shared" si="89"/>
        <v>0</v>
      </c>
      <c r="AF925" s="13">
        <f t="shared" si="90"/>
        <v>2</v>
      </c>
      <c r="AG925" s="13">
        <f t="shared" si="96"/>
        <v>0</v>
      </c>
      <c r="AH925" s="12">
        <f t="shared" si="95"/>
        <v>2</v>
      </c>
    </row>
    <row r="926" spans="1:34" hidden="1" x14ac:dyDescent="0.3">
      <c r="A926" s="11" t="s">
        <v>3412</v>
      </c>
      <c r="B926" s="12" t="s">
        <v>3322</v>
      </c>
      <c r="C926" s="12" t="s">
        <v>3331</v>
      </c>
      <c r="D926" s="11" t="s">
        <v>3406</v>
      </c>
      <c r="E926" s="11" t="s">
        <v>3413</v>
      </c>
      <c r="F926" s="11" t="s">
        <v>3412</v>
      </c>
      <c r="G926" s="12" t="s">
        <v>3414</v>
      </c>
      <c r="I926" s="13" t="s">
        <v>524</v>
      </c>
      <c r="J926" s="13"/>
      <c r="K926" s="14" t="s">
        <v>524</v>
      </c>
      <c r="M926" s="15"/>
      <c r="N926" s="13"/>
      <c r="P926" s="13" t="s">
        <v>524</v>
      </c>
      <c r="R926" s="13"/>
      <c r="T926" s="13" t="s">
        <v>524</v>
      </c>
      <c r="U926" s="13" t="s">
        <v>538</v>
      </c>
      <c r="W926" s="13"/>
      <c r="Y926" s="13"/>
      <c r="Z926" s="14"/>
      <c r="AD926" s="13">
        <f t="shared" si="88"/>
        <v>0</v>
      </c>
      <c r="AE926" s="13">
        <f t="shared" si="89"/>
        <v>1</v>
      </c>
      <c r="AF926" s="13">
        <f t="shared" si="90"/>
        <v>4</v>
      </c>
      <c r="AG926" s="13">
        <f t="shared" si="96"/>
        <v>0</v>
      </c>
      <c r="AH926" s="12">
        <f t="shared" si="95"/>
        <v>5</v>
      </c>
    </row>
    <row r="927" spans="1:34" hidden="1" x14ac:dyDescent="0.3">
      <c r="A927" s="11" t="s">
        <v>3415</v>
      </c>
      <c r="B927" s="12" t="s">
        <v>3322</v>
      </c>
      <c r="C927" s="12" t="s">
        <v>3331</v>
      </c>
      <c r="D927" s="11" t="s">
        <v>3406</v>
      </c>
      <c r="E927" s="11" t="s">
        <v>3416</v>
      </c>
      <c r="F927" s="11" t="s">
        <v>3415</v>
      </c>
      <c r="G927" s="12" t="s">
        <v>3417</v>
      </c>
      <c r="H927" s="13" t="s">
        <v>370</v>
      </c>
      <c r="I927" s="13" t="s">
        <v>370</v>
      </c>
      <c r="J927" s="13" t="s">
        <v>370</v>
      </c>
      <c r="K927" s="14" t="s">
        <v>370</v>
      </c>
      <c r="L927" s="13" t="s">
        <v>370</v>
      </c>
      <c r="M927" s="15" t="s">
        <v>359</v>
      </c>
      <c r="N927" s="13" t="s">
        <v>370</v>
      </c>
      <c r="O927" s="13" t="s">
        <v>370</v>
      </c>
      <c r="P927" s="13" t="s">
        <v>370</v>
      </c>
      <c r="Q927" s="13" t="s">
        <v>370</v>
      </c>
      <c r="R927" s="13" t="s">
        <v>370</v>
      </c>
      <c r="S927" s="13" t="s">
        <v>370</v>
      </c>
      <c r="T927" s="13" t="s">
        <v>370</v>
      </c>
      <c r="U927" s="13" t="s">
        <v>370</v>
      </c>
      <c r="V927" s="13" t="s">
        <v>370</v>
      </c>
      <c r="W927" s="13" t="s">
        <v>370</v>
      </c>
      <c r="Y927" s="13" t="s">
        <v>370</v>
      </c>
      <c r="Z927" s="14" t="s">
        <v>524</v>
      </c>
      <c r="AD927" s="13">
        <f t="shared" si="88"/>
        <v>17</v>
      </c>
      <c r="AE927" s="13">
        <f t="shared" si="89"/>
        <v>0</v>
      </c>
      <c r="AF927" s="13">
        <f t="shared" si="90"/>
        <v>1</v>
      </c>
      <c r="AG927" s="13">
        <f t="shared" si="96"/>
        <v>0</v>
      </c>
      <c r="AH927" s="12">
        <f t="shared" si="95"/>
        <v>18</v>
      </c>
    </row>
    <row r="928" spans="1:34" hidden="1" x14ac:dyDescent="0.3">
      <c r="A928" s="11" t="s">
        <v>3418</v>
      </c>
      <c r="B928" s="12" t="s">
        <v>3322</v>
      </c>
      <c r="C928" s="12" t="s">
        <v>3331</v>
      </c>
      <c r="D928" s="11" t="s">
        <v>3406</v>
      </c>
      <c r="E928" s="11" t="s">
        <v>3162</v>
      </c>
      <c r="F928" s="11" t="s">
        <v>3418</v>
      </c>
      <c r="G928" s="12" t="s">
        <v>3419</v>
      </c>
      <c r="H928" s="13" t="s">
        <v>370</v>
      </c>
      <c r="I928" s="13" t="s">
        <v>370</v>
      </c>
      <c r="J928" s="13" t="s">
        <v>370</v>
      </c>
      <c r="K928" s="14" t="s">
        <v>370</v>
      </c>
      <c r="L928" s="13" t="s">
        <v>538</v>
      </c>
      <c r="M928" s="15" t="s">
        <v>359</v>
      </c>
      <c r="N928" s="13" t="s">
        <v>538</v>
      </c>
      <c r="O928" s="13" t="s">
        <v>370</v>
      </c>
      <c r="P928" s="13" t="s">
        <v>370</v>
      </c>
      <c r="Q928" s="13" t="s">
        <v>370</v>
      </c>
      <c r="R928" s="13" t="s">
        <v>524</v>
      </c>
      <c r="S928" s="13" t="s">
        <v>370</v>
      </c>
      <c r="T928" s="13" t="s">
        <v>370</v>
      </c>
      <c r="U928" s="13" t="s">
        <v>370</v>
      </c>
      <c r="V928" s="13" t="s">
        <v>538</v>
      </c>
      <c r="W928" s="13" t="s">
        <v>370</v>
      </c>
      <c r="Y928" s="13" t="s">
        <v>370</v>
      </c>
      <c r="Z928" s="14"/>
      <c r="AD928" s="13">
        <f t="shared" si="88"/>
        <v>13</v>
      </c>
      <c r="AE928" s="13">
        <f t="shared" si="89"/>
        <v>3</v>
      </c>
      <c r="AF928" s="13">
        <f t="shared" si="90"/>
        <v>1</v>
      </c>
      <c r="AG928" s="13">
        <f t="shared" si="96"/>
        <v>0</v>
      </c>
      <c r="AH928" s="12">
        <f t="shared" si="95"/>
        <v>17</v>
      </c>
    </row>
    <row r="929" spans="1:34" hidden="1" x14ac:dyDescent="0.3">
      <c r="A929" s="11" t="s">
        <v>3420</v>
      </c>
      <c r="B929" s="12" t="s">
        <v>3322</v>
      </c>
      <c r="C929" s="12" t="s">
        <v>3421</v>
      </c>
      <c r="D929" s="11" t="s">
        <v>3422</v>
      </c>
      <c r="E929" s="11" t="s">
        <v>2560</v>
      </c>
      <c r="F929" s="11" t="s">
        <v>3420</v>
      </c>
      <c r="G929" s="12" t="s">
        <v>3423</v>
      </c>
      <c r="I929" s="13" t="s">
        <v>361</v>
      </c>
      <c r="J929" s="13"/>
      <c r="M929" s="15" t="s">
        <v>370</v>
      </c>
      <c r="N929" s="13" t="s">
        <v>524</v>
      </c>
      <c r="O929" s="13" t="s">
        <v>370</v>
      </c>
      <c r="P929" s="13" t="s">
        <v>524</v>
      </c>
      <c r="R929" s="13"/>
      <c r="S929" s="13" t="s">
        <v>370</v>
      </c>
      <c r="T929" s="13" t="s">
        <v>396</v>
      </c>
      <c r="U929" s="13" t="s">
        <v>524</v>
      </c>
      <c r="W929" s="13" t="s">
        <v>370</v>
      </c>
      <c r="Y929" s="13"/>
      <c r="Z929" s="14"/>
      <c r="AD929" s="13">
        <f t="shared" si="88"/>
        <v>4</v>
      </c>
      <c r="AE929" s="13">
        <f t="shared" si="89"/>
        <v>0</v>
      </c>
      <c r="AF929" s="13">
        <f t="shared" si="90"/>
        <v>4</v>
      </c>
      <c r="AG929" s="13">
        <f t="shared" si="96"/>
        <v>0</v>
      </c>
      <c r="AH929" s="12">
        <f t="shared" si="95"/>
        <v>8</v>
      </c>
    </row>
    <row r="930" spans="1:34" hidden="1" x14ac:dyDescent="0.3">
      <c r="A930" s="11" t="s">
        <v>3424</v>
      </c>
      <c r="B930" s="12" t="s">
        <v>3322</v>
      </c>
      <c r="C930" s="12" t="s">
        <v>3421</v>
      </c>
      <c r="D930" s="11" t="s">
        <v>3422</v>
      </c>
      <c r="E930" s="11" t="s">
        <v>923</v>
      </c>
      <c r="F930" s="11" t="s">
        <v>3424</v>
      </c>
      <c r="G930" s="12" t="s">
        <v>3425</v>
      </c>
      <c r="H930" s="13" t="s">
        <v>396</v>
      </c>
      <c r="I930" s="13" t="s">
        <v>361</v>
      </c>
      <c r="J930" s="13"/>
      <c r="K930" s="14" t="s">
        <v>370</v>
      </c>
      <c r="M930" s="15" t="s">
        <v>370</v>
      </c>
      <c r="N930" s="13" t="s">
        <v>524</v>
      </c>
      <c r="O930" s="13" t="s">
        <v>370</v>
      </c>
      <c r="P930" s="13" t="s">
        <v>370</v>
      </c>
      <c r="Q930" s="13" t="s">
        <v>370</v>
      </c>
      <c r="R930" s="13"/>
      <c r="S930" s="13" t="s">
        <v>524</v>
      </c>
      <c r="T930" s="13" t="s">
        <v>370</v>
      </c>
      <c r="U930" s="13" t="s">
        <v>370</v>
      </c>
      <c r="W930" s="13" t="s">
        <v>370</v>
      </c>
      <c r="Y930" s="13"/>
      <c r="Z930" s="14"/>
      <c r="AD930" s="13">
        <f t="shared" si="88"/>
        <v>8</v>
      </c>
      <c r="AE930" s="13">
        <f t="shared" si="89"/>
        <v>0</v>
      </c>
      <c r="AF930" s="13">
        <f t="shared" si="90"/>
        <v>3</v>
      </c>
      <c r="AG930" s="13">
        <f t="shared" si="96"/>
        <v>0</v>
      </c>
      <c r="AH930" s="12">
        <f t="shared" si="95"/>
        <v>11</v>
      </c>
    </row>
    <row r="931" spans="1:34" hidden="1" x14ac:dyDescent="0.3">
      <c r="A931" s="11" t="s">
        <v>3426</v>
      </c>
      <c r="B931" s="12" t="s">
        <v>3322</v>
      </c>
      <c r="C931" s="12" t="s">
        <v>3421</v>
      </c>
      <c r="D931" s="11" t="s">
        <v>3427</v>
      </c>
      <c r="E931" s="11" t="s">
        <v>3428</v>
      </c>
      <c r="F931" s="11" t="s">
        <v>3426</v>
      </c>
      <c r="G931" s="12" t="s">
        <v>3429</v>
      </c>
      <c r="I931" s="13" t="s">
        <v>360</v>
      </c>
      <c r="J931" s="13"/>
      <c r="M931" s="15" t="s">
        <v>361</v>
      </c>
      <c r="N931" s="13" t="s">
        <v>538</v>
      </c>
      <c r="O931" s="13" t="s">
        <v>370</v>
      </c>
      <c r="P931" s="13"/>
      <c r="Q931" s="13" t="s">
        <v>396</v>
      </c>
      <c r="R931" s="13"/>
      <c r="T931" s="13"/>
      <c r="U931" s="13" t="s">
        <v>538</v>
      </c>
      <c r="W931" s="13" t="s">
        <v>370</v>
      </c>
      <c r="Y931" s="13" t="s">
        <v>524</v>
      </c>
      <c r="Z931" s="14"/>
      <c r="AD931" s="13">
        <f t="shared" si="88"/>
        <v>2</v>
      </c>
      <c r="AE931" s="13">
        <f t="shared" si="89"/>
        <v>3</v>
      </c>
      <c r="AF931" s="13">
        <f t="shared" si="90"/>
        <v>2</v>
      </c>
      <c r="AG931" s="13">
        <f t="shared" si="96"/>
        <v>0</v>
      </c>
      <c r="AH931" s="12">
        <f t="shared" si="95"/>
        <v>7</v>
      </c>
    </row>
    <row r="932" spans="1:34" hidden="1" x14ac:dyDescent="0.3">
      <c r="A932" s="11" t="s">
        <v>3430</v>
      </c>
      <c r="B932" s="12" t="s">
        <v>3322</v>
      </c>
      <c r="C932" s="12" t="s">
        <v>3421</v>
      </c>
      <c r="D932" s="11" t="s">
        <v>3427</v>
      </c>
      <c r="E932" s="11" t="s">
        <v>3431</v>
      </c>
      <c r="F932" s="11" t="s">
        <v>3430</v>
      </c>
      <c r="G932" s="12" t="s">
        <v>3432</v>
      </c>
      <c r="H932" s="13" t="s">
        <v>370</v>
      </c>
      <c r="I932" s="13" t="s">
        <v>524</v>
      </c>
      <c r="J932" s="13" t="s">
        <v>370</v>
      </c>
      <c r="K932" s="14" t="s">
        <v>370</v>
      </c>
      <c r="L932" s="13" t="s">
        <v>370</v>
      </c>
      <c r="M932" s="15"/>
      <c r="N932" s="13"/>
      <c r="P932" s="13"/>
      <c r="R932" s="13" t="s">
        <v>370</v>
      </c>
      <c r="T932" s="13"/>
      <c r="V932" s="13" t="s">
        <v>370</v>
      </c>
      <c r="W932" s="13"/>
      <c r="Y932" s="13"/>
      <c r="Z932" s="14"/>
      <c r="AD932" s="13">
        <f t="shared" si="88"/>
        <v>6</v>
      </c>
      <c r="AE932" s="13">
        <f t="shared" si="89"/>
        <v>0</v>
      </c>
      <c r="AF932" s="13">
        <f t="shared" si="90"/>
        <v>1</v>
      </c>
      <c r="AG932" s="13">
        <f t="shared" si="96"/>
        <v>0</v>
      </c>
      <c r="AH932" s="12">
        <f t="shared" si="95"/>
        <v>7</v>
      </c>
    </row>
    <row r="933" spans="1:34" hidden="1" x14ac:dyDescent="0.3">
      <c r="A933" s="11" t="s">
        <v>3433</v>
      </c>
      <c r="B933" s="12" t="s">
        <v>3322</v>
      </c>
      <c r="C933" s="12" t="s">
        <v>3421</v>
      </c>
      <c r="D933" s="11" t="s">
        <v>3427</v>
      </c>
      <c r="E933" s="11" t="s">
        <v>3434</v>
      </c>
      <c r="F933" s="11" t="s">
        <v>3433</v>
      </c>
      <c r="G933" s="12" t="s">
        <v>3435</v>
      </c>
      <c r="H933" s="13" t="s">
        <v>370</v>
      </c>
      <c r="I933" s="13"/>
      <c r="J933" s="13" t="s">
        <v>370</v>
      </c>
      <c r="L933" s="13" t="s">
        <v>538</v>
      </c>
      <c r="M933" s="15"/>
      <c r="N933" s="13"/>
      <c r="O933" s="13" t="s">
        <v>524</v>
      </c>
      <c r="P933" s="13"/>
      <c r="R933" s="13"/>
      <c r="S933" s="13" t="s">
        <v>370</v>
      </c>
      <c r="T933" s="13"/>
      <c r="W933" s="13"/>
      <c r="Y933" s="13"/>
      <c r="Z933" s="14"/>
      <c r="AD933" s="13">
        <f t="shared" si="88"/>
        <v>3</v>
      </c>
      <c r="AE933" s="13">
        <f t="shared" si="89"/>
        <v>1</v>
      </c>
      <c r="AF933" s="13">
        <f t="shared" si="90"/>
        <v>1</v>
      </c>
      <c r="AG933" s="13">
        <f t="shared" si="96"/>
        <v>0</v>
      </c>
      <c r="AH933" s="12">
        <f t="shared" si="95"/>
        <v>5</v>
      </c>
    </row>
    <row r="934" spans="1:34" hidden="1" x14ac:dyDescent="0.3">
      <c r="A934" s="11" t="s">
        <v>3436</v>
      </c>
      <c r="B934" s="12" t="s">
        <v>3322</v>
      </c>
      <c r="C934" s="12" t="s">
        <v>3421</v>
      </c>
      <c r="D934" s="11" t="s">
        <v>3437</v>
      </c>
      <c r="E934" s="11" t="s">
        <v>3438</v>
      </c>
      <c r="F934" s="11" t="s">
        <v>3436</v>
      </c>
      <c r="G934" s="12" t="s">
        <v>3439</v>
      </c>
      <c r="I934" s="13"/>
      <c r="J934" s="13"/>
      <c r="K934" s="14" t="s">
        <v>370</v>
      </c>
      <c r="M934" s="15" t="s">
        <v>359</v>
      </c>
      <c r="N934" s="13"/>
      <c r="P934" s="13"/>
      <c r="Q934" s="13" t="s">
        <v>370</v>
      </c>
      <c r="R934" s="13"/>
      <c r="T934" s="13"/>
      <c r="W934" s="13" t="s">
        <v>370</v>
      </c>
      <c r="Y934" s="13"/>
      <c r="Z934" s="14"/>
      <c r="AD934" s="13">
        <f t="shared" si="88"/>
        <v>4</v>
      </c>
      <c r="AE934" s="13">
        <f t="shared" si="89"/>
        <v>0</v>
      </c>
      <c r="AF934" s="13">
        <f t="shared" si="90"/>
        <v>0</v>
      </c>
      <c r="AG934" s="13">
        <f t="shared" si="96"/>
        <v>0</v>
      </c>
      <c r="AH934" s="12">
        <f t="shared" si="95"/>
        <v>4</v>
      </c>
    </row>
    <row r="935" spans="1:34" hidden="1" x14ac:dyDescent="0.3">
      <c r="A935" s="11" t="s">
        <v>3440</v>
      </c>
      <c r="B935" s="12" t="s">
        <v>3322</v>
      </c>
      <c r="C935" s="12" t="s">
        <v>3421</v>
      </c>
      <c r="D935" s="11" t="s">
        <v>3441</v>
      </c>
      <c r="E935" s="11" t="s">
        <v>992</v>
      </c>
      <c r="F935" s="11" t="s">
        <v>3440</v>
      </c>
      <c r="G935" s="12" t="s">
        <v>3442</v>
      </c>
      <c r="H935" s="13" t="s">
        <v>370</v>
      </c>
      <c r="I935" s="13"/>
      <c r="J935" s="13" t="s">
        <v>370</v>
      </c>
      <c r="K935" s="14" t="s">
        <v>370</v>
      </c>
      <c r="M935" s="15" t="s">
        <v>359</v>
      </c>
      <c r="N935" s="13"/>
      <c r="O935" s="13" t="s">
        <v>370</v>
      </c>
      <c r="P935" s="13" t="s">
        <v>370</v>
      </c>
      <c r="Q935" s="13" t="s">
        <v>370</v>
      </c>
      <c r="R935" s="13" t="s">
        <v>370</v>
      </c>
      <c r="S935" s="13" t="s">
        <v>370</v>
      </c>
      <c r="T935" s="13" t="s">
        <v>370</v>
      </c>
      <c r="W935" s="13" t="s">
        <v>370</v>
      </c>
      <c r="Y935" s="13"/>
      <c r="Z935" s="14"/>
      <c r="AD935" s="13">
        <f t="shared" si="88"/>
        <v>11</v>
      </c>
      <c r="AE935" s="13">
        <f t="shared" si="89"/>
        <v>0</v>
      </c>
      <c r="AF935" s="13">
        <f t="shared" si="90"/>
        <v>0</v>
      </c>
      <c r="AG935" s="13">
        <f t="shared" si="96"/>
        <v>0</v>
      </c>
      <c r="AH935" s="12">
        <f t="shared" si="95"/>
        <v>11</v>
      </c>
    </row>
    <row r="936" spans="1:34" hidden="1" x14ac:dyDescent="0.3">
      <c r="A936" s="11" t="s">
        <v>3443</v>
      </c>
      <c r="B936" s="12" t="s">
        <v>3322</v>
      </c>
      <c r="C936" s="12" t="s">
        <v>3421</v>
      </c>
      <c r="D936" s="11" t="s">
        <v>3444</v>
      </c>
      <c r="E936" s="11" t="s">
        <v>3445</v>
      </c>
      <c r="F936" s="11" t="s">
        <v>3443</v>
      </c>
      <c r="G936" s="12" t="s">
        <v>3446</v>
      </c>
      <c r="H936" s="13" t="s">
        <v>370</v>
      </c>
      <c r="I936" s="13"/>
      <c r="J936" s="13" t="s">
        <v>370</v>
      </c>
      <c r="K936" s="14" t="s">
        <v>370</v>
      </c>
      <c r="L936" s="13" t="s">
        <v>524</v>
      </c>
      <c r="M936" s="15" t="s">
        <v>359</v>
      </c>
      <c r="N936" s="13"/>
      <c r="O936" s="13" t="s">
        <v>370</v>
      </c>
      <c r="P936" s="13"/>
      <c r="Q936" s="13" t="s">
        <v>396</v>
      </c>
      <c r="R936" s="13" t="s">
        <v>370</v>
      </c>
      <c r="S936" s="13" t="s">
        <v>524</v>
      </c>
      <c r="T936" s="13"/>
      <c r="V936" s="13" t="s">
        <v>370</v>
      </c>
      <c r="W936" s="13" t="s">
        <v>370</v>
      </c>
      <c r="Y936" s="13"/>
      <c r="Z936" s="14"/>
      <c r="AD936" s="13">
        <f t="shared" ref="AD936:AD986" si="97">COUNTIF(H936:Z936,"X")+COUNTIF(H936:Z936, "X(e)")</f>
        <v>8</v>
      </c>
      <c r="AE936" s="13">
        <f t="shared" ref="AE936:AE986" si="98">COUNTIF(H936:Z936,"NB")</f>
        <v>0</v>
      </c>
      <c r="AF936" s="13">
        <f t="shared" ref="AF936:AF986" si="99">COUNTIF(H936:Z936,"V")</f>
        <v>2</v>
      </c>
      <c r="AG936" s="13">
        <f t="shared" si="96"/>
        <v>0</v>
      </c>
      <c r="AH936" s="12">
        <f t="shared" si="95"/>
        <v>10</v>
      </c>
    </row>
    <row r="937" spans="1:34" hidden="1" x14ac:dyDescent="0.3">
      <c r="A937" s="11" t="s">
        <v>3447</v>
      </c>
      <c r="B937" s="12" t="s">
        <v>3322</v>
      </c>
      <c r="C937" s="12" t="s">
        <v>3421</v>
      </c>
      <c r="D937" s="11" t="s">
        <v>3448</v>
      </c>
      <c r="E937" s="11" t="s">
        <v>3449</v>
      </c>
      <c r="F937" s="11" t="s">
        <v>3447</v>
      </c>
      <c r="G937" s="12" t="s">
        <v>3450</v>
      </c>
      <c r="H937" s="13" t="s">
        <v>370</v>
      </c>
      <c r="I937" s="13"/>
      <c r="J937" s="13" t="s">
        <v>370</v>
      </c>
      <c r="K937" s="14" t="s">
        <v>370</v>
      </c>
      <c r="M937" s="15"/>
      <c r="N937" s="13"/>
      <c r="P937" s="13"/>
      <c r="R937" s="13" t="s">
        <v>370</v>
      </c>
      <c r="T937" s="13"/>
      <c r="V937" s="13" t="s">
        <v>370</v>
      </c>
      <c r="W937" s="13"/>
      <c r="Y937" s="13"/>
      <c r="Z937" s="14"/>
      <c r="AD937" s="13">
        <f t="shared" si="97"/>
        <v>5</v>
      </c>
      <c r="AE937" s="13">
        <f t="shared" si="98"/>
        <v>0</v>
      </c>
      <c r="AF937" s="13">
        <f t="shared" si="99"/>
        <v>0</v>
      </c>
      <c r="AG937" s="13">
        <f t="shared" si="96"/>
        <v>0</v>
      </c>
      <c r="AH937" s="12">
        <f t="shared" si="95"/>
        <v>5</v>
      </c>
    </row>
    <row r="938" spans="1:34" hidden="1" x14ac:dyDescent="0.3">
      <c r="A938" s="11" t="s">
        <v>3451</v>
      </c>
      <c r="B938" s="12" t="s">
        <v>3322</v>
      </c>
      <c r="C938" s="12" t="s">
        <v>3421</v>
      </c>
      <c r="D938" s="11" t="s">
        <v>3448</v>
      </c>
      <c r="E938" s="11" t="s">
        <v>3452</v>
      </c>
      <c r="F938" s="11" t="s">
        <v>3451</v>
      </c>
      <c r="G938" s="12" t="s">
        <v>3453</v>
      </c>
      <c r="H938" s="13" t="s">
        <v>370</v>
      </c>
      <c r="I938" s="13"/>
      <c r="J938" s="13" t="s">
        <v>370</v>
      </c>
      <c r="K938" s="14" t="s">
        <v>370</v>
      </c>
      <c r="M938" s="15" t="s">
        <v>359</v>
      </c>
      <c r="N938" s="13"/>
      <c r="P938" s="13"/>
      <c r="Q938" s="13" t="s">
        <v>370</v>
      </c>
      <c r="R938" s="13" t="s">
        <v>370</v>
      </c>
      <c r="S938" s="13" t="s">
        <v>524</v>
      </c>
      <c r="T938" s="13" t="s">
        <v>524</v>
      </c>
      <c r="V938" s="13" t="s">
        <v>370</v>
      </c>
      <c r="W938" s="13" t="s">
        <v>370</v>
      </c>
      <c r="Y938" s="13"/>
      <c r="Z938" s="14"/>
      <c r="AD938" s="13">
        <f t="shared" si="97"/>
        <v>8</v>
      </c>
      <c r="AE938" s="13">
        <f t="shared" si="98"/>
        <v>0</v>
      </c>
      <c r="AF938" s="13">
        <f t="shared" si="99"/>
        <v>2</v>
      </c>
      <c r="AG938" s="13">
        <f t="shared" si="96"/>
        <v>0</v>
      </c>
      <c r="AH938" s="12">
        <f t="shared" si="95"/>
        <v>10</v>
      </c>
    </row>
    <row r="939" spans="1:34" hidden="1" x14ac:dyDescent="0.3">
      <c r="A939" s="11" t="s">
        <v>3454</v>
      </c>
      <c r="B939" s="12" t="s">
        <v>3322</v>
      </c>
      <c r="C939" s="12" t="s">
        <v>3421</v>
      </c>
      <c r="D939" s="11" t="s">
        <v>3448</v>
      </c>
      <c r="E939" s="11" t="s">
        <v>1976</v>
      </c>
      <c r="F939" s="11" t="s">
        <v>3454</v>
      </c>
      <c r="G939" s="12" t="s">
        <v>3455</v>
      </c>
      <c r="H939" s="13" t="s">
        <v>524</v>
      </c>
      <c r="I939" s="13"/>
      <c r="J939" s="13" t="s">
        <v>370</v>
      </c>
      <c r="L939" s="13" t="s">
        <v>538</v>
      </c>
      <c r="M939" s="15"/>
      <c r="N939" s="13"/>
      <c r="O939" s="13" t="s">
        <v>370</v>
      </c>
      <c r="P939" s="13"/>
      <c r="Q939" s="13"/>
      <c r="R939" s="13"/>
      <c r="S939" s="13" t="s">
        <v>370</v>
      </c>
      <c r="T939" s="13"/>
      <c r="W939" s="13"/>
      <c r="Y939" s="13"/>
      <c r="Z939" s="14"/>
      <c r="AD939" s="13">
        <f t="shared" si="97"/>
        <v>3</v>
      </c>
      <c r="AE939" s="13">
        <f t="shared" si="98"/>
        <v>1</v>
      </c>
      <c r="AF939" s="13">
        <f t="shared" si="99"/>
        <v>1</v>
      </c>
      <c r="AG939" s="13">
        <f t="shared" si="96"/>
        <v>0</v>
      </c>
      <c r="AH939" s="12">
        <f t="shared" si="95"/>
        <v>5</v>
      </c>
    </row>
    <row r="940" spans="1:34" hidden="1" x14ac:dyDescent="0.3">
      <c r="A940" s="11" t="s">
        <v>3456</v>
      </c>
      <c r="B940" s="12" t="s">
        <v>3322</v>
      </c>
      <c r="C940" s="12" t="s">
        <v>3421</v>
      </c>
      <c r="D940" s="11" t="s">
        <v>3448</v>
      </c>
      <c r="E940" s="11" t="s">
        <v>3457</v>
      </c>
      <c r="F940" s="11" t="s">
        <v>3456</v>
      </c>
      <c r="G940" s="12" t="s">
        <v>3458</v>
      </c>
      <c r="H940" s="13" t="s">
        <v>370</v>
      </c>
      <c r="I940" s="13"/>
      <c r="L940" s="13" t="s">
        <v>370</v>
      </c>
      <c r="M940" s="15"/>
      <c r="N940" s="13"/>
      <c r="O940" s="12"/>
      <c r="P940" s="13"/>
      <c r="R940" s="13"/>
      <c r="S940" s="13" t="s">
        <v>370</v>
      </c>
      <c r="T940" s="13"/>
      <c r="W940" s="13"/>
      <c r="Y940" s="13"/>
      <c r="Z940" s="14" t="s">
        <v>524</v>
      </c>
      <c r="AD940" s="13">
        <f t="shared" si="97"/>
        <v>3</v>
      </c>
      <c r="AE940" s="13">
        <f t="shared" si="98"/>
        <v>0</v>
      </c>
      <c r="AF940" s="13">
        <f t="shared" si="99"/>
        <v>1</v>
      </c>
      <c r="AG940" s="13">
        <f t="shared" si="96"/>
        <v>0</v>
      </c>
      <c r="AH940" s="12">
        <f t="shared" si="95"/>
        <v>4</v>
      </c>
    </row>
    <row r="941" spans="1:34" hidden="1" x14ac:dyDescent="0.3">
      <c r="A941" s="11" t="s">
        <v>3459</v>
      </c>
      <c r="B941" s="12" t="s">
        <v>3322</v>
      </c>
      <c r="C941" s="12" t="s">
        <v>3421</v>
      </c>
      <c r="D941" s="11" t="s">
        <v>3460</v>
      </c>
      <c r="E941" s="11" t="s">
        <v>3461</v>
      </c>
      <c r="F941" s="11" t="s">
        <v>3459</v>
      </c>
      <c r="G941" s="12" t="s">
        <v>3462</v>
      </c>
      <c r="I941" s="13"/>
      <c r="J941" s="13"/>
      <c r="K941" s="13" t="s">
        <v>524</v>
      </c>
      <c r="M941" s="15"/>
      <c r="N941" s="13"/>
      <c r="P941" s="13"/>
      <c r="R941" s="13"/>
      <c r="T941" s="13"/>
      <c r="U941" s="13" t="s">
        <v>524</v>
      </c>
      <c r="W941" s="13"/>
      <c r="Y941" s="13"/>
      <c r="Z941" s="14"/>
      <c r="AD941" s="13">
        <f t="shared" si="97"/>
        <v>0</v>
      </c>
      <c r="AE941" s="13">
        <f t="shared" si="98"/>
        <v>0</v>
      </c>
      <c r="AF941" s="13">
        <f t="shared" si="99"/>
        <v>2</v>
      </c>
      <c r="AG941" s="13">
        <f t="shared" si="96"/>
        <v>0</v>
      </c>
      <c r="AH941" s="12">
        <f t="shared" si="95"/>
        <v>2</v>
      </c>
    </row>
    <row r="942" spans="1:34" hidden="1" x14ac:dyDescent="0.3">
      <c r="A942" s="11" t="s">
        <v>3463</v>
      </c>
      <c r="B942" s="12" t="s">
        <v>3322</v>
      </c>
      <c r="C942" s="12" t="s">
        <v>3421</v>
      </c>
      <c r="D942" s="11" t="s">
        <v>3460</v>
      </c>
      <c r="E942" s="11" t="s">
        <v>3464</v>
      </c>
      <c r="F942" s="11" t="s">
        <v>3463</v>
      </c>
      <c r="G942" s="12" t="s">
        <v>3465</v>
      </c>
      <c r="H942" s="13" t="s">
        <v>370</v>
      </c>
      <c r="I942" s="13" t="s">
        <v>538</v>
      </c>
      <c r="J942" s="13" t="s">
        <v>370</v>
      </c>
      <c r="K942" s="14" t="s">
        <v>370</v>
      </c>
      <c r="L942" s="13" t="s">
        <v>524</v>
      </c>
      <c r="M942" s="15" t="s">
        <v>359</v>
      </c>
      <c r="N942" s="13" t="s">
        <v>524</v>
      </c>
      <c r="O942" s="13" t="s">
        <v>370</v>
      </c>
      <c r="P942" s="13" t="s">
        <v>370</v>
      </c>
      <c r="Q942" s="13" t="s">
        <v>370</v>
      </c>
      <c r="R942" s="13" t="s">
        <v>370</v>
      </c>
      <c r="S942" s="13" t="s">
        <v>370</v>
      </c>
      <c r="T942" s="13" t="s">
        <v>370</v>
      </c>
      <c r="U942" s="13" t="s">
        <v>524</v>
      </c>
      <c r="V942" s="13" t="s">
        <v>370</v>
      </c>
      <c r="W942" s="13" t="s">
        <v>370</v>
      </c>
      <c r="Y942" s="13" t="s">
        <v>524</v>
      </c>
      <c r="Z942" s="14" t="s">
        <v>524</v>
      </c>
      <c r="AD942" s="13">
        <f t="shared" si="97"/>
        <v>12</v>
      </c>
      <c r="AE942" s="13">
        <f t="shared" si="98"/>
        <v>1</v>
      </c>
      <c r="AF942" s="13">
        <f t="shared" si="99"/>
        <v>5</v>
      </c>
      <c r="AG942" s="13">
        <f t="shared" si="96"/>
        <v>0</v>
      </c>
      <c r="AH942" s="12">
        <f t="shared" si="95"/>
        <v>18</v>
      </c>
    </row>
    <row r="943" spans="1:34" hidden="1" x14ac:dyDescent="0.3">
      <c r="A943" s="11" t="s">
        <v>3466</v>
      </c>
      <c r="B943" s="12" t="s">
        <v>3467</v>
      </c>
      <c r="C943" s="12" t="s">
        <v>3468</v>
      </c>
      <c r="D943" s="11" t="s">
        <v>3469</v>
      </c>
      <c r="E943" s="11" t="s">
        <v>3470</v>
      </c>
      <c r="F943" s="11" t="s">
        <v>3466</v>
      </c>
      <c r="G943" s="12" t="s">
        <v>3471</v>
      </c>
      <c r="H943" s="13" t="s">
        <v>370</v>
      </c>
      <c r="I943" s="13"/>
      <c r="J943" s="13" t="s">
        <v>370</v>
      </c>
      <c r="K943" s="14" t="s">
        <v>370</v>
      </c>
      <c r="M943" s="15" t="s">
        <v>359</v>
      </c>
      <c r="N943" s="13"/>
      <c r="O943" s="13" t="s">
        <v>370</v>
      </c>
      <c r="P943" s="13" t="s">
        <v>370</v>
      </c>
      <c r="Q943" s="13" t="s">
        <v>370</v>
      </c>
      <c r="R943" s="13" t="s">
        <v>370</v>
      </c>
      <c r="S943" s="13" t="s">
        <v>370</v>
      </c>
      <c r="T943" s="13" t="s">
        <v>370</v>
      </c>
      <c r="U943" s="13" t="s">
        <v>524</v>
      </c>
      <c r="W943" s="13" t="s">
        <v>370</v>
      </c>
      <c r="Y943" s="13"/>
      <c r="Z943" s="14"/>
      <c r="AD943" s="13">
        <f>COUNTIF(H943:Z943,"X")+COUNTIF(H943:Z943, "X(e)")</f>
        <v>11</v>
      </c>
      <c r="AE943" s="13">
        <f>COUNTIF(H943:Z943,"NB")</f>
        <v>0</v>
      </c>
      <c r="AF943" s="13">
        <f>COUNTIF(H943:Z943,"V")</f>
        <v>1</v>
      </c>
      <c r="AG943" s="13">
        <f>COUNTIF(H943:AA943,"IN")</f>
        <v>0</v>
      </c>
      <c r="AH943" s="12">
        <f>SUM(AD943:AG943)</f>
        <v>12</v>
      </c>
    </row>
    <row r="944" spans="1:34" hidden="1" x14ac:dyDescent="0.3">
      <c r="A944" s="11" t="s">
        <v>3472</v>
      </c>
      <c r="B944" s="12" t="s">
        <v>3467</v>
      </c>
      <c r="C944" s="12" t="s">
        <v>3468</v>
      </c>
      <c r="D944" s="11" t="s">
        <v>3473</v>
      </c>
      <c r="E944" s="11" t="s">
        <v>3474</v>
      </c>
      <c r="F944" s="11" t="s">
        <v>3472</v>
      </c>
      <c r="G944" s="12" t="s">
        <v>3475</v>
      </c>
      <c r="H944" s="13" t="s">
        <v>370</v>
      </c>
      <c r="I944" s="13"/>
      <c r="J944" s="13" t="s">
        <v>370</v>
      </c>
      <c r="K944" s="14" t="s">
        <v>396</v>
      </c>
      <c r="L944" s="13" t="s">
        <v>370</v>
      </c>
      <c r="M944" s="15" t="s">
        <v>359</v>
      </c>
      <c r="N944" s="13"/>
      <c r="O944" s="13" t="s">
        <v>370</v>
      </c>
      <c r="P944" s="13"/>
      <c r="R944" s="13" t="s">
        <v>396</v>
      </c>
      <c r="S944" s="13" t="s">
        <v>370</v>
      </c>
      <c r="T944" s="13"/>
      <c r="W944" s="18" t="s">
        <v>359</v>
      </c>
      <c r="Y944" s="13"/>
      <c r="Z944" s="14"/>
      <c r="AD944" s="13">
        <f>COUNTIF(H944:Z944,"X")+COUNTIF(H944:Z944, "X(e)")</f>
        <v>7</v>
      </c>
      <c r="AE944" s="13">
        <f>COUNTIF(H944:Z944,"NB")</f>
        <v>0</v>
      </c>
      <c r="AF944" s="13">
        <f>COUNTIF(H944:Z944,"V")</f>
        <v>0</v>
      </c>
      <c r="AG944" s="13">
        <f>COUNTIF(H944:AA944,"IN")</f>
        <v>0</v>
      </c>
      <c r="AH944" s="12">
        <f>SUM(AD944:AG944)</f>
        <v>7</v>
      </c>
    </row>
    <row r="945" spans="1:34" hidden="1" x14ac:dyDescent="0.3">
      <c r="A945" s="11" t="s">
        <v>3476</v>
      </c>
      <c r="B945" s="12" t="s">
        <v>3467</v>
      </c>
      <c r="C945" s="12" t="s">
        <v>3468</v>
      </c>
      <c r="D945" s="11" t="s">
        <v>3477</v>
      </c>
      <c r="E945" s="11" t="s">
        <v>3478</v>
      </c>
      <c r="F945" s="11" t="s">
        <v>3476</v>
      </c>
      <c r="G945" s="12" t="s">
        <v>3479</v>
      </c>
      <c r="H945" s="13" t="s">
        <v>370</v>
      </c>
      <c r="I945" s="13" t="s">
        <v>524</v>
      </c>
      <c r="J945" s="13" t="s">
        <v>370</v>
      </c>
      <c r="K945" s="14" t="s">
        <v>370</v>
      </c>
      <c r="L945" s="13" t="s">
        <v>370</v>
      </c>
      <c r="M945" s="15" t="s">
        <v>359</v>
      </c>
      <c r="N945" s="13"/>
      <c r="O945" s="13" t="s">
        <v>370</v>
      </c>
      <c r="P945" s="13" t="s">
        <v>370</v>
      </c>
      <c r="Q945" s="13" t="s">
        <v>370</v>
      </c>
      <c r="R945" s="13" t="s">
        <v>370</v>
      </c>
      <c r="S945" s="13" t="s">
        <v>370</v>
      </c>
      <c r="T945" s="13" t="s">
        <v>370</v>
      </c>
      <c r="U945" s="13" t="s">
        <v>370</v>
      </c>
      <c r="V945" s="13" t="s">
        <v>370</v>
      </c>
      <c r="W945" s="13" t="s">
        <v>370</v>
      </c>
      <c r="Y945" s="13"/>
      <c r="Z945" s="14"/>
      <c r="AD945" s="13">
        <f>COUNTIF(H945:Z945,"X")+COUNTIF(H945:Z945, "X(e)")</f>
        <v>14</v>
      </c>
      <c r="AE945" s="13">
        <f>COUNTIF(H945:Z945,"NB")</f>
        <v>0</v>
      </c>
      <c r="AF945" s="13">
        <f>COUNTIF(H945:Z945,"V")</f>
        <v>1</v>
      </c>
      <c r="AG945" s="13">
        <f>COUNTIF(H945:AA945,"IN")</f>
        <v>0</v>
      </c>
      <c r="AH945" s="12">
        <f>SUM(AD945:AG945)</f>
        <v>15</v>
      </c>
    </row>
    <row r="946" spans="1:34" hidden="1" x14ac:dyDescent="0.3">
      <c r="A946" s="11" t="s">
        <v>3480</v>
      </c>
      <c r="B946" s="12" t="s">
        <v>3467</v>
      </c>
      <c r="C946" s="12" t="s">
        <v>3468</v>
      </c>
      <c r="D946" s="11" t="s">
        <v>3481</v>
      </c>
      <c r="E946" s="11" t="s">
        <v>3482</v>
      </c>
      <c r="F946" s="11" t="s">
        <v>3480</v>
      </c>
      <c r="G946" s="12" t="s">
        <v>3483</v>
      </c>
      <c r="H946" s="13" t="s">
        <v>370</v>
      </c>
      <c r="I946" s="13" t="s">
        <v>361</v>
      </c>
      <c r="J946" s="13" t="s">
        <v>370</v>
      </c>
      <c r="K946" s="14" t="s">
        <v>370</v>
      </c>
      <c r="L946" s="13" t="s">
        <v>370</v>
      </c>
      <c r="M946" s="15" t="s">
        <v>359</v>
      </c>
      <c r="N946" s="13"/>
      <c r="O946" s="13" t="s">
        <v>370</v>
      </c>
      <c r="P946" s="13" t="s">
        <v>370</v>
      </c>
      <c r="Q946" s="13" t="s">
        <v>370</v>
      </c>
      <c r="R946" s="13" t="s">
        <v>370</v>
      </c>
      <c r="S946" s="13" t="s">
        <v>370</v>
      </c>
      <c r="T946" s="13" t="s">
        <v>370</v>
      </c>
      <c r="U946" s="13" t="s">
        <v>370</v>
      </c>
      <c r="V946" s="13" t="s">
        <v>370</v>
      </c>
      <c r="W946" s="13" t="s">
        <v>370</v>
      </c>
      <c r="Y946" s="13"/>
      <c r="Z946" s="14" t="s">
        <v>370</v>
      </c>
      <c r="AD946" s="13">
        <f t="shared" si="97"/>
        <v>15</v>
      </c>
      <c r="AE946" s="13">
        <f t="shared" si="98"/>
        <v>0</v>
      </c>
      <c r="AF946" s="13">
        <f t="shared" si="99"/>
        <v>1</v>
      </c>
      <c r="AG946" s="13">
        <f t="shared" si="96"/>
        <v>0</v>
      </c>
      <c r="AH946" s="12">
        <f t="shared" si="95"/>
        <v>16</v>
      </c>
    </row>
    <row r="947" spans="1:34" hidden="1" x14ac:dyDescent="0.3">
      <c r="A947" s="11" t="s">
        <v>3484</v>
      </c>
      <c r="B947" s="12" t="s">
        <v>3467</v>
      </c>
      <c r="C947" s="12" t="s">
        <v>3468</v>
      </c>
      <c r="D947" s="11" t="s">
        <v>3481</v>
      </c>
      <c r="E947" s="11" t="s">
        <v>3485</v>
      </c>
      <c r="F947" s="11" t="s">
        <v>3484</v>
      </c>
      <c r="G947" s="12" t="s">
        <v>3486</v>
      </c>
      <c r="H947" s="13" t="s">
        <v>370</v>
      </c>
      <c r="I947" s="13"/>
      <c r="J947" s="13" t="s">
        <v>370</v>
      </c>
      <c r="K947" s="14" t="s">
        <v>370</v>
      </c>
      <c r="M947" s="15" t="s">
        <v>359</v>
      </c>
      <c r="N947" s="13"/>
      <c r="O947" s="13" t="s">
        <v>524</v>
      </c>
      <c r="P947" s="13" t="s">
        <v>370</v>
      </c>
      <c r="Q947" s="13" t="s">
        <v>370</v>
      </c>
      <c r="R947" s="13" t="s">
        <v>370</v>
      </c>
      <c r="S947" s="13" t="s">
        <v>370</v>
      </c>
      <c r="T947" s="13" t="s">
        <v>370</v>
      </c>
      <c r="V947" s="13" t="s">
        <v>370</v>
      </c>
      <c r="W947" s="13" t="s">
        <v>370</v>
      </c>
      <c r="Y947" s="13"/>
      <c r="Z947" s="14"/>
      <c r="AD947" s="13">
        <f t="shared" si="97"/>
        <v>11</v>
      </c>
      <c r="AE947" s="13">
        <f t="shared" si="98"/>
        <v>0</v>
      </c>
      <c r="AF947" s="13">
        <f t="shared" si="99"/>
        <v>1</v>
      </c>
      <c r="AG947" s="13">
        <f t="shared" si="96"/>
        <v>0</v>
      </c>
      <c r="AH947" s="12">
        <f t="shared" si="95"/>
        <v>12</v>
      </c>
    </row>
    <row r="948" spans="1:34" hidden="1" x14ac:dyDescent="0.3">
      <c r="A948" s="11" t="s">
        <v>3487</v>
      </c>
      <c r="B948" s="12" t="s">
        <v>3467</v>
      </c>
      <c r="C948" s="12" t="s">
        <v>3468</v>
      </c>
      <c r="D948" s="11" t="s">
        <v>3481</v>
      </c>
      <c r="E948" s="11" t="s">
        <v>3488</v>
      </c>
      <c r="F948" s="11" t="s">
        <v>3487</v>
      </c>
      <c r="G948" s="12" t="s">
        <v>3489</v>
      </c>
      <c r="H948" s="13" t="s">
        <v>538</v>
      </c>
      <c r="I948" s="13"/>
      <c r="J948" s="13" t="s">
        <v>370</v>
      </c>
      <c r="K948" s="14" t="s">
        <v>370</v>
      </c>
      <c r="M948" s="15" t="s">
        <v>359</v>
      </c>
      <c r="N948" s="13"/>
      <c r="O948" s="13" t="s">
        <v>370</v>
      </c>
      <c r="P948" s="13" t="s">
        <v>370</v>
      </c>
      <c r="Q948" s="13" t="s">
        <v>370</v>
      </c>
      <c r="R948" s="13"/>
      <c r="S948" s="13" t="s">
        <v>370</v>
      </c>
      <c r="T948" s="13" t="s">
        <v>370</v>
      </c>
      <c r="W948" s="13" t="s">
        <v>370</v>
      </c>
      <c r="Y948" s="13"/>
      <c r="Z948" s="14"/>
      <c r="AD948" s="13">
        <f t="shared" si="97"/>
        <v>9</v>
      </c>
      <c r="AE948" s="13">
        <f t="shared" si="98"/>
        <v>1</v>
      </c>
      <c r="AF948" s="13">
        <f t="shared" si="99"/>
        <v>0</v>
      </c>
      <c r="AG948" s="13">
        <f t="shared" si="96"/>
        <v>0</v>
      </c>
      <c r="AH948" s="12">
        <f t="shared" si="95"/>
        <v>10</v>
      </c>
    </row>
    <row r="949" spans="1:34" hidden="1" x14ac:dyDescent="0.3">
      <c r="A949" s="11" t="s">
        <v>3490</v>
      </c>
      <c r="B949" s="12" t="s">
        <v>3491</v>
      </c>
      <c r="C949" s="12" t="s">
        <v>3492</v>
      </c>
      <c r="D949" s="11" t="s">
        <v>3493</v>
      </c>
      <c r="E949" s="11" t="s">
        <v>3494</v>
      </c>
      <c r="F949" s="11" t="s">
        <v>3490</v>
      </c>
      <c r="G949" s="12" t="s">
        <v>3495</v>
      </c>
      <c r="H949" s="13" t="s">
        <v>538</v>
      </c>
      <c r="I949" s="13" t="s">
        <v>538</v>
      </c>
      <c r="J949" s="13" t="s">
        <v>538</v>
      </c>
      <c r="K949" s="14" t="s">
        <v>538</v>
      </c>
      <c r="L949" s="13" t="s">
        <v>538</v>
      </c>
      <c r="M949" s="15" t="s">
        <v>360</v>
      </c>
      <c r="N949" s="13" t="s">
        <v>538</v>
      </c>
      <c r="O949" s="13" t="s">
        <v>538</v>
      </c>
      <c r="P949" s="13" t="s">
        <v>538</v>
      </c>
      <c r="Q949" s="13" t="s">
        <v>538</v>
      </c>
      <c r="R949" s="13" t="s">
        <v>538</v>
      </c>
      <c r="S949" s="13" t="s">
        <v>538</v>
      </c>
      <c r="T949" s="13" t="s">
        <v>538</v>
      </c>
      <c r="U949" s="13" t="s">
        <v>538</v>
      </c>
      <c r="V949" s="13" t="s">
        <v>538</v>
      </c>
      <c r="W949" s="13" t="s">
        <v>538</v>
      </c>
      <c r="Y949" s="13" t="s">
        <v>538</v>
      </c>
      <c r="Z949" s="14"/>
      <c r="AD949" s="13">
        <f t="shared" si="97"/>
        <v>0</v>
      </c>
      <c r="AE949" s="13">
        <f t="shared" si="98"/>
        <v>17</v>
      </c>
      <c r="AF949" s="13">
        <f t="shared" si="99"/>
        <v>0</v>
      </c>
      <c r="AG949" s="13">
        <f t="shared" si="96"/>
        <v>0</v>
      </c>
      <c r="AH949" s="12">
        <f t="shared" si="95"/>
        <v>17</v>
      </c>
    </row>
    <row r="950" spans="1:34" hidden="1" x14ac:dyDescent="0.3">
      <c r="A950" s="11" t="s">
        <v>3496</v>
      </c>
      <c r="B950" s="12" t="s">
        <v>3491</v>
      </c>
      <c r="C950" s="12" t="s">
        <v>3497</v>
      </c>
      <c r="D950" s="11" t="s">
        <v>3498</v>
      </c>
      <c r="E950" s="11" t="s">
        <v>3499</v>
      </c>
      <c r="F950" s="11" t="s">
        <v>3496</v>
      </c>
      <c r="G950" s="12" t="s">
        <v>3500</v>
      </c>
      <c r="H950" s="13" t="s">
        <v>370</v>
      </c>
      <c r="I950" s="13"/>
      <c r="J950" s="13" t="s">
        <v>370</v>
      </c>
      <c r="K950" s="14" t="s">
        <v>370</v>
      </c>
      <c r="M950" s="15" t="s">
        <v>370</v>
      </c>
      <c r="N950" s="13"/>
      <c r="O950" s="13" t="s">
        <v>370</v>
      </c>
      <c r="P950" s="13" t="s">
        <v>524</v>
      </c>
      <c r="Q950" s="13" t="s">
        <v>370</v>
      </c>
      <c r="R950" s="13" t="s">
        <v>370</v>
      </c>
      <c r="S950" s="13" t="s">
        <v>370</v>
      </c>
      <c r="T950" s="13" t="s">
        <v>538</v>
      </c>
      <c r="U950" s="13" t="s">
        <v>370</v>
      </c>
      <c r="W950" s="13" t="s">
        <v>370</v>
      </c>
      <c r="Y950" s="13"/>
      <c r="Z950" s="14"/>
      <c r="AD950" s="13">
        <f>COUNTIF(H950:Z950,"X")+COUNTIF(H950:Z950, "X(e)")</f>
        <v>10</v>
      </c>
      <c r="AE950" s="13">
        <f>COUNTIF(H950:Z950,"NB")</f>
        <v>1</v>
      </c>
      <c r="AF950" s="13">
        <f>COUNTIF(H950:Z950,"V")</f>
        <v>1</v>
      </c>
      <c r="AG950" s="13">
        <f>COUNTIF(H950:AA950,"IN")</f>
        <v>0</v>
      </c>
      <c r="AH950" s="12">
        <f>SUM(AD950:AG950)</f>
        <v>12</v>
      </c>
    </row>
    <row r="951" spans="1:34" hidden="1" x14ac:dyDescent="0.3">
      <c r="A951" s="11" t="s">
        <v>3501</v>
      </c>
      <c r="B951" s="12" t="s">
        <v>3491</v>
      </c>
      <c r="C951" s="12" t="s">
        <v>3497</v>
      </c>
      <c r="D951" s="11" t="s">
        <v>3502</v>
      </c>
      <c r="E951" s="11" t="s">
        <v>1475</v>
      </c>
      <c r="F951" s="11" t="s">
        <v>3501</v>
      </c>
      <c r="G951" s="12" t="s">
        <v>3503</v>
      </c>
      <c r="H951" s="13" t="s">
        <v>370</v>
      </c>
      <c r="I951" s="13" t="s">
        <v>524</v>
      </c>
      <c r="J951" s="13" t="s">
        <v>370</v>
      </c>
      <c r="K951" s="14" t="s">
        <v>370</v>
      </c>
      <c r="L951" s="13" t="s">
        <v>370</v>
      </c>
      <c r="M951" s="15" t="s">
        <v>359</v>
      </c>
      <c r="N951" s="13"/>
      <c r="O951" s="13" t="s">
        <v>370</v>
      </c>
      <c r="P951" s="13" t="s">
        <v>370</v>
      </c>
      <c r="Q951" s="13" t="s">
        <v>370</v>
      </c>
      <c r="R951" s="13" t="s">
        <v>370</v>
      </c>
      <c r="S951" s="13" t="s">
        <v>370</v>
      </c>
      <c r="T951" s="13" t="s">
        <v>370</v>
      </c>
      <c r="U951" s="13" t="s">
        <v>524</v>
      </c>
      <c r="V951" s="13" t="s">
        <v>370</v>
      </c>
      <c r="W951" s="13" t="s">
        <v>370</v>
      </c>
      <c r="Y951" s="13"/>
      <c r="Z951" s="14"/>
      <c r="AD951" s="13">
        <f t="shared" si="97"/>
        <v>13</v>
      </c>
      <c r="AE951" s="13">
        <f t="shared" si="98"/>
        <v>0</v>
      </c>
      <c r="AF951" s="13">
        <f t="shared" si="99"/>
        <v>2</v>
      </c>
      <c r="AG951" s="13">
        <f t="shared" si="96"/>
        <v>0</v>
      </c>
      <c r="AH951" s="12">
        <f t="shared" si="95"/>
        <v>15</v>
      </c>
    </row>
    <row r="952" spans="1:34" hidden="1" x14ac:dyDescent="0.3">
      <c r="A952" s="11" t="s">
        <v>3504</v>
      </c>
      <c r="B952" s="12" t="s">
        <v>3491</v>
      </c>
      <c r="C952" s="12" t="s">
        <v>3497</v>
      </c>
      <c r="D952" s="11" t="s">
        <v>3505</v>
      </c>
      <c r="E952" s="11" t="s">
        <v>3506</v>
      </c>
      <c r="F952" s="11" t="s">
        <v>3504</v>
      </c>
      <c r="G952" s="12" t="s">
        <v>3507</v>
      </c>
      <c r="H952" s="13" t="s">
        <v>370</v>
      </c>
      <c r="I952" s="13"/>
      <c r="J952" s="13" t="s">
        <v>370</v>
      </c>
      <c r="K952" s="14" t="s">
        <v>370</v>
      </c>
      <c r="M952" s="15" t="s">
        <v>359</v>
      </c>
      <c r="N952" s="13"/>
      <c r="O952" s="13" t="s">
        <v>370</v>
      </c>
      <c r="P952" s="13" t="s">
        <v>370</v>
      </c>
      <c r="Q952" s="13" t="s">
        <v>370</v>
      </c>
      <c r="R952" s="13" t="s">
        <v>370</v>
      </c>
      <c r="S952" s="13" t="s">
        <v>370</v>
      </c>
      <c r="T952" s="13" t="s">
        <v>370</v>
      </c>
      <c r="U952" s="13" t="s">
        <v>370</v>
      </c>
      <c r="W952" s="13" t="s">
        <v>370</v>
      </c>
      <c r="Y952" s="13"/>
      <c r="Z952" s="14"/>
      <c r="AD952" s="13">
        <f t="shared" si="97"/>
        <v>12</v>
      </c>
      <c r="AE952" s="13">
        <f t="shared" si="98"/>
        <v>0</v>
      </c>
      <c r="AF952" s="13">
        <f t="shared" si="99"/>
        <v>0</v>
      </c>
      <c r="AG952" s="13">
        <f t="shared" si="96"/>
        <v>0</v>
      </c>
      <c r="AH952" s="12">
        <f t="shared" si="95"/>
        <v>12</v>
      </c>
    </row>
    <row r="953" spans="1:34" hidden="1" x14ac:dyDescent="0.3">
      <c r="A953" s="11" t="s">
        <v>3508</v>
      </c>
      <c r="B953" s="12" t="s">
        <v>3491</v>
      </c>
      <c r="C953" s="12" t="s">
        <v>3497</v>
      </c>
      <c r="D953" s="11" t="s">
        <v>3509</v>
      </c>
      <c r="E953" s="11" t="s">
        <v>3510</v>
      </c>
      <c r="F953" s="11" t="s">
        <v>3508</v>
      </c>
      <c r="G953" s="12" t="s">
        <v>3511</v>
      </c>
      <c r="H953" s="13" t="s">
        <v>370</v>
      </c>
      <c r="I953" s="13"/>
      <c r="J953" s="13" t="s">
        <v>370</v>
      </c>
      <c r="K953" s="14" t="s">
        <v>370</v>
      </c>
      <c r="M953" s="15" t="s">
        <v>359</v>
      </c>
      <c r="N953" s="13"/>
      <c r="O953" s="13" t="s">
        <v>370</v>
      </c>
      <c r="P953" s="13" t="s">
        <v>370</v>
      </c>
      <c r="Q953" s="13" t="s">
        <v>370</v>
      </c>
      <c r="R953" s="13" t="s">
        <v>370</v>
      </c>
      <c r="S953" s="13" t="s">
        <v>370</v>
      </c>
      <c r="T953" s="13" t="s">
        <v>370</v>
      </c>
      <c r="U953" s="13" t="s">
        <v>370</v>
      </c>
      <c r="W953" s="13" t="s">
        <v>370</v>
      </c>
      <c r="Y953" s="13"/>
      <c r="Z953" s="14"/>
      <c r="AD953" s="13">
        <f t="shared" si="97"/>
        <v>12</v>
      </c>
      <c r="AE953" s="13">
        <f t="shared" si="98"/>
        <v>0</v>
      </c>
      <c r="AF953" s="13">
        <f t="shared" si="99"/>
        <v>0</v>
      </c>
      <c r="AG953" s="13">
        <f t="shared" si="96"/>
        <v>0</v>
      </c>
      <c r="AH953" s="12">
        <f t="shared" si="95"/>
        <v>12</v>
      </c>
    </row>
    <row r="954" spans="1:34" hidden="1" x14ac:dyDescent="0.3">
      <c r="A954" s="11" t="s">
        <v>3512</v>
      </c>
      <c r="B954" s="12" t="s">
        <v>3491</v>
      </c>
      <c r="C954" s="12" t="s">
        <v>3497</v>
      </c>
      <c r="D954" s="11" t="s">
        <v>3509</v>
      </c>
      <c r="E954" s="11" t="s">
        <v>3513</v>
      </c>
      <c r="F954" s="11" t="s">
        <v>3512</v>
      </c>
      <c r="G954" s="12" t="s">
        <v>3514</v>
      </c>
      <c r="I954" s="13"/>
      <c r="J954" s="13"/>
      <c r="K954" s="17" t="s">
        <v>416</v>
      </c>
      <c r="M954" s="15"/>
      <c r="N954" s="13"/>
      <c r="P954" s="13"/>
      <c r="R954" s="13"/>
      <c r="T954" s="13"/>
      <c r="W954" s="13"/>
      <c r="Y954" s="13"/>
      <c r="Z954" s="14"/>
      <c r="AD954" s="13">
        <f t="shared" si="97"/>
        <v>1</v>
      </c>
      <c r="AE954" s="13">
        <f t="shared" si="98"/>
        <v>0</v>
      </c>
      <c r="AF954" s="13">
        <f t="shared" si="99"/>
        <v>0</v>
      </c>
      <c r="AG954" s="13">
        <f t="shared" si="96"/>
        <v>0</v>
      </c>
      <c r="AH954" s="12">
        <f t="shared" si="95"/>
        <v>1</v>
      </c>
    </row>
    <row r="955" spans="1:34" hidden="1" x14ac:dyDescent="0.3">
      <c r="A955" s="11" t="s">
        <v>3515</v>
      </c>
      <c r="B955" s="12" t="s">
        <v>3491</v>
      </c>
      <c r="C955" s="12" t="s">
        <v>3497</v>
      </c>
      <c r="D955" s="11" t="s">
        <v>3516</v>
      </c>
      <c r="E955" s="11" t="s">
        <v>3517</v>
      </c>
      <c r="F955" s="11" t="s">
        <v>3515</v>
      </c>
      <c r="G955" s="12" t="s">
        <v>3518</v>
      </c>
      <c r="H955" s="13" t="s">
        <v>370</v>
      </c>
      <c r="I955" s="13" t="s">
        <v>524</v>
      </c>
      <c r="J955" s="13" t="s">
        <v>370</v>
      </c>
      <c r="K955" s="14" t="s">
        <v>370</v>
      </c>
      <c r="M955" s="15" t="s">
        <v>359</v>
      </c>
      <c r="N955" s="13"/>
      <c r="O955" s="13" t="s">
        <v>370</v>
      </c>
      <c r="P955" s="13" t="s">
        <v>370</v>
      </c>
      <c r="Q955" s="13" t="s">
        <v>370</v>
      </c>
      <c r="R955" s="13" t="s">
        <v>370</v>
      </c>
      <c r="S955" s="13" t="s">
        <v>370</v>
      </c>
      <c r="T955" s="13" t="s">
        <v>370</v>
      </c>
      <c r="U955" s="13" t="s">
        <v>370</v>
      </c>
      <c r="V955" s="13" t="s">
        <v>524</v>
      </c>
      <c r="W955" s="13" t="s">
        <v>370</v>
      </c>
      <c r="Y955" s="13" t="s">
        <v>524</v>
      </c>
      <c r="Z955" s="14"/>
      <c r="AD955" s="13">
        <f t="shared" si="97"/>
        <v>12</v>
      </c>
      <c r="AE955" s="13">
        <f t="shared" si="98"/>
        <v>0</v>
      </c>
      <c r="AF955" s="13">
        <f t="shared" si="99"/>
        <v>3</v>
      </c>
      <c r="AG955" s="13">
        <f t="shared" si="96"/>
        <v>0</v>
      </c>
      <c r="AH955" s="12">
        <f t="shared" ref="AH955:AH1018" si="100">SUM(AD955:AG955)</f>
        <v>15</v>
      </c>
    </row>
    <row r="956" spans="1:34" hidden="1" x14ac:dyDescent="0.3">
      <c r="A956" s="11" t="s">
        <v>3519</v>
      </c>
      <c r="B956" s="12" t="s">
        <v>3491</v>
      </c>
      <c r="C956" s="12" t="s">
        <v>3497</v>
      </c>
      <c r="D956" s="11" t="s">
        <v>3520</v>
      </c>
      <c r="E956" s="11" t="s">
        <v>3521</v>
      </c>
      <c r="F956" s="11" t="s">
        <v>3519</v>
      </c>
      <c r="G956" s="12" t="s">
        <v>3522</v>
      </c>
      <c r="H956" s="13" t="s">
        <v>370</v>
      </c>
      <c r="I956" s="13"/>
      <c r="J956" s="13" t="s">
        <v>370</v>
      </c>
      <c r="K956" s="14" t="s">
        <v>370</v>
      </c>
      <c r="M956" s="15" t="s">
        <v>359</v>
      </c>
      <c r="N956" s="13"/>
      <c r="O956" s="13" t="s">
        <v>370</v>
      </c>
      <c r="P956" s="13" t="s">
        <v>370</v>
      </c>
      <c r="Q956" s="13" t="s">
        <v>370</v>
      </c>
      <c r="R956" s="13" t="s">
        <v>370</v>
      </c>
      <c r="S956" s="13" t="s">
        <v>370</v>
      </c>
      <c r="T956" s="13" t="s">
        <v>370</v>
      </c>
      <c r="W956" s="13" t="s">
        <v>370</v>
      </c>
      <c r="Y956" s="13"/>
      <c r="Z956" s="14"/>
      <c r="AD956" s="13">
        <f t="shared" si="97"/>
        <v>11</v>
      </c>
      <c r="AE956" s="13">
        <f t="shared" si="98"/>
        <v>0</v>
      </c>
      <c r="AF956" s="13">
        <f t="shared" si="99"/>
        <v>0</v>
      </c>
      <c r="AG956" s="13">
        <f t="shared" si="96"/>
        <v>0</v>
      </c>
      <c r="AH956" s="12">
        <f t="shared" si="100"/>
        <v>11</v>
      </c>
    </row>
    <row r="957" spans="1:34" hidden="1" x14ac:dyDescent="0.3">
      <c r="A957" s="11" t="s">
        <v>3523</v>
      </c>
      <c r="B957" s="12" t="s">
        <v>3491</v>
      </c>
      <c r="C957" s="12" t="s">
        <v>3497</v>
      </c>
      <c r="D957" s="11" t="s">
        <v>3524</v>
      </c>
      <c r="E957" s="11" t="s">
        <v>3525</v>
      </c>
      <c r="F957" s="11" t="s">
        <v>3523</v>
      </c>
      <c r="G957" s="12" t="s">
        <v>3526</v>
      </c>
      <c r="H957" s="13" t="s">
        <v>370</v>
      </c>
      <c r="I957" s="13"/>
      <c r="J957" s="13" t="s">
        <v>370</v>
      </c>
      <c r="K957" s="14" t="s">
        <v>370</v>
      </c>
      <c r="M957" s="15" t="s">
        <v>359</v>
      </c>
      <c r="N957" s="13"/>
      <c r="O957" s="13" t="s">
        <v>370</v>
      </c>
      <c r="P957" s="13" t="s">
        <v>370</v>
      </c>
      <c r="Q957" s="13" t="s">
        <v>370</v>
      </c>
      <c r="R957" s="13" t="s">
        <v>370</v>
      </c>
      <c r="S957" s="13" t="s">
        <v>370</v>
      </c>
      <c r="T957" s="13" t="s">
        <v>370</v>
      </c>
      <c r="W957" s="13" t="s">
        <v>370</v>
      </c>
      <c r="Y957" s="13"/>
      <c r="Z957" s="14"/>
      <c r="AD957" s="13">
        <f t="shared" si="97"/>
        <v>11</v>
      </c>
      <c r="AE957" s="13">
        <f t="shared" si="98"/>
        <v>0</v>
      </c>
      <c r="AF957" s="13">
        <f t="shared" si="99"/>
        <v>0</v>
      </c>
      <c r="AG957" s="13">
        <f t="shared" si="96"/>
        <v>0</v>
      </c>
      <c r="AH957" s="12">
        <f t="shared" si="100"/>
        <v>11</v>
      </c>
    </row>
    <row r="958" spans="1:34" hidden="1" x14ac:dyDescent="0.3">
      <c r="A958" s="11" t="s">
        <v>3527</v>
      </c>
      <c r="B958" s="12" t="s">
        <v>3491</v>
      </c>
      <c r="C958" s="12" t="s">
        <v>3497</v>
      </c>
      <c r="D958" s="11" t="s">
        <v>3528</v>
      </c>
      <c r="E958" s="11" t="s">
        <v>3529</v>
      </c>
      <c r="F958" s="11" t="s">
        <v>3527</v>
      </c>
      <c r="G958" s="12" t="s">
        <v>3530</v>
      </c>
      <c r="H958" s="13" t="s">
        <v>370</v>
      </c>
      <c r="I958" s="13"/>
      <c r="J958" s="13" t="s">
        <v>370</v>
      </c>
      <c r="K958" s="14" t="s">
        <v>370</v>
      </c>
      <c r="M958" s="15" t="s">
        <v>359</v>
      </c>
      <c r="N958" s="13"/>
      <c r="O958" s="13" t="s">
        <v>370</v>
      </c>
      <c r="P958" s="13" t="s">
        <v>370</v>
      </c>
      <c r="Q958" s="13" t="s">
        <v>370</v>
      </c>
      <c r="R958" s="13" t="s">
        <v>370</v>
      </c>
      <c r="S958" s="13" t="s">
        <v>370</v>
      </c>
      <c r="T958" s="13" t="s">
        <v>370</v>
      </c>
      <c r="U958" s="13" t="s">
        <v>370</v>
      </c>
      <c r="W958" s="13" t="s">
        <v>370</v>
      </c>
      <c r="Y958" s="13"/>
      <c r="Z958" s="14"/>
      <c r="AD958" s="13">
        <f t="shared" si="97"/>
        <v>12</v>
      </c>
      <c r="AE958" s="13">
        <f t="shared" si="98"/>
        <v>0</v>
      </c>
      <c r="AF958" s="13">
        <f t="shared" si="99"/>
        <v>0</v>
      </c>
      <c r="AG958" s="13">
        <f t="shared" si="96"/>
        <v>0</v>
      </c>
      <c r="AH958" s="12">
        <f t="shared" si="100"/>
        <v>12</v>
      </c>
    </row>
    <row r="959" spans="1:34" hidden="1" x14ac:dyDescent="0.3">
      <c r="A959" s="11" t="s">
        <v>3531</v>
      </c>
      <c r="B959" s="12" t="s">
        <v>3491</v>
      </c>
      <c r="C959" s="12" t="s">
        <v>3497</v>
      </c>
      <c r="D959" s="11" t="s">
        <v>3528</v>
      </c>
      <c r="E959" s="11" t="s">
        <v>3532</v>
      </c>
      <c r="F959" s="11" t="s">
        <v>3531</v>
      </c>
      <c r="G959" s="12" t="s">
        <v>3533</v>
      </c>
      <c r="H959" s="13" t="s">
        <v>370</v>
      </c>
      <c r="I959" s="13"/>
      <c r="J959" s="13" t="s">
        <v>370</v>
      </c>
      <c r="K959" s="14" t="s">
        <v>370</v>
      </c>
      <c r="M959" s="15" t="s">
        <v>359</v>
      </c>
      <c r="N959" s="13"/>
      <c r="O959" s="13" t="s">
        <v>370</v>
      </c>
      <c r="P959" s="13" t="s">
        <v>370</v>
      </c>
      <c r="Q959" s="13" t="s">
        <v>370</v>
      </c>
      <c r="R959" s="13" t="s">
        <v>370</v>
      </c>
      <c r="S959" s="13" t="s">
        <v>370</v>
      </c>
      <c r="T959" s="13" t="s">
        <v>370</v>
      </c>
      <c r="W959" s="13" t="s">
        <v>370</v>
      </c>
      <c r="Y959" s="13"/>
      <c r="Z959" s="14"/>
      <c r="AD959" s="13">
        <f t="shared" si="97"/>
        <v>11</v>
      </c>
      <c r="AE959" s="13">
        <f t="shared" si="98"/>
        <v>0</v>
      </c>
      <c r="AF959" s="13">
        <f t="shared" si="99"/>
        <v>0</v>
      </c>
      <c r="AG959" s="13">
        <f t="shared" si="96"/>
        <v>0</v>
      </c>
      <c r="AH959" s="12">
        <f t="shared" si="100"/>
        <v>11</v>
      </c>
    </row>
    <row r="960" spans="1:34" hidden="1" x14ac:dyDescent="0.3">
      <c r="A960" s="11" t="s">
        <v>3534</v>
      </c>
      <c r="B960" s="12" t="s">
        <v>3491</v>
      </c>
      <c r="C960" s="12" t="s">
        <v>3497</v>
      </c>
      <c r="D960" s="11" t="s">
        <v>3528</v>
      </c>
      <c r="E960" s="11" t="s">
        <v>1685</v>
      </c>
      <c r="F960" s="11" t="s">
        <v>3534</v>
      </c>
      <c r="G960" s="12" t="s">
        <v>3535</v>
      </c>
      <c r="H960" s="13" t="s">
        <v>370</v>
      </c>
      <c r="I960" s="13"/>
      <c r="J960" s="13" t="s">
        <v>370</v>
      </c>
      <c r="K960" s="14" t="s">
        <v>370</v>
      </c>
      <c r="M960" s="15" t="s">
        <v>359</v>
      </c>
      <c r="N960" s="13"/>
      <c r="O960" s="13" t="s">
        <v>370</v>
      </c>
      <c r="P960" s="13" t="s">
        <v>370</v>
      </c>
      <c r="Q960" s="13" t="s">
        <v>370</v>
      </c>
      <c r="R960" s="13" t="s">
        <v>370</v>
      </c>
      <c r="S960" s="13" t="s">
        <v>370</v>
      </c>
      <c r="T960" s="13" t="s">
        <v>370</v>
      </c>
      <c r="U960" s="13" t="s">
        <v>370</v>
      </c>
      <c r="W960" s="13" t="s">
        <v>370</v>
      </c>
      <c r="Y960" s="13"/>
      <c r="Z960" s="14"/>
      <c r="AD960" s="13">
        <f t="shared" si="97"/>
        <v>12</v>
      </c>
      <c r="AE960" s="13">
        <f t="shared" si="98"/>
        <v>0</v>
      </c>
      <c r="AF960" s="13">
        <f t="shared" si="99"/>
        <v>0</v>
      </c>
      <c r="AG960" s="13">
        <f t="shared" si="96"/>
        <v>0</v>
      </c>
      <c r="AH960" s="12">
        <f t="shared" si="100"/>
        <v>12</v>
      </c>
    </row>
    <row r="961" spans="1:34" hidden="1" x14ac:dyDescent="0.3">
      <c r="A961" s="11" t="s">
        <v>3536</v>
      </c>
      <c r="B961" s="12" t="s">
        <v>3491</v>
      </c>
      <c r="C961" s="12" t="s">
        <v>3497</v>
      </c>
      <c r="D961" s="11" t="s">
        <v>3528</v>
      </c>
      <c r="E961" s="11" t="s">
        <v>3537</v>
      </c>
      <c r="F961" s="11" t="s">
        <v>3536</v>
      </c>
      <c r="G961" s="12" t="s">
        <v>3538</v>
      </c>
      <c r="H961" s="13" t="s">
        <v>370</v>
      </c>
      <c r="I961" s="13"/>
      <c r="J961" s="13" t="s">
        <v>370</v>
      </c>
      <c r="M961" s="15" t="s">
        <v>359</v>
      </c>
      <c r="N961" s="13"/>
      <c r="O961" s="13" t="s">
        <v>370</v>
      </c>
      <c r="P961" s="13"/>
      <c r="R961" s="13"/>
      <c r="S961" s="13" t="s">
        <v>370</v>
      </c>
      <c r="T961" s="13"/>
      <c r="W961" s="13" t="s">
        <v>370</v>
      </c>
      <c r="Y961" s="13"/>
      <c r="Z961" s="14"/>
      <c r="AD961" s="13">
        <f t="shared" si="97"/>
        <v>6</v>
      </c>
      <c r="AE961" s="13">
        <f t="shared" si="98"/>
        <v>0</v>
      </c>
      <c r="AF961" s="13">
        <f t="shared" si="99"/>
        <v>0</v>
      </c>
      <c r="AG961" s="13">
        <f t="shared" si="96"/>
        <v>0</v>
      </c>
      <c r="AH961" s="12">
        <f t="shared" si="100"/>
        <v>6</v>
      </c>
    </row>
    <row r="962" spans="1:34" hidden="1" x14ac:dyDescent="0.3">
      <c r="A962" s="11" t="s">
        <v>3539</v>
      </c>
      <c r="B962" s="12" t="s">
        <v>3491</v>
      </c>
      <c r="C962" s="12" t="s">
        <v>3497</v>
      </c>
      <c r="D962" s="11" t="s">
        <v>3540</v>
      </c>
      <c r="E962" s="11" t="s">
        <v>1633</v>
      </c>
      <c r="F962" s="11" t="s">
        <v>3539</v>
      </c>
      <c r="G962" s="12" t="s">
        <v>3541</v>
      </c>
      <c r="H962" s="13" t="s">
        <v>370</v>
      </c>
      <c r="I962" s="13"/>
      <c r="J962" s="13" t="s">
        <v>370</v>
      </c>
      <c r="K962" s="14" t="s">
        <v>370</v>
      </c>
      <c r="M962" s="15" t="s">
        <v>359</v>
      </c>
      <c r="N962" s="13"/>
      <c r="O962" s="13" t="s">
        <v>370</v>
      </c>
      <c r="P962" s="13" t="s">
        <v>370</v>
      </c>
      <c r="Q962" s="13" t="s">
        <v>370</v>
      </c>
      <c r="R962" s="13" t="s">
        <v>370</v>
      </c>
      <c r="S962" s="13" t="s">
        <v>370</v>
      </c>
      <c r="T962" s="13" t="s">
        <v>370</v>
      </c>
      <c r="U962" s="13" t="s">
        <v>524</v>
      </c>
      <c r="V962" s="13" t="s">
        <v>370</v>
      </c>
      <c r="W962" s="13" t="s">
        <v>370</v>
      </c>
      <c r="Y962" s="13"/>
      <c r="Z962" s="14"/>
      <c r="AD962" s="13">
        <f t="shared" si="97"/>
        <v>12</v>
      </c>
      <c r="AE962" s="13">
        <f t="shared" si="98"/>
        <v>0</v>
      </c>
      <c r="AF962" s="13">
        <f t="shared" si="99"/>
        <v>1</v>
      </c>
      <c r="AG962" s="13">
        <f t="shared" si="96"/>
        <v>0</v>
      </c>
      <c r="AH962" s="12">
        <f t="shared" si="100"/>
        <v>13</v>
      </c>
    </row>
    <row r="963" spans="1:34" hidden="1" x14ac:dyDescent="0.3">
      <c r="A963" s="11" t="s">
        <v>3542</v>
      </c>
      <c r="B963" s="12" t="s">
        <v>3491</v>
      </c>
      <c r="C963" s="12" t="s">
        <v>3497</v>
      </c>
      <c r="D963" s="11" t="s">
        <v>3543</v>
      </c>
      <c r="E963" s="11" t="s">
        <v>3544</v>
      </c>
      <c r="F963" s="11" t="s">
        <v>3542</v>
      </c>
      <c r="G963" s="12" t="s">
        <v>3545</v>
      </c>
      <c r="H963" s="13" t="s">
        <v>370</v>
      </c>
      <c r="I963" s="13" t="s">
        <v>361</v>
      </c>
      <c r="J963" s="13" t="s">
        <v>370</v>
      </c>
      <c r="K963" s="14" t="s">
        <v>370</v>
      </c>
      <c r="M963" s="15" t="s">
        <v>359</v>
      </c>
      <c r="N963" s="13"/>
      <c r="O963" s="13" t="s">
        <v>370</v>
      </c>
      <c r="P963" s="13" t="s">
        <v>370</v>
      </c>
      <c r="Q963" s="13" t="s">
        <v>370</v>
      </c>
      <c r="R963" s="13" t="s">
        <v>370</v>
      </c>
      <c r="S963" s="13" t="s">
        <v>370</v>
      </c>
      <c r="T963" s="13" t="s">
        <v>370</v>
      </c>
      <c r="U963" s="13" t="s">
        <v>538</v>
      </c>
      <c r="V963" s="13" t="s">
        <v>370</v>
      </c>
      <c r="W963" s="13" t="s">
        <v>370</v>
      </c>
      <c r="Y963" s="13"/>
      <c r="Z963" s="14"/>
      <c r="AD963" s="13">
        <f t="shared" si="97"/>
        <v>12</v>
      </c>
      <c r="AE963" s="13">
        <f t="shared" si="98"/>
        <v>1</v>
      </c>
      <c r="AF963" s="13">
        <f t="shared" si="99"/>
        <v>1</v>
      </c>
      <c r="AG963" s="13">
        <f t="shared" si="96"/>
        <v>0</v>
      </c>
      <c r="AH963" s="12">
        <f t="shared" si="100"/>
        <v>14</v>
      </c>
    </row>
    <row r="964" spans="1:34" hidden="1" x14ac:dyDescent="0.3">
      <c r="A964" s="11" t="s">
        <v>3546</v>
      </c>
      <c r="B964" s="12" t="s">
        <v>3491</v>
      </c>
      <c r="C964" s="12" t="s">
        <v>3497</v>
      </c>
      <c r="D964" s="11" t="s">
        <v>3547</v>
      </c>
      <c r="E964" s="11" t="s">
        <v>3548</v>
      </c>
      <c r="F964" s="11" t="s">
        <v>3546</v>
      </c>
      <c r="G964" s="12" t="s">
        <v>3549</v>
      </c>
      <c r="I964" s="13"/>
      <c r="J964" s="13" t="s">
        <v>370</v>
      </c>
      <c r="K964" s="14" t="s">
        <v>370</v>
      </c>
      <c r="M964" s="15" t="s">
        <v>359</v>
      </c>
      <c r="N964" s="13"/>
      <c r="O964" s="13" t="s">
        <v>370</v>
      </c>
      <c r="P964" s="13" t="s">
        <v>370</v>
      </c>
      <c r="Q964" s="13" t="s">
        <v>370</v>
      </c>
      <c r="R964" s="13"/>
      <c r="S964" s="13" t="s">
        <v>370</v>
      </c>
      <c r="T964" s="13" t="s">
        <v>370</v>
      </c>
      <c r="U964" s="13" t="s">
        <v>524</v>
      </c>
      <c r="W964" s="13" t="s">
        <v>370</v>
      </c>
      <c r="Y964" s="13"/>
      <c r="Z964" s="14"/>
      <c r="AD964" s="13">
        <f t="shared" si="97"/>
        <v>9</v>
      </c>
      <c r="AE964" s="13">
        <f t="shared" si="98"/>
        <v>0</v>
      </c>
      <c r="AF964" s="13">
        <f t="shared" si="99"/>
        <v>1</v>
      </c>
      <c r="AG964" s="13">
        <f t="shared" si="96"/>
        <v>0</v>
      </c>
      <c r="AH964" s="12">
        <f t="shared" si="100"/>
        <v>10</v>
      </c>
    </row>
    <row r="965" spans="1:34" hidden="1" x14ac:dyDescent="0.3">
      <c r="A965" s="11" t="s">
        <v>3550</v>
      </c>
      <c r="B965" s="12" t="s">
        <v>3491</v>
      </c>
      <c r="C965" s="12" t="s">
        <v>3497</v>
      </c>
      <c r="D965" s="11" t="s">
        <v>3551</v>
      </c>
      <c r="E965" s="11" t="s">
        <v>3552</v>
      </c>
      <c r="F965" s="11" t="s">
        <v>3550</v>
      </c>
      <c r="G965" s="12" t="s">
        <v>3553</v>
      </c>
      <c r="I965" s="13"/>
      <c r="J965" s="13" t="s">
        <v>370</v>
      </c>
      <c r="K965" s="14" t="s">
        <v>370</v>
      </c>
      <c r="M965" s="15" t="s">
        <v>359</v>
      </c>
      <c r="N965" s="13"/>
      <c r="O965" s="13" t="s">
        <v>370</v>
      </c>
      <c r="P965" s="13" t="s">
        <v>370</v>
      </c>
      <c r="Q965" s="13" t="s">
        <v>370</v>
      </c>
      <c r="R965" s="13"/>
      <c r="S965" s="13" t="s">
        <v>370</v>
      </c>
      <c r="T965" s="13" t="s">
        <v>370</v>
      </c>
      <c r="U965" s="13" t="s">
        <v>370</v>
      </c>
      <c r="W965" s="13" t="s">
        <v>370</v>
      </c>
      <c r="Y965" s="13"/>
      <c r="Z965" s="14"/>
      <c r="AD965" s="13">
        <f t="shared" si="97"/>
        <v>10</v>
      </c>
      <c r="AE965" s="13">
        <f t="shared" si="98"/>
        <v>0</v>
      </c>
      <c r="AF965" s="13">
        <f t="shared" si="99"/>
        <v>0</v>
      </c>
      <c r="AG965" s="13">
        <f t="shared" si="96"/>
        <v>0</v>
      </c>
      <c r="AH965" s="12">
        <f t="shared" si="100"/>
        <v>10</v>
      </c>
    </row>
    <row r="966" spans="1:34" hidden="1" x14ac:dyDescent="0.3">
      <c r="A966" s="11" t="s">
        <v>3554</v>
      </c>
      <c r="B966" s="12" t="s">
        <v>3491</v>
      </c>
      <c r="C966" s="12" t="s">
        <v>3497</v>
      </c>
      <c r="D966" s="11" t="s">
        <v>3551</v>
      </c>
      <c r="E966" s="11" t="s">
        <v>3555</v>
      </c>
      <c r="F966" s="11" t="s">
        <v>3554</v>
      </c>
      <c r="G966" s="12" t="s">
        <v>3556</v>
      </c>
      <c r="H966" s="13" t="s">
        <v>370</v>
      </c>
      <c r="I966" s="13"/>
      <c r="J966" s="13" t="s">
        <v>538</v>
      </c>
      <c r="K966" s="14" t="s">
        <v>370</v>
      </c>
      <c r="M966" s="15"/>
      <c r="N966" s="13"/>
      <c r="O966" s="13" t="s">
        <v>396</v>
      </c>
      <c r="P966" s="13" t="s">
        <v>524</v>
      </c>
      <c r="Q966" s="13" t="s">
        <v>538</v>
      </c>
      <c r="R966" s="13" t="s">
        <v>370</v>
      </c>
      <c r="T966" s="13" t="s">
        <v>538</v>
      </c>
      <c r="W966" s="13" t="s">
        <v>524</v>
      </c>
      <c r="Y966" s="13"/>
      <c r="Z966" s="14"/>
      <c r="AD966" s="13">
        <f t="shared" si="97"/>
        <v>3</v>
      </c>
      <c r="AE966" s="13">
        <f t="shared" si="98"/>
        <v>3</v>
      </c>
      <c r="AF966" s="13">
        <f t="shared" si="99"/>
        <v>2</v>
      </c>
      <c r="AG966" s="13">
        <f t="shared" si="96"/>
        <v>0</v>
      </c>
      <c r="AH966" s="12">
        <f t="shared" si="100"/>
        <v>8</v>
      </c>
    </row>
    <row r="967" spans="1:34" hidden="1" x14ac:dyDescent="0.3">
      <c r="A967" s="11" t="s">
        <v>3557</v>
      </c>
      <c r="B967" s="12" t="s">
        <v>3491</v>
      </c>
      <c r="C967" s="12" t="s">
        <v>3497</v>
      </c>
      <c r="D967" s="11" t="s">
        <v>3558</v>
      </c>
      <c r="E967" s="11" t="s">
        <v>3559</v>
      </c>
      <c r="F967" s="11" t="s">
        <v>3557</v>
      </c>
      <c r="G967" s="12" t="s">
        <v>3560</v>
      </c>
      <c r="H967" s="13" t="s">
        <v>538</v>
      </c>
      <c r="I967" s="13"/>
      <c r="J967" s="13" t="s">
        <v>538</v>
      </c>
      <c r="K967" s="14" t="s">
        <v>538</v>
      </c>
      <c r="M967" s="15" t="s">
        <v>360</v>
      </c>
      <c r="N967" s="13"/>
      <c r="O967" s="13" t="s">
        <v>396</v>
      </c>
      <c r="P967" s="13"/>
      <c r="R967" s="13" t="s">
        <v>538</v>
      </c>
      <c r="S967" s="13" t="s">
        <v>524</v>
      </c>
      <c r="T967" s="13"/>
      <c r="V967" s="13" t="s">
        <v>524</v>
      </c>
      <c r="W967" s="13" t="s">
        <v>524</v>
      </c>
      <c r="Y967" s="13"/>
      <c r="Z967" s="14"/>
      <c r="AD967" s="13">
        <f t="shared" si="97"/>
        <v>0</v>
      </c>
      <c r="AE967" s="13">
        <f t="shared" si="98"/>
        <v>5</v>
      </c>
      <c r="AF967" s="13">
        <f t="shared" si="99"/>
        <v>3</v>
      </c>
      <c r="AG967" s="13">
        <f t="shared" si="96"/>
        <v>0</v>
      </c>
      <c r="AH967" s="12">
        <f t="shared" si="100"/>
        <v>8</v>
      </c>
    </row>
    <row r="968" spans="1:34" hidden="1" x14ac:dyDescent="0.3">
      <c r="A968" s="11" t="s">
        <v>3561</v>
      </c>
      <c r="B968" s="12" t="s">
        <v>3491</v>
      </c>
      <c r="C968" s="12" t="s">
        <v>3497</v>
      </c>
      <c r="D968" s="11" t="s">
        <v>3558</v>
      </c>
      <c r="E968" s="11" t="s">
        <v>998</v>
      </c>
      <c r="F968" s="11" t="s">
        <v>3561</v>
      </c>
      <c r="G968" s="12" t="s">
        <v>3562</v>
      </c>
      <c r="H968" s="13" t="s">
        <v>370</v>
      </c>
      <c r="I968" s="13"/>
      <c r="J968" s="13" t="s">
        <v>370</v>
      </c>
      <c r="K968" s="14" t="s">
        <v>370</v>
      </c>
      <c r="M968" s="15" t="s">
        <v>359</v>
      </c>
      <c r="N968" s="13"/>
      <c r="O968" s="13" t="s">
        <v>370</v>
      </c>
      <c r="P968" s="13" t="s">
        <v>370</v>
      </c>
      <c r="Q968" s="13" t="s">
        <v>370</v>
      </c>
      <c r="R968" s="13" t="s">
        <v>370</v>
      </c>
      <c r="S968" s="13" t="s">
        <v>370</v>
      </c>
      <c r="T968" s="13" t="s">
        <v>370</v>
      </c>
      <c r="U968" s="13" t="s">
        <v>370</v>
      </c>
      <c r="W968" s="13" t="s">
        <v>370</v>
      </c>
      <c r="Y968" s="13"/>
      <c r="Z968" s="14"/>
      <c r="AD968" s="13">
        <f t="shared" si="97"/>
        <v>12</v>
      </c>
      <c r="AE968" s="13">
        <f t="shared" si="98"/>
        <v>0</v>
      </c>
      <c r="AF968" s="13">
        <f t="shared" si="99"/>
        <v>0</v>
      </c>
      <c r="AG968" s="13">
        <f t="shared" si="96"/>
        <v>0</v>
      </c>
      <c r="AH968" s="12">
        <f t="shared" si="100"/>
        <v>12</v>
      </c>
    </row>
    <row r="969" spans="1:34" hidden="1" x14ac:dyDescent="0.3">
      <c r="A969" s="11" t="s">
        <v>3563</v>
      </c>
      <c r="B969" s="12" t="s">
        <v>3491</v>
      </c>
      <c r="C969" s="12" t="s">
        <v>3497</v>
      </c>
      <c r="D969" s="11" t="s">
        <v>3564</v>
      </c>
      <c r="E969" s="11" t="s">
        <v>3565</v>
      </c>
      <c r="F969" s="11" t="s">
        <v>3563</v>
      </c>
      <c r="G969" s="12" t="s">
        <v>3566</v>
      </c>
      <c r="I969" s="13" t="s">
        <v>361</v>
      </c>
      <c r="J969" s="13"/>
      <c r="M969" s="15" t="s">
        <v>360</v>
      </c>
      <c r="N969" s="13" t="s">
        <v>524</v>
      </c>
      <c r="P969" s="13"/>
      <c r="R969" s="13"/>
      <c r="T969" s="13"/>
      <c r="W969" s="13" t="s">
        <v>538</v>
      </c>
      <c r="Y969" s="13"/>
      <c r="Z969" s="14"/>
      <c r="AD969" s="13">
        <f t="shared" si="97"/>
        <v>0</v>
      </c>
      <c r="AE969" s="13">
        <f t="shared" si="98"/>
        <v>2</v>
      </c>
      <c r="AF969" s="13">
        <f t="shared" si="99"/>
        <v>2</v>
      </c>
      <c r="AG969" s="13">
        <f t="shared" si="96"/>
        <v>0</v>
      </c>
      <c r="AH969" s="12">
        <f t="shared" si="100"/>
        <v>4</v>
      </c>
    </row>
    <row r="970" spans="1:34" hidden="1" x14ac:dyDescent="0.3">
      <c r="A970" s="11" t="s">
        <v>3567</v>
      </c>
      <c r="B970" s="12" t="s">
        <v>3491</v>
      </c>
      <c r="C970" s="12" t="s">
        <v>3497</v>
      </c>
      <c r="D970" s="11" t="s">
        <v>3564</v>
      </c>
      <c r="E970" s="11" t="s">
        <v>408</v>
      </c>
      <c r="F970" s="11" t="s">
        <v>3567</v>
      </c>
      <c r="G970" s="12" t="s">
        <v>3568</v>
      </c>
      <c r="H970" s="13" t="s">
        <v>370</v>
      </c>
      <c r="I970" s="13"/>
      <c r="J970" s="13" t="s">
        <v>370</v>
      </c>
      <c r="K970" s="14" t="s">
        <v>370</v>
      </c>
      <c r="L970" s="13" t="s">
        <v>370</v>
      </c>
      <c r="M970" s="15" t="s">
        <v>359</v>
      </c>
      <c r="N970" s="13"/>
      <c r="O970" s="13" t="s">
        <v>370</v>
      </c>
      <c r="P970" s="13"/>
      <c r="R970" s="13" t="s">
        <v>370</v>
      </c>
      <c r="S970" s="13" t="s">
        <v>370</v>
      </c>
      <c r="T970" s="13"/>
      <c r="V970" s="13" t="s">
        <v>370</v>
      </c>
      <c r="W970" s="13"/>
      <c r="Y970" s="13"/>
      <c r="Z970" s="14" t="s">
        <v>524</v>
      </c>
      <c r="AD970" s="13">
        <f t="shared" si="97"/>
        <v>9</v>
      </c>
      <c r="AE970" s="13">
        <f t="shared" si="98"/>
        <v>0</v>
      </c>
      <c r="AF970" s="13">
        <f t="shared" si="99"/>
        <v>1</v>
      </c>
      <c r="AG970" s="13">
        <f t="shared" si="96"/>
        <v>0</v>
      </c>
      <c r="AH970" s="12">
        <f t="shared" si="100"/>
        <v>10</v>
      </c>
    </row>
    <row r="971" spans="1:34" hidden="1" x14ac:dyDescent="0.3">
      <c r="A971" s="11" t="s">
        <v>3569</v>
      </c>
      <c r="B971" s="12" t="s">
        <v>3491</v>
      </c>
      <c r="C971" s="12" t="s">
        <v>3497</v>
      </c>
      <c r="D971" s="11" t="s">
        <v>3564</v>
      </c>
      <c r="E971" s="11" t="s">
        <v>3570</v>
      </c>
      <c r="F971" s="11" t="s">
        <v>3569</v>
      </c>
      <c r="G971" s="12" t="s">
        <v>3571</v>
      </c>
      <c r="H971" s="13" t="s">
        <v>370</v>
      </c>
      <c r="I971" s="13"/>
      <c r="J971" s="13" t="s">
        <v>370</v>
      </c>
      <c r="K971" s="14" t="s">
        <v>370</v>
      </c>
      <c r="L971" s="13" t="s">
        <v>524</v>
      </c>
      <c r="M971" s="15" t="s">
        <v>359</v>
      </c>
      <c r="N971" s="13"/>
      <c r="P971" s="13" t="s">
        <v>370</v>
      </c>
      <c r="Q971" s="13" t="s">
        <v>370</v>
      </c>
      <c r="R971" s="13" t="s">
        <v>370</v>
      </c>
      <c r="S971" s="13" t="s">
        <v>396</v>
      </c>
      <c r="T971" s="13" t="s">
        <v>370</v>
      </c>
      <c r="U971" s="13" t="s">
        <v>370</v>
      </c>
      <c r="V971" s="13" t="s">
        <v>370</v>
      </c>
      <c r="W971" s="13" t="s">
        <v>370</v>
      </c>
      <c r="Y971" s="13" t="s">
        <v>396</v>
      </c>
      <c r="Z971" s="14" t="s">
        <v>396</v>
      </c>
      <c r="AD971" s="13">
        <f t="shared" si="97"/>
        <v>11</v>
      </c>
      <c r="AE971" s="13">
        <f t="shared" si="98"/>
        <v>0</v>
      </c>
      <c r="AF971" s="13">
        <f t="shared" si="99"/>
        <v>1</v>
      </c>
      <c r="AG971" s="13">
        <f t="shared" si="96"/>
        <v>0</v>
      </c>
      <c r="AH971" s="12">
        <f t="shared" si="100"/>
        <v>12</v>
      </c>
    </row>
    <row r="972" spans="1:34" hidden="1" x14ac:dyDescent="0.3">
      <c r="A972" s="11" t="s">
        <v>3572</v>
      </c>
      <c r="B972" s="12" t="s">
        <v>3491</v>
      </c>
      <c r="C972" s="12" t="s">
        <v>3497</v>
      </c>
      <c r="D972" s="11" t="s">
        <v>3573</v>
      </c>
      <c r="E972" s="11" t="s">
        <v>3574</v>
      </c>
      <c r="F972" s="11" t="s">
        <v>3572</v>
      </c>
      <c r="G972" s="12" t="s">
        <v>3575</v>
      </c>
      <c r="H972" s="13" t="s">
        <v>370</v>
      </c>
      <c r="I972" s="13"/>
      <c r="J972" s="13" t="s">
        <v>370</v>
      </c>
      <c r="K972" s="14" t="s">
        <v>370</v>
      </c>
      <c r="M972" s="15" t="s">
        <v>538</v>
      </c>
      <c r="N972" s="13"/>
      <c r="O972" s="13" t="s">
        <v>370</v>
      </c>
      <c r="P972" s="13" t="s">
        <v>370</v>
      </c>
      <c r="Q972" s="13" t="s">
        <v>538</v>
      </c>
      <c r="R972" s="13" t="s">
        <v>370</v>
      </c>
      <c r="S972" s="13" t="s">
        <v>370</v>
      </c>
      <c r="T972" s="13" t="s">
        <v>370</v>
      </c>
      <c r="W972" s="13" t="s">
        <v>370</v>
      </c>
      <c r="Y972" s="13"/>
      <c r="Z972" s="14"/>
      <c r="AD972" s="13">
        <f t="shared" si="97"/>
        <v>9</v>
      </c>
      <c r="AE972" s="13">
        <f t="shared" si="98"/>
        <v>2</v>
      </c>
      <c r="AF972" s="13">
        <f t="shared" si="99"/>
        <v>0</v>
      </c>
      <c r="AG972" s="13">
        <f t="shared" si="96"/>
        <v>0</v>
      </c>
      <c r="AH972" s="12">
        <f t="shared" si="100"/>
        <v>11</v>
      </c>
    </row>
    <row r="973" spans="1:34" hidden="1" x14ac:dyDescent="0.3">
      <c r="A973" s="11" t="s">
        <v>3576</v>
      </c>
      <c r="B973" s="12" t="s">
        <v>3491</v>
      </c>
      <c r="C973" s="12" t="s">
        <v>3497</v>
      </c>
      <c r="D973" s="11" t="s">
        <v>3573</v>
      </c>
      <c r="E973" s="11" t="s">
        <v>1555</v>
      </c>
      <c r="F973" s="11" t="s">
        <v>3576</v>
      </c>
      <c r="G973" s="12" t="s">
        <v>3577</v>
      </c>
      <c r="H973" s="13" t="s">
        <v>370</v>
      </c>
      <c r="I973" s="13"/>
      <c r="J973" s="13" t="s">
        <v>370</v>
      </c>
      <c r="K973" s="14" t="s">
        <v>370</v>
      </c>
      <c r="M973" s="15" t="s">
        <v>359</v>
      </c>
      <c r="N973" s="13"/>
      <c r="O973" s="13" t="s">
        <v>370</v>
      </c>
      <c r="P973" s="13" t="s">
        <v>370</v>
      </c>
      <c r="Q973" s="13" t="s">
        <v>370</v>
      </c>
      <c r="R973" s="13" t="s">
        <v>370</v>
      </c>
      <c r="S973" s="13" t="s">
        <v>370</v>
      </c>
      <c r="T973" s="13" t="s">
        <v>370</v>
      </c>
      <c r="W973" s="13" t="s">
        <v>370</v>
      </c>
      <c r="Y973" s="13"/>
      <c r="Z973" s="14"/>
      <c r="AD973" s="13">
        <f t="shared" si="97"/>
        <v>11</v>
      </c>
      <c r="AE973" s="13">
        <f t="shared" si="98"/>
        <v>0</v>
      </c>
      <c r="AF973" s="13">
        <f t="shared" si="99"/>
        <v>0</v>
      </c>
      <c r="AG973" s="13">
        <f t="shared" si="96"/>
        <v>0</v>
      </c>
      <c r="AH973" s="12">
        <f t="shared" si="100"/>
        <v>11</v>
      </c>
    </row>
    <row r="974" spans="1:34" hidden="1" x14ac:dyDescent="0.3">
      <c r="A974" s="11" t="s">
        <v>3578</v>
      </c>
      <c r="B974" s="12" t="s">
        <v>3491</v>
      </c>
      <c r="C974" s="12" t="s">
        <v>3497</v>
      </c>
      <c r="D974" s="11" t="s">
        <v>3573</v>
      </c>
      <c r="E974" s="11" t="s">
        <v>675</v>
      </c>
      <c r="F974" s="11" t="s">
        <v>3578</v>
      </c>
      <c r="G974" s="12" t="s">
        <v>3579</v>
      </c>
      <c r="I974" s="13"/>
      <c r="J974" s="13" t="s">
        <v>370</v>
      </c>
      <c r="M974" s="15" t="s">
        <v>359</v>
      </c>
      <c r="N974" s="13"/>
      <c r="O974" s="13" t="s">
        <v>370</v>
      </c>
      <c r="P974" s="13"/>
      <c r="R974" s="13"/>
      <c r="S974" s="13" t="s">
        <v>370</v>
      </c>
      <c r="T974" s="13"/>
      <c r="W974" s="13" t="s">
        <v>370</v>
      </c>
      <c r="Y974" s="13"/>
      <c r="Z974" s="14"/>
      <c r="AD974" s="13">
        <f t="shared" si="97"/>
        <v>5</v>
      </c>
      <c r="AE974" s="13">
        <f t="shared" si="98"/>
        <v>0</v>
      </c>
      <c r="AF974" s="13">
        <f t="shared" si="99"/>
        <v>0</v>
      </c>
      <c r="AG974" s="13">
        <f t="shared" si="96"/>
        <v>0</v>
      </c>
      <c r="AH974" s="12">
        <f t="shared" si="100"/>
        <v>5</v>
      </c>
    </row>
    <row r="975" spans="1:34" hidden="1" x14ac:dyDescent="0.3">
      <c r="A975" s="11" t="s">
        <v>3580</v>
      </c>
      <c r="B975" s="12" t="s">
        <v>3491</v>
      </c>
      <c r="C975" s="12" t="s">
        <v>3497</v>
      </c>
      <c r="D975" s="11" t="s">
        <v>3573</v>
      </c>
      <c r="E975" s="11" t="s">
        <v>3581</v>
      </c>
      <c r="F975" s="11" t="s">
        <v>3580</v>
      </c>
      <c r="G975" s="12" t="s">
        <v>3582</v>
      </c>
      <c r="H975" s="13" t="s">
        <v>370</v>
      </c>
      <c r="I975" s="13"/>
      <c r="J975" s="13" t="s">
        <v>370</v>
      </c>
      <c r="K975" s="14" t="s">
        <v>370</v>
      </c>
      <c r="M975" s="15" t="s">
        <v>359</v>
      </c>
      <c r="N975" s="13"/>
      <c r="O975" s="13" t="s">
        <v>370</v>
      </c>
      <c r="P975" s="13"/>
      <c r="Q975" s="13" t="s">
        <v>370</v>
      </c>
      <c r="R975" s="13" t="s">
        <v>370</v>
      </c>
      <c r="S975" s="13" t="s">
        <v>370</v>
      </c>
      <c r="T975" s="13"/>
      <c r="V975" s="13" t="s">
        <v>370</v>
      </c>
      <c r="W975" s="13" t="s">
        <v>370</v>
      </c>
      <c r="Y975" s="13"/>
      <c r="Z975" s="14"/>
      <c r="AD975" s="13">
        <f t="shared" si="97"/>
        <v>10</v>
      </c>
      <c r="AE975" s="13">
        <f t="shared" si="98"/>
        <v>0</v>
      </c>
      <c r="AF975" s="13">
        <f t="shared" si="99"/>
        <v>0</v>
      </c>
      <c r="AG975" s="13">
        <f t="shared" si="96"/>
        <v>0</v>
      </c>
      <c r="AH975" s="12">
        <f t="shared" si="100"/>
        <v>10</v>
      </c>
    </row>
    <row r="976" spans="1:34" hidden="1" x14ac:dyDescent="0.3">
      <c r="A976" s="11" t="s">
        <v>3583</v>
      </c>
      <c r="B976" s="12" t="s">
        <v>3491</v>
      </c>
      <c r="C976" s="12" t="s">
        <v>3497</v>
      </c>
      <c r="D976" s="11" t="s">
        <v>3573</v>
      </c>
      <c r="E976" s="11" t="s">
        <v>3584</v>
      </c>
      <c r="F976" s="11" t="s">
        <v>3583</v>
      </c>
      <c r="G976" s="12" t="s">
        <v>3585</v>
      </c>
      <c r="I976" s="13"/>
      <c r="J976" s="13"/>
      <c r="M976" s="15" t="s">
        <v>360</v>
      </c>
      <c r="N976" s="13"/>
      <c r="P976" s="13"/>
      <c r="R976" s="13"/>
      <c r="T976" s="13"/>
      <c r="W976" s="13"/>
      <c r="Y976" s="13"/>
      <c r="Z976" s="14"/>
      <c r="AD976" s="13">
        <f t="shared" si="97"/>
        <v>0</v>
      </c>
      <c r="AE976" s="13">
        <f t="shared" si="98"/>
        <v>1</v>
      </c>
      <c r="AF976" s="13">
        <f t="shared" si="99"/>
        <v>0</v>
      </c>
      <c r="AG976" s="13">
        <f t="shared" si="96"/>
        <v>0</v>
      </c>
      <c r="AH976" s="12">
        <f t="shared" si="100"/>
        <v>1</v>
      </c>
    </row>
    <row r="977" spans="1:34" hidden="1" x14ac:dyDescent="0.3">
      <c r="A977" s="11" t="s">
        <v>3586</v>
      </c>
      <c r="B977" s="12" t="s">
        <v>3491</v>
      </c>
      <c r="C977" s="12" t="s">
        <v>3497</v>
      </c>
      <c r="D977" s="11" t="s">
        <v>3573</v>
      </c>
      <c r="E977" s="11" t="s">
        <v>536</v>
      </c>
      <c r="F977" s="11" t="s">
        <v>3586</v>
      </c>
      <c r="G977" s="12" t="s">
        <v>3587</v>
      </c>
      <c r="H977" s="13" t="s">
        <v>370</v>
      </c>
      <c r="I977" s="13"/>
      <c r="J977" s="13" t="s">
        <v>370</v>
      </c>
      <c r="K977" s="14" t="s">
        <v>370</v>
      </c>
      <c r="L977" s="13" t="s">
        <v>370</v>
      </c>
      <c r="M977" s="15" t="s">
        <v>359</v>
      </c>
      <c r="N977" s="13"/>
      <c r="O977" s="13" t="s">
        <v>370</v>
      </c>
      <c r="P977" s="13" t="s">
        <v>370</v>
      </c>
      <c r="Q977" s="13" t="s">
        <v>370</v>
      </c>
      <c r="R977" s="13" t="s">
        <v>370</v>
      </c>
      <c r="S977" s="13" t="s">
        <v>370</v>
      </c>
      <c r="T977" s="13" t="s">
        <v>370</v>
      </c>
      <c r="V977" s="13" t="s">
        <v>370</v>
      </c>
      <c r="W977" s="13" t="s">
        <v>370</v>
      </c>
      <c r="Y977" s="13"/>
      <c r="Z977" s="14"/>
      <c r="AD977" s="13">
        <f t="shared" si="97"/>
        <v>13</v>
      </c>
      <c r="AE977" s="13">
        <f t="shared" si="98"/>
        <v>0</v>
      </c>
      <c r="AF977" s="13">
        <f t="shared" si="99"/>
        <v>0</v>
      </c>
      <c r="AG977" s="13">
        <f t="shared" si="96"/>
        <v>0</v>
      </c>
      <c r="AH977" s="12">
        <f t="shared" si="100"/>
        <v>13</v>
      </c>
    </row>
    <row r="978" spans="1:34" hidden="1" x14ac:dyDescent="0.3">
      <c r="A978" s="11" t="s">
        <v>3588</v>
      </c>
      <c r="B978" s="12" t="s">
        <v>3491</v>
      </c>
      <c r="C978" s="12" t="s">
        <v>3497</v>
      </c>
      <c r="D978" s="11" t="s">
        <v>3589</v>
      </c>
      <c r="E978" s="11" t="s">
        <v>3590</v>
      </c>
      <c r="F978" s="11" t="s">
        <v>3588</v>
      </c>
      <c r="G978" s="12" t="s">
        <v>3591</v>
      </c>
      <c r="I978" s="13"/>
      <c r="J978" s="13"/>
      <c r="K978" s="14" t="s">
        <v>524</v>
      </c>
      <c r="M978" s="15"/>
      <c r="N978" s="13"/>
      <c r="P978" s="13"/>
      <c r="Q978" s="13"/>
      <c r="R978" s="13"/>
      <c r="T978" s="13"/>
      <c r="W978" s="13"/>
      <c r="Y978" s="13"/>
      <c r="Z978" s="14"/>
      <c r="AD978" s="13">
        <f t="shared" si="97"/>
        <v>0</v>
      </c>
      <c r="AE978" s="13">
        <f t="shared" si="98"/>
        <v>0</v>
      </c>
      <c r="AF978" s="13">
        <f t="shared" si="99"/>
        <v>1</v>
      </c>
      <c r="AG978" s="13">
        <f t="shared" si="96"/>
        <v>0</v>
      </c>
      <c r="AH978" s="12">
        <f t="shared" si="100"/>
        <v>1</v>
      </c>
    </row>
    <row r="979" spans="1:34" hidden="1" x14ac:dyDescent="0.3">
      <c r="A979" s="11" t="s">
        <v>3592</v>
      </c>
      <c r="B979" s="12" t="s">
        <v>3491</v>
      </c>
      <c r="C979" s="12" t="s">
        <v>3497</v>
      </c>
      <c r="D979" s="11" t="s">
        <v>3593</v>
      </c>
      <c r="E979" s="11" t="s">
        <v>3449</v>
      </c>
      <c r="F979" s="11" t="s">
        <v>3592</v>
      </c>
      <c r="G979" s="12" t="s">
        <v>3594</v>
      </c>
      <c r="H979" s="13" t="s">
        <v>370</v>
      </c>
      <c r="I979" s="13"/>
      <c r="J979" s="13" t="s">
        <v>370</v>
      </c>
      <c r="K979" s="14" t="s">
        <v>370</v>
      </c>
      <c r="M979" s="15" t="s">
        <v>359</v>
      </c>
      <c r="N979" s="13"/>
      <c r="O979" s="13" t="s">
        <v>370</v>
      </c>
      <c r="P979" s="13" t="s">
        <v>370</v>
      </c>
      <c r="Q979" s="13" t="s">
        <v>370</v>
      </c>
      <c r="R979" s="13" t="s">
        <v>370</v>
      </c>
      <c r="S979" s="13" t="s">
        <v>370</v>
      </c>
      <c r="T979" s="13" t="s">
        <v>370</v>
      </c>
      <c r="U979" s="13" t="s">
        <v>538</v>
      </c>
      <c r="V979" s="13" t="s">
        <v>370</v>
      </c>
      <c r="W979" s="13" t="s">
        <v>370</v>
      </c>
      <c r="Y979" s="13"/>
      <c r="Z979" s="14"/>
      <c r="AD979" s="13">
        <f t="shared" si="97"/>
        <v>12</v>
      </c>
      <c r="AE979" s="13">
        <f t="shared" si="98"/>
        <v>1</v>
      </c>
      <c r="AF979" s="13">
        <f t="shared" si="99"/>
        <v>0</v>
      </c>
      <c r="AG979" s="13">
        <f t="shared" si="96"/>
        <v>0</v>
      </c>
      <c r="AH979" s="12">
        <f t="shared" si="100"/>
        <v>13</v>
      </c>
    </row>
    <row r="980" spans="1:34" hidden="1" x14ac:dyDescent="0.3">
      <c r="A980" s="11" t="s">
        <v>3595</v>
      </c>
      <c r="B980" s="12" t="s">
        <v>3491</v>
      </c>
      <c r="C980" s="12" t="s">
        <v>3497</v>
      </c>
      <c r="D980" s="11" t="s">
        <v>3596</v>
      </c>
      <c r="E980" s="11" t="s">
        <v>3597</v>
      </c>
      <c r="F980" s="11" t="s">
        <v>3595</v>
      </c>
      <c r="G980" s="12" t="s">
        <v>3598</v>
      </c>
      <c r="I980" s="13"/>
      <c r="J980" s="13"/>
      <c r="M980" s="15" t="s">
        <v>359</v>
      </c>
      <c r="N980" s="13"/>
      <c r="O980" s="13" t="s">
        <v>370</v>
      </c>
      <c r="P980" s="13"/>
      <c r="R980" s="13"/>
      <c r="T980" s="13"/>
      <c r="W980" s="13"/>
      <c r="Y980" s="13"/>
      <c r="Z980" s="14"/>
      <c r="AD980" s="13">
        <f t="shared" si="97"/>
        <v>2</v>
      </c>
      <c r="AE980" s="13">
        <f t="shared" si="98"/>
        <v>0</v>
      </c>
      <c r="AF980" s="13">
        <f t="shared" si="99"/>
        <v>0</v>
      </c>
      <c r="AG980" s="13">
        <f t="shared" ref="AG980:AG1045" si="101">COUNTIF(H980:AA980,"IN")</f>
        <v>0</v>
      </c>
      <c r="AH980" s="12">
        <f t="shared" si="100"/>
        <v>2</v>
      </c>
    </row>
    <row r="981" spans="1:34" hidden="1" x14ac:dyDescent="0.3">
      <c r="A981" s="11" t="s">
        <v>3599</v>
      </c>
      <c r="B981" s="12" t="s">
        <v>3491</v>
      </c>
      <c r="C981" s="12" t="s">
        <v>3497</v>
      </c>
      <c r="D981" s="11" t="s">
        <v>3600</v>
      </c>
      <c r="E981" s="11" t="s">
        <v>3601</v>
      </c>
      <c r="F981" s="11" t="s">
        <v>3599</v>
      </c>
      <c r="G981" s="12" t="s">
        <v>3602</v>
      </c>
      <c r="I981" s="13"/>
      <c r="J981" s="13" t="s">
        <v>370</v>
      </c>
      <c r="K981" s="14" t="s">
        <v>370</v>
      </c>
      <c r="M981" s="15" t="s">
        <v>359</v>
      </c>
      <c r="N981" s="13"/>
      <c r="O981" s="13" t="s">
        <v>370</v>
      </c>
      <c r="P981" s="13" t="s">
        <v>370</v>
      </c>
      <c r="R981" s="13"/>
      <c r="S981" s="13" t="s">
        <v>370</v>
      </c>
      <c r="T981" s="13"/>
      <c r="W981" s="13" t="s">
        <v>370</v>
      </c>
      <c r="Y981" s="13"/>
      <c r="Z981" s="14"/>
      <c r="AD981" s="13">
        <f t="shared" si="97"/>
        <v>7</v>
      </c>
      <c r="AE981" s="13">
        <f t="shared" si="98"/>
        <v>0</v>
      </c>
      <c r="AF981" s="13">
        <f t="shared" si="99"/>
        <v>0</v>
      </c>
      <c r="AG981" s="13">
        <f t="shared" si="101"/>
        <v>0</v>
      </c>
      <c r="AH981" s="12">
        <f t="shared" si="100"/>
        <v>7</v>
      </c>
    </row>
    <row r="982" spans="1:34" hidden="1" x14ac:dyDescent="0.3">
      <c r="A982" s="11" t="s">
        <v>3603</v>
      </c>
      <c r="B982" s="12" t="s">
        <v>3491</v>
      </c>
      <c r="C982" s="12" t="s">
        <v>3497</v>
      </c>
      <c r="D982" s="11" t="s">
        <v>3600</v>
      </c>
      <c r="E982" s="11" t="s">
        <v>3604</v>
      </c>
      <c r="F982" s="11" t="s">
        <v>3603</v>
      </c>
      <c r="G982" s="12" t="s">
        <v>3605</v>
      </c>
      <c r="I982" s="13"/>
      <c r="J982" s="13"/>
      <c r="K982" s="14" t="s">
        <v>396</v>
      </c>
      <c r="M982" s="15" t="s">
        <v>359</v>
      </c>
      <c r="N982" s="13"/>
      <c r="O982" s="13" t="s">
        <v>370</v>
      </c>
      <c r="P982" s="13"/>
      <c r="Q982" s="13" t="s">
        <v>370</v>
      </c>
      <c r="R982" s="13"/>
      <c r="S982" s="13" t="s">
        <v>370</v>
      </c>
      <c r="T982" s="13" t="s">
        <v>396</v>
      </c>
      <c r="U982" s="13" t="s">
        <v>370</v>
      </c>
      <c r="W982" s="13" t="s">
        <v>370</v>
      </c>
      <c r="Y982" s="13"/>
      <c r="Z982" s="14"/>
      <c r="AD982" s="13">
        <f>COUNTIF(H982:Z982,"X")+COUNTIF(H982:Z982, "X(e)")</f>
        <v>6</v>
      </c>
      <c r="AE982" s="13">
        <f>COUNTIF(H982:Z982,"NB")</f>
        <v>0</v>
      </c>
      <c r="AF982" s="13">
        <f>COUNTIF(H982:Z982,"V")</f>
        <v>0</v>
      </c>
      <c r="AG982" s="13">
        <f t="shared" si="101"/>
        <v>0</v>
      </c>
      <c r="AH982" s="12">
        <f>SUM(AD982:AG982)</f>
        <v>6</v>
      </c>
    </row>
    <row r="983" spans="1:34" hidden="1" x14ac:dyDescent="0.3">
      <c r="A983" s="11" t="s">
        <v>3606</v>
      </c>
      <c r="B983" s="12" t="s">
        <v>3491</v>
      </c>
      <c r="C983" s="12" t="s">
        <v>3497</v>
      </c>
      <c r="D983" s="11" t="s">
        <v>3600</v>
      </c>
      <c r="E983" s="11" t="s">
        <v>3183</v>
      </c>
      <c r="F983" s="11" t="s">
        <v>3606</v>
      </c>
      <c r="G983" s="12" t="s">
        <v>3607</v>
      </c>
      <c r="I983" s="13"/>
      <c r="J983" s="13"/>
      <c r="K983" s="14" t="s">
        <v>370</v>
      </c>
      <c r="M983" s="15"/>
      <c r="N983" s="13"/>
      <c r="P983" s="13" t="s">
        <v>370</v>
      </c>
      <c r="Q983" s="13" t="s">
        <v>370</v>
      </c>
      <c r="R983" s="13"/>
      <c r="T983" s="13" t="s">
        <v>370</v>
      </c>
      <c r="U983" s="13" t="s">
        <v>370</v>
      </c>
      <c r="W983" s="13" t="s">
        <v>370</v>
      </c>
      <c r="Y983" s="13"/>
      <c r="Z983" s="14"/>
      <c r="AD983" s="13">
        <f>COUNTIF(H983:Z983,"X")+COUNTIF(H983:Z983, "X(e)")</f>
        <v>6</v>
      </c>
      <c r="AE983" s="13">
        <f>COUNTIF(H983:Z983,"NB")</f>
        <v>0</v>
      </c>
      <c r="AF983" s="13">
        <f>COUNTIF(H983:Z983,"V")</f>
        <v>0</v>
      </c>
      <c r="AG983" s="13">
        <f t="shared" si="101"/>
        <v>0</v>
      </c>
      <c r="AH983" s="12">
        <f>SUM(AD983:AG983)</f>
        <v>6</v>
      </c>
    </row>
    <row r="984" spans="1:34" hidden="1" x14ac:dyDescent="0.3">
      <c r="A984" s="11" t="s">
        <v>3608</v>
      </c>
      <c r="B984" s="12" t="s">
        <v>3491</v>
      </c>
      <c r="C984" s="12" t="s">
        <v>3497</v>
      </c>
      <c r="D984" s="11" t="s">
        <v>3600</v>
      </c>
      <c r="E984" s="11" t="s">
        <v>1408</v>
      </c>
      <c r="F984" s="11" t="s">
        <v>3608</v>
      </c>
      <c r="G984" s="12" t="s">
        <v>3609</v>
      </c>
      <c r="H984" s="13" t="s">
        <v>370</v>
      </c>
      <c r="I984" s="13"/>
      <c r="J984" s="13" t="s">
        <v>370</v>
      </c>
      <c r="K984" s="14" t="s">
        <v>370</v>
      </c>
      <c r="M984" s="15" t="s">
        <v>359</v>
      </c>
      <c r="N984" s="13"/>
      <c r="O984" s="13" t="s">
        <v>370</v>
      </c>
      <c r="P984" s="13" t="s">
        <v>370</v>
      </c>
      <c r="Q984" s="13" t="s">
        <v>370</v>
      </c>
      <c r="R984" s="13" t="s">
        <v>370</v>
      </c>
      <c r="S984" s="13" t="s">
        <v>370</v>
      </c>
      <c r="T984" s="13" t="s">
        <v>370</v>
      </c>
      <c r="U984" s="13" t="s">
        <v>370</v>
      </c>
      <c r="V984" s="13" t="s">
        <v>370</v>
      </c>
      <c r="W984" s="13" t="s">
        <v>370</v>
      </c>
      <c r="Y984" s="13"/>
      <c r="Z984" s="14"/>
      <c r="AD984" s="13">
        <f>COUNTIF(H984:Z984,"X")+COUNTIF(H984:Z984, "X(e)")</f>
        <v>13</v>
      </c>
      <c r="AE984" s="13">
        <f>COUNTIF(H984:Z984,"NB")</f>
        <v>0</v>
      </c>
      <c r="AF984" s="13">
        <f>COUNTIF(H984:Z984,"V")</f>
        <v>0</v>
      </c>
      <c r="AG984" s="13">
        <f t="shared" si="101"/>
        <v>0</v>
      </c>
      <c r="AH984" s="12">
        <f>SUM(AD984:AG984)</f>
        <v>13</v>
      </c>
    </row>
    <row r="985" spans="1:34" hidden="1" x14ac:dyDescent="0.3">
      <c r="A985" s="11" t="s">
        <v>3610</v>
      </c>
      <c r="B985" s="12" t="s">
        <v>3491</v>
      </c>
      <c r="C985" s="12" t="s">
        <v>3497</v>
      </c>
      <c r="D985" s="11" t="s">
        <v>3600</v>
      </c>
      <c r="E985" s="11" t="s">
        <v>3611</v>
      </c>
      <c r="F985" s="11" t="s">
        <v>3610</v>
      </c>
      <c r="G985" s="12" t="s">
        <v>3612</v>
      </c>
      <c r="I985" s="13"/>
      <c r="J985" s="13"/>
      <c r="K985" s="17" t="s">
        <v>416</v>
      </c>
      <c r="M985" s="15"/>
      <c r="N985" s="13"/>
      <c r="P985" s="13"/>
      <c r="R985" s="13"/>
      <c r="T985" s="13"/>
      <c r="W985" s="13"/>
      <c r="Y985" s="13"/>
      <c r="Z985" s="14"/>
      <c r="AD985" s="13">
        <f t="shared" si="97"/>
        <v>1</v>
      </c>
      <c r="AE985" s="13">
        <f t="shared" si="98"/>
        <v>0</v>
      </c>
      <c r="AF985" s="13">
        <f t="shared" si="99"/>
        <v>0</v>
      </c>
      <c r="AG985" s="13">
        <f t="shared" si="101"/>
        <v>0</v>
      </c>
      <c r="AH985" s="12">
        <f t="shared" si="100"/>
        <v>1</v>
      </c>
    </row>
    <row r="986" spans="1:34" hidden="1" x14ac:dyDescent="0.3">
      <c r="A986" s="11" t="s">
        <v>3613</v>
      </c>
      <c r="B986" s="12" t="s">
        <v>3491</v>
      </c>
      <c r="C986" s="12" t="s">
        <v>3497</v>
      </c>
      <c r="D986" s="11" t="s">
        <v>3600</v>
      </c>
      <c r="E986" s="11" t="s">
        <v>3614</v>
      </c>
      <c r="F986" s="11" t="s">
        <v>3613</v>
      </c>
      <c r="G986" s="12" t="s">
        <v>3615</v>
      </c>
      <c r="H986" s="13" t="s">
        <v>370</v>
      </c>
      <c r="I986" s="13"/>
      <c r="J986" s="13" t="s">
        <v>370</v>
      </c>
      <c r="K986" s="14" t="s">
        <v>370</v>
      </c>
      <c r="M986" s="15" t="s">
        <v>359</v>
      </c>
      <c r="N986" s="13"/>
      <c r="O986" s="13" t="s">
        <v>370</v>
      </c>
      <c r="P986" s="13" t="s">
        <v>370</v>
      </c>
      <c r="Q986" s="13" t="s">
        <v>370</v>
      </c>
      <c r="R986" s="13" t="s">
        <v>370</v>
      </c>
      <c r="S986" s="13" t="s">
        <v>370</v>
      </c>
      <c r="T986" s="13" t="s">
        <v>370</v>
      </c>
      <c r="U986" s="13" t="s">
        <v>370</v>
      </c>
      <c r="V986" s="13" t="s">
        <v>370</v>
      </c>
      <c r="W986" s="13" t="s">
        <v>370</v>
      </c>
      <c r="Y986" s="13"/>
      <c r="Z986" s="14"/>
      <c r="AD986" s="13">
        <f t="shared" si="97"/>
        <v>13</v>
      </c>
      <c r="AE986" s="13">
        <f t="shared" si="98"/>
        <v>0</v>
      </c>
      <c r="AF986" s="13">
        <f t="shared" si="99"/>
        <v>0</v>
      </c>
      <c r="AG986" s="13">
        <f t="shared" si="101"/>
        <v>0</v>
      </c>
      <c r="AH986" s="12">
        <f t="shared" si="100"/>
        <v>13</v>
      </c>
    </row>
    <row r="987" spans="1:34" hidden="1" x14ac:dyDescent="0.3">
      <c r="A987" s="11" t="s">
        <v>3616</v>
      </c>
      <c r="B987" s="12" t="s">
        <v>3491</v>
      </c>
      <c r="C987" s="12" t="s">
        <v>3497</v>
      </c>
      <c r="D987" s="11" t="s">
        <v>3600</v>
      </c>
      <c r="E987" s="11" t="s">
        <v>391</v>
      </c>
      <c r="F987" s="11" t="s">
        <v>3616</v>
      </c>
      <c r="G987" s="12" t="s">
        <v>3617</v>
      </c>
      <c r="H987" s="13" t="s">
        <v>370</v>
      </c>
      <c r="I987" s="13"/>
      <c r="J987" s="13" t="s">
        <v>370</v>
      </c>
      <c r="K987" s="13" t="s">
        <v>370</v>
      </c>
      <c r="M987" s="15" t="s">
        <v>359</v>
      </c>
      <c r="N987" s="13"/>
      <c r="O987" s="13" t="s">
        <v>370</v>
      </c>
      <c r="P987" s="13"/>
      <c r="Q987" s="13" t="s">
        <v>396</v>
      </c>
      <c r="R987" s="13"/>
      <c r="S987" s="13" t="s">
        <v>370</v>
      </c>
      <c r="T987" s="13"/>
      <c r="W987" s="13" t="s">
        <v>370</v>
      </c>
      <c r="Y987" s="13"/>
      <c r="Z987" s="14"/>
      <c r="AD987" s="13">
        <f>COUNTIF(H987:Z987,"X")+COUNTIF(H987:Z987, "X(e)")</f>
        <v>7</v>
      </c>
      <c r="AE987" s="13">
        <f>COUNTIF(H987:Z987,"NB")</f>
        <v>0</v>
      </c>
      <c r="AF987" s="13">
        <f>COUNTIF(H987:Z987,"V")</f>
        <v>0</v>
      </c>
      <c r="AG987" s="13">
        <f t="shared" si="101"/>
        <v>0</v>
      </c>
      <c r="AH987" s="12">
        <f t="shared" si="100"/>
        <v>7</v>
      </c>
    </row>
    <row r="988" spans="1:34" hidden="1" x14ac:dyDescent="0.3">
      <c r="A988" s="11" t="s">
        <v>3618</v>
      </c>
      <c r="B988" s="12" t="s">
        <v>3491</v>
      </c>
      <c r="C988" s="12" t="s">
        <v>3497</v>
      </c>
      <c r="D988" s="11" t="s">
        <v>3600</v>
      </c>
      <c r="E988" s="11" t="s">
        <v>3619</v>
      </c>
      <c r="F988" s="11" t="s">
        <v>3618</v>
      </c>
      <c r="G988" s="12" t="s">
        <v>3620</v>
      </c>
      <c r="H988" s="13" t="s">
        <v>370</v>
      </c>
      <c r="I988" s="13"/>
      <c r="J988" s="13" t="s">
        <v>370</v>
      </c>
      <c r="K988" s="14" t="s">
        <v>370</v>
      </c>
      <c r="M988" s="15"/>
      <c r="N988" s="13"/>
      <c r="P988" s="13"/>
      <c r="R988" s="13" t="s">
        <v>370</v>
      </c>
      <c r="T988" s="13"/>
      <c r="V988" s="13" t="s">
        <v>525</v>
      </c>
      <c r="W988" s="13"/>
      <c r="Y988" s="13"/>
      <c r="Z988" s="14"/>
      <c r="AD988" s="13">
        <f>COUNTIF(H988:Z988,"X")+COUNTIF(H988:Z988, "X(e)")</f>
        <v>4</v>
      </c>
      <c r="AE988" s="13">
        <f>COUNTIF(H988:Z988,"NB")</f>
        <v>0</v>
      </c>
      <c r="AF988" s="13">
        <f>COUNTIF(H988:Z988,"V")</f>
        <v>0</v>
      </c>
      <c r="AG988" s="13">
        <f t="shared" si="101"/>
        <v>0</v>
      </c>
      <c r="AH988" s="12">
        <f t="shared" si="100"/>
        <v>4</v>
      </c>
    </row>
    <row r="989" spans="1:34" hidden="1" x14ac:dyDescent="0.3">
      <c r="A989" s="11" t="s">
        <v>3621</v>
      </c>
      <c r="B989" s="12" t="s">
        <v>3491</v>
      </c>
      <c r="C989" s="12" t="s">
        <v>3497</v>
      </c>
      <c r="D989" s="11" t="s">
        <v>3622</v>
      </c>
      <c r="E989" s="11" t="s">
        <v>3623</v>
      </c>
      <c r="F989" s="11" t="s">
        <v>3621</v>
      </c>
      <c r="G989" s="12" t="s">
        <v>3624</v>
      </c>
      <c r="I989" s="13"/>
      <c r="J989" s="13"/>
      <c r="M989" s="15" t="s">
        <v>359</v>
      </c>
      <c r="N989" s="13"/>
      <c r="O989" s="13" t="s">
        <v>370</v>
      </c>
      <c r="P989" s="13"/>
      <c r="R989" s="13"/>
      <c r="S989" s="13" t="s">
        <v>370</v>
      </c>
      <c r="T989" s="13"/>
      <c r="W989" s="13"/>
      <c r="Y989" s="13"/>
      <c r="Z989" s="14"/>
      <c r="AD989" s="13">
        <f t="shared" ref="AD989:AD994" si="102">COUNTIF(H989:Z989,"X")+COUNTIF(H989:Z989, "X(e)")</f>
        <v>3</v>
      </c>
      <c r="AE989" s="13">
        <f t="shared" ref="AE989:AE994" si="103">COUNTIF(H989:Z989,"NB")</f>
        <v>0</v>
      </c>
      <c r="AF989" s="13">
        <f t="shared" ref="AF989:AF994" si="104">COUNTIF(H989:Z989,"V")</f>
        <v>0</v>
      </c>
      <c r="AG989" s="13">
        <f t="shared" si="101"/>
        <v>0</v>
      </c>
      <c r="AH989" s="12">
        <f t="shared" ref="AH989:AH994" si="105">SUM(AD989:AG989)</f>
        <v>3</v>
      </c>
    </row>
    <row r="990" spans="1:34" hidden="1" x14ac:dyDescent="0.3">
      <c r="A990" s="11" t="s">
        <v>3625</v>
      </c>
      <c r="B990" s="12" t="s">
        <v>3491</v>
      </c>
      <c r="C990" s="12" t="s">
        <v>3497</v>
      </c>
      <c r="D990" s="11" t="s">
        <v>3626</v>
      </c>
      <c r="E990" s="11" t="s">
        <v>3627</v>
      </c>
      <c r="F990" s="11" t="s">
        <v>3625</v>
      </c>
      <c r="G990" s="12" t="s">
        <v>3628</v>
      </c>
      <c r="H990" s="13" t="s">
        <v>370</v>
      </c>
      <c r="I990" s="13"/>
      <c r="J990" s="13" t="s">
        <v>370</v>
      </c>
      <c r="K990" s="14" t="s">
        <v>370</v>
      </c>
      <c r="M990" s="15" t="s">
        <v>359</v>
      </c>
      <c r="N990" s="13"/>
      <c r="O990" s="13" t="s">
        <v>370</v>
      </c>
      <c r="P990" s="13" t="s">
        <v>370</v>
      </c>
      <c r="Q990" s="13" t="s">
        <v>370</v>
      </c>
      <c r="R990" s="13" t="s">
        <v>370</v>
      </c>
      <c r="S990" s="13" t="s">
        <v>370</v>
      </c>
      <c r="T990" s="13" t="s">
        <v>370</v>
      </c>
      <c r="U990" s="13" t="s">
        <v>524</v>
      </c>
      <c r="V990" s="13" t="s">
        <v>370</v>
      </c>
      <c r="W990" s="13" t="s">
        <v>370</v>
      </c>
      <c r="Y990" s="13"/>
      <c r="Z990" s="14"/>
      <c r="AD990" s="13">
        <f t="shared" si="102"/>
        <v>12</v>
      </c>
      <c r="AE990" s="13">
        <f t="shared" si="103"/>
        <v>0</v>
      </c>
      <c r="AF990" s="13">
        <f t="shared" si="104"/>
        <v>1</v>
      </c>
      <c r="AG990" s="13">
        <f t="shared" si="101"/>
        <v>0</v>
      </c>
      <c r="AH990" s="12">
        <f t="shared" si="105"/>
        <v>13</v>
      </c>
    </row>
    <row r="991" spans="1:34" hidden="1" x14ac:dyDescent="0.3">
      <c r="A991" s="11" t="s">
        <v>3629</v>
      </c>
      <c r="B991" s="12" t="s">
        <v>3491</v>
      </c>
      <c r="C991" s="12" t="s">
        <v>3497</v>
      </c>
      <c r="D991" s="11" t="s">
        <v>3630</v>
      </c>
      <c r="E991" s="11" t="s">
        <v>3631</v>
      </c>
      <c r="F991" s="11" t="s">
        <v>3629</v>
      </c>
      <c r="G991" s="12" t="s">
        <v>3632</v>
      </c>
      <c r="H991" s="13" t="s">
        <v>370</v>
      </c>
      <c r="I991" s="13"/>
      <c r="J991" s="13" t="s">
        <v>370</v>
      </c>
      <c r="K991" s="14" t="s">
        <v>370</v>
      </c>
      <c r="L991" s="13" t="s">
        <v>370</v>
      </c>
      <c r="M991" s="15" t="s">
        <v>359</v>
      </c>
      <c r="N991" s="13"/>
      <c r="O991" s="13" t="s">
        <v>370</v>
      </c>
      <c r="P991" s="13"/>
      <c r="R991" s="13" t="s">
        <v>370</v>
      </c>
      <c r="S991" s="13" t="s">
        <v>370</v>
      </c>
      <c r="T991" s="13"/>
      <c r="V991" s="13" t="s">
        <v>370</v>
      </c>
      <c r="W991" s="13" t="s">
        <v>370</v>
      </c>
      <c r="Y991" s="13"/>
      <c r="Z991" s="14"/>
      <c r="AD991" s="13">
        <f t="shared" si="102"/>
        <v>10</v>
      </c>
      <c r="AE991" s="13">
        <f t="shared" si="103"/>
        <v>0</v>
      </c>
      <c r="AF991" s="13">
        <f t="shared" si="104"/>
        <v>0</v>
      </c>
      <c r="AG991" s="13">
        <f t="shared" si="101"/>
        <v>0</v>
      </c>
      <c r="AH991" s="12">
        <f t="shared" si="105"/>
        <v>10</v>
      </c>
    </row>
    <row r="992" spans="1:34" hidden="1" x14ac:dyDescent="0.3">
      <c r="A992" s="11" t="s">
        <v>3633</v>
      </c>
      <c r="B992" s="12" t="s">
        <v>3491</v>
      </c>
      <c r="C992" s="12" t="s">
        <v>3497</v>
      </c>
      <c r="D992" s="11" t="s">
        <v>3630</v>
      </c>
      <c r="E992" s="11" t="s">
        <v>3634</v>
      </c>
      <c r="F992" s="11" t="s">
        <v>3633</v>
      </c>
      <c r="G992" s="12" t="s">
        <v>3635</v>
      </c>
      <c r="H992" s="13" t="s">
        <v>370</v>
      </c>
      <c r="I992" s="13"/>
      <c r="J992" s="13" t="s">
        <v>370</v>
      </c>
      <c r="K992" s="14" t="s">
        <v>370</v>
      </c>
      <c r="M992" s="15" t="s">
        <v>359</v>
      </c>
      <c r="N992" s="13"/>
      <c r="O992" s="13" t="s">
        <v>370</v>
      </c>
      <c r="P992" s="13"/>
      <c r="R992" s="13" t="s">
        <v>370</v>
      </c>
      <c r="S992" s="13" t="s">
        <v>370</v>
      </c>
      <c r="T992" s="13"/>
      <c r="W992" s="13" t="s">
        <v>370</v>
      </c>
      <c r="Y992" s="13"/>
      <c r="Z992" s="14"/>
      <c r="AD992" s="13">
        <f t="shared" si="102"/>
        <v>8</v>
      </c>
      <c r="AE992" s="13">
        <f t="shared" si="103"/>
        <v>0</v>
      </c>
      <c r="AF992" s="13">
        <f t="shared" si="104"/>
        <v>0</v>
      </c>
      <c r="AG992" s="13">
        <f t="shared" si="101"/>
        <v>0</v>
      </c>
      <c r="AH992" s="12">
        <f t="shared" si="105"/>
        <v>8</v>
      </c>
    </row>
    <row r="993" spans="1:34" hidden="1" x14ac:dyDescent="0.3">
      <c r="A993" s="11" t="s">
        <v>3636</v>
      </c>
      <c r="B993" s="12" t="s">
        <v>3491</v>
      </c>
      <c r="C993" s="12" t="s">
        <v>3497</v>
      </c>
      <c r="D993" s="11" t="s">
        <v>3637</v>
      </c>
      <c r="E993" s="11" t="s">
        <v>3638</v>
      </c>
      <c r="F993" s="11" t="s">
        <v>3636</v>
      </c>
      <c r="G993" s="12" t="s">
        <v>3639</v>
      </c>
      <c r="H993" s="13" t="s">
        <v>370</v>
      </c>
      <c r="I993" s="13" t="s">
        <v>361</v>
      </c>
      <c r="J993" s="13" t="s">
        <v>370</v>
      </c>
      <c r="K993" s="14" t="s">
        <v>370</v>
      </c>
      <c r="M993" s="15" t="s">
        <v>359</v>
      </c>
      <c r="N993" s="13" t="s">
        <v>370</v>
      </c>
      <c r="P993" s="13" t="s">
        <v>370</v>
      </c>
      <c r="Q993" s="13" t="s">
        <v>370</v>
      </c>
      <c r="R993" s="13" t="s">
        <v>370</v>
      </c>
      <c r="S993" s="13" t="s">
        <v>370</v>
      </c>
      <c r="T993" s="13" t="s">
        <v>370</v>
      </c>
      <c r="U993" s="13" t="s">
        <v>524</v>
      </c>
      <c r="V993" s="13" t="s">
        <v>370</v>
      </c>
      <c r="W993" s="13" t="s">
        <v>370</v>
      </c>
      <c r="Y993" s="13" t="s">
        <v>370</v>
      </c>
      <c r="Z993" s="14"/>
      <c r="AD993" s="13">
        <f t="shared" si="102"/>
        <v>13</v>
      </c>
      <c r="AE993" s="13">
        <f t="shared" si="103"/>
        <v>0</v>
      </c>
      <c r="AF993" s="13">
        <f t="shared" si="104"/>
        <v>2</v>
      </c>
      <c r="AG993" s="13">
        <f t="shared" si="101"/>
        <v>0</v>
      </c>
      <c r="AH993" s="12">
        <f t="shared" si="105"/>
        <v>15</v>
      </c>
    </row>
    <row r="994" spans="1:34" hidden="1" x14ac:dyDescent="0.3">
      <c r="A994" s="11" t="s">
        <v>3640</v>
      </c>
      <c r="B994" s="12" t="s">
        <v>3491</v>
      </c>
      <c r="C994" s="12" t="s">
        <v>3497</v>
      </c>
      <c r="D994" s="11" t="s">
        <v>3637</v>
      </c>
      <c r="E994" s="11" t="s">
        <v>3641</v>
      </c>
      <c r="F994" s="11" t="s">
        <v>3640</v>
      </c>
      <c r="G994" s="12" t="s">
        <v>3642</v>
      </c>
      <c r="H994" s="13" t="s">
        <v>370</v>
      </c>
      <c r="I994" s="13"/>
      <c r="J994" s="13" t="s">
        <v>370</v>
      </c>
      <c r="K994" s="14" t="s">
        <v>396</v>
      </c>
      <c r="L994" s="13" t="s">
        <v>370</v>
      </c>
      <c r="M994" s="15" t="s">
        <v>538</v>
      </c>
      <c r="N994" s="13"/>
      <c r="O994" s="13" t="s">
        <v>370</v>
      </c>
      <c r="P994" s="13"/>
      <c r="R994" s="13"/>
      <c r="S994" s="13" t="s">
        <v>370</v>
      </c>
      <c r="T994" s="13"/>
      <c r="V994" s="13" t="s">
        <v>538</v>
      </c>
      <c r="W994" s="13"/>
      <c r="Y994" s="13"/>
      <c r="Z994" s="14" t="s">
        <v>370</v>
      </c>
      <c r="AD994" s="13">
        <f t="shared" si="102"/>
        <v>6</v>
      </c>
      <c r="AE994" s="13">
        <f t="shared" si="103"/>
        <v>2</v>
      </c>
      <c r="AF994" s="13">
        <f t="shared" si="104"/>
        <v>0</v>
      </c>
      <c r="AG994" s="13">
        <f t="shared" si="101"/>
        <v>0</v>
      </c>
      <c r="AH994" s="12">
        <f t="shared" si="105"/>
        <v>8</v>
      </c>
    </row>
    <row r="995" spans="1:34" hidden="1" x14ac:dyDescent="0.3">
      <c r="A995" s="11" t="s">
        <v>3643</v>
      </c>
      <c r="B995" s="12" t="s">
        <v>3491</v>
      </c>
      <c r="C995" s="12" t="s">
        <v>3497</v>
      </c>
      <c r="D995" s="11" t="s">
        <v>3644</v>
      </c>
      <c r="E995" s="11" t="s">
        <v>3532</v>
      </c>
      <c r="F995" s="11" t="s">
        <v>3643</v>
      </c>
      <c r="G995" s="12" t="s">
        <v>3645</v>
      </c>
      <c r="H995" s="13" t="s">
        <v>370</v>
      </c>
      <c r="I995" s="13"/>
      <c r="J995" s="13" t="s">
        <v>370</v>
      </c>
      <c r="K995" s="14" t="s">
        <v>370</v>
      </c>
      <c r="L995" s="13" t="s">
        <v>370</v>
      </c>
      <c r="M995" s="15" t="s">
        <v>359</v>
      </c>
      <c r="N995" s="13"/>
      <c r="O995" s="13" t="s">
        <v>370</v>
      </c>
      <c r="P995" s="13"/>
      <c r="R995" s="13" t="s">
        <v>370</v>
      </c>
      <c r="S995" s="13" t="s">
        <v>370</v>
      </c>
      <c r="T995" s="13"/>
      <c r="V995" s="13" t="s">
        <v>370</v>
      </c>
      <c r="W995" s="13" t="s">
        <v>370</v>
      </c>
      <c r="Y995" s="13"/>
      <c r="Z995" s="14"/>
      <c r="AD995" s="13">
        <f>COUNTIF(H995:Z995,"X")+COUNTIF(H995:Z995, "X(e)")</f>
        <v>10</v>
      </c>
      <c r="AE995" s="13">
        <f>COUNTIF(H995:Z995,"NB")</f>
        <v>0</v>
      </c>
      <c r="AF995" s="13">
        <f>COUNTIF(H995:Z995,"V")</f>
        <v>0</v>
      </c>
      <c r="AG995" s="13">
        <f t="shared" si="101"/>
        <v>0</v>
      </c>
      <c r="AH995" s="12">
        <f t="shared" si="100"/>
        <v>10</v>
      </c>
    </row>
    <row r="996" spans="1:34" hidden="1" x14ac:dyDescent="0.3">
      <c r="A996" s="11" t="s">
        <v>3646</v>
      </c>
      <c r="B996" s="12" t="s">
        <v>3491</v>
      </c>
      <c r="C996" s="12" t="s">
        <v>3497</v>
      </c>
      <c r="D996" s="11" t="s">
        <v>3647</v>
      </c>
      <c r="E996" s="11" t="s">
        <v>3648</v>
      </c>
      <c r="F996" s="11" t="s">
        <v>3646</v>
      </c>
      <c r="G996" s="12" t="s">
        <v>3649</v>
      </c>
      <c r="H996" s="13" t="s">
        <v>370</v>
      </c>
      <c r="I996" s="13"/>
      <c r="J996" s="13"/>
      <c r="K996" s="14" t="s">
        <v>370</v>
      </c>
      <c r="M996" s="15"/>
      <c r="N996" s="13"/>
      <c r="P996" s="13"/>
      <c r="R996" s="13" t="s">
        <v>525</v>
      </c>
      <c r="T996" s="13"/>
      <c r="W996" s="13"/>
      <c r="Y996" s="13"/>
      <c r="Z996" s="14"/>
      <c r="AD996" s="13">
        <f t="shared" ref="AD996:AD1049" si="106">COUNTIF(H996:Z996,"X")+COUNTIF(H996:Z996, "X(e)")</f>
        <v>2</v>
      </c>
      <c r="AE996" s="13">
        <f t="shared" ref="AE996:AE1024" si="107">COUNTIF(H996:Z996,"NB")</f>
        <v>0</v>
      </c>
      <c r="AF996" s="13">
        <f t="shared" ref="AF996:AF1024" si="108">COUNTIF(H996:Z996,"V")</f>
        <v>0</v>
      </c>
      <c r="AG996" s="13">
        <f t="shared" si="101"/>
        <v>0</v>
      </c>
      <c r="AH996" s="12">
        <f t="shared" ref="AH996:AH1002" si="109">SUM(AD996:AG996)</f>
        <v>2</v>
      </c>
    </row>
    <row r="997" spans="1:34" hidden="1" x14ac:dyDescent="0.3">
      <c r="A997" s="11" t="s">
        <v>3650</v>
      </c>
      <c r="B997" s="12" t="s">
        <v>3491</v>
      </c>
      <c r="C997" s="12" t="s">
        <v>3497</v>
      </c>
      <c r="D997" s="11" t="s">
        <v>3647</v>
      </c>
      <c r="E997" s="11" t="s">
        <v>1284</v>
      </c>
      <c r="F997" s="11" t="s">
        <v>3650</v>
      </c>
      <c r="G997" s="12" t="s">
        <v>3651</v>
      </c>
      <c r="I997" s="13"/>
      <c r="J997" s="13" t="s">
        <v>370</v>
      </c>
      <c r="K997" s="14" t="s">
        <v>370</v>
      </c>
      <c r="M997" s="15" t="s">
        <v>359</v>
      </c>
      <c r="N997" s="13"/>
      <c r="O997" s="13" t="s">
        <v>370</v>
      </c>
      <c r="P997" s="13" t="s">
        <v>370</v>
      </c>
      <c r="Q997" s="13" t="s">
        <v>370</v>
      </c>
      <c r="R997" s="13"/>
      <c r="S997" s="13" t="s">
        <v>370</v>
      </c>
      <c r="T997" s="13" t="s">
        <v>370</v>
      </c>
      <c r="U997" s="13" t="s">
        <v>370</v>
      </c>
      <c r="W997" s="13" t="s">
        <v>370</v>
      </c>
      <c r="Y997" s="13"/>
      <c r="Z997" s="14"/>
      <c r="AD997" s="13">
        <f t="shared" si="106"/>
        <v>10</v>
      </c>
      <c r="AE997" s="13">
        <f t="shared" si="107"/>
        <v>0</v>
      </c>
      <c r="AF997" s="13">
        <f t="shared" si="108"/>
        <v>0</v>
      </c>
      <c r="AG997" s="13">
        <f t="shared" si="101"/>
        <v>0</v>
      </c>
      <c r="AH997" s="12">
        <f t="shared" si="109"/>
        <v>10</v>
      </c>
    </row>
    <row r="998" spans="1:34" hidden="1" x14ac:dyDescent="0.3">
      <c r="A998" s="11" t="s">
        <v>3652</v>
      </c>
      <c r="B998" s="12" t="s">
        <v>3491</v>
      </c>
      <c r="C998" s="12" t="s">
        <v>3497</v>
      </c>
      <c r="D998" s="11" t="s">
        <v>3647</v>
      </c>
      <c r="E998" s="11" t="s">
        <v>3325</v>
      </c>
      <c r="F998" s="11" t="s">
        <v>3652</v>
      </c>
      <c r="G998" s="12" t="s">
        <v>3653</v>
      </c>
      <c r="I998" s="13"/>
      <c r="J998" s="13"/>
      <c r="M998" s="15"/>
      <c r="N998" s="13"/>
      <c r="O998" s="13" t="s">
        <v>370</v>
      </c>
      <c r="P998" s="13"/>
      <c r="R998" s="13"/>
      <c r="S998" s="13" t="s">
        <v>370</v>
      </c>
      <c r="T998" s="13"/>
      <c r="W998" s="13"/>
      <c r="Y998" s="13"/>
      <c r="Z998" s="14"/>
      <c r="AD998" s="13">
        <f t="shared" si="106"/>
        <v>2</v>
      </c>
      <c r="AE998" s="13">
        <f t="shared" si="107"/>
        <v>0</v>
      </c>
      <c r="AF998" s="13">
        <f t="shared" si="108"/>
        <v>0</v>
      </c>
      <c r="AG998" s="13">
        <f t="shared" si="101"/>
        <v>0</v>
      </c>
      <c r="AH998" s="12">
        <f t="shared" si="109"/>
        <v>2</v>
      </c>
    </row>
    <row r="999" spans="1:34" hidden="1" x14ac:dyDescent="0.3">
      <c r="A999" s="11" t="s">
        <v>3654</v>
      </c>
      <c r="B999" s="12" t="s">
        <v>3491</v>
      </c>
      <c r="C999" s="12" t="s">
        <v>3497</v>
      </c>
      <c r="D999" s="11" t="s">
        <v>3655</v>
      </c>
      <c r="E999" s="11" t="s">
        <v>2330</v>
      </c>
      <c r="F999" s="11" t="s">
        <v>3654</v>
      </c>
      <c r="G999" s="12" t="s">
        <v>3656</v>
      </c>
      <c r="I999" s="13"/>
      <c r="J999" s="13"/>
      <c r="M999" s="15" t="s">
        <v>359</v>
      </c>
      <c r="N999" s="13"/>
      <c r="O999" s="13" t="s">
        <v>370</v>
      </c>
      <c r="P999" s="13"/>
      <c r="R999" s="13"/>
      <c r="T999" s="13"/>
      <c r="W999" s="13"/>
      <c r="Y999" s="13"/>
      <c r="Z999" s="14"/>
      <c r="AD999" s="13">
        <f t="shared" si="106"/>
        <v>2</v>
      </c>
      <c r="AE999" s="13">
        <f t="shared" si="107"/>
        <v>0</v>
      </c>
      <c r="AF999" s="13">
        <f t="shared" si="108"/>
        <v>0</v>
      </c>
      <c r="AG999" s="13">
        <f t="shared" si="101"/>
        <v>0</v>
      </c>
      <c r="AH999" s="12">
        <f t="shared" si="109"/>
        <v>2</v>
      </c>
    </row>
    <row r="1000" spans="1:34" hidden="1" x14ac:dyDescent="0.3">
      <c r="A1000" s="11" t="s">
        <v>3657</v>
      </c>
      <c r="B1000" s="12" t="s">
        <v>3491</v>
      </c>
      <c r="C1000" s="12" t="s">
        <v>3497</v>
      </c>
      <c r="D1000" s="11" t="s">
        <v>3655</v>
      </c>
      <c r="E1000" s="11" t="s">
        <v>2427</v>
      </c>
      <c r="F1000" s="11" t="s">
        <v>3657</v>
      </c>
      <c r="G1000" s="12" t="s">
        <v>3658</v>
      </c>
      <c r="I1000" s="13"/>
      <c r="J1000" s="13"/>
      <c r="K1000" s="14" t="s">
        <v>370</v>
      </c>
      <c r="M1000" s="15" t="s">
        <v>359</v>
      </c>
      <c r="N1000" s="13"/>
      <c r="O1000" s="13" t="s">
        <v>370</v>
      </c>
      <c r="P1000" s="13" t="s">
        <v>370</v>
      </c>
      <c r="Q1000" s="13" t="s">
        <v>370</v>
      </c>
      <c r="R1000" s="13"/>
      <c r="S1000" s="13" t="s">
        <v>359</v>
      </c>
      <c r="T1000" s="13" t="s">
        <v>370</v>
      </c>
      <c r="W1000" s="13" t="s">
        <v>370</v>
      </c>
      <c r="Y1000" s="13"/>
      <c r="Z1000" s="14"/>
      <c r="AD1000" s="13">
        <f t="shared" si="106"/>
        <v>8</v>
      </c>
      <c r="AE1000" s="13">
        <f t="shared" si="107"/>
        <v>0</v>
      </c>
      <c r="AF1000" s="13">
        <f t="shared" si="108"/>
        <v>0</v>
      </c>
      <c r="AG1000" s="13">
        <f t="shared" si="101"/>
        <v>0</v>
      </c>
      <c r="AH1000" s="12">
        <f t="shared" si="109"/>
        <v>8</v>
      </c>
    </row>
    <row r="1001" spans="1:34" hidden="1" x14ac:dyDescent="0.3">
      <c r="A1001" s="11" t="s">
        <v>3659</v>
      </c>
      <c r="B1001" s="12" t="s">
        <v>3491</v>
      </c>
      <c r="C1001" s="12" t="s">
        <v>3497</v>
      </c>
      <c r="D1001" s="11" t="s">
        <v>3655</v>
      </c>
      <c r="E1001" s="11" t="s">
        <v>3660</v>
      </c>
      <c r="F1001" s="11" t="s">
        <v>3659</v>
      </c>
      <c r="G1001" s="12" t="s">
        <v>3661</v>
      </c>
      <c r="I1001" s="13"/>
      <c r="J1001" s="13" t="s">
        <v>370</v>
      </c>
      <c r="K1001" s="14" t="s">
        <v>370</v>
      </c>
      <c r="M1001" s="15"/>
      <c r="N1001" s="13"/>
      <c r="P1001" s="13"/>
      <c r="R1001" s="13"/>
      <c r="S1001" s="13" t="s">
        <v>370</v>
      </c>
      <c r="T1001" s="13"/>
      <c r="W1001" s="13"/>
      <c r="Y1001" s="13"/>
      <c r="Z1001" s="14"/>
      <c r="AD1001" s="13">
        <f t="shared" si="106"/>
        <v>3</v>
      </c>
      <c r="AE1001" s="13">
        <f t="shared" si="107"/>
        <v>0</v>
      </c>
      <c r="AF1001" s="13">
        <f t="shared" si="108"/>
        <v>0</v>
      </c>
      <c r="AG1001" s="13">
        <f t="shared" si="101"/>
        <v>0</v>
      </c>
      <c r="AH1001" s="12">
        <f t="shared" si="109"/>
        <v>3</v>
      </c>
    </row>
    <row r="1002" spans="1:34" hidden="1" x14ac:dyDescent="0.3">
      <c r="A1002" s="11" t="s">
        <v>3662</v>
      </c>
      <c r="B1002" s="12" t="s">
        <v>3491</v>
      </c>
      <c r="C1002" s="12" t="s">
        <v>3497</v>
      </c>
      <c r="D1002" s="11" t="s">
        <v>3663</v>
      </c>
      <c r="E1002" s="11" t="s">
        <v>3664</v>
      </c>
      <c r="F1002" s="11" t="s">
        <v>3662</v>
      </c>
      <c r="G1002" s="12" t="s">
        <v>3665</v>
      </c>
      <c r="H1002" s="13" t="s">
        <v>370</v>
      </c>
      <c r="I1002" s="13"/>
      <c r="J1002" s="13" t="s">
        <v>370</v>
      </c>
      <c r="K1002" s="14" t="s">
        <v>370</v>
      </c>
      <c r="M1002" s="15" t="s">
        <v>359</v>
      </c>
      <c r="N1002" s="13"/>
      <c r="O1002" s="13" t="s">
        <v>370</v>
      </c>
      <c r="P1002" s="13" t="s">
        <v>370</v>
      </c>
      <c r="Q1002" s="13" t="s">
        <v>370</v>
      </c>
      <c r="R1002" s="13" t="s">
        <v>370</v>
      </c>
      <c r="S1002" s="13" t="s">
        <v>370</v>
      </c>
      <c r="T1002" s="13" t="s">
        <v>370</v>
      </c>
      <c r="U1002" s="13" t="s">
        <v>370</v>
      </c>
      <c r="W1002" s="13" t="s">
        <v>370</v>
      </c>
      <c r="Y1002" s="13"/>
      <c r="Z1002" s="14"/>
      <c r="AD1002" s="13">
        <f t="shared" si="106"/>
        <v>12</v>
      </c>
      <c r="AE1002" s="13">
        <f t="shared" si="107"/>
        <v>0</v>
      </c>
      <c r="AF1002" s="13">
        <f t="shared" si="108"/>
        <v>0</v>
      </c>
      <c r="AG1002" s="13">
        <f t="shared" si="101"/>
        <v>0</v>
      </c>
      <c r="AH1002" s="12">
        <f t="shared" si="109"/>
        <v>12</v>
      </c>
    </row>
    <row r="1003" spans="1:34" hidden="1" x14ac:dyDescent="0.3">
      <c r="A1003" s="11" t="s">
        <v>3666</v>
      </c>
      <c r="B1003" s="12" t="s">
        <v>3491</v>
      </c>
      <c r="C1003" s="12" t="s">
        <v>3497</v>
      </c>
      <c r="D1003" s="11" t="s">
        <v>3663</v>
      </c>
      <c r="E1003" s="11" t="s">
        <v>3667</v>
      </c>
      <c r="F1003" s="11" t="s">
        <v>3666</v>
      </c>
      <c r="G1003" s="12" t="s">
        <v>3668</v>
      </c>
      <c r="H1003" s="13" t="s">
        <v>538</v>
      </c>
      <c r="I1003" s="13"/>
      <c r="J1003" s="13" t="s">
        <v>538</v>
      </c>
      <c r="K1003" s="14" t="s">
        <v>538</v>
      </c>
      <c r="M1003" s="15" t="s">
        <v>360</v>
      </c>
      <c r="N1003" s="13"/>
      <c r="O1003" s="13" t="s">
        <v>538</v>
      </c>
      <c r="P1003" s="13" t="s">
        <v>538</v>
      </c>
      <c r="Q1003" s="13" t="s">
        <v>396</v>
      </c>
      <c r="R1003" s="13"/>
      <c r="S1003" s="13" t="s">
        <v>538</v>
      </c>
      <c r="T1003" s="13" t="s">
        <v>396</v>
      </c>
      <c r="U1003" s="13" t="s">
        <v>538</v>
      </c>
      <c r="W1003" s="13" t="s">
        <v>538</v>
      </c>
      <c r="Y1003" s="13"/>
      <c r="Z1003" s="14"/>
      <c r="AD1003" s="13">
        <f t="shared" si="106"/>
        <v>0</v>
      </c>
      <c r="AE1003" s="13">
        <f t="shared" si="107"/>
        <v>9</v>
      </c>
      <c r="AF1003" s="13">
        <f t="shared" si="108"/>
        <v>0</v>
      </c>
      <c r="AG1003" s="13">
        <f t="shared" si="101"/>
        <v>0</v>
      </c>
      <c r="AH1003" s="12">
        <f t="shared" si="100"/>
        <v>9</v>
      </c>
    </row>
    <row r="1004" spans="1:34" hidden="1" x14ac:dyDescent="0.3">
      <c r="A1004" s="11" t="s">
        <v>3669</v>
      </c>
      <c r="B1004" s="12" t="s">
        <v>3491</v>
      </c>
      <c r="C1004" s="12" t="s">
        <v>3497</v>
      </c>
      <c r="D1004" s="11" t="s">
        <v>3663</v>
      </c>
      <c r="E1004" s="11" t="s">
        <v>3670</v>
      </c>
      <c r="F1004" s="11" t="s">
        <v>3669</v>
      </c>
      <c r="G1004" s="12" t="s">
        <v>3671</v>
      </c>
      <c r="H1004" s="13" t="s">
        <v>370</v>
      </c>
      <c r="I1004" s="13"/>
      <c r="J1004" s="13" t="s">
        <v>538</v>
      </c>
      <c r="L1004" s="13" t="s">
        <v>370</v>
      </c>
      <c r="M1004" s="15" t="s">
        <v>359</v>
      </c>
      <c r="N1004" s="13"/>
      <c r="O1004" s="13" t="s">
        <v>538</v>
      </c>
      <c r="P1004" s="13"/>
      <c r="R1004" s="13"/>
      <c r="S1004" s="13" t="s">
        <v>370</v>
      </c>
      <c r="T1004" s="13"/>
      <c r="W1004" s="13" t="s">
        <v>370</v>
      </c>
      <c r="Y1004" s="13"/>
      <c r="Z1004" s="14"/>
      <c r="AD1004" s="13">
        <f t="shared" si="106"/>
        <v>5</v>
      </c>
      <c r="AE1004" s="13">
        <f t="shared" si="107"/>
        <v>2</v>
      </c>
      <c r="AF1004" s="13">
        <f t="shared" si="108"/>
        <v>0</v>
      </c>
      <c r="AG1004" s="13">
        <f t="shared" si="101"/>
        <v>0</v>
      </c>
      <c r="AH1004" s="12">
        <f>SUM(AD1004:AG1004)</f>
        <v>7</v>
      </c>
    </row>
    <row r="1005" spans="1:34" hidden="1" x14ac:dyDescent="0.3">
      <c r="A1005" s="11" t="s">
        <v>3672</v>
      </c>
      <c r="B1005" s="12" t="s">
        <v>3491</v>
      </c>
      <c r="C1005" s="12" t="s">
        <v>3497</v>
      </c>
      <c r="D1005" s="11" t="s">
        <v>3663</v>
      </c>
      <c r="E1005" s="11" t="s">
        <v>3673</v>
      </c>
      <c r="F1005" s="11" t="s">
        <v>3672</v>
      </c>
      <c r="G1005" s="12" t="s">
        <v>3674</v>
      </c>
      <c r="H1005" s="13" t="s">
        <v>370</v>
      </c>
      <c r="I1005" s="13"/>
      <c r="J1005" s="13" t="s">
        <v>370</v>
      </c>
      <c r="K1005" s="14" t="s">
        <v>370</v>
      </c>
      <c r="M1005" s="15" t="s">
        <v>359</v>
      </c>
      <c r="N1005" s="13"/>
      <c r="O1005" s="13" t="s">
        <v>370</v>
      </c>
      <c r="P1005" s="13" t="s">
        <v>370</v>
      </c>
      <c r="Q1005" s="13" t="s">
        <v>370</v>
      </c>
      <c r="R1005" s="13" t="s">
        <v>370</v>
      </c>
      <c r="S1005" s="13" t="s">
        <v>370</v>
      </c>
      <c r="T1005" s="13" t="s">
        <v>370</v>
      </c>
      <c r="U1005" s="13" t="s">
        <v>370</v>
      </c>
      <c r="V1005" s="13" t="s">
        <v>524</v>
      </c>
      <c r="W1005" s="13" t="s">
        <v>370</v>
      </c>
      <c r="Y1005" s="13"/>
      <c r="Z1005" s="14"/>
      <c r="AD1005" s="13">
        <f t="shared" si="106"/>
        <v>12</v>
      </c>
      <c r="AE1005" s="13">
        <f t="shared" si="107"/>
        <v>0</v>
      </c>
      <c r="AF1005" s="13">
        <f t="shared" si="108"/>
        <v>1</v>
      </c>
      <c r="AG1005" s="13">
        <f t="shared" si="101"/>
        <v>0</v>
      </c>
      <c r="AH1005" s="12">
        <f t="shared" si="100"/>
        <v>13</v>
      </c>
    </row>
    <row r="1006" spans="1:34" hidden="1" x14ac:dyDescent="0.3">
      <c r="A1006" s="11" t="s">
        <v>3675</v>
      </c>
      <c r="B1006" s="12" t="s">
        <v>3491</v>
      </c>
      <c r="C1006" s="12" t="s">
        <v>3497</v>
      </c>
      <c r="D1006" s="11" t="s">
        <v>3663</v>
      </c>
      <c r="E1006" s="11" t="s">
        <v>3676</v>
      </c>
      <c r="F1006" s="11" t="s">
        <v>3675</v>
      </c>
      <c r="G1006" s="12" t="s">
        <v>3677</v>
      </c>
      <c r="H1006" s="13" t="s">
        <v>538</v>
      </c>
      <c r="I1006" s="13"/>
      <c r="J1006" s="13" t="s">
        <v>538</v>
      </c>
      <c r="K1006" s="14" t="s">
        <v>538</v>
      </c>
      <c r="L1006" s="13" t="s">
        <v>524</v>
      </c>
      <c r="M1006" s="15" t="s">
        <v>360</v>
      </c>
      <c r="N1006" s="13"/>
      <c r="O1006" s="13" t="s">
        <v>538</v>
      </c>
      <c r="P1006" s="13"/>
      <c r="R1006" s="13" t="s">
        <v>538</v>
      </c>
      <c r="S1006" s="13" t="s">
        <v>524</v>
      </c>
      <c r="T1006" s="13"/>
      <c r="U1006" s="13" t="s">
        <v>524</v>
      </c>
      <c r="V1006" s="13" t="s">
        <v>538</v>
      </c>
      <c r="W1006" s="13" t="s">
        <v>538</v>
      </c>
      <c r="Y1006" s="13"/>
      <c r="Z1006" s="14"/>
      <c r="AD1006" s="13">
        <f t="shared" si="106"/>
        <v>0</v>
      </c>
      <c r="AE1006" s="13">
        <f t="shared" si="107"/>
        <v>8</v>
      </c>
      <c r="AF1006" s="13">
        <f t="shared" si="108"/>
        <v>3</v>
      </c>
      <c r="AG1006" s="13">
        <f t="shared" si="101"/>
        <v>0</v>
      </c>
      <c r="AH1006" s="12">
        <f t="shared" si="100"/>
        <v>11</v>
      </c>
    </row>
    <row r="1007" spans="1:34" hidden="1" x14ac:dyDescent="0.3">
      <c r="A1007" s="11" t="s">
        <v>3678</v>
      </c>
      <c r="B1007" s="12" t="s">
        <v>3491</v>
      </c>
      <c r="C1007" s="12" t="s">
        <v>3497</v>
      </c>
      <c r="D1007" s="11" t="s">
        <v>3663</v>
      </c>
      <c r="E1007" s="11" t="s">
        <v>1067</v>
      </c>
      <c r="F1007" s="11" t="s">
        <v>3678</v>
      </c>
      <c r="G1007" s="12" t="s">
        <v>3679</v>
      </c>
      <c r="I1007" s="13"/>
      <c r="J1007" s="13"/>
      <c r="M1007" s="15"/>
      <c r="N1007" s="13"/>
      <c r="O1007" s="23" t="s">
        <v>416</v>
      </c>
      <c r="P1007" s="13"/>
      <c r="R1007" s="13"/>
      <c r="T1007" s="13"/>
      <c r="W1007" s="13"/>
      <c r="Y1007" s="13"/>
      <c r="Z1007" s="14"/>
      <c r="AD1007" s="13">
        <f t="shared" si="106"/>
        <v>1</v>
      </c>
      <c r="AE1007" s="13">
        <f t="shared" si="107"/>
        <v>0</v>
      </c>
      <c r="AF1007" s="13">
        <f t="shared" si="108"/>
        <v>0</v>
      </c>
      <c r="AG1007" s="13">
        <f t="shared" si="101"/>
        <v>0</v>
      </c>
      <c r="AH1007" s="12">
        <f t="shared" si="100"/>
        <v>1</v>
      </c>
    </row>
    <row r="1008" spans="1:34" hidden="1" x14ac:dyDescent="0.3">
      <c r="A1008" s="11" t="s">
        <v>3680</v>
      </c>
      <c r="B1008" s="12" t="s">
        <v>3491</v>
      </c>
      <c r="C1008" s="12" t="s">
        <v>3497</v>
      </c>
      <c r="D1008" s="11" t="s">
        <v>3663</v>
      </c>
      <c r="E1008" s="11" t="s">
        <v>3681</v>
      </c>
      <c r="F1008" s="11" t="s">
        <v>3680</v>
      </c>
      <c r="G1008" s="12" t="s">
        <v>3682</v>
      </c>
      <c r="H1008" s="13" t="s">
        <v>370</v>
      </c>
      <c r="I1008" s="13"/>
      <c r="J1008" s="13" t="s">
        <v>538</v>
      </c>
      <c r="K1008" s="14" t="s">
        <v>370</v>
      </c>
      <c r="M1008" s="15" t="s">
        <v>359</v>
      </c>
      <c r="N1008" s="13"/>
      <c r="O1008" s="13" t="s">
        <v>370</v>
      </c>
      <c r="P1008" s="13" t="s">
        <v>370</v>
      </c>
      <c r="Q1008" s="13" t="s">
        <v>370</v>
      </c>
      <c r="R1008" s="13" t="s">
        <v>370</v>
      </c>
      <c r="S1008" s="13" t="s">
        <v>370</v>
      </c>
      <c r="T1008" s="13" t="s">
        <v>370</v>
      </c>
      <c r="U1008" s="13" t="s">
        <v>370</v>
      </c>
      <c r="W1008" s="13" t="s">
        <v>370</v>
      </c>
      <c r="Y1008" s="13"/>
      <c r="Z1008" s="14"/>
      <c r="AD1008" s="13">
        <f t="shared" si="106"/>
        <v>11</v>
      </c>
      <c r="AE1008" s="13">
        <f t="shared" si="107"/>
        <v>1</v>
      </c>
      <c r="AF1008" s="13">
        <f t="shared" si="108"/>
        <v>0</v>
      </c>
      <c r="AG1008" s="13">
        <f t="shared" si="101"/>
        <v>0</v>
      </c>
      <c r="AH1008" s="12">
        <f t="shared" si="100"/>
        <v>12</v>
      </c>
    </row>
    <row r="1009" spans="1:34" hidden="1" x14ac:dyDescent="0.3">
      <c r="A1009" s="11" t="s">
        <v>3683</v>
      </c>
      <c r="B1009" s="12" t="s">
        <v>3491</v>
      </c>
      <c r="C1009" s="12" t="s">
        <v>3497</v>
      </c>
      <c r="D1009" s="11" t="s">
        <v>3663</v>
      </c>
      <c r="E1009" s="11" t="s">
        <v>3684</v>
      </c>
      <c r="F1009" s="11" t="s">
        <v>3683</v>
      </c>
      <c r="G1009" s="12" t="s">
        <v>3685</v>
      </c>
      <c r="H1009" s="13" t="s">
        <v>370</v>
      </c>
      <c r="I1009" s="13"/>
      <c r="J1009" s="13"/>
      <c r="L1009" s="13" t="s">
        <v>370</v>
      </c>
      <c r="M1009" s="15"/>
      <c r="N1009" s="13"/>
      <c r="P1009" s="13"/>
      <c r="R1009" s="13"/>
      <c r="T1009" s="13"/>
      <c r="W1009" s="13"/>
      <c r="Y1009" s="13"/>
      <c r="Z1009" s="14"/>
      <c r="AD1009" s="13">
        <f t="shared" si="106"/>
        <v>2</v>
      </c>
      <c r="AE1009" s="13">
        <f t="shared" si="107"/>
        <v>0</v>
      </c>
      <c r="AF1009" s="13">
        <f t="shared" si="108"/>
        <v>0</v>
      </c>
      <c r="AG1009" s="13">
        <f t="shared" si="101"/>
        <v>0</v>
      </c>
      <c r="AH1009" s="12">
        <f t="shared" si="100"/>
        <v>2</v>
      </c>
    </row>
    <row r="1010" spans="1:34" hidden="1" x14ac:dyDescent="0.3">
      <c r="A1010" s="11" t="s">
        <v>3686</v>
      </c>
      <c r="B1010" s="12" t="s">
        <v>3687</v>
      </c>
      <c r="C1010" s="12" t="s">
        <v>3688</v>
      </c>
      <c r="D1010" s="11" t="s">
        <v>3689</v>
      </c>
      <c r="E1010" s="11" t="s">
        <v>2621</v>
      </c>
      <c r="F1010" s="11" t="s">
        <v>3686</v>
      </c>
      <c r="G1010" s="12" t="s">
        <v>3690</v>
      </c>
      <c r="H1010" s="13" t="s">
        <v>370</v>
      </c>
      <c r="I1010" s="13"/>
      <c r="J1010" s="13" t="s">
        <v>370</v>
      </c>
      <c r="K1010" s="14" t="s">
        <v>370</v>
      </c>
      <c r="L1010" s="13" t="s">
        <v>370</v>
      </c>
      <c r="M1010" s="15" t="s">
        <v>359</v>
      </c>
      <c r="N1010" s="13" t="s">
        <v>370</v>
      </c>
      <c r="O1010" s="13" t="s">
        <v>370</v>
      </c>
      <c r="P1010" s="13" t="s">
        <v>370</v>
      </c>
      <c r="Q1010" s="13" t="s">
        <v>370</v>
      </c>
      <c r="R1010" s="13" t="s">
        <v>370</v>
      </c>
      <c r="S1010" s="13" t="s">
        <v>370</v>
      </c>
      <c r="T1010" s="13" t="s">
        <v>370</v>
      </c>
      <c r="U1010" s="13" t="s">
        <v>370</v>
      </c>
      <c r="V1010" s="13" t="s">
        <v>370</v>
      </c>
      <c r="W1010" s="13" t="s">
        <v>370</v>
      </c>
      <c r="Y1010" s="13" t="s">
        <v>370</v>
      </c>
      <c r="Z1010" s="14" t="s">
        <v>370</v>
      </c>
      <c r="AD1010" s="13">
        <f t="shared" si="106"/>
        <v>17</v>
      </c>
      <c r="AE1010" s="13">
        <f t="shared" si="107"/>
        <v>0</v>
      </c>
      <c r="AF1010" s="13">
        <f t="shared" si="108"/>
        <v>0</v>
      </c>
      <c r="AG1010" s="13">
        <f t="shared" si="101"/>
        <v>0</v>
      </c>
      <c r="AH1010" s="12">
        <f t="shared" si="100"/>
        <v>17</v>
      </c>
    </row>
    <row r="1011" spans="1:34" hidden="1" x14ac:dyDescent="0.3">
      <c r="A1011" s="11" t="s">
        <v>3691</v>
      </c>
      <c r="B1011" s="12" t="s">
        <v>3687</v>
      </c>
      <c r="C1011" s="12" t="s">
        <v>3692</v>
      </c>
      <c r="D1011" s="11" t="s">
        <v>3693</v>
      </c>
      <c r="E1011" s="11" t="s">
        <v>3694</v>
      </c>
      <c r="F1011" s="11" t="s">
        <v>3691</v>
      </c>
      <c r="G1011" s="12" t="s">
        <v>3695</v>
      </c>
      <c r="I1011" s="13"/>
      <c r="J1011" s="13"/>
      <c r="M1011" s="15" t="s">
        <v>359</v>
      </c>
      <c r="N1011" s="13"/>
      <c r="P1011" s="13"/>
      <c r="R1011" s="13"/>
      <c r="T1011" s="13"/>
      <c r="W1011" s="13"/>
      <c r="Y1011" s="13"/>
      <c r="Z1011" s="14"/>
      <c r="AD1011" s="13">
        <f>COUNTIF(H1011:Z1011,"X")+COUNTIF(H1011:Z1011, "X(e)")</f>
        <v>1</v>
      </c>
      <c r="AE1011" s="13">
        <f t="shared" si="107"/>
        <v>0</v>
      </c>
      <c r="AF1011" s="13">
        <f t="shared" si="108"/>
        <v>0</v>
      </c>
      <c r="AG1011" s="13">
        <f>COUNTIF(H1011:AA1011,"IN")</f>
        <v>0</v>
      </c>
      <c r="AH1011" s="12">
        <f>SUM(AD1011:AG1011)</f>
        <v>1</v>
      </c>
    </row>
    <row r="1012" spans="1:34" hidden="1" x14ac:dyDescent="0.3">
      <c r="A1012" s="11" t="s">
        <v>3696</v>
      </c>
      <c r="B1012" s="12" t="s">
        <v>3687</v>
      </c>
      <c r="C1012" s="12" t="s">
        <v>3692</v>
      </c>
      <c r="D1012" s="11" t="s">
        <v>3693</v>
      </c>
      <c r="E1012" s="11" t="s">
        <v>1569</v>
      </c>
      <c r="F1012" s="11" t="s">
        <v>3696</v>
      </c>
      <c r="G1012" s="12" t="s">
        <v>3697</v>
      </c>
      <c r="I1012" s="13"/>
      <c r="J1012" s="13" t="s">
        <v>370</v>
      </c>
      <c r="M1012" s="15" t="s">
        <v>359</v>
      </c>
      <c r="N1012" s="13"/>
      <c r="O1012" s="13" t="s">
        <v>370</v>
      </c>
      <c r="P1012" s="13"/>
      <c r="R1012" s="13"/>
      <c r="S1012" s="13" t="s">
        <v>370</v>
      </c>
      <c r="T1012" s="13"/>
      <c r="W1012" s="13" t="s">
        <v>370</v>
      </c>
      <c r="Y1012" s="13"/>
      <c r="Z1012" s="14"/>
      <c r="AD1012" s="13">
        <f>COUNTIF(H1012:Z1012,"X")+COUNTIF(H1012:Z1012, "X(e)")</f>
        <v>5</v>
      </c>
      <c r="AE1012" s="13">
        <f t="shared" si="107"/>
        <v>0</v>
      </c>
      <c r="AF1012" s="13">
        <f t="shared" si="108"/>
        <v>0</v>
      </c>
      <c r="AG1012" s="13">
        <f>COUNTIF(H1012:AA1012,"IN")</f>
        <v>0</v>
      </c>
      <c r="AH1012" s="12">
        <f>SUM(AD1012:AG1012)</f>
        <v>5</v>
      </c>
    </row>
    <row r="1013" spans="1:34" hidden="1" x14ac:dyDescent="0.3">
      <c r="A1013" s="11" t="s">
        <v>3698</v>
      </c>
      <c r="B1013" s="12" t="s">
        <v>3687</v>
      </c>
      <c r="C1013" s="12" t="s">
        <v>3692</v>
      </c>
      <c r="D1013" s="11" t="s">
        <v>3693</v>
      </c>
      <c r="E1013" s="11" t="s">
        <v>3699</v>
      </c>
      <c r="F1013" s="11" t="s">
        <v>3698</v>
      </c>
      <c r="G1013" s="12" t="s">
        <v>3700</v>
      </c>
      <c r="H1013" s="13" t="s">
        <v>370</v>
      </c>
      <c r="I1013" s="13"/>
      <c r="J1013" s="13" t="s">
        <v>370</v>
      </c>
      <c r="K1013" s="14" t="s">
        <v>370</v>
      </c>
      <c r="M1013" s="15" t="s">
        <v>359</v>
      </c>
      <c r="N1013" s="13"/>
      <c r="O1013" s="13" t="s">
        <v>370</v>
      </c>
      <c r="P1013" s="13" t="s">
        <v>370</v>
      </c>
      <c r="Q1013" s="13" t="s">
        <v>370</v>
      </c>
      <c r="R1013" s="13" t="s">
        <v>370</v>
      </c>
      <c r="S1013" s="13" t="s">
        <v>370</v>
      </c>
      <c r="T1013" s="13" t="s">
        <v>370</v>
      </c>
      <c r="U1013" s="13" t="s">
        <v>370</v>
      </c>
      <c r="V1013" s="13" t="s">
        <v>370</v>
      </c>
      <c r="W1013" s="13" t="s">
        <v>370</v>
      </c>
      <c r="Y1013" s="13"/>
      <c r="Z1013" s="14"/>
      <c r="AD1013" s="13">
        <f t="shared" si="106"/>
        <v>13</v>
      </c>
      <c r="AE1013" s="13">
        <f t="shared" si="107"/>
        <v>0</v>
      </c>
      <c r="AF1013" s="13">
        <f t="shared" si="108"/>
        <v>0</v>
      </c>
      <c r="AG1013" s="13">
        <f t="shared" si="101"/>
        <v>0</v>
      </c>
      <c r="AH1013" s="12">
        <f t="shared" si="100"/>
        <v>13</v>
      </c>
    </row>
    <row r="1014" spans="1:34" hidden="1" x14ac:dyDescent="0.3">
      <c r="A1014" s="11" t="s">
        <v>3701</v>
      </c>
      <c r="B1014" s="12" t="s">
        <v>3687</v>
      </c>
      <c r="C1014" s="12" t="s">
        <v>3692</v>
      </c>
      <c r="D1014" s="11" t="s">
        <v>3693</v>
      </c>
      <c r="E1014" s="11" t="s">
        <v>1544</v>
      </c>
      <c r="F1014" s="11" t="s">
        <v>3701</v>
      </c>
      <c r="G1014" s="12" t="s">
        <v>3702</v>
      </c>
      <c r="I1014" s="13"/>
      <c r="J1014" s="13"/>
      <c r="M1014" s="15"/>
      <c r="N1014" s="13"/>
      <c r="O1014" s="13" t="s">
        <v>370</v>
      </c>
      <c r="P1014" s="13"/>
      <c r="R1014" s="13"/>
      <c r="S1014" s="13" t="s">
        <v>370</v>
      </c>
      <c r="T1014" s="13"/>
      <c r="W1014" s="13"/>
      <c r="Y1014" s="13"/>
      <c r="Z1014" s="14"/>
      <c r="AD1014" s="13">
        <f t="shared" si="106"/>
        <v>2</v>
      </c>
      <c r="AE1014" s="13">
        <f t="shared" si="107"/>
        <v>0</v>
      </c>
      <c r="AF1014" s="13">
        <f t="shared" si="108"/>
        <v>0</v>
      </c>
      <c r="AG1014" s="13">
        <f t="shared" si="101"/>
        <v>0</v>
      </c>
      <c r="AH1014" s="12">
        <f t="shared" si="100"/>
        <v>2</v>
      </c>
    </row>
    <row r="1015" spans="1:34" hidden="1" x14ac:dyDescent="0.3">
      <c r="A1015" s="11" t="s">
        <v>3703</v>
      </c>
      <c r="B1015" s="12" t="s">
        <v>3687</v>
      </c>
      <c r="C1015" s="12" t="s">
        <v>3692</v>
      </c>
      <c r="D1015" s="11" t="s">
        <v>3693</v>
      </c>
      <c r="E1015" s="11" t="s">
        <v>3704</v>
      </c>
      <c r="F1015" s="11" t="s">
        <v>3703</v>
      </c>
      <c r="G1015" s="12" t="s">
        <v>3705</v>
      </c>
      <c r="I1015" s="13"/>
      <c r="J1015" s="13" t="s">
        <v>370</v>
      </c>
      <c r="M1015" s="15" t="s">
        <v>359</v>
      </c>
      <c r="N1015" s="13"/>
      <c r="O1015" s="13" t="s">
        <v>370</v>
      </c>
      <c r="P1015" s="13"/>
      <c r="R1015" s="13"/>
      <c r="S1015" s="13" t="s">
        <v>370</v>
      </c>
      <c r="T1015" s="13"/>
      <c r="W1015" s="13" t="s">
        <v>370</v>
      </c>
      <c r="Y1015" s="13"/>
      <c r="Z1015" s="14"/>
      <c r="AD1015" s="13">
        <f t="shared" si="106"/>
        <v>5</v>
      </c>
      <c r="AE1015" s="13">
        <f t="shared" si="107"/>
        <v>0</v>
      </c>
      <c r="AF1015" s="13">
        <f t="shared" si="108"/>
        <v>0</v>
      </c>
      <c r="AG1015" s="13">
        <f t="shared" si="101"/>
        <v>0</v>
      </c>
      <c r="AH1015" s="12">
        <f t="shared" si="100"/>
        <v>5</v>
      </c>
    </row>
    <row r="1016" spans="1:34" hidden="1" x14ac:dyDescent="0.3">
      <c r="A1016" s="11" t="s">
        <v>3706</v>
      </c>
      <c r="B1016" s="12" t="s">
        <v>3687</v>
      </c>
      <c r="C1016" s="12" t="s">
        <v>3692</v>
      </c>
      <c r="D1016" s="11" t="s">
        <v>3693</v>
      </c>
      <c r="E1016" s="11" t="s">
        <v>3707</v>
      </c>
      <c r="F1016" s="11" t="s">
        <v>3706</v>
      </c>
      <c r="G1016" s="12" t="s">
        <v>3708</v>
      </c>
      <c r="I1016" s="13"/>
      <c r="J1016" s="13"/>
      <c r="M1016" s="15" t="s">
        <v>359</v>
      </c>
      <c r="N1016" s="13"/>
      <c r="O1016" s="13" t="s">
        <v>370</v>
      </c>
      <c r="P1016" s="13"/>
      <c r="R1016" s="13"/>
      <c r="S1016" s="13" t="s">
        <v>370</v>
      </c>
      <c r="T1016" s="13"/>
      <c r="W1016" s="13" t="s">
        <v>370</v>
      </c>
      <c r="Y1016" s="13"/>
      <c r="Z1016" s="14"/>
      <c r="AD1016" s="13">
        <f t="shared" si="106"/>
        <v>4</v>
      </c>
      <c r="AE1016" s="13">
        <f t="shared" si="107"/>
        <v>0</v>
      </c>
      <c r="AF1016" s="13">
        <f t="shared" si="108"/>
        <v>0</v>
      </c>
      <c r="AG1016" s="13">
        <f t="shared" si="101"/>
        <v>0</v>
      </c>
      <c r="AH1016" s="12">
        <f t="shared" si="100"/>
        <v>4</v>
      </c>
    </row>
    <row r="1017" spans="1:34" hidden="1" x14ac:dyDescent="0.3">
      <c r="A1017" s="11" t="s">
        <v>3709</v>
      </c>
      <c r="B1017" s="12" t="s">
        <v>3687</v>
      </c>
      <c r="C1017" s="12" t="s">
        <v>3692</v>
      </c>
      <c r="D1017" s="11" t="s">
        <v>3693</v>
      </c>
      <c r="E1017" s="11" t="s">
        <v>3710</v>
      </c>
      <c r="F1017" s="11" t="s">
        <v>3709</v>
      </c>
      <c r="G1017" s="12" t="s">
        <v>3711</v>
      </c>
      <c r="I1017" s="13"/>
      <c r="J1017" s="13" t="s">
        <v>370</v>
      </c>
      <c r="M1017" s="15"/>
      <c r="N1017" s="13"/>
      <c r="P1017" s="13"/>
      <c r="R1017" s="13"/>
      <c r="S1017" s="13" t="s">
        <v>370</v>
      </c>
      <c r="T1017" s="13"/>
      <c r="W1017" s="13"/>
      <c r="Y1017" s="13"/>
      <c r="Z1017" s="14"/>
      <c r="AD1017" s="13">
        <f t="shared" si="106"/>
        <v>2</v>
      </c>
      <c r="AE1017" s="13">
        <f t="shared" si="107"/>
        <v>0</v>
      </c>
      <c r="AF1017" s="13">
        <f t="shared" si="108"/>
        <v>0</v>
      </c>
      <c r="AG1017" s="13">
        <f t="shared" si="101"/>
        <v>0</v>
      </c>
      <c r="AH1017" s="12">
        <f t="shared" si="100"/>
        <v>2</v>
      </c>
    </row>
    <row r="1018" spans="1:34" hidden="1" x14ac:dyDescent="0.3">
      <c r="A1018" s="11" t="s">
        <v>3712</v>
      </c>
      <c r="B1018" s="12" t="s">
        <v>3687</v>
      </c>
      <c r="C1018" s="12" t="s">
        <v>3692</v>
      </c>
      <c r="D1018" s="11" t="s">
        <v>3693</v>
      </c>
      <c r="E1018" s="11" t="s">
        <v>3713</v>
      </c>
      <c r="F1018" s="11" t="s">
        <v>3712</v>
      </c>
      <c r="G1018" s="12" t="s">
        <v>3714</v>
      </c>
      <c r="H1018" s="13" t="s">
        <v>370</v>
      </c>
      <c r="I1018" s="13"/>
      <c r="J1018" s="13" t="s">
        <v>370</v>
      </c>
      <c r="M1018" s="15"/>
      <c r="N1018" s="13"/>
      <c r="P1018" s="13"/>
      <c r="R1018" s="13"/>
      <c r="T1018" s="13"/>
      <c r="W1018" s="13"/>
      <c r="Y1018" s="13"/>
      <c r="Z1018" s="14"/>
      <c r="AD1018" s="13">
        <f t="shared" si="106"/>
        <v>2</v>
      </c>
      <c r="AE1018" s="13">
        <f t="shared" si="107"/>
        <v>0</v>
      </c>
      <c r="AF1018" s="13">
        <f t="shared" si="108"/>
        <v>0</v>
      </c>
      <c r="AG1018" s="13">
        <f t="shared" si="101"/>
        <v>0</v>
      </c>
      <c r="AH1018" s="12">
        <f t="shared" si="100"/>
        <v>2</v>
      </c>
    </row>
    <row r="1019" spans="1:34" hidden="1" x14ac:dyDescent="0.3">
      <c r="A1019" s="11" t="s">
        <v>3715</v>
      </c>
      <c r="B1019" s="12" t="s">
        <v>3687</v>
      </c>
      <c r="C1019" s="12" t="s">
        <v>3692</v>
      </c>
      <c r="D1019" s="11" t="s">
        <v>3693</v>
      </c>
      <c r="E1019" s="11" t="s">
        <v>3716</v>
      </c>
      <c r="F1019" s="11" t="s">
        <v>3715</v>
      </c>
      <c r="G1019" s="12" t="s">
        <v>3717</v>
      </c>
      <c r="I1019" s="13"/>
      <c r="M1019" s="15" t="s">
        <v>359</v>
      </c>
      <c r="N1019" s="13"/>
      <c r="O1019" s="13" t="s">
        <v>370</v>
      </c>
      <c r="R1019" s="13"/>
      <c r="Y1019" s="13"/>
      <c r="Z1019" s="14"/>
      <c r="AD1019" s="13">
        <f t="shared" si="106"/>
        <v>2</v>
      </c>
      <c r="AE1019" s="13">
        <f t="shared" si="107"/>
        <v>0</v>
      </c>
      <c r="AF1019" s="13">
        <f t="shared" si="108"/>
        <v>0</v>
      </c>
      <c r="AG1019" s="13">
        <f t="shared" si="101"/>
        <v>0</v>
      </c>
      <c r="AH1019" s="12">
        <f t="shared" ref="AH1019:AH1049" si="110">SUM(AD1019:AG1019)</f>
        <v>2</v>
      </c>
    </row>
    <row r="1020" spans="1:34" hidden="1" x14ac:dyDescent="0.3">
      <c r="A1020" s="11" t="s">
        <v>3718</v>
      </c>
      <c r="B1020" s="12" t="s">
        <v>3687</v>
      </c>
      <c r="C1020" s="12" t="s">
        <v>3692</v>
      </c>
      <c r="D1020" s="11" t="s">
        <v>3693</v>
      </c>
      <c r="E1020" s="11" t="s">
        <v>3719</v>
      </c>
      <c r="F1020" s="11" t="s">
        <v>3718</v>
      </c>
      <c r="G1020" s="12" t="s">
        <v>3720</v>
      </c>
      <c r="I1020" s="13"/>
      <c r="J1020" s="13" t="s">
        <v>370</v>
      </c>
      <c r="K1020" s="14" t="s">
        <v>370</v>
      </c>
      <c r="M1020" s="15" t="s">
        <v>359</v>
      </c>
      <c r="N1020" s="13"/>
      <c r="O1020" s="13" t="s">
        <v>370</v>
      </c>
      <c r="P1020" s="13" t="s">
        <v>370</v>
      </c>
      <c r="Q1020" s="13" t="s">
        <v>370</v>
      </c>
      <c r="R1020" s="13"/>
      <c r="S1020" s="13" t="s">
        <v>370</v>
      </c>
      <c r="T1020" s="13" t="s">
        <v>370</v>
      </c>
      <c r="W1020" s="13" t="s">
        <v>370</v>
      </c>
      <c r="Y1020" s="13"/>
      <c r="Z1020" s="14"/>
      <c r="AD1020" s="13">
        <f t="shared" si="106"/>
        <v>9</v>
      </c>
      <c r="AE1020" s="13">
        <f t="shared" si="107"/>
        <v>0</v>
      </c>
      <c r="AF1020" s="13">
        <f t="shared" si="108"/>
        <v>0</v>
      </c>
      <c r="AG1020" s="13">
        <f t="shared" si="101"/>
        <v>0</v>
      </c>
      <c r="AH1020" s="12">
        <f t="shared" si="110"/>
        <v>9</v>
      </c>
    </row>
    <row r="1021" spans="1:34" hidden="1" x14ac:dyDescent="0.3">
      <c r="A1021" s="11" t="s">
        <v>3721</v>
      </c>
      <c r="B1021" s="12" t="s">
        <v>3687</v>
      </c>
      <c r="C1021" s="12" t="s">
        <v>3692</v>
      </c>
      <c r="D1021" s="11" t="s">
        <v>3693</v>
      </c>
      <c r="E1021" s="11" t="s">
        <v>3722</v>
      </c>
      <c r="F1021" s="11" t="s">
        <v>3721</v>
      </c>
      <c r="G1021" s="12" t="s">
        <v>3723</v>
      </c>
      <c r="H1021" s="13" t="s">
        <v>370</v>
      </c>
      <c r="I1021" s="13"/>
      <c r="J1021" s="13"/>
      <c r="K1021" s="14" t="s">
        <v>370</v>
      </c>
      <c r="M1021" s="15"/>
      <c r="N1021" s="13"/>
      <c r="P1021" s="13"/>
      <c r="R1021" s="13"/>
      <c r="T1021" s="13"/>
      <c r="V1021" s="13" t="s">
        <v>370</v>
      </c>
      <c r="W1021" s="13"/>
      <c r="Y1021" s="13"/>
      <c r="Z1021" s="14"/>
      <c r="AD1021" s="13">
        <f t="shared" si="106"/>
        <v>3</v>
      </c>
      <c r="AE1021" s="13">
        <f t="shared" si="107"/>
        <v>0</v>
      </c>
      <c r="AF1021" s="13">
        <f t="shared" si="108"/>
        <v>0</v>
      </c>
      <c r="AG1021" s="13">
        <f t="shared" si="101"/>
        <v>0</v>
      </c>
      <c r="AH1021" s="12">
        <f t="shared" si="110"/>
        <v>3</v>
      </c>
    </row>
    <row r="1022" spans="1:34" hidden="1" x14ac:dyDescent="0.3">
      <c r="A1022" s="11" t="s">
        <v>3724</v>
      </c>
      <c r="B1022" s="12" t="s">
        <v>3687</v>
      </c>
      <c r="C1022" s="12" t="s">
        <v>3692</v>
      </c>
      <c r="D1022" s="11" t="s">
        <v>3693</v>
      </c>
      <c r="E1022" s="11" t="s">
        <v>3725</v>
      </c>
      <c r="F1022" s="11" t="s">
        <v>3724</v>
      </c>
      <c r="G1022" s="12" t="s">
        <v>3726</v>
      </c>
      <c r="I1022" s="13"/>
      <c r="J1022" s="13"/>
      <c r="M1022" s="16" t="s">
        <v>416</v>
      </c>
      <c r="N1022" s="13"/>
      <c r="P1022" s="13"/>
      <c r="R1022" s="13"/>
      <c r="T1022" s="13"/>
      <c r="W1022" s="13"/>
      <c r="Y1022" s="13"/>
      <c r="Z1022" s="14"/>
      <c r="AD1022" s="13">
        <f t="shared" si="106"/>
        <v>1</v>
      </c>
      <c r="AE1022" s="13">
        <f t="shared" si="107"/>
        <v>0</v>
      </c>
      <c r="AF1022" s="13">
        <f t="shared" si="108"/>
        <v>0</v>
      </c>
      <c r="AG1022" s="13">
        <f t="shared" si="101"/>
        <v>0</v>
      </c>
      <c r="AH1022" s="12">
        <f t="shared" si="110"/>
        <v>1</v>
      </c>
    </row>
    <row r="1023" spans="1:34" hidden="1" x14ac:dyDescent="0.3">
      <c r="A1023" s="11" t="s">
        <v>3727</v>
      </c>
      <c r="B1023" s="12" t="s">
        <v>3687</v>
      </c>
      <c r="C1023" s="12" t="s">
        <v>3692</v>
      </c>
      <c r="D1023" s="11" t="s">
        <v>3693</v>
      </c>
      <c r="E1023" s="11" t="s">
        <v>3728</v>
      </c>
      <c r="F1023" s="11" t="s">
        <v>3727</v>
      </c>
      <c r="G1023" s="12" t="s">
        <v>3729</v>
      </c>
      <c r="I1023" s="13"/>
      <c r="J1023" s="13"/>
      <c r="M1023" s="15"/>
      <c r="N1023" s="13"/>
      <c r="O1023" s="13" t="s">
        <v>370</v>
      </c>
      <c r="P1023" s="13"/>
      <c r="R1023" s="13"/>
      <c r="S1023" s="13" t="s">
        <v>370</v>
      </c>
      <c r="T1023" s="13"/>
      <c r="W1023" s="13"/>
      <c r="Y1023" s="13"/>
      <c r="Z1023" s="14"/>
      <c r="AD1023" s="13">
        <f t="shared" si="106"/>
        <v>2</v>
      </c>
      <c r="AE1023" s="13">
        <f t="shared" si="107"/>
        <v>0</v>
      </c>
      <c r="AF1023" s="13">
        <f t="shared" si="108"/>
        <v>0</v>
      </c>
      <c r="AG1023" s="13">
        <f t="shared" si="101"/>
        <v>0</v>
      </c>
      <c r="AH1023" s="12">
        <f t="shared" si="110"/>
        <v>2</v>
      </c>
    </row>
    <row r="1024" spans="1:34" hidden="1" x14ac:dyDescent="0.3">
      <c r="A1024" s="11" t="s">
        <v>3730</v>
      </c>
      <c r="B1024" s="12" t="s">
        <v>3687</v>
      </c>
      <c r="C1024" s="12" t="s">
        <v>3692</v>
      </c>
      <c r="D1024" s="11" t="s">
        <v>3693</v>
      </c>
      <c r="E1024" s="11" t="s">
        <v>3731</v>
      </c>
      <c r="F1024" s="11" t="s">
        <v>3730</v>
      </c>
      <c r="G1024" s="12" t="s">
        <v>3732</v>
      </c>
      <c r="I1024" s="13"/>
      <c r="J1024" s="13" t="s">
        <v>370</v>
      </c>
      <c r="K1024" s="14" t="s">
        <v>370</v>
      </c>
      <c r="M1024" s="15" t="s">
        <v>359</v>
      </c>
      <c r="N1024" s="13"/>
      <c r="O1024" s="13" t="s">
        <v>370</v>
      </c>
      <c r="P1024" s="13" t="s">
        <v>370</v>
      </c>
      <c r="Q1024" s="13" t="s">
        <v>370</v>
      </c>
      <c r="R1024" s="13"/>
      <c r="S1024" s="13" t="s">
        <v>370</v>
      </c>
      <c r="T1024" s="13" t="s">
        <v>370</v>
      </c>
      <c r="W1024" s="13" t="s">
        <v>370</v>
      </c>
      <c r="Y1024" s="13"/>
      <c r="Z1024" s="14"/>
      <c r="AD1024" s="13">
        <f t="shared" si="106"/>
        <v>9</v>
      </c>
      <c r="AE1024" s="13">
        <f t="shared" si="107"/>
        <v>0</v>
      </c>
      <c r="AF1024" s="13">
        <f t="shared" si="108"/>
        <v>0</v>
      </c>
      <c r="AG1024" s="13">
        <f t="shared" si="101"/>
        <v>0</v>
      </c>
      <c r="AH1024" s="12">
        <f t="shared" si="110"/>
        <v>9</v>
      </c>
    </row>
    <row r="1025" spans="1:34" hidden="1" x14ac:dyDescent="0.3">
      <c r="A1025" s="11" t="s">
        <v>3733</v>
      </c>
      <c r="B1025" s="12" t="s">
        <v>3687</v>
      </c>
      <c r="C1025" s="12" t="s">
        <v>3692</v>
      </c>
      <c r="D1025" s="11" t="s">
        <v>3693</v>
      </c>
      <c r="E1025" s="11" t="s">
        <v>686</v>
      </c>
      <c r="F1025" s="11" t="s">
        <v>3733</v>
      </c>
      <c r="G1025" s="12" t="s">
        <v>3734</v>
      </c>
      <c r="H1025" s="13" t="s">
        <v>370</v>
      </c>
      <c r="I1025" s="13"/>
      <c r="J1025" s="13"/>
      <c r="K1025" s="14" t="s">
        <v>370</v>
      </c>
      <c r="M1025" s="15"/>
      <c r="N1025" s="13"/>
      <c r="P1025" s="13"/>
      <c r="R1025" s="13" t="s">
        <v>370</v>
      </c>
      <c r="T1025" s="13"/>
      <c r="W1025" s="13"/>
      <c r="Y1025" s="13"/>
      <c r="Z1025" s="14"/>
      <c r="AD1025" s="13">
        <f t="shared" si="106"/>
        <v>3</v>
      </c>
      <c r="AE1025" s="13">
        <f>COUNTIF(H1025:Z1025,"NB")</f>
        <v>0</v>
      </c>
      <c r="AF1025" s="13">
        <f>COUNTIF(H1025:Z1025,"V")</f>
        <v>0</v>
      </c>
      <c r="AG1025" s="13">
        <f t="shared" si="101"/>
        <v>0</v>
      </c>
      <c r="AH1025" s="12">
        <f t="shared" si="110"/>
        <v>3</v>
      </c>
    </row>
    <row r="1026" spans="1:34" hidden="1" x14ac:dyDescent="0.3">
      <c r="A1026" s="11" t="s">
        <v>3735</v>
      </c>
      <c r="B1026" s="12" t="s">
        <v>3687</v>
      </c>
      <c r="C1026" s="12" t="s">
        <v>3692</v>
      </c>
      <c r="D1026" s="11" t="s">
        <v>3736</v>
      </c>
      <c r="E1026" s="11" t="s">
        <v>3737</v>
      </c>
      <c r="F1026" s="11" t="s">
        <v>3735</v>
      </c>
      <c r="G1026" s="12" t="s">
        <v>3738</v>
      </c>
      <c r="I1026" s="13"/>
      <c r="J1026" s="13" t="s">
        <v>370</v>
      </c>
      <c r="K1026" s="14" t="s">
        <v>370</v>
      </c>
      <c r="M1026" s="15" t="s">
        <v>359</v>
      </c>
      <c r="N1026" s="13"/>
      <c r="O1026" s="13" t="s">
        <v>370</v>
      </c>
      <c r="P1026" s="13" t="s">
        <v>370</v>
      </c>
      <c r="Q1026" s="13" t="s">
        <v>370</v>
      </c>
      <c r="R1026" s="13"/>
      <c r="S1026" s="13" t="s">
        <v>370</v>
      </c>
      <c r="T1026" s="13" t="s">
        <v>370</v>
      </c>
      <c r="W1026" s="13" t="s">
        <v>370</v>
      </c>
      <c r="Y1026" s="13"/>
      <c r="Z1026" s="14"/>
      <c r="AD1026" s="13">
        <f t="shared" si="106"/>
        <v>9</v>
      </c>
      <c r="AE1026" s="13">
        <f t="shared" ref="AE1026:AE1089" si="111">COUNTIF(H1026:Z1026,"NB")</f>
        <v>0</v>
      </c>
      <c r="AF1026" s="13">
        <f t="shared" ref="AF1026:AF1089" si="112">COUNTIF(H1026:Z1026,"V")</f>
        <v>0</v>
      </c>
      <c r="AG1026" s="13">
        <f t="shared" si="101"/>
        <v>0</v>
      </c>
      <c r="AH1026" s="12">
        <f t="shared" si="110"/>
        <v>9</v>
      </c>
    </row>
    <row r="1027" spans="1:34" hidden="1" x14ac:dyDescent="0.3">
      <c r="A1027" s="11" t="s">
        <v>3739</v>
      </c>
      <c r="B1027" s="12" t="s">
        <v>3687</v>
      </c>
      <c r="C1027" s="12" t="s">
        <v>3692</v>
      </c>
      <c r="D1027" s="11" t="s">
        <v>3740</v>
      </c>
      <c r="E1027" s="11" t="s">
        <v>3741</v>
      </c>
      <c r="F1027" s="11" t="s">
        <v>3739</v>
      </c>
      <c r="G1027" s="12" t="s">
        <v>3742</v>
      </c>
      <c r="H1027" s="13" t="s">
        <v>370</v>
      </c>
      <c r="I1027" s="13"/>
      <c r="J1027" s="13" t="s">
        <v>370</v>
      </c>
      <c r="K1027" s="14" t="s">
        <v>370</v>
      </c>
      <c r="M1027" s="15" t="s">
        <v>359</v>
      </c>
      <c r="N1027" s="13"/>
      <c r="O1027" s="13" t="s">
        <v>370</v>
      </c>
      <c r="P1027" s="13" t="s">
        <v>370</v>
      </c>
      <c r="Q1027" s="13" t="s">
        <v>370</v>
      </c>
      <c r="R1027" s="13" t="s">
        <v>370</v>
      </c>
      <c r="S1027" s="13" t="s">
        <v>370</v>
      </c>
      <c r="T1027" s="13" t="s">
        <v>370</v>
      </c>
      <c r="U1027" s="13" t="s">
        <v>370</v>
      </c>
      <c r="W1027" s="13" t="s">
        <v>370</v>
      </c>
      <c r="Y1027" s="13"/>
      <c r="Z1027" s="14"/>
      <c r="AD1027" s="13">
        <f t="shared" si="106"/>
        <v>12</v>
      </c>
      <c r="AE1027" s="13">
        <f t="shared" si="111"/>
        <v>0</v>
      </c>
      <c r="AF1027" s="13">
        <f t="shared" si="112"/>
        <v>0</v>
      </c>
      <c r="AG1027" s="13">
        <f t="shared" si="101"/>
        <v>0</v>
      </c>
      <c r="AH1027" s="12">
        <f t="shared" si="110"/>
        <v>12</v>
      </c>
    </row>
    <row r="1028" spans="1:34" hidden="1" x14ac:dyDescent="0.3">
      <c r="A1028" s="11" t="s">
        <v>3743</v>
      </c>
      <c r="B1028" s="12" t="s">
        <v>3687</v>
      </c>
      <c r="C1028" s="12" t="s">
        <v>3692</v>
      </c>
      <c r="D1028" s="11" t="s">
        <v>3740</v>
      </c>
      <c r="E1028" s="11" t="s">
        <v>3744</v>
      </c>
      <c r="F1028" s="11" t="s">
        <v>3743</v>
      </c>
      <c r="G1028" s="12" t="s">
        <v>3745</v>
      </c>
      <c r="H1028" s="13" t="s">
        <v>370</v>
      </c>
      <c r="I1028" s="13"/>
      <c r="J1028" s="13"/>
      <c r="K1028" s="14" t="s">
        <v>370</v>
      </c>
      <c r="M1028" s="15"/>
      <c r="N1028" s="13"/>
      <c r="P1028" s="13"/>
      <c r="R1028" s="13" t="s">
        <v>370</v>
      </c>
      <c r="T1028" s="13"/>
      <c r="W1028" s="13"/>
      <c r="Y1028" s="13"/>
      <c r="Z1028" s="14"/>
      <c r="AD1028" s="13">
        <f t="shared" si="106"/>
        <v>3</v>
      </c>
      <c r="AE1028" s="13">
        <f t="shared" si="111"/>
        <v>0</v>
      </c>
      <c r="AF1028" s="13">
        <f t="shared" si="112"/>
        <v>0</v>
      </c>
      <c r="AG1028" s="13">
        <f t="shared" si="101"/>
        <v>0</v>
      </c>
      <c r="AH1028" s="12">
        <f t="shared" si="110"/>
        <v>3</v>
      </c>
    </row>
    <row r="1029" spans="1:34" hidden="1" x14ac:dyDescent="0.3">
      <c r="A1029" s="11" t="s">
        <v>3746</v>
      </c>
      <c r="B1029" s="12" t="s">
        <v>3687</v>
      </c>
      <c r="C1029" s="12" t="s">
        <v>3692</v>
      </c>
      <c r="D1029" s="11" t="s">
        <v>3740</v>
      </c>
      <c r="E1029" s="11" t="s">
        <v>3747</v>
      </c>
      <c r="F1029" s="11" t="s">
        <v>3746</v>
      </c>
      <c r="G1029" s="12" t="s">
        <v>3748</v>
      </c>
      <c r="I1029" s="13"/>
      <c r="J1029" s="13" t="s">
        <v>370</v>
      </c>
      <c r="M1029" s="15" t="s">
        <v>359</v>
      </c>
      <c r="N1029" s="13"/>
      <c r="O1029" s="13" t="s">
        <v>370</v>
      </c>
      <c r="P1029" s="13"/>
      <c r="R1029" s="13"/>
      <c r="S1029" s="13" t="s">
        <v>370</v>
      </c>
      <c r="T1029" s="13"/>
      <c r="W1029" s="13"/>
      <c r="Y1029" s="13"/>
      <c r="Z1029" s="14"/>
      <c r="AD1029" s="13">
        <f t="shared" si="106"/>
        <v>4</v>
      </c>
      <c r="AE1029" s="13">
        <f t="shared" si="111"/>
        <v>0</v>
      </c>
      <c r="AF1029" s="13">
        <f t="shared" si="112"/>
        <v>0</v>
      </c>
      <c r="AG1029" s="13">
        <f t="shared" si="101"/>
        <v>0</v>
      </c>
      <c r="AH1029" s="12">
        <f t="shared" si="110"/>
        <v>4</v>
      </c>
    </row>
    <row r="1030" spans="1:34" hidden="1" x14ac:dyDescent="0.3">
      <c r="A1030" s="11" t="s">
        <v>3749</v>
      </c>
      <c r="B1030" s="12" t="s">
        <v>3687</v>
      </c>
      <c r="C1030" s="12" t="s">
        <v>3692</v>
      </c>
      <c r="D1030" s="11" t="s">
        <v>3750</v>
      </c>
      <c r="E1030" s="11" t="s">
        <v>3751</v>
      </c>
      <c r="F1030" s="11" t="s">
        <v>3749</v>
      </c>
      <c r="G1030" s="12" t="s">
        <v>3752</v>
      </c>
      <c r="H1030" s="13" t="s">
        <v>370</v>
      </c>
      <c r="I1030" s="13"/>
      <c r="J1030" s="13" t="s">
        <v>370</v>
      </c>
      <c r="K1030" s="14" t="s">
        <v>370</v>
      </c>
      <c r="L1030" s="13" t="s">
        <v>370</v>
      </c>
      <c r="M1030" s="15" t="s">
        <v>359</v>
      </c>
      <c r="N1030" s="13"/>
      <c r="O1030" s="13" t="s">
        <v>370</v>
      </c>
      <c r="P1030" s="13" t="s">
        <v>370</v>
      </c>
      <c r="Q1030" s="13" t="s">
        <v>370</v>
      </c>
      <c r="R1030" s="13" t="s">
        <v>370</v>
      </c>
      <c r="S1030" s="13" t="s">
        <v>370</v>
      </c>
      <c r="T1030" s="13" t="s">
        <v>370</v>
      </c>
      <c r="V1030" s="13" t="s">
        <v>370</v>
      </c>
      <c r="W1030" s="13" t="s">
        <v>370</v>
      </c>
      <c r="Y1030" s="13"/>
      <c r="Z1030" s="14" t="s">
        <v>396</v>
      </c>
      <c r="AD1030" s="13">
        <f t="shared" si="106"/>
        <v>13</v>
      </c>
      <c r="AE1030" s="13">
        <f t="shared" si="111"/>
        <v>0</v>
      </c>
      <c r="AF1030" s="13">
        <f t="shared" si="112"/>
        <v>0</v>
      </c>
      <c r="AG1030" s="13">
        <f t="shared" si="101"/>
        <v>0</v>
      </c>
      <c r="AH1030" s="12">
        <f t="shared" si="110"/>
        <v>13</v>
      </c>
    </row>
    <row r="1031" spans="1:34" hidden="1" x14ac:dyDescent="0.3">
      <c r="A1031" s="11" t="s">
        <v>3753</v>
      </c>
      <c r="B1031" s="12" t="s">
        <v>3687</v>
      </c>
      <c r="C1031" s="12" t="s">
        <v>3692</v>
      </c>
      <c r="D1031" s="11" t="s">
        <v>3754</v>
      </c>
      <c r="E1031" s="11" t="s">
        <v>3755</v>
      </c>
      <c r="F1031" s="11" t="s">
        <v>3753</v>
      </c>
      <c r="G1031" s="12" t="s">
        <v>3756</v>
      </c>
      <c r="H1031" s="13" t="s">
        <v>370</v>
      </c>
      <c r="I1031" s="13"/>
      <c r="J1031" s="13"/>
      <c r="K1031" s="14" t="s">
        <v>370</v>
      </c>
      <c r="M1031" s="15"/>
      <c r="N1031" s="13"/>
      <c r="P1031" s="13"/>
      <c r="R1031" s="13" t="s">
        <v>370</v>
      </c>
      <c r="T1031" s="13"/>
      <c r="W1031" s="13"/>
      <c r="Y1031" s="13"/>
      <c r="Z1031" s="14"/>
      <c r="AD1031" s="13">
        <f t="shared" si="106"/>
        <v>3</v>
      </c>
      <c r="AE1031" s="13">
        <f t="shared" si="111"/>
        <v>0</v>
      </c>
      <c r="AF1031" s="13">
        <f t="shared" si="112"/>
        <v>0</v>
      </c>
      <c r="AG1031" s="13">
        <f t="shared" si="101"/>
        <v>0</v>
      </c>
      <c r="AH1031" s="12">
        <f t="shared" si="110"/>
        <v>3</v>
      </c>
    </row>
    <row r="1032" spans="1:34" hidden="1" x14ac:dyDescent="0.3">
      <c r="A1032" s="11" t="s">
        <v>3757</v>
      </c>
      <c r="B1032" s="12" t="s">
        <v>3687</v>
      </c>
      <c r="C1032" s="12" t="s">
        <v>3692</v>
      </c>
      <c r="D1032" s="11" t="s">
        <v>3754</v>
      </c>
      <c r="E1032" s="11" t="s">
        <v>3758</v>
      </c>
      <c r="F1032" s="11" t="s">
        <v>3757</v>
      </c>
      <c r="G1032" s="12" t="s">
        <v>3759</v>
      </c>
      <c r="H1032" s="13" t="s">
        <v>370</v>
      </c>
      <c r="I1032" s="13"/>
      <c r="J1032" s="13" t="s">
        <v>370</v>
      </c>
      <c r="M1032" s="15"/>
      <c r="N1032" s="13"/>
      <c r="P1032" s="13"/>
      <c r="R1032" s="13" t="s">
        <v>370</v>
      </c>
      <c r="T1032" s="13"/>
      <c r="W1032" s="13"/>
      <c r="Y1032" s="13"/>
      <c r="Z1032" s="14"/>
      <c r="AD1032" s="13">
        <f>COUNTIF(H1032:Z1032,"X")+COUNTIF(H1032:Z1032, "X(e)")</f>
        <v>3</v>
      </c>
      <c r="AE1032" s="13">
        <f>COUNTIF(H1032:Z1032,"NB")</f>
        <v>0</v>
      </c>
      <c r="AF1032" s="13">
        <f>COUNTIF(H1032:Z1032,"V")</f>
        <v>0</v>
      </c>
      <c r="AG1032" s="13">
        <f t="shared" si="101"/>
        <v>0</v>
      </c>
      <c r="AH1032" s="12">
        <f>SUM(AD1032:AG1032)</f>
        <v>3</v>
      </c>
    </row>
    <row r="1033" spans="1:34" hidden="1" x14ac:dyDescent="0.3">
      <c r="A1033" s="11" t="s">
        <v>3760</v>
      </c>
      <c r="B1033" s="12" t="s">
        <v>3687</v>
      </c>
      <c r="C1033" s="12" t="s">
        <v>3692</v>
      </c>
      <c r="D1033" s="11" t="s">
        <v>3754</v>
      </c>
      <c r="E1033" s="11" t="s">
        <v>3761</v>
      </c>
      <c r="F1033" s="11" t="s">
        <v>3760</v>
      </c>
      <c r="G1033" s="12" t="s">
        <v>3762</v>
      </c>
      <c r="H1033" s="13" t="s">
        <v>370</v>
      </c>
      <c r="I1033" s="13"/>
      <c r="J1033" s="13"/>
      <c r="L1033" s="13" t="s">
        <v>370</v>
      </c>
      <c r="M1033" s="15"/>
      <c r="N1033" s="13"/>
      <c r="P1033" s="13"/>
      <c r="R1033" s="13"/>
      <c r="T1033" s="13"/>
      <c r="W1033" s="13"/>
      <c r="Y1033" s="13"/>
      <c r="Z1033" s="14"/>
      <c r="AD1033" s="13">
        <f t="shared" si="106"/>
        <v>2</v>
      </c>
      <c r="AE1033" s="13">
        <f t="shared" si="111"/>
        <v>0</v>
      </c>
      <c r="AF1033" s="13">
        <f t="shared" si="112"/>
        <v>0</v>
      </c>
      <c r="AG1033" s="13">
        <f t="shared" si="101"/>
        <v>0</v>
      </c>
      <c r="AH1033" s="12">
        <f t="shared" si="110"/>
        <v>2</v>
      </c>
    </row>
    <row r="1034" spans="1:34" hidden="1" x14ac:dyDescent="0.3">
      <c r="A1034" s="11" t="s">
        <v>3763</v>
      </c>
      <c r="B1034" s="12" t="s">
        <v>3687</v>
      </c>
      <c r="C1034" s="12" t="s">
        <v>3692</v>
      </c>
      <c r="D1034" s="11" t="s">
        <v>3754</v>
      </c>
      <c r="E1034" s="11" t="s">
        <v>2606</v>
      </c>
      <c r="F1034" s="11" t="s">
        <v>3763</v>
      </c>
      <c r="G1034" s="12" t="s">
        <v>3764</v>
      </c>
      <c r="H1034" s="13" t="s">
        <v>370</v>
      </c>
      <c r="I1034" s="13"/>
      <c r="J1034" s="13" t="s">
        <v>370</v>
      </c>
      <c r="K1034" s="14" t="s">
        <v>370</v>
      </c>
      <c r="M1034" s="15" t="s">
        <v>359</v>
      </c>
      <c r="N1034" s="13"/>
      <c r="O1034" s="13" t="s">
        <v>370</v>
      </c>
      <c r="P1034" s="13" t="s">
        <v>370</v>
      </c>
      <c r="Q1034" s="13" t="s">
        <v>370</v>
      </c>
      <c r="R1034" s="13" t="s">
        <v>370</v>
      </c>
      <c r="S1034" s="13" t="s">
        <v>370</v>
      </c>
      <c r="T1034" s="13" t="s">
        <v>370</v>
      </c>
      <c r="U1034" s="13" t="s">
        <v>370</v>
      </c>
      <c r="W1034" s="13" t="s">
        <v>370</v>
      </c>
      <c r="Y1034" s="13"/>
      <c r="Z1034" s="14"/>
      <c r="AD1034" s="13">
        <f t="shared" si="106"/>
        <v>12</v>
      </c>
      <c r="AE1034" s="13">
        <f t="shared" si="111"/>
        <v>0</v>
      </c>
      <c r="AF1034" s="13">
        <f t="shared" si="112"/>
        <v>0</v>
      </c>
      <c r="AG1034" s="13">
        <f t="shared" si="101"/>
        <v>0</v>
      </c>
      <c r="AH1034" s="12">
        <f t="shared" si="110"/>
        <v>12</v>
      </c>
    </row>
    <row r="1035" spans="1:34" hidden="1" x14ac:dyDescent="0.3">
      <c r="A1035" s="11" t="s">
        <v>3765</v>
      </c>
      <c r="B1035" s="12" t="s">
        <v>3687</v>
      </c>
      <c r="C1035" s="12" t="s">
        <v>3692</v>
      </c>
      <c r="D1035" s="11" t="s">
        <v>3754</v>
      </c>
      <c r="E1035" s="11" t="s">
        <v>3766</v>
      </c>
      <c r="F1035" s="11" t="s">
        <v>3765</v>
      </c>
      <c r="G1035" s="12" t="s">
        <v>3767</v>
      </c>
      <c r="I1035" s="13"/>
      <c r="J1035" s="13"/>
      <c r="M1035" s="15" t="s">
        <v>359</v>
      </c>
      <c r="N1035" s="13"/>
      <c r="O1035" s="13" t="s">
        <v>370</v>
      </c>
      <c r="P1035" s="13"/>
      <c r="R1035" s="13"/>
      <c r="S1035" s="13" t="s">
        <v>370</v>
      </c>
      <c r="T1035" s="13"/>
      <c r="W1035" s="13" t="s">
        <v>370</v>
      </c>
      <c r="Y1035" s="13"/>
      <c r="Z1035" s="14"/>
      <c r="AD1035" s="13">
        <f t="shared" si="106"/>
        <v>4</v>
      </c>
      <c r="AE1035" s="13">
        <f t="shared" si="111"/>
        <v>0</v>
      </c>
      <c r="AF1035" s="13">
        <f t="shared" si="112"/>
        <v>0</v>
      </c>
      <c r="AG1035" s="13">
        <f t="shared" si="101"/>
        <v>0</v>
      </c>
      <c r="AH1035" s="12">
        <f t="shared" si="110"/>
        <v>4</v>
      </c>
    </row>
    <row r="1036" spans="1:34" hidden="1" x14ac:dyDescent="0.3">
      <c r="A1036" s="11" t="s">
        <v>3768</v>
      </c>
      <c r="B1036" s="12" t="s">
        <v>3687</v>
      </c>
      <c r="C1036" s="12" t="s">
        <v>3692</v>
      </c>
      <c r="D1036" s="11" t="s">
        <v>3754</v>
      </c>
      <c r="E1036" s="11" t="s">
        <v>3769</v>
      </c>
      <c r="F1036" s="11" t="s">
        <v>3768</v>
      </c>
      <c r="G1036" s="12" t="s">
        <v>3770</v>
      </c>
      <c r="H1036" s="13" t="s">
        <v>370</v>
      </c>
      <c r="I1036" s="13"/>
      <c r="J1036" s="13" t="s">
        <v>370</v>
      </c>
      <c r="K1036" s="14" t="s">
        <v>370</v>
      </c>
      <c r="M1036" s="15" t="s">
        <v>359</v>
      </c>
      <c r="N1036" s="13"/>
      <c r="O1036" s="13" t="s">
        <v>370</v>
      </c>
      <c r="P1036" s="13" t="s">
        <v>370</v>
      </c>
      <c r="Q1036" s="13" t="s">
        <v>370</v>
      </c>
      <c r="R1036" s="13" t="s">
        <v>370</v>
      </c>
      <c r="S1036" s="13" t="s">
        <v>370</v>
      </c>
      <c r="T1036" s="13" t="s">
        <v>370</v>
      </c>
      <c r="W1036" s="13" t="s">
        <v>370</v>
      </c>
      <c r="Y1036" s="13"/>
      <c r="Z1036" s="14"/>
      <c r="AD1036" s="13">
        <f t="shared" si="106"/>
        <v>11</v>
      </c>
      <c r="AE1036" s="13">
        <f t="shared" si="111"/>
        <v>0</v>
      </c>
      <c r="AF1036" s="13">
        <f t="shared" si="112"/>
        <v>0</v>
      </c>
      <c r="AG1036" s="13">
        <f t="shared" si="101"/>
        <v>0</v>
      </c>
      <c r="AH1036" s="12">
        <f t="shared" si="110"/>
        <v>11</v>
      </c>
    </row>
    <row r="1037" spans="1:34" hidden="1" x14ac:dyDescent="0.3">
      <c r="A1037" s="11" t="s">
        <v>3771</v>
      </c>
      <c r="B1037" s="12" t="s">
        <v>3687</v>
      </c>
      <c r="C1037" s="12" t="s">
        <v>3692</v>
      </c>
      <c r="D1037" s="11" t="s">
        <v>3754</v>
      </c>
      <c r="E1037" s="11" t="s">
        <v>3772</v>
      </c>
      <c r="F1037" s="11" t="s">
        <v>3771</v>
      </c>
      <c r="G1037" s="12" t="s">
        <v>3773</v>
      </c>
      <c r="I1037" s="13"/>
      <c r="J1037" s="13" t="s">
        <v>370</v>
      </c>
      <c r="M1037" s="15" t="s">
        <v>359</v>
      </c>
      <c r="N1037" s="13"/>
      <c r="O1037" s="13" t="s">
        <v>370</v>
      </c>
      <c r="P1037" s="13"/>
      <c r="R1037" s="13"/>
      <c r="S1037" s="13" t="s">
        <v>370</v>
      </c>
      <c r="T1037" s="13"/>
      <c r="W1037" s="13" t="s">
        <v>370</v>
      </c>
      <c r="Y1037" s="13"/>
      <c r="Z1037" s="14"/>
      <c r="AD1037" s="13">
        <f t="shared" si="106"/>
        <v>5</v>
      </c>
      <c r="AE1037" s="13">
        <f t="shared" si="111"/>
        <v>0</v>
      </c>
      <c r="AF1037" s="13">
        <f t="shared" si="112"/>
        <v>0</v>
      </c>
      <c r="AG1037" s="13">
        <f t="shared" si="101"/>
        <v>0</v>
      </c>
      <c r="AH1037" s="12">
        <f t="shared" si="110"/>
        <v>5</v>
      </c>
    </row>
    <row r="1038" spans="1:34" hidden="1" x14ac:dyDescent="0.3">
      <c r="A1038" s="11" t="s">
        <v>3774</v>
      </c>
      <c r="B1038" s="12" t="s">
        <v>3687</v>
      </c>
      <c r="C1038" s="12" t="s">
        <v>3692</v>
      </c>
      <c r="D1038" s="11" t="s">
        <v>3775</v>
      </c>
      <c r="E1038" s="11" t="s">
        <v>3776</v>
      </c>
      <c r="F1038" s="11" t="s">
        <v>3774</v>
      </c>
      <c r="G1038" s="12" t="s">
        <v>3777</v>
      </c>
      <c r="I1038" s="13"/>
      <c r="J1038" s="13"/>
      <c r="M1038" s="15" t="s">
        <v>359</v>
      </c>
      <c r="N1038" s="13"/>
      <c r="O1038" s="13" t="s">
        <v>370</v>
      </c>
      <c r="P1038" s="13"/>
      <c r="R1038" s="13"/>
      <c r="T1038" s="13"/>
      <c r="W1038" s="13"/>
      <c r="Y1038" s="13"/>
      <c r="Z1038" s="14"/>
      <c r="AD1038" s="13">
        <f t="shared" si="106"/>
        <v>2</v>
      </c>
      <c r="AE1038" s="13">
        <f t="shared" si="111"/>
        <v>0</v>
      </c>
      <c r="AF1038" s="13">
        <f t="shared" si="112"/>
        <v>0</v>
      </c>
      <c r="AG1038" s="13">
        <f t="shared" si="101"/>
        <v>0</v>
      </c>
      <c r="AH1038" s="12">
        <f t="shared" si="110"/>
        <v>2</v>
      </c>
    </row>
    <row r="1039" spans="1:34" hidden="1" x14ac:dyDescent="0.3">
      <c r="A1039" s="11" t="s">
        <v>3778</v>
      </c>
      <c r="B1039" s="12" t="s">
        <v>3687</v>
      </c>
      <c r="C1039" s="12" t="s">
        <v>3692</v>
      </c>
      <c r="D1039" s="11" t="s">
        <v>3775</v>
      </c>
      <c r="E1039" s="11" t="s">
        <v>3779</v>
      </c>
      <c r="F1039" s="11" t="s">
        <v>3778</v>
      </c>
      <c r="G1039" s="12" t="s">
        <v>3780</v>
      </c>
      <c r="I1039" s="13"/>
      <c r="J1039" s="13"/>
      <c r="M1039" s="15" t="s">
        <v>359</v>
      </c>
      <c r="N1039" s="13"/>
      <c r="O1039" s="13" t="s">
        <v>370</v>
      </c>
      <c r="P1039" s="13"/>
      <c r="R1039" s="13"/>
      <c r="S1039" s="13" t="s">
        <v>370</v>
      </c>
      <c r="T1039" s="13"/>
      <c r="W1039" s="13" t="s">
        <v>370</v>
      </c>
      <c r="Y1039" s="13"/>
      <c r="Z1039" s="14"/>
      <c r="AD1039" s="13">
        <f t="shared" si="106"/>
        <v>4</v>
      </c>
      <c r="AE1039" s="13">
        <f t="shared" si="111"/>
        <v>0</v>
      </c>
      <c r="AF1039" s="13">
        <f t="shared" si="112"/>
        <v>0</v>
      </c>
      <c r="AG1039" s="13">
        <f t="shared" si="101"/>
        <v>0</v>
      </c>
      <c r="AH1039" s="12">
        <f t="shared" si="110"/>
        <v>4</v>
      </c>
    </row>
    <row r="1040" spans="1:34" hidden="1" x14ac:dyDescent="0.3">
      <c r="A1040" s="11" t="s">
        <v>3781</v>
      </c>
      <c r="B1040" s="12" t="s">
        <v>3687</v>
      </c>
      <c r="C1040" s="12" t="s">
        <v>3692</v>
      </c>
      <c r="D1040" s="11" t="s">
        <v>3775</v>
      </c>
      <c r="E1040" s="11" t="s">
        <v>3782</v>
      </c>
      <c r="F1040" s="11" t="s">
        <v>3781</v>
      </c>
      <c r="G1040" s="12" t="s">
        <v>3783</v>
      </c>
      <c r="H1040" s="13" t="s">
        <v>370</v>
      </c>
      <c r="I1040" s="13"/>
      <c r="J1040" s="13" t="s">
        <v>370</v>
      </c>
      <c r="M1040" s="15"/>
      <c r="N1040" s="13"/>
      <c r="P1040" s="13"/>
      <c r="R1040" s="13"/>
      <c r="S1040" s="13" t="s">
        <v>370</v>
      </c>
      <c r="T1040" s="13"/>
      <c r="W1040" s="13"/>
      <c r="Y1040" s="13"/>
      <c r="Z1040" s="14"/>
      <c r="AD1040" s="13">
        <f t="shared" si="106"/>
        <v>3</v>
      </c>
      <c r="AE1040" s="13">
        <f t="shared" si="111"/>
        <v>0</v>
      </c>
      <c r="AF1040" s="13">
        <f t="shared" si="112"/>
        <v>0</v>
      </c>
      <c r="AG1040" s="13">
        <f t="shared" si="101"/>
        <v>0</v>
      </c>
      <c r="AH1040" s="12">
        <f t="shared" si="110"/>
        <v>3</v>
      </c>
    </row>
    <row r="1041" spans="1:34" hidden="1" x14ac:dyDescent="0.3">
      <c r="A1041" s="11" t="s">
        <v>3784</v>
      </c>
      <c r="B1041" s="12" t="s">
        <v>3687</v>
      </c>
      <c r="C1041" s="12" t="s">
        <v>3692</v>
      </c>
      <c r="D1041" s="11" t="s">
        <v>3775</v>
      </c>
      <c r="E1041" s="11" t="s">
        <v>3785</v>
      </c>
      <c r="F1041" s="11" t="s">
        <v>3784</v>
      </c>
      <c r="G1041" s="12" t="s">
        <v>3786</v>
      </c>
      <c r="I1041" s="13"/>
      <c r="J1041" s="13" t="s">
        <v>370</v>
      </c>
      <c r="M1041" s="15" t="s">
        <v>370</v>
      </c>
      <c r="N1041" s="13"/>
      <c r="O1041" s="13" t="s">
        <v>370</v>
      </c>
      <c r="P1041" s="13"/>
      <c r="R1041" s="13"/>
      <c r="S1041" s="13" t="s">
        <v>370</v>
      </c>
      <c r="T1041" s="13"/>
      <c r="W1041" s="13"/>
      <c r="Y1041" s="13"/>
      <c r="Z1041" s="14"/>
      <c r="AD1041" s="13">
        <f t="shared" si="106"/>
        <v>4</v>
      </c>
      <c r="AE1041" s="13">
        <f t="shared" si="111"/>
        <v>0</v>
      </c>
      <c r="AF1041" s="13">
        <f t="shared" si="112"/>
        <v>0</v>
      </c>
      <c r="AG1041" s="13">
        <f t="shared" si="101"/>
        <v>0</v>
      </c>
      <c r="AH1041" s="12">
        <f t="shared" si="110"/>
        <v>4</v>
      </c>
    </row>
    <row r="1042" spans="1:34" hidden="1" x14ac:dyDescent="0.3">
      <c r="A1042" s="11" t="s">
        <v>3787</v>
      </c>
      <c r="B1042" s="12" t="s">
        <v>3687</v>
      </c>
      <c r="C1042" s="12" t="s">
        <v>3692</v>
      </c>
      <c r="D1042" s="11" t="s">
        <v>3775</v>
      </c>
      <c r="E1042" s="11" t="s">
        <v>3788</v>
      </c>
      <c r="F1042" s="11" t="s">
        <v>3787</v>
      </c>
      <c r="G1042" s="12" t="s">
        <v>3789</v>
      </c>
      <c r="I1042" s="13"/>
      <c r="J1042" s="13"/>
      <c r="M1042" s="15" t="s">
        <v>359</v>
      </c>
      <c r="N1042" s="13"/>
      <c r="O1042" s="13" t="s">
        <v>370</v>
      </c>
      <c r="P1042" s="13"/>
      <c r="R1042" s="13"/>
      <c r="T1042" s="13"/>
      <c r="W1042" s="13"/>
      <c r="Y1042" s="13"/>
      <c r="Z1042" s="14"/>
      <c r="AD1042" s="13">
        <f t="shared" si="106"/>
        <v>2</v>
      </c>
      <c r="AE1042" s="13">
        <f t="shared" si="111"/>
        <v>0</v>
      </c>
      <c r="AF1042" s="13">
        <f t="shared" si="112"/>
        <v>0</v>
      </c>
      <c r="AG1042" s="13">
        <f t="shared" si="101"/>
        <v>0</v>
      </c>
      <c r="AH1042" s="12">
        <f t="shared" si="110"/>
        <v>2</v>
      </c>
    </row>
    <row r="1043" spans="1:34" hidden="1" x14ac:dyDescent="0.3">
      <c r="A1043" s="11" t="s">
        <v>3790</v>
      </c>
      <c r="B1043" s="12" t="s">
        <v>3687</v>
      </c>
      <c r="C1043" s="12" t="s">
        <v>3692</v>
      </c>
      <c r="D1043" s="11" t="s">
        <v>3775</v>
      </c>
      <c r="E1043" s="11" t="s">
        <v>3791</v>
      </c>
      <c r="F1043" s="11" t="s">
        <v>3790</v>
      </c>
      <c r="G1043" s="12" t="s">
        <v>3792</v>
      </c>
      <c r="I1043" s="13"/>
      <c r="J1043" s="13" t="s">
        <v>370</v>
      </c>
      <c r="K1043" s="14" t="s">
        <v>370</v>
      </c>
      <c r="M1043" s="15"/>
      <c r="N1043" s="13"/>
      <c r="P1043" s="13" t="s">
        <v>370</v>
      </c>
      <c r="Q1043" s="13" t="s">
        <v>370</v>
      </c>
      <c r="R1043" s="13"/>
      <c r="S1043" s="13" t="s">
        <v>370</v>
      </c>
      <c r="T1043" s="13" t="s">
        <v>370</v>
      </c>
      <c r="W1043" s="13" t="s">
        <v>370</v>
      </c>
      <c r="Y1043" s="13"/>
      <c r="Z1043" s="14"/>
      <c r="AD1043" s="13">
        <f t="shared" si="106"/>
        <v>7</v>
      </c>
      <c r="AE1043" s="13">
        <f t="shared" si="111"/>
        <v>0</v>
      </c>
      <c r="AF1043" s="13">
        <f t="shared" si="112"/>
        <v>0</v>
      </c>
      <c r="AG1043" s="13">
        <f t="shared" si="101"/>
        <v>0</v>
      </c>
      <c r="AH1043" s="12">
        <f t="shared" si="110"/>
        <v>7</v>
      </c>
    </row>
    <row r="1044" spans="1:34" hidden="1" x14ac:dyDescent="0.3">
      <c r="A1044" s="11" t="s">
        <v>3793</v>
      </c>
      <c r="B1044" s="12" t="s">
        <v>3687</v>
      </c>
      <c r="C1044" s="12" t="s">
        <v>3692</v>
      </c>
      <c r="D1044" s="11" t="s">
        <v>3775</v>
      </c>
      <c r="E1044" s="11" t="s">
        <v>3794</v>
      </c>
      <c r="F1044" s="11" t="s">
        <v>3793</v>
      </c>
      <c r="G1044" s="12" t="s">
        <v>3795</v>
      </c>
      <c r="I1044" s="13"/>
      <c r="J1044" s="13"/>
      <c r="K1044" s="17" t="s">
        <v>416</v>
      </c>
      <c r="M1044" s="15"/>
      <c r="N1044" s="13"/>
      <c r="P1044" s="13"/>
      <c r="R1044" s="13"/>
      <c r="T1044" s="13"/>
      <c r="W1044" s="13"/>
      <c r="Y1044" s="13"/>
      <c r="Z1044" s="14"/>
      <c r="AD1044" s="13">
        <f t="shared" si="106"/>
        <v>1</v>
      </c>
      <c r="AE1044" s="13">
        <f t="shared" si="111"/>
        <v>0</v>
      </c>
      <c r="AF1044" s="13">
        <f t="shared" si="112"/>
        <v>0</v>
      </c>
      <c r="AG1044" s="13">
        <f t="shared" si="101"/>
        <v>0</v>
      </c>
      <c r="AH1044" s="12">
        <f t="shared" si="110"/>
        <v>1</v>
      </c>
    </row>
    <row r="1045" spans="1:34" hidden="1" x14ac:dyDescent="0.3">
      <c r="A1045" s="11" t="s">
        <v>3796</v>
      </c>
      <c r="B1045" s="12" t="s">
        <v>3687</v>
      </c>
      <c r="C1045" s="12" t="s">
        <v>3692</v>
      </c>
      <c r="D1045" s="11" t="s">
        <v>3775</v>
      </c>
      <c r="E1045" s="11" t="s">
        <v>3797</v>
      </c>
      <c r="F1045" s="11" t="s">
        <v>3796</v>
      </c>
      <c r="G1045" s="12" t="s">
        <v>3798</v>
      </c>
      <c r="I1045" s="13"/>
      <c r="J1045" s="13"/>
      <c r="K1045" s="17" t="s">
        <v>416</v>
      </c>
      <c r="M1045" s="15"/>
      <c r="N1045" s="13"/>
      <c r="P1045" s="13"/>
      <c r="R1045" s="13" t="s">
        <v>396</v>
      </c>
      <c r="T1045" s="13"/>
      <c r="W1045" s="13"/>
      <c r="Y1045" s="13"/>
      <c r="Z1045" s="14"/>
      <c r="AD1045" s="13">
        <f t="shared" si="106"/>
        <v>1</v>
      </c>
      <c r="AE1045" s="13">
        <f t="shared" si="111"/>
        <v>0</v>
      </c>
      <c r="AF1045" s="13">
        <f t="shared" si="112"/>
        <v>0</v>
      </c>
      <c r="AG1045" s="13">
        <f t="shared" si="101"/>
        <v>0</v>
      </c>
      <c r="AH1045" s="12">
        <f t="shared" si="110"/>
        <v>1</v>
      </c>
    </row>
    <row r="1046" spans="1:34" hidden="1" x14ac:dyDescent="0.3">
      <c r="A1046" s="11" t="s">
        <v>3799</v>
      </c>
      <c r="B1046" s="12" t="s">
        <v>3687</v>
      </c>
      <c r="C1046" s="12" t="s">
        <v>3692</v>
      </c>
      <c r="D1046" s="11" t="s">
        <v>3775</v>
      </c>
      <c r="E1046" s="11" t="s">
        <v>3800</v>
      </c>
      <c r="F1046" s="11" t="s">
        <v>3799</v>
      </c>
      <c r="G1046" s="12" t="s">
        <v>3801</v>
      </c>
      <c r="H1046" s="13" t="s">
        <v>370</v>
      </c>
      <c r="I1046" s="13"/>
      <c r="J1046" s="13" t="s">
        <v>370</v>
      </c>
      <c r="K1046" s="14" t="s">
        <v>370</v>
      </c>
      <c r="M1046" s="15" t="s">
        <v>359</v>
      </c>
      <c r="N1046" s="13"/>
      <c r="O1046" s="13" t="s">
        <v>370</v>
      </c>
      <c r="P1046" s="13"/>
      <c r="Q1046" s="13" t="s">
        <v>370</v>
      </c>
      <c r="R1046" s="13" t="s">
        <v>370</v>
      </c>
      <c r="S1046" s="13" t="s">
        <v>370</v>
      </c>
      <c r="T1046" s="13" t="s">
        <v>370</v>
      </c>
      <c r="U1046" s="13" t="s">
        <v>370</v>
      </c>
      <c r="V1046" s="13" t="s">
        <v>370</v>
      </c>
      <c r="W1046" s="13" t="s">
        <v>370</v>
      </c>
      <c r="Y1046" s="13"/>
      <c r="Z1046" s="14"/>
      <c r="AD1046" s="13">
        <f t="shared" si="106"/>
        <v>12</v>
      </c>
      <c r="AE1046" s="13">
        <f t="shared" si="111"/>
        <v>0</v>
      </c>
      <c r="AF1046" s="13">
        <f t="shared" si="112"/>
        <v>0</v>
      </c>
      <c r="AG1046" s="13">
        <f t="shared" ref="AG1046:AG1109" si="113">COUNTIF(H1046:AA1046,"IN")</f>
        <v>0</v>
      </c>
      <c r="AH1046" s="12">
        <f t="shared" si="110"/>
        <v>12</v>
      </c>
    </row>
    <row r="1047" spans="1:34" hidden="1" x14ac:dyDescent="0.3">
      <c r="A1047" s="11" t="s">
        <v>3802</v>
      </c>
      <c r="B1047" s="12" t="s">
        <v>3687</v>
      </c>
      <c r="C1047" s="12" t="s">
        <v>3692</v>
      </c>
      <c r="D1047" s="11" t="s">
        <v>3775</v>
      </c>
      <c r="E1047" s="11" t="s">
        <v>3803</v>
      </c>
      <c r="F1047" s="11" t="s">
        <v>3802</v>
      </c>
      <c r="G1047" s="12" t="s">
        <v>3804</v>
      </c>
      <c r="I1047" s="13"/>
      <c r="J1047" s="13"/>
      <c r="L1047" s="13" t="s">
        <v>370</v>
      </c>
      <c r="M1047" s="15"/>
      <c r="N1047" s="13"/>
      <c r="O1047" s="13" t="s">
        <v>370</v>
      </c>
      <c r="P1047" s="13"/>
      <c r="R1047" s="13"/>
      <c r="S1047" s="13" t="s">
        <v>370</v>
      </c>
      <c r="T1047" s="13"/>
      <c r="W1047" s="13"/>
      <c r="Y1047" s="13"/>
      <c r="Z1047" s="14"/>
      <c r="AD1047" s="13">
        <f t="shared" si="106"/>
        <v>3</v>
      </c>
      <c r="AE1047" s="13">
        <f t="shared" si="111"/>
        <v>0</v>
      </c>
      <c r="AF1047" s="13">
        <f t="shared" si="112"/>
        <v>0</v>
      </c>
      <c r="AG1047" s="13">
        <f t="shared" si="113"/>
        <v>0</v>
      </c>
      <c r="AH1047" s="12">
        <f t="shared" si="110"/>
        <v>3</v>
      </c>
    </row>
    <row r="1048" spans="1:34" hidden="1" x14ac:dyDescent="0.3">
      <c r="A1048" s="11" t="s">
        <v>3805</v>
      </c>
      <c r="B1048" s="12" t="s">
        <v>3687</v>
      </c>
      <c r="C1048" s="12" t="s">
        <v>3692</v>
      </c>
      <c r="D1048" s="11" t="s">
        <v>3775</v>
      </c>
      <c r="E1048" s="11" t="s">
        <v>3806</v>
      </c>
      <c r="F1048" s="11" t="s">
        <v>3805</v>
      </c>
      <c r="G1048" s="12" t="s">
        <v>3807</v>
      </c>
      <c r="H1048" s="13" t="s">
        <v>370</v>
      </c>
      <c r="I1048" s="13"/>
      <c r="J1048" s="13"/>
      <c r="L1048" s="13" t="s">
        <v>370</v>
      </c>
      <c r="M1048" s="15"/>
      <c r="N1048" s="13"/>
      <c r="P1048" s="13"/>
      <c r="R1048" s="13"/>
      <c r="T1048" s="13"/>
      <c r="W1048" s="13"/>
      <c r="Y1048" s="13"/>
      <c r="Z1048" s="14"/>
      <c r="AD1048" s="13">
        <f>COUNTIF(H1048:Z1048,"X")+COUNTIF(H1048:Z1048, "X(e)")</f>
        <v>2</v>
      </c>
      <c r="AE1048" s="13">
        <f>COUNTIF(H1048:Z1048,"NB")</f>
        <v>0</v>
      </c>
      <c r="AF1048" s="13">
        <f>COUNTIF(H1048:Z1048,"V")</f>
        <v>0</v>
      </c>
      <c r="AG1048" s="13">
        <f t="shared" si="113"/>
        <v>0</v>
      </c>
      <c r="AH1048" s="12">
        <f>SUM(AD1048:AG1048)</f>
        <v>2</v>
      </c>
    </row>
    <row r="1049" spans="1:34" hidden="1" x14ac:dyDescent="0.3">
      <c r="A1049" s="11" t="s">
        <v>3808</v>
      </c>
      <c r="B1049" s="12" t="s">
        <v>3687</v>
      </c>
      <c r="C1049" s="12" t="s">
        <v>3692</v>
      </c>
      <c r="D1049" s="11" t="s">
        <v>3809</v>
      </c>
      <c r="E1049" s="11" t="s">
        <v>3810</v>
      </c>
      <c r="F1049" s="11" t="s">
        <v>3808</v>
      </c>
      <c r="G1049" s="12" t="s">
        <v>3811</v>
      </c>
      <c r="I1049" s="13"/>
      <c r="J1049" s="13"/>
      <c r="M1049" s="15"/>
      <c r="N1049" s="13"/>
      <c r="P1049" s="13"/>
      <c r="R1049" s="13"/>
      <c r="S1049" s="16" t="s">
        <v>416</v>
      </c>
      <c r="T1049" s="13"/>
      <c r="W1049" s="13"/>
      <c r="Y1049" s="13"/>
      <c r="Z1049" s="14"/>
      <c r="AD1049" s="13">
        <f t="shared" si="106"/>
        <v>1</v>
      </c>
      <c r="AE1049" s="13">
        <f t="shared" si="111"/>
        <v>0</v>
      </c>
      <c r="AF1049" s="13">
        <f t="shared" si="112"/>
        <v>0</v>
      </c>
      <c r="AG1049" s="13">
        <f t="shared" si="113"/>
        <v>0</v>
      </c>
      <c r="AH1049" s="12">
        <f t="shared" si="110"/>
        <v>1</v>
      </c>
    </row>
    <row r="1050" spans="1:34" hidden="1" x14ac:dyDescent="0.3">
      <c r="A1050" s="11" t="s">
        <v>3812</v>
      </c>
      <c r="B1050" s="12" t="s">
        <v>3687</v>
      </c>
      <c r="C1050" s="12" t="s">
        <v>3692</v>
      </c>
      <c r="D1050" s="11" t="s">
        <v>3813</v>
      </c>
      <c r="E1050" s="11" t="s">
        <v>3814</v>
      </c>
      <c r="F1050" s="11" t="s">
        <v>3812</v>
      </c>
      <c r="G1050" s="12" t="s">
        <v>3815</v>
      </c>
      <c r="H1050" s="13" t="s">
        <v>370</v>
      </c>
      <c r="I1050" s="13" t="s">
        <v>370</v>
      </c>
      <c r="J1050" s="13" t="s">
        <v>370</v>
      </c>
      <c r="K1050" s="14" t="s">
        <v>370</v>
      </c>
      <c r="L1050" s="13" t="s">
        <v>370</v>
      </c>
      <c r="M1050" s="15" t="s">
        <v>359</v>
      </c>
      <c r="N1050" s="13" t="s">
        <v>524</v>
      </c>
      <c r="O1050" s="13" t="s">
        <v>370</v>
      </c>
      <c r="P1050" s="13" t="s">
        <v>370</v>
      </c>
      <c r="Q1050" s="13" t="s">
        <v>370</v>
      </c>
      <c r="R1050" s="13" t="s">
        <v>370</v>
      </c>
      <c r="S1050" s="13" t="s">
        <v>370</v>
      </c>
      <c r="T1050" s="13" t="s">
        <v>370</v>
      </c>
      <c r="U1050" s="13" t="s">
        <v>524</v>
      </c>
      <c r="V1050" s="13" t="s">
        <v>370</v>
      </c>
      <c r="W1050" s="13" t="s">
        <v>370</v>
      </c>
      <c r="Y1050" s="13" t="s">
        <v>524</v>
      </c>
      <c r="Z1050" s="14" t="s">
        <v>524</v>
      </c>
      <c r="AD1050" s="13">
        <f>COUNTIF(H1050:Z1050,"X")+COUNTIF(H1050:Z1050, "X(e)")</f>
        <v>14</v>
      </c>
      <c r="AE1050" s="13">
        <f t="shared" si="111"/>
        <v>0</v>
      </c>
      <c r="AF1050" s="13">
        <f t="shared" si="112"/>
        <v>4</v>
      </c>
      <c r="AG1050" s="13">
        <f t="shared" si="113"/>
        <v>0</v>
      </c>
      <c r="AH1050" s="12">
        <f>SUM(AD1050:AG1050)</f>
        <v>18</v>
      </c>
    </row>
    <row r="1051" spans="1:34" hidden="1" x14ac:dyDescent="0.3">
      <c r="A1051" s="11" t="s">
        <v>3816</v>
      </c>
      <c r="B1051" s="12" t="s">
        <v>3687</v>
      </c>
      <c r="C1051" s="12" t="s">
        <v>3692</v>
      </c>
      <c r="D1051" s="11" t="s">
        <v>3817</v>
      </c>
      <c r="E1051" s="11" t="s">
        <v>3818</v>
      </c>
      <c r="F1051" s="11" t="s">
        <v>3816</v>
      </c>
      <c r="G1051" s="12" t="s">
        <v>3819</v>
      </c>
      <c r="H1051" s="13" t="s">
        <v>370</v>
      </c>
      <c r="I1051" s="13"/>
      <c r="J1051" s="13" t="s">
        <v>370</v>
      </c>
      <c r="K1051" s="14" t="s">
        <v>370</v>
      </c>
      <c r="M1051" s="15" t="s">
        <v>359</v>
      </c>
      <c r="N1051" s="13"/>
      <c r="O1051" s="13" t="s">
        <v>370</v>
      </c>
      <c r="P1051" s="13"/>
      <c r="Q1051" s="13" t="s">
        <v>370</v>
      </c>
      <c r="R1051" s="13" t="s">
        <v>370</v>
      </c>
      <c r="S1051" s="13" t="s">
        <v>370</v>
      </c>
      <c r="T1051" s="13"/>
      <c r="V1051" s="13" t="s">
        <v>370</v>
      </c>
      <c r="W1051" s="13" t="s">
        <v>370</v>
      </c>
      <c r="Y1051" s="13"/>
      <c r="Z1051" s="14"/>
      <c r="AD1051" s="13">
        <f>COUNTIF(H1051:Z1051,"X")+COUNTIF(H1051:Z1051, "X(e)")</f>
        <v>10</v>
      </c>
      <c r="AE1051" s="13">
        <f t="shared" si="111"/>
        <v>0</v>
      </c>
      <c r="AF1051" s="13">
        <f t="shared" si="112"/>
        <v>0</v>
      </c>
      <c r="AG1051" s="13">
        <f t="shared" si="113"/>
        <v>0</v>
      </c>
      <c r="AH1051" s="12">
        <f>SUM(AD1051:AG1051)</f>
        <v>10</v>
      </c>
    </row>
    <row r="1052" spans="1:34" hidden="1" x14ac:dyDescent="0.3">
      <c r="A1052" s="11" t="s">
        <v>3820</v>
      </c>
      <c r="B1052" s="12" t="s">
        <v>3687</v>
      </c>
      <c r="C1052" s="12" t="s">
        <v>3692</v>
      </c>
      <c r="D1052" s="11" t="s">
        <v>3821</v>
      </c>
      <c r="E1052" s="11" t="s">
        <v>3822</v>
      </c>
      <c r="F1052" s="11" t="s">
        <v>3820</v>
      </c>
      <c r="G1052" s="12" t="s">
        <v>3823</v>
      </c>
      <c r="H1052" s="13" t="s">
        <v>370</v>
      </c>
      <c r="I1052" s="13"/>
      <c r="J1052" s="13" t="s">
        <v>370</v>
      </c>
      <c r="K1052" s="14" t="s">
        <v>370</v>
      </c>
      <c r="M1052" s="15" t="s">
        <v>359</v>
      </c>
      <c r="N1052" s="13"/>
      <c r="O1052" s="13" t="s">
        <v>370</v>
      </c>
      <c r="P1052" s="13" t="s">
        <v>370</v>
      </c>
      <c r="Q1052" s="13" t="s">
        <v>370</v>
      </c>
      <c r="R1052" s="13" t="s">
        <v>370</v>
      </c>
      <c r="S1052" s="13" t="s">
        <v>370</v>
      </c>
      <c r="T1052" s="13" t="s">
        <v>370</v>
      </c>
      <c r="U1052" s="13" t="s">
        <v>370</v>
      </c>
      <c r="V1052" s="13" t="s">
        <v>370</v>
      </c>
      <c r="W1052" s="13" t="s">
        <v>370</v>
      </c>
      <c r="Y1052" s="13"/>
      <c r="Z1052" s="14"/>
      <c r="AD1052" s="13">
        <f>COUNTIF(H1052:Z1052,"X")+COUNTIF(H1052:Z1052, "X(e)")</f>
        <v>13</v>
      </c>
      <c r="AE1052" s="13">
        <f t="shared" si="111"/>
        <v>0</v>
      </c>
      <c r="AF1052" s="13">
        <f t="shared" si="112"/>
        <v>0</v>
      </c>
      <c r="AG1052" s="13">
        <f t="shared" si="113"/>
        <v>0</v>
      </c>
      <c r="AH1052" s="12">
        <f>SUM(AD1052:AG1052)</f>
        <v>13</v>
      </c>
    </row>
    <row r="1053" spans="1:34" hidden="1" x14ac:dyDescent="0.3">
      <c r="A1053" s="11" t="s">
        <v>3824</v>
      </c>
      <c r="B1053" s="12" t="s">
        <v>3687</v>
      </c>
      <c r="C1053" s="12" t="s">
        <v>3692</v>
      </c>
      <c r="D1053" s="11" t="s">
        <v>3821</v>
      </c>
      <c r="E1053" s="11" t="s">
        <v>3825</v>
      </c>
      <c r="F1053" s="11" t="s">
        <v>3824</v>
      </c>
      <c r="G1053" s="12" t="s">
        <v>3826</v>
      </c>
      <c r="H1053" s="13" t="s">
        <v>370</v>
      </c>
      <c r="I1053" s="13"/>
      <c r="J1053" s="13" t="s">
        <v>370</v>
      </c>
      <c r="K1053" s="14" t="s">
        <v>370</v>
      </c>
      <c r="M1053" s="15" t="s">
        <v>359</v>
      </c>
      <c r="N1053" s="13"/>
      <c r="O1053" s="13" t="s">
        <v>370</v>
      </c>
      <c r="P1053" s="13"/>
      <c r="Q1053" s="13" t="s">
        <v>370</v>
      </c>
      <c r="R1053" s="13" t="s">
        <v>370</v>
      </c>
      <c r="S1053" s="13" t="s">
        <v>370</v>
      </c>
      <c r="T1053" s="13" t="s">
        <v>370</v>
      </c>
      <c r="U1053" s="13" t="s">
        <v>524</v>
      </c>
      <c r="W1053" s="13" t="s">
        <v>370</v>
      </c>
      <c r="Y1053" s="13"/>
      <c r="Z1053" s="14"/>
      <c r="AD1053" s="13">
        <f>COUNTIF(H1053:Z1053,"X")+COUNTIF(H1053:Z1053, "X(e)")</f>
        <v>10</v>
      </c>
      <c r="AE1053" s="13">
        <f t="shared" si="111"/>
        <v>0</v>
      </c>
      <c r="AF1053" s="13">
        <f t="shared" si="112"/>
        <v>1</v>
      </c>
      <c r="AG1053" s="13">
        <f t="shared" si="113"/>
        <v>0</v>
      </c>
      <c r="AH1053" s="12">
        <f>SUM(AD1053:AG1053)</f>
        <v>11</v>
      </c>
    </row>
    <row r="1054" spans="1:34" hidden="1" x14ac:dyDescent="0.3">
      <c r="A1054" s="11" t="s">
        <v>3827</v>
      </c>
      <c r="B1054" s="12" t="s">
        <v>3687</v>
      </c>
      <c r="C1054" s="12" t="s">
        <v>3692</v>
      </c>
      <c r="D1054" s="11" t="s">
        <v>3821</v>
      </c>
      <c r="E1054" s="11" t="s">
        <v>3828</v>
      </c>
      <c r="F1054" s="11" t="s">
        <v>3827</v>
      </c>
      <c r="G1054" s="12" t="s">
        <v>3829</v>
      </c>
      <c r="H1054" s="13" t="s">
        <v>370</v>
      </c>
      <c r="I1054" s="13"/>
      <c r="J1054" s="13" t="s">
        <v>370</v>
      </c>
      <c r="K1054" s="14" t="s">
        <v>370</v>
      </c>
      <c r="L1054" s="13" t="s">
        <v>370</v>
      </c>
      <c r="M1054" s="15" t="s">
        <v>370</v>
      </c>
      <c r="N1054" s="13"/>
      <c r="O1054" s="13" t="s">
        <v>370</v>
      </c>
      <c r="P1054" s="13" t="s">
        <v>396</v>
      </c>
      <c r="Q1054" s="13" t="s">
        <v>370</v>
      </c>
      <c r="R1054" s="13" t="s">
        <v>370</v>
      </c>
      <c r="S1054" s="13" t="s">
        <v>370</v>
      </c>
      <c r="T1054" s="13" t="s">
        <v>396</v>
      </c>
      <c r="U1054" s="13" t="s">
        <v>524</v>
      </c>
      <c r="V1054" s="13" t="s">
        <v>370</v>
      </c>
      <c r="W1054" s="18" t="s">
        <v>359</v>
      </c>
      <c r="Y1054" s="13"/>
      <c r="Z1054" s="14" t="s">
        <v>370</v>
      </c>
      <c r="AD1054" s="13">
        <f>COUNTIF(H1054:Z1054,"X")+COUNTIF(H1054:Z1054, "X(e)")</f>
        <v>12</v>
      </c>
      <c r="AE1054" s="13">
        <f t="shared" si="111"/>
        <v>0</v>
      </c>
      <c r="AF1054" s="13">
        <f t="shared" si="112"/>
        <v>1</v>
      </c>
      <c r="AG1054" s="13">
        <f t="shared" si="113"/>
        <v>0</v>
      </c>
      <c r="AH1054" s="12">
        <f>SUM(AD1054:AG1054)</f>
        <v>13</v>
      </c>
    </row>
    <row r="1055" spans="1:34" hidden="1" x14ac:dyDescent="0.3">
      <c r="A1055" s="11" t="s">
        <v>3830</v>
      </c>
      <c r="B1055" s="12" t="s">
        <v>3831</v>
      </c>
      <c r="C1055" s="12" t="s">
        <v>3832</v>
      </c>
      <c r="D1055" s="11" t="s">
        <v>3833</v>
      </c>
      <c r="E1055" s="11" t="s">
        <v>1150</v>
      </c>
      <c r="F1055" s="11" t="s">
        <v>3830</v>
      </c>
      <c r="G1055" s="12" t="s">
        <v>3834</v>
      </c>
      <c r="I1055" s="13"/>
      <c r="J1055" s="13" t="s">
        <v>370</v>
      </c>
      <c r="K1055" s="14" t="s">
        <v>370</v>
      </c>
      <c r="M1055" s="15" t="s">
        <v>359</v>
      </c>
      <c r="N1055" s="13"/>
      <c r="O1055" s="13" t="s">
        <v>370</v>
      </c>
      <c r="P1055" s="13"/>
      <c r="R1055" s="13"/>
      <c r="S1055" s="13" t="s">
        <v>370</v>
      </c>
      <c r="T1055" s="13"/>
      <c r="W1055" s="13" t="s">
        <v>370</v>
      </c>
      <c r="Y1055" s="13"/>
      <c r="Z1055" s="14"/>
      <c r="AD1055" s="13">
        <f t="shared" ref="AD1055:AD1118" si="114">COUNTIF(H1055:Z1055,"X")+COUNTIF(H1055:Z1055, "X(e)")</f>
        <v>6</v>
      </c>
      <c r="AE1055" s="13">
        <f t="shared" si="111"/>
        <v>0</v>
      </c>
      <c r="AF1055" s="13">
        <f t="shared" si="112"/>
        <v>0</v>
      </c>
      <c r="AG1055" s="13">
        <f t="shared" si="113"/>
        <v>0</v>
      </c>
      <c r="AH1055" s="12">
        <f t="shared" ref="AH1055:AH1116" si="115">SUM(AD1055:AG1055)</f>
        <v>6</v>
      </c>
    </row>
    <row r="1056" spans="1:34" hidden="1" x14ac:dyDescent="0.3">
      <c r="A1056" s="11" t="s">
        <v>3835</v>
      </c>
      <c r="B1056" s="12" t="s">
        <v>3831</v>
      </c>
      <c r="C1056" s="12" t="s">
        <v>3832</v>
      </c>
      <c r="D1056" s="11" t="s">
        <v>3833</v>
      </c>
      <c r="E1056" s="11" t="s">
        <v>3836</v>
      </c>
      <c r="F1056" s="11" t="s">
        <v>3835</v>
      </c>
      <c r="G1056" s="12" t="s">
        <v>3837</v>
      </c>
      <c r="I1056" s="13"/>
      <c r="J1056" s="13" t="s">
        <v>370</v>
      </c>
      <c r="M1056" s="15" t="s">
        <v>359</v>
      </c>
      <c r="N1056" s="13"/>
      <c r="O1056" s="13" t="s">
        <v>370</v>
      </c>
      <c r="P1056" s="13"/>
      <c r="R1056" s="13"/>
      <c r="S1056" s="13" t="s">
        <v>370</v>
      </c>
      <c r="T1056" s="13"/>
      <c r="W1056" s="13" t="s">
        <v>370</v>
      </c>
      <c r="Y1056" s="13"/>
      <c r="Z1056" s="14"/>
      <c r="AD1056" s="13">
        <f t="shared" si="114"/>
        <v>5</v>
      </c>
      <c r="AE1056" s="13">
        <f t="shared" si="111"/>
        <v>0</v>
      </c>
      <c r="AF1056" s="13">
        <f t="shared" si="112"/>
        <v>0</v>
      </c>
      <c r="AG1056" s="13">
        <f t="shared" si="113"/>
        <v>0</v>
      </c>
      <c r="AH1056" s="12">
        <f t="shared" si="115"/>
        <v>5</v>
      </c>
    </row>
    <row r="1057" spans="1:34" hidden="1" x14ac:dyDescent="0.3">
      <c r="A1057" s="11" t="s">
        <v>3838</v>
      </c>
      <c r="B1057" s="12" t="s">
        <v>3831</v>
      </c>
      <c r="C1057" s="12" t="s">
        <v>3832</v>
      </c>
      <c r="D1057" s="11" t="s">
        <v>3833</v>
      </c>
      <c r="E1057" s="11" t="s">
        <v>3839</v>
      </c>
      <c r="F1057" s="11" t="s">
        <v>3838</v>
      </c>
      <c r="G1057" s="12" t="s">
        <v>3840</v>
      </c>
      <c r="I1057" s="13"/>
      <c r="J1057" s="13"/>
      <c r="M1057" s="15" t="s">
        <v>359</v>
      </c>
      <c r="N1057" s="13"/>
      <c r="P1057" s="13"/>
      <c r="R1057" s="13"/>
      <c r="T1057" s="13"/>
      <c r="W1057" s="13" t="s">
        <v>370</v>
      </c>
      <c r="Y1057" s="13"/>
      <c r="Z1057" s="14"/>
      <c r="AD1057" s="13">
        <f t="shared" si="114"/>
        <v>2</v>
      </c>
      <c r="AE1057" s="13">
        <f t="shared" si="111"/>
        <v>0</v>
      </c>
      <c r="AF1057" s="13">
        <f t="shared" si="112"/>
        <v>0</v>
      </c>
      <c r="AG1057" s="13">
        <f t="shared" si="113"/>
        <v>0</v>
      </c>
      <c r="AH1057" s="12">
        <f t="shared" si="115"/>
        <v>2</v>
      </c>
    </row>
    <row r="1058" spans="1:34" hidden="1" x14ac:dyDescent="0.3">
      <c r="A1058" s="11" t="s">
        <v>3841</v>
      </c>
      <c r="B1058" s="12" t="s">
        <v>3831</v>
      </c>
      <c r="C1058" s="12" t="s">
        <v>3832</v>
      </c>
      <c r="D1058" s="11" t="s">
        <v>3833</v>
      </c>
      <c r="E1058" s="11" t="s">
        <v>3842</v>
      </c>
      <c r="F1058" s="11" t="s">
        <v>3841</v>
      </c>
      <c r="G1058" s="12" t="s">
        <v>3843</v>
      </c>
      <c r="I1058" s="13"/>
      <c r="J1058" s="13" t="s">
        <v>370</v>
      </c>
      <c r="M1058" s="15" t="s">
        <v>359</v>
      </c>
      <c r="N1058" s="13"/>
      <c r="O1058" s="13" t="s">
        <v>370</v>
      </c>
      <c r="P1058" s="13"/>
      <c r="R1058" s="13"/>
      <c r="S1058" s="13" t="s">
        <v>370</v>
      </c>
      <c r="T1058" s="13"/>
      <c r="W1058" s="13" t="s">
        <v>370</v>
      </c>
      <c r="Y1058" s="13"/>
      <c r="Z1058" s="14"/>
      <c r="AD1058" s="13">
        <f t="shared" si="114"/>
        <v>5</v>
      </c>
      <c r="AE1058" s="13">
        <f t="shared" si="111"/>
        <v>0</v>
      </c>
      <c r="AF1058" s="13">
        <f t="shared" si="112"/>
        <v>0</v>
      </c>
      <c r="AG1058" s="13">
        <f t="shared" si="113"/>
        <v>0</v>
      </c>
      <c r="AH1058" s="12">
        <f t="shared" si="115"/>
        <v>5</v>
      </c>
    </row>
    <row r="1059" spans="1:34" hidden="1" x14ac:dyDescent="0.3">
      <c r="A1059" s="11" t="s">
        <v>3844</v>
      </c>
      <c r="B1059" s="12" t="s">
        <v>3831</v>
      </c>
      <c r="C1059" s="12" t="s">
        <v>3832</v>
      </c>
      <c r="D1059" s="11" t="s">
        <v>3845</v>
      </c>
      <c r="E1059" s="11" t="s">
        <v>3846</v>
      </c>
      <c r="F1059" s="11" t="s">
        <v>3844</v>
      </c>
      <c r="G1059" s="12" t="s">
        <v>3847</v>
      </c>
      <c r="I1059" s="13"/>
      <c r="J1059" s="13"/>
      <c r="M1059" s="15" t="s">
        <v>359</v>
      </c>
      <c r="N1059" s="13"/>
      <c r="O1059" s="13" t="s">
        <v>370</v>
      </c>
      <c r="P1059" s="13"/>
      <c r="R1059" s="13"/>
      <c r="T1059" s="13"/>
      <c r="W1059" s="13"/>
      <c r="Y1059" s="13"/>
      <c r="Z1059" s="14"/>
      <c r="AD1059" s="13">
        <f t="shared" si="114"/>
        <v>2</v>
      </c>
      <c r="AE1059" s="13">
        <f t="shared" si="111"/>
        <v>0</v>
      </c>
      <c r="AF1059" s="13">
        <f t="shared" si="112"/>
        <v>0</v>
      </c>
      <c r="AG1059" s="13">
        <f t="shared" si="113"/>
        <v>0</v>
      </c>
      <c r="AH1059" s="12">
        <f t="shared" si="115"/>
        <v>2</v>
      </c>
    </row>
    <row r="1060" spans="1:34" hidden="1" x14ac:dyDescent="0.3">
      <c r="A1060" s="11" t="s">
        <v>3848</v>
      </c>
      <c r="B1060" s="12" t="s">
        <v>3831</v>
      </c>
      <c r="C1060" s="12" t="s">
        <v>3832</v>
      </c>
      <c r="D1060" s="11" t="s">
        <v>3845</v>
      </c>
      <c r="E1060" s="11" t="s">
        <v>3849</v>
      </c>
      <c r="F1060" s="11" t="s">
        <v>3848</v>
      </c>
      <c r="G1060" s="12" t="s">
        <v>3850</v>
      </c>
      <c r="I1060" s="13"/>
      <c r="J1060" s="13"/>
      <c r="M1060" s="15" t="s">
        <v>359</v>
      </c>
      <c r="N1060" s="13"/>
      <c r="O1060" s="13" t="s">
        <v>370</v>
      </c>
      <c r="P1060" s="13"/>
      <c r="R1060" s="13"/>
      <c r="T1060" s="13"/>
      <c r="W1060" s="13"/>
      <c r="Y1060" s="13"/>
      <c r="Z1060" s="14"/>
      <c r="AD1060" s="13">
        <f t="shared" si="114"/>
        <v>2</v>
      </c>
      <c r="AE1060" s="13">
        <f t="shared" si="111"/>
        <v>0</v>
      </c>
      <c r="AF1060" s="13">
        <f t="shared" si="112"/>
        <v>0</v>
      </c>
      <c r="AG1060" s="13">
        <f t="shared" si="113"/>
        <v>0</v>
      </c>
      <c r="AH1060" s="12">
        <f t="shared" si="115"/>
        <v>2</v>
      </c>
    </row>
    <row r="1061" spans="1:34" hidden="1" x14ac:dyDescent="0.3">
      <c r="A1061" s="11" t="s">
        <v>3851</v>
      </c>
      <c r="B1061" s="12" t="s">
        <v>3831</v>
      </c>
      <c r="C1061" s="12" t="s">
        <v>3832</v>
      </c>
      <c r="D1061" s="11" t="s">
        <v>3845</v>
      </c>
      <c r="E1061" s="11" t="s">
        <v>3852</v>
      </c>
      <c r="F1061" s="11" t="s">
        <v>3851</v>
      </c>
      <c r="G1061" s="12" t="s">
        <v>3853</v>
      </c>
      <c r="I1061" s="13"/>
      <c r="J1061" s="13"/>
      <c r="N1061" s="13"/>
      <c r="O1061" s="13" t="s">
        <v>370</v>
      </c>
      <c r="P1061" s="13"/>
      <c r="R1061" s="13"/>
      <c r="S1061" s="13" t="s">
        <v>359</v>
      </c>
      <c r="T1061" s="13"/>
      <c r="W1061" s="13"/>
      <c r="Y1061" s="13"/>
      <c r="Z1061" s="14"/>
      <c r="AD1061" s="13">
        <f t="shared" si="114"/>
        <v>2</v>
      </c>
      <c r="AE1061" s="13">
        <f t="shared" si="111"/>
        <v>0</v>
      </c>
      <c r="AF1061" s="13">
        <f t="shared" si="112"/>
        <v>0</v>
      </c>
      <c r="AG1061" s="13">
        <f t="shared" si="113"/>
        <v>0</v>
      </c>
      <c r="AH1061" s="12">
        <f t="shared" si="115"/>
        <v>2</v>
      </c>
    </row>
    <row r="1062" spans="1:34" hidden="1" x14ac:dyDescent="0.3">
      <c r="A1062" s="11" t="s">
        <v>3854</v>
      </c>
      <c r="B1062" s="12" t="s">
        <v>3831</v>
      </c>
      <c r="C1062" s="12" t="s">
        <v>3832</v>
      </c>
      <c r="D1062" s="11" t="s">
        <v>3845</v>
      </c>
      <c r="E1062" s="11" t="s">
        <v>3855</v>
      </c>
      <c r="F1062" s="11" t="s">
        <v>3854</v>
      </c>
      <c r="G1062" s="12" t="s">
        <v>3856</v>
      </c>
      <c r="I1062" s="13"/>
      <c r="J1062" s="13" t="s">
        <v>370</v>
      </c>
      <c r="K1062" s="14" t="s">
        <v>370</v>
      </c>
      <c r="M1062" s="15" t="s">
        <v>370</v>
      </c>
      <c r="N1062" s="13"/>
      <c r="O1062" s="13" t="s">
        <v>370</v>
      </c>
      <c r="P1062" s="13" t="s">
        <v>370</v>
      </c>
      <c r="Q1062" s="13" t="s">
        <v>370</v>
      </c>
      <c r="R1062" s="13"/>
      <c r="S1062" s="13" t="s">
        <v>370</v>
      </c>
      <c r="T1062" s="13" t="s">
        <v>370</v>
      </c>
      <c r="W1062" s="13" t="s">
        <v>370</v>
      </c>
      <c r="Y1062" s="13"/>
      <c r="Z1062" s="14"/>
      <c r="AD1062" s="13">
        <f t="shared" si="114"/>
        <v>9</v>
      </c>
      <c r="AE1062" s="13">
        <f t="shared" si="111"/>
        <v>0</v>
      </c>
      <c r="AF1062" s="13">
        <f t="shared" si="112"/>
        <v>0</v>
      </c>
      <c r="AG1062" s="13">
        <f t="shared" si="113"/>
        <v>0</v>
      </c>
      <c r="AH1062" s="12">
        <f t="shared" si="115"/>
        <v>9</v>
      </c>
    </row>
    <row r="1063" spans="1:34" hidden="1" x14ac:dyDescent="0.3">
      <c r="A1063" s="11" t="s">
        <v>3857</v>
      </c>
      <c r="B1063" s="12" t="s">
        <v>3831</v>
      </c>
      <c r="C1063" s="12" t="s">
        <v>3832</v>
      </c>
      <c r="D1063" s="11" t="s">
        <v>3845</v>
      </c>
      <c r="E1063" s="11" t="s">
        <v>3858</v>
      </c>
      <c r="F1063" s="11" t="s">
        <v>3857</v>
      </c>
      <c r="G1063" s="12" t="s">
        <v>3859</v>
      </c>
      <c r="I1063" s="13"/>
      <c r="M1063" s="15" t="s">
        <v>359</v>
      </c>
      <c r="N1063" s="13"/>
      <c r="O1063" s="13" t="s">
        <v>370</v>
      </c>
      <c r="P1063" s="13"/>
      <c r="R1063" s="13"/>
      <c r="T1063" s="13"/>
      <c r="W1063" s="13"/>
      <c r="Y1063" s="13"/>
      <c r="Z1063" s="14"/>
      <c r="AD1063" s="13">
        <f t="shared" si="114"/>
        <v>2</v>
      </c>
      <c r="AE1063" s="13">
        <f t="shared" si="111"/>
        <v>0</v>
      </c>
      <c r="AF1063" s="13">
        <f t="shared" si="112"/>
        <v>0</v>
      </c>
      <c r="AG1063" s="13">
        <f t="shared" si="113"/>
        <v>0</v>
      </c>
      <c r="AH1063" s="12">
        <f t="shared" si="115"/>
        <v>2</v>
      </c>
    </row>
    <row r="1064" spans="1:34" hidden="1" x14ac:dyDescent="0.3">
      <c r="A1064" s="11" t="s">
        <v>3860</v>
      </c>
      <c r="B1064" s="12" t="s">
        <v>3831</v>
      </c>
      <c r="C1064" s="12" t="s">
        <v>3832</v>
      </c>
      <c r="D1064" s="11" t="s">
        <v>3845</v>
      </c>
      <c r="E1064" s="11" t="s">
        <v>2313</v>
      </c>
      <c r="F1064" s="11" t="s">
        <v>3860</v>
      </c>
      <c r="G1064" s="12" t="s">
        <v>3861</v>
      </c>
      <c r="I1064" s="13"/>
      <c r="J1064" s="13" t="s">
        <v>370</v>
      </c>
      <c r="K1064" s="14" t="s">
        <v>370</v>
      </c>
      <c r="M1064" s="15" t="s">
        <v>359</v>
      </c>
      <c r="N1064" s="13"/>
      <c r="O1064" s="13" t="s">
        <v>370</v>
      </c>
      <c r="P1064" s="13" t="s">
        <v>370</v>
      </c>
      <c r="Q1064" s="13" t="s">
        <v>370</v>
      </c>
      <c r="R1064" s="13"/>
      <c r="S1064" s="13" t="s">
        <v>370</v>
      </c>
      <c r="T1064" s="13" t="s">
        <v>370</v>
      </c>
      <c r="U1064" s="13" t="s">
        <v>370</v>
      </c>
      <c r="W1064" s="13" t="s">
        <v>370</v>
      </c>
      <c r="Y1064" s="13"/>
      <c r="Z1064" s="14"/>
      <c r="AD1064" s="13">
        <f t="shared" si="114"/>
        <v>10</v>
      </c>
      <c r="AE1064" s="13">
        <f t="shared" si="111"/>
        <v>0</v>
      </c>
      <c r="AF1064" s="13">
        <f t="shared" si="112"/>
        <v>0</v>
      </c>
      <c r="AG1064" s="13">
        <f t="shared" si="113"/>
        <v>0</v>
      </c>
      <c r="AH1064" s="12">
        <f t="shared" si="115"/>
        <v>10</v>
      </c>
    </row>
    <row r="1065" spans="1:34" hidden="1" x14ac:dyDescent="0.3">
      <c r="A1065" s="11" t="s">
        <v>3862</v>
      </c>
      <c r="B1065" s="12" t="s">
        <v>3831</v>
      </c>
      <c r="C1065" s="12" t="s">
        <v>3832</v>
      </c>
      <c r="D1065" s="11" t="s">
        <v>3845</v>
      </c>
      <c r="E1065" s="11" t="s">
        <v>3863</v>
      </c>
      <c r="F1065" s="11" t="s">
        <v>3862</v>
      </c>
      <c r="G1065" s="12" t="s">
        <v>3864</v>
      </c>
      <c r="I1065" s="13"/>
      <c r="J1065" s="13"/>
      <c r="M1065" s="15" t="s">
        <v>359</v>
      </c>
      <c r="N1065" s="13"/>
      <c r="O1065" s="13" t="s">
        <v>370</v>
      </c>
      <c r="P1065" s="13"/>
      <c r="Q1065" s="13"/>
      <c r="R1065" s="13"/>
      <c r="S1065" s="13" t="s">
        <v>370</v>
      </c>
      <c r="T1065" s="13"/>
      <c r="W1065" s="13" t="s">
        <v>370</v>
      </c>
      <c r="Y1065" s="13"/>
      <c r="Z1065" s="14"/>
      <c r="AD1065" s="13">
        <f t="shared" si="114"/>
        <v>4</v>
      </c>
      <c r="AE1065" s="13">
        <f t="shared" si="111"/>
        <v>0</v>
      </c>
      <c r="AF1065" s="13">
        <f t="shared" si="112"/>
        <v>0</v>
      </c>
      <c r="AG1065" s="13">
        <f t="shared" si="113"/>
        <v>0</v>
      </c>
      <c r="AH1065" s="12">
        <f t="shared" si="115"/>
        <v>4</v>
      </c>
    </row>
    <row r="1066" spans="1:34" hidden="1" x14ac:dyDescent="0.3">
      <c r="A1066" s="11" t="s">
        <v>3865</v>
      </c>
      <c r="B1066" s="12" t="s">
        <v>3831</v>
      </c>
      <c r="C1066" s="12" t="s">
        <v>3832</v>
      </c>
      <c r="D1066" s="11" t="s">
        <v>3845</v>
      </c>
      <c r="E1066" s="11" t="s">
        <v>3866</v>
      </c>
      <c r="F1066" s="11" t="s">
        <v>3865</v>
      </c>
      <c r="G1066" s="12" t="s">
        <v>3867</v>
      </c>
      <c r="I1066" s="13"/>
      <c r="J1066" s="13" t="s">
        <v>370</v>
      </c>
      <c r="K1066" s="14" t="s">
        <v>370</v>
      </c>
      <c r="M1066" s="15" t="s">
        <v>359</v>
      </c>
      <c r="N1066" s="13"/>
      <c r="O1066" s="13" t="s">
        <v>370</v>
      </c>
      <c r="P1066" s="13"/>
      <c r="Q1066" s="13"/>
      <c r="R1066" s="13"/>
      <c r="S1066" s="13" t="s">
        <v>370</v>
      </c>
      <c r="T1066" s="13"/>
      <c r="W1066" s="13" t="s">
        <v>370</v>
      </c>
      <c r="Y1066" s="13"/>
      <c r="Z1066" s="14"/>
      <c r="AD1066" s="13">
        <f t="shared" si="114"/>
        <v>6</v>
      </c>
      <c r="AE1066" s="13">
        <f t="shared" si="111"/>
        <v>0</v>
      </c>
      <c r="AF1066" s="13">
        <f t="shared" si="112"/>
        <v>0</v>
      </c>
      <c r="AG1066" s="13">
        <f t="shared" si="113"/>
        <v>0</v>
      </c>
      <c r="AH1066" s="12">
        <f t="shared" si="115"/>
        <v>6</v>
      </c>
    </row>
    <row r="1067" spans="1:34" hidden="1" x14ac:dyDescent="0.3">
      <c r="A1067" s="11" t="s">
        <v>3868</v>
      </c>
      <c r="B1067" s="12" t="s">
        <v>3831</v>
      </c>
      <c r="C1067" s="12" t="s">
        <v>3832</v>
      </c>
      <c r="D1067" s="11" t="s">
        <v>3845</v>
      </c>
      <c r="E1067" s="11" t="s">
        <v>3869</v>
      </c>
      <c r="F1067" s="11" t="s">
        <v>3868</v>
      </c>
      <c r="G1067" s="12" t="s">
        <v>3870</v>
      </c>
      <c r="I1067" s="13"/>
      <c r="K1067" s="14" t="s">
        <v>370</v>
      </c>
      <c r="N1067" s="13"/>
      <c r="P1067" s="13" t="s">
        <v>370</v>
      </c>
      <c r="Q1067" s="13" t="s">
        <v>370</v>
      </c>
      <c r="R1067" s="13"/>
      <c r="T1067" s="13" t="s">
        <v>370</v>
      </c>
      <c r="U1067" s="13" t="s">
        <v>370</v>
      </c>
      <c r="W1067" s="13" t="s">
        <v>370</v>
      </c>
      <c r="Y1067" s="13"/>
      <c r="Z1067" s="14"/>
      <c r="AD1067" s="13">
        <f t="shared" si="114"/>
        <v>6</v>
      </c>
      <c r="AE1067" s="13">
        <f t="shared" si="111"/>
        <v>0</v>
      </c>
      <c r="AF1067" s="13">
        <f t="shared" si="112"/>
        <v>0</v>
      </c>
      <c r="AG1067" s="13">
        <f t="shared" si="113"/>
        <v>0</v>
      </c>
      <c r="AH1067" s="12">
        <f t="shared" si="115"/>
        <v>6</v>
      </c>
    </row>
    <row r="1068" spans="1:34" hidden="1" x14ac:dyDescent="0.3">
      <c r="A1068" s="11" t="s">
        <v>3871</v>
      </c>
      <c r="B1068" s="12" t="s">
        <v>3831</v>
      </c>
      <c r="C1068" s="12" t="s">
        <v>3832</v>
      </c>
      <c r="D1068" s="11" t="s">
        <v>3845</v>
      </c>
      <c r="E1068" s="11" t="s">
        <v>3872</v>
      </c>
      <c r="F1068" s="11" t="s">
        <v>3871</v>
      </c>
      <c r="G1068" s="12" t="s">
        <v>3873</v>
      </c>
      <c r="H1068" s="13" t="s">
        <v>370</v>
      </c>
      <c r="I1068" s="13"/>
      <c r="J1068" s="13" t="s">
        <v>370</v>
      </c>
      <c r="K1068" s="14" t="s">
        <v>370</v>
      </c>
      <c r="M1068" s="15" t="s">
        <v>359</v>
      </c>
      <c r="N1068" s="13"/>
      <c r="O1068" s="13" t="s">
        <v>370</v>
      </c>
      <c r="P1068" s="13"/>
      <c r="R1068" s="13" t="s">
        <v>370</v>
      </c>
      <c r="S1068" s="13" t="s">
        <v>370</v>
      </c>
      <c r="T1068" s="13"/>
      <c r="W1068" s="13"/>
      <c r="Y1068" s="13"/>
      <c r="Z1068" s="14"/>
      <c r="AD1068" s="13">
        <f t="shared" si="114"/>
        <v>7</v>
      </c>
      <c r="AE1068" s="13">
        <f t="shared" si="111"/>
        <v>0</v>
      </c>
      <c r="AF1068" s="13">
        <f t="shared" si="112"/>
        <v>0</v>
      </c>
      <c r="AG1068" s="13">
        <f t="shared" si="113"/>
        <v>0</v>
      </c>
      <c r="AH1068" s="12">
        <f t="shared" si="115"/>
        <v>7</v>
      </c>
    </row>
    <row r="1069" spans="1:34" hidden="1" x14ac:dyDescent="0.3">
      <c r="A1069" s="11" t="s">
        <v>3874</v>
      </c>
      <c r="B1069" s="12" t="s">
        <v>3831</v>
      </c>
      <c r="C1069" s="12" t="s">
        <v>3832</v>
      </c>
      <c r="D1069" s="11" t="s">
        <v>3845</v>
      </c>
      <c r="E1069" s="11" t="s">
        <v>3875</v>
      </c>
      <c r="F1069" s="11" t="s">
        <v>3874</v>
      </c>
      <c r="G1069" s="12" t="s">
        <v>3876</v>
      </c>
      <c r="H1069" s="13" t="s">
        <v>370</v>
      </c>
      <c r="I1069" s="13"/>
      <c r="J1069" s="13"/>
      <c r="K1069" s="14" t="s">
        <v>370</v>
      </c>
      <c r="M1069" s="15"/>
      <c r="N1069" s="13"/>
      <c r="P1069" s="13"/>
      <c r="R1069" s="13" t="s">
        <v>370</v>
      </c>
      <c r="T1069" s="13"/>
      <c r="V1069" s="13" t="s">
        <v>370</v>
      </c>
      <c r="W1069" s="13"/>
      <c r="Y1069" s="13"/>
      <c r="Z1069" s="14"/>
      <c r="AD1069" s="13">
        <f t="shared" si="114"/>
        <v>4</v>
      </c>
      <c r="AE1069" s="13">
        <f t="shared" si="111"/>
        <v>0</v>
      </c>
      <c r="AF1069" s="13">
        <f t="shared" si="112"/>
        <v>0</v>
      </c>
      <c r="AG1069" s="13">
        <f t="shared" si="113"/>
        <v>0</v>
      </c>
      <c r="AH1069" s="12">
        <f t="shared" si="115"/>
        <v>4</v>
      </c>
    </row>
    <row r="1070" spans="1:34" hidden="1" x14ac:dyDescent="0.3">
      <c r="A1070" s="11" t="s">
        <v>3877</v>
      </c>
      <c r="B1070" s="12" t="s">
        <v>3831</v>
      </c>
      <c r="C1070" s="12" t="s">
        <v>3832</v>
      </c>
      <c r="D1070" s="11" t="s">
        <v>3845</v>
      </c>
      <c r="E1070" s="11" t="s">
        <v>1347</v>
      </c>
      <c r="F1070" s="11" t="s">
        <v>3877</v>
      </c>
      <c r="G1070" s="12" t="s">
        <v>3878</v>
      </c>
      <c r="H1070" s="13" t="s">
        <v>370</v>
      </c>
      <c r="I1070" s="13"/>
      <c r="J1070" s="13" t="s">
        <v>370</v>
      </c>
      <c r="K1070" s="14" t="s">
        <v>370</v>
      </c>
      <c r="M1070" s="15" t="s">
        <v>359</v>
      </c>
      <c r="N1070" s="13"/>
      <c r="O1070" s="13" t="s">
        <v>370</v>
      </c>
      <c r="P1070" s="13" t="s">
        <v>370</v>
      </c>
      <c r="Q1070" s="13" t="s">
        <v>370</v>
      </c>
      <c r="R1070" s="13" t="s">
        <v>370</v>
      </c>
      <c r="S1070" s="13" t="s">
        <v>370</v>
      </c>
      <c r="T1070" s="13" t="s">
        <v>370</v>
      </c>
      <c r="W1070" s="13" t="s">
        <v>370</v>
      </c>
      <c r="Y1070" s="13"/>
      <c r="Z1070" s="14"/>
      <c r="AD1070" s="13">
        <f t="shared" si="114"/>
        <v>11</v>
      </c>
      <c r="AE1070" s="13">
        <f t="shared" si="111"/>
        <v>0</v>
      </c>
      <c r="AF1070" s="13">
        <f t="shared" si="112"/>
        <v>0</v>
      </c>
      <c r="AG1070" s="13">
        <f t="shared" si="113"/>
        <v>0</v>
      </c>
      <c r="AH1070" s="12">
        <f t="shared" si="115"/>
        <v>11</v>
      </c>
    </row>
    <row r="1071" spans="1:34" hidden="1" x14ac:dyDescent="0.3">
      <c r="A1071" s="11" t="s">
        <v>3879</v>
      </c>
      <c r="B1071" s="12" t="s">
        <v>3831</v>
      </c>
      <c r="C1071" s="12" t="s">
        <v>3832</v>
      </c>
      <c r="D1071" s="11" t="s">
        <v>3845</v>
      </c>
      <c r="E1071" s="11" t="s">
        <v>675</v>
      </c>
      <c r="F1071" s="11" t="s">
        <v>3879</v>
      </c>
      <c r="G1071" s="12" t="s">
        <v>3880</v>
      </c>
      <c r="I1071" s="13"/>
      <c r="J1071" s="13" t="s">
        <v>370</v>
      </c>
      <c r="K1071" s="14" t="s">
        <v>370</v>
      </c>
      <c r="M1071" s="15" t="s">
        <v>359</v>
      </c>
      <c r="N1071" s="13"/>
      <c r="O1071" s="13" t="s">
        <v>370</v>
      </c>
      <c r="P1071" s="13" t="s">
        <v>370</v>
      </c>
      <c r="Q1071" s="13" t="s">
        <v>370</v>
      </c>
      <c r="R1071" s="13"/>
      <c r="S1071" s="13" t="s">
        <v>370</v>
      </c>
      <c r="T1071" s="13" t="s">
        <v>370</v>
      </c>
      <c r="U1071" s="13" t="s">
        <v>370</v>
      </c>
      <c r="W1071" s="13" t="s">
        <v>370</v>
      </c>
      <c r="Y1071" s="13"/>
      <c r="Z1071" s="14"/>
      <c r="AD1071" s="13">
        <f t="shared" si="114"/>
        <v>10</v>
      </c>
      <c r="AE1071" s="13">
        <f t="shared" si="111"/>
        <v>0</v>
      </c>
      <c r="AF1071" s="13">
        <f t="shared" si="112"/>
        <v>0</v>
      </c>
      <c r="AG1071" s="13">
        <f t="shared" si="113"/>
        <v>0</v>
      </c>
      <c r="AH1071" s="12">
        <f t="shared" si="115"/>
        <v>10</v>
      </c>
    </row>
    <row r="1072" spans="1:34" hidden="1" x14ac:dyDescent="0.3">
      <c r="A1072" s="11" t="s">
        <v>3881</v>
      </c>
      <c r="B1072" s="12" t="s">
        <v>3831</v>
      </c>
      <c r="C1072" s="12" t="s">
        <v>3832</v>
      </c>
      <c r="D1072" s="11" t="s">
        <v>3845</v>
      </c>
      <c r="E1072" s="11" t="s">
        <v>3882</v>
      </c>
      <c r="F1072" s="11" t="s">
        <v>3881</v>
      </c>
      <c r="G1072" s="12" t="s">
        <v>3883</v>
      </c>
      <c r="I1072" s="13"/>
      <c r="J1072" s="13" t="s">
        <v>370</v>
      </c>
      <c r="K1072" s="14" t="s">
        <v>370</v>
      </c>
      <c r="M1072" s="15" t="s">
        <v>359</v>
      </c>
      <c r="N1072" s="13"/>
      <c r="O1072" s="13" t="s">
        <v>370</v>
      </c>
      <c r="P1072" s="13"/>
      <c r="Q1072" s="13" t="s">
        <v>370</v>
      </c>
      <c r="R1072" s="13"/>
      <c r="S1072" s="13" t="s">
        <v>370</v>
      </c>
      <c r="T1072" s="13"/>
      <c r="W1072" s="13" t="s">
        <v>370</v>
      </c>
      <c r="Y1072" s="13"/>
      <c r="Z1072" s="14"/>
      <c r="AD1072" s="13">
        <f t="shared" si="114"/>
        <v>7</v>
      </c>
      <c r="AE1072" s="13">
        <f t="shared" si="111"/>
        <v>0</v>
      </c>
      <c r="AF1072" s="13">
        <f t="shared" si="112"/>
        <v>0</v>
      </c>
      <c r="AG1072" s="13">
        <f t="shared" si="113"/>
        <v>0</v>
      </c>
      <c r="AH1072" s="12">
        <f t="shared" si="115"/>
        <v>7</v>
      </c>
    </row>
    <row r="1073" spans="1:34" hidden="1" x14ac:dyDescent="0.3">
      <c r="A1073" s="11" t="s">
        <v>3884</v>
      </c>
      <c r="B1073" s="12" t="s">
        <v>3885</v>
      </c>
      <c r="C1073" s="12" t="s">
        <v>3886</v>
      </c>
      <c r="D1073" s="11" t="s">
        <v>3887</v>
      </c>
      <c r="E1073" s="11" t="s">
        <v>3888</v>
      </c>
      <c r="F1073" s="11" t="s">
        <v>3884</v>
      </c>
      <c r="G1073" s="12" t="s">
        <v>3889</v>
      </c>
      <c r="I1073" s="13"/>
      <c r="J1073" s="13"/>
      <c r="M1073" s="15" t="s">
        <v>359</v>
      </c>
      <c r="N1073" s="13"/>
      <c r="P1073" s="13"/>
      <c r="R1073" s="13"/>
      <c r="T1073" s="13"/>
      <c r="W1073" s="13"/>
      <c r="Y1073" s="13"/>
      <c r="Z1073" s="14"/>
      <c r="AD1073" s="13">
        <f t="shared" si="114"/>
        <v>1</v>
      </c>
      <c r="AE1073" s="13">
        <f t="shared" si="111"/>
        <v>0</v>
      </c>
      <c r="AF1073" s="13">
        <f t="shared" si="112"/>
        <v>0</v>
      </c>
      <c r="AG1073" s="13">
        <f t="shared" si="113"/>
        <v>0</v>
      </c>
      <c r="AH1073" s="12">
        <f t="shared" si="115"/>
        <v>1</v>
      </c>
    </row>
    <row r="1074" spans="1:34" hidden="1" x14ac:dyDescent="0.3">
      <c r="A1074" s="11" t="s">
        <v>3890</v>
      </c>
      <c r="B1074" s="12" t="s">
        <v>3885</v>
      </c>
      <c r="C1074" s="12" t="s">
        <v>3886</v>
      </c>
      <c r="D1074" s="11" t="s">
        <v>3891</v>
      </c>
      <c r="E1074" s="11" t="s">
        <v>3892</v>
      </c>
      <c r="F1074" s="11" t="s">
        <v>3890</v>
      </c>
      <c r="G1074" s="12" t="s">
        <v>3893</v>
      </c>
      <c r="I1074" s="13"/>
      <c r="J1074" s="13" t="s">
        <v>370</v>
      </c>
      <c r="K1074" s="14" t="s">
        <v>370</v>
      </c>
      <c r="M1074" s="15" t="s">
        <v>359</v>
      </c>
      <c r="N1074" s="13"/>
      <c r="O1074" s="13" t="s">
        <v>370</v>
      </c>
      <c r="P1074" s="13"/>
      <c r="R1074" s="13"/>
      <c r="S1074" s="13" t="s">
        <v>370</v>
      </c>
      <c r="T1074" s="13"/>
      <c r="W1074" s="13"/>
      <c r="Y1074" s="13"/>
      <c r="Z1074" s="14"/>
      <c r="AD1074" s="13">
        <f t="shared" si="114"/>
        <v>5</v>
      </c>
      <c r="AE1074" s="13">
        <f t="shared" si="111"/>
        <v>0</v>
      </c>
      <c r="AF1074" s="13">
        <f t="shared" si="112"/>
        <v>0</v>
      </c>
      <c r="AG1074" s="13">
        <f t="shared" si="113"/>
        <v>0</v>
      </c>
      <c r="AH1074" s="12">
        <f t="shared" si="115"/>
        <v>5</v>
      </c>
    </row>
    <row r="1075" spans="1:34" hidden="1" x14ac:dyDescent="0.3">
      <c r="A1075" s="11" t="s">
        <v>233</v>
      </c>
      <c r="B1075" s="12" t="s">
        <v>3885</v>
      </c>
      <c r="C1075" s="12" t="s">
        <v>3886</v>
      </c>
      <c r="D1075" s="11" t="s">
        <v>3894</v>
      </c>
      <c r="E1075" s="11" t="s">
        <v>3895</v>
      </c>
      <c r="F1075" s="11" t="s">
        <v>233</v>
      </c>
      <c r="G1075" s="12" t="s">
        <v>3896</v>
      </c>
      <c r="I1075" s="13"/>
      <c r="J1075" s="13" t="s">
        <v>370</v>
      </c>
      <c r="K1075" s="14" t="s">
        <v>370</v>
      </c>
      <c r="M1075" s="15" t="s">
        <v>359</v>
      </c>
      <c r="N1075" s="13"/>
      <c r="O1075" s="13" t="s">
        <v>370</v>
      </c>
      <c r="P1075" s="13"/>
      <c r="R1075" s="13"/>
      <c r="S1075" s="13" t="s">
        <v>370</v>
      </c>
      <c r="T1075" s="13"/>
      <c r="W1075" s="13"/>
      <c r="Y1075" s="13"/>
      <c r="Z1075" s="14"/>
      <c r="AD1075" s="13">
        <f t="shared" si="114"/>
        <v>5</v>
      </c>
      <c r="AE1075" s="13">
        <f t="shared" si="111"/>
        <v>0</v>
      </c>
      <c r="AF1075" s="13">
        <f t="shared" si="112"/>
        <v>0</v>
      </c>
      <c r="AG1075" s="13">
        <f t="shared" si="113"/>
        <v>0</v>
      </c>
      <c r="AH1075" s="12">
        <f t="shared" si="115"/>
        <v>5</v>
      </c>
    </row>
    <row r="1076" spans="1:34" hidden="1" x14ac:dyDescent="0.3">
      <c r="A1076" s="11" t="s">
        <v>3897</v>
      </c>
      <c r="B1076" s="12" t="s">
        <v>3885</v>
      </c>
      <c r="C1076" s="12" t="s">
        <v>3886</v>
      </c>
      <c r="D1076" s="11" t="s">
        <v>3894</v>
      </c>
      <c r="E1076" s="11" t="s">
        <v>3898</v>
      </c>
      <c r="F1076" s="11" t="s">
        <v>3897</v>
      </c>
      <c r="G1076" s="12" t="s">
        <v>3899</v>
      </c>
      <c r="H1076" s="13" t="s">
        <v>370</v>
      </c>
      <c r="I1076" s="13"/>
      <c r="J1076" s="13"/>
      <c r="K1076" s="14" t="s">
        <v>370</v>
      </c>
      <c r="M1076" s="15"/>
      <c r="N1076" s="13"/>
      <c r="P1076" s="13"/>
      <c r="R1076" s="13" t="s">
        <v>370</v>
      </c>
      <c r="T1076" s="13"/>
      <c r="W1076" s="13"/>
      <c r="Y1076" s="13"/>
      <c r="Z1076" s="14"/>
      <c r="AD1076" s="13">
        <f t="shared" si="114"/>
        <v>3</v>
      </c>
      <c r="AE1076" s="13">
        <f t="shared" si="111"/>
        <v>0</v>
      </c>
      <c r="AF1076" s="13">
        <f t="shared" si="112"/>
        <v>0</v>
      </c>
      <c r="AG1076" s="13">
        <f t="shared" si="113"/>
        <v>0</v>
      </c>
      <c r="AH1076" s="12">
        <f t="shared" si="115"/>
        <v>3</v>
      </c>
    </row>
    <row r="1077" spans="1:34" hidden="1" x14ac:dyDescent="0.3">
      <c r="A1077" s="11" t="s">
        <v>3900</v>
      </c>
      <c r="B1077" s="12" t="s">
        <v>3885</v>
      </c>
      <c r="C1077" s="12" t="s">
        <v>3886</v>
      </c>
      <c r="D1077" s="11" t="s">
        <v>3901</v>
      </c>
      <c r="E1077" s="11" t="s">
        <v>3902</v>
      </c>
      <c r="F1077" s="11" t="s">
        <v>3900</v>
      </c>
      <c r="G1077" s="12" t="s">
        <v>3903</v>
      </c>
      <c r="I1077" s="13"/>
      <c r="J1077" s="13"/>
      <c r="M1077" s="13" t="s">
        <v>370</v>
      </c>
      <c r="N1077" s="13"/>
      <c r="O1077" s="13" t="s">
        <v>370</v>
      </c>
      <c r="P1077" s="13"/>
      <c r="Q1077" s="13"/>
      <c r="R1077" s="13"/>
      <c r="S1077" s="13" t="s">
        <v>370</v>
      </c>
      <c r="T1077" s="13"/>
      <c r="W1077" s="13" t="s">
        <v>370</v>
      </c>
      <c r="X1077" s="13"/>
      <c r="Y1077" s="13"/>
      <c r="Z1077" s="13"/>
      <c r="AA1077" s="13"/>
      <c r="AB1077" s="13"/>
      <c r="AC1077" s="13"/>
      <c r="AD1077" s="13">
        <f t="shared" si="114"/>
        <v>4</v>
      </c>
      <c r="AE1077" s="13">
        <f t="shared" si="111"/>
        <v>0</v>
      </c>
      <c r="AF1077" s="13">
        <f t="shared" si="112"/>
        <v>0</v>
      </c>
      <c r="AG1077" s="13">
        <f t="shared" si="113"/>
        <v>0</v>
      </c>
      <c r="AH1077" s="12">
        <f t="shared" si="115"/>
        <v>4</v>
      </c>
    </row>
    <row r="1078" spans="1:34" hidden="1" x14ac:dyDescent="0.3">
      <c r="A1078" s="11" t="s">
        <v>3904</v>
      </c>
      <c r="B1078" s="12" t="s">
        <v>3885</v>
      </c>
      <c r="C1078" s="12" t="s">
        <v>3886</v>
      </c>
      <c r="D1078" s="11" t="s">
        <v>3905</v>
      </c>
      <c r="E1078" s="11" t="s">
        <v>3906</v>
      </c>
      <c r="F1078" s="11" t="s">
        <v>3904</v>
      </c>
      <c r="G1078" s="12" t="s">
        <v>3907</v>
      </c>
      <c r="I1078" s="13"/>
      <c r="J1078" s="13"/>
      <c r="N1078" s="13"/>
      <c r="P1078" s="13"/>
      <c r="Q1078" s="13"/>
      <c r="R1078" s="13"/>
      <c r="T1078" s="13"/>
      <c r="U1078" s="16" t="s">
        <v>416</v>
      </c>
      <c r="W1078" s="13"/>
      <c r="X1078" s="13"/>
      <c r="Y1078" s="13"/>
      <c r="Z1078" s="13"/>
      <c r="AA1078" s="13"/>
      <c r="AB1078" s="13"/>
      <c r="AC1078" s="13"/>
      <c r="AD1078" s="13">
        <f t="shared" si="114"/>
        <v>1</v>
      </c>
      <c r="AE1078" s="13">
        <f t="shared" si="111"/>
        <v>0</v>
      </c>
      <c r="AF1078" s="13">
        <f t="shared" si="112"/>
        <v>0</v>
      </c>
      <c r="AG1078" s="13">
        <f t="shared" si="113"/>
        <v>0</v>
      </c>
      <c r="AH1078" s="12">
        <f t="shared" si="115"/>
        <v>1</v>
      </c>
    </row>
    <row r="1079" spans="1:34" hidden="1" x14ac:dyDescent="0.3">
      <c r="A1079" s="11" t="s">
        <v>64</v>
      </c>
      <c r="B1079" s="12" t="s">
        <v>3885</v>
      </c>
      <c r="C1079" s="12" t="s">
        <v>3886</v>
      </c>
      <c r="D1079" s="11" t="s">
        <v>3901</v>
      </c>
      <c r="E1079" s="11" t="s">
        <v>3908</v>
      </c>
      <c r="F1079" s="11" t="s">
        <v>64</v>
      </c>
      <c r="G1079" s="12" t="s">
        <v>3909</v>
      </c>
      <c r="H1079" s="13" t="s">
        <v>370</v>
      </c>
      <c r="I1079" s="13"/>
      <c r="J1079" s="13" t="s">
        <v>370</v>
      </c>
      <c r="K1079" s="14" t="s">
        <v>370</v>
      </c>
      <c r="M1079" s="13" t="s">
        <v>370</v>
      </c>
      <c r="N1079" s="13"/>
      <c r="O1079" s="13" t="s">
        <v>370</v>
      </c>
      <c r="P1079" s="15" t="s">
        <v>370</v>
      </c>
      <c r="Q1079" s="15" t="s">
        <v>370</v>
      </c>
      <c r="R1079" s="15" t="s">
        <v>370</v>
      </c>
      <c r="S1079" s="15" t="s">
        <v>370</v>
      </c>
      <c r="T1079" s="15" t="s">
        <v>370</v>
      </c>
      <c r="W1079" s="15" t="s">
        <v>370</v>
      </c>
      <c r="X1079" s="13"/>
      <c r="Y1079" s="13"/>
      <c r="Z1079" s="13"/>
      <c r="AA1079" s="13"/>
      <c r="AB1079" s="13"/>
      <c r="AC1079" s="13"/>
      <c r="AD1079" s="13">
        <f t="shared" si="114"/>
        <v>11</v>
      </c>
      <c r="AE1079" s="13">
        <f t="shared" si="111"/>
        <v>0</v>
      </c>
      <c r="AF1079" s="13">
        <f t="shared" si="112"/>
        <v>0</v>
      </c>
      <c r="AG1079" s="13">
        <f t="shared" si="113"/>
        <v>0</v>
      </c>
      <c r="AH1079" s="12">
        <f t="shared" si="115"/>
        <v>11</v>
      </c>
    </row>
    <row r="1080" spans="1:34" hidden="1" x14ac:dyDescent="0.3">
      <c r="A1080" s="11" t="s">
        <v>3910</v>
      </c>
      <c r="B1080" s="12" t="s">
        <v>3885</v>
      </c>
      <c r="C1080" s="12" t="s">
        <v>3886</v>
      </c>
      <c r="D1080" s="11" t="s">
        <v>3901</v>
      </c>
      <c r="E1080" s="11" t="s">
        <v>3911</v>
      </c>
      <c r="F1080" s="11" t="s">
        <v>3910</v>
      </c>
      <c r="G1080" s="12" t="s">
        <v>3912</v>
      </c>
      <c r="I1080" s="13"/>
      <c r="J1080" s="13" t="s">
        <v>359</v>
      </c>
      <c r="M1080" s="13" t="s">
        <v>359</v>
      </c>
      <c r="N1080" s="13"/>
      <c r="O1080" s="13" t="s">
        <v>370</v>
      </c>
      <c r="P1080" s="13"/>
      <c r="Q1080" s="13"/>
      <c r="R1080" s="13"/>
      <c r="S1080" s="13" t="s">
        <v>359</v>
      </c>
      <c r="T1080" s="13"/>
      <c r="W1080" s="13"/>
      <c r="X1080" s="13"/>
      <c r="Y1080" s="13"/>
      <c r="Z1080" s="13"/>
      <c r="AA1080" s="13"/>
      <c r="AB1080" s="13"/>
      <c r="AC1080" s="13"/>
      <c r="AD1080" s="13">
        <f t="shared" si="114"/>
        <v>4</v>
      </c>
      <c r="AE1080" s="13">
        <f t="shared" si="111"/>
        <v>0</v>
      </c>
      <c r="AF1080" s="13">
        <f t="shared" si="112"/>
        <v>0</v>
      </c>
      <c r="AG1080" s="13">
        <f t="shared" si="113"/>
        <v>0</v>
      </c>
      <c r="AH1080" s="12">
        <f t="shared" si="115"/>
        <v>4</v>
      </c>
    </row>
    <row r="1081" spans="1:34" hidden="1" x14ac:dyDescent="0.3">
      <c r="A1081" s="11" t="s">
        <v>62</v>
      </c>
      <c r="B1081" s="12" t="s">
        <v>3885</v>
      </c>
      <c r="C1081" s="12" t="s">
        <v>3913</v>
      </c>
      <c r="D1081" s="11" t="s">
        <v>3914</v>
      </c>
      <c r="E1081" s="11" t="s">
        <v>528</v>
      </c>
      <c r="F1081" s="11" t="s">
        <v>62</v>
      </c>
      <c r="G1081" s="12" t="s">
        <v>3915</v>
      </c>
      <c r="H1081" s="13" t="s">
        <v>370</v>
      </c>
      <c r="I1081" s="13" t="s">
        <v>524</v>
      </c>
      <c r="J1081" s="13" t="s">
        <v>370</v>
      </c>
      <c r="K1081" s="14" t="s">
        <v>370</v>
      </c>
      <c r="L1081" s="13" t="s">
        <v>370</v>
      </c>
      <c r="M1081" s="15" t="s">
        <v>359</v>
      </c>
      <c r="N1081" s="13" t="s">
        <v>524</v>
      </c>
      <c r="O1081" s="13" t="s">
        <v>370</v>
      </c>
      <c r="P1081" s="13" t="s">
        <v>370</v>
      </c>
      <c r="Q1081" s="13" t="s">
        <v>370</v>
      </c>
      <c r="R1081" s="13" t="s">
        <v>370</v>
      </c>
      <c r="S1081" s="13" t="s">
        <v>370</v>
      </c>
      <c r="T1081" s="13" t="s">
        <v>370</v>
      </c>
      <c r="U1081" s="13" t="s">
        <v>370</v>
      </c>
      <c r="V1081" s="13" t="s">
        <v>370</v>
      </c>
      <c r="W1081" s="13" t="s">
        <v>370</v>
      </c>
      <c r="Y1081" s="13"/>
      <c r="Z1081" s="14"/>
      <c r="AD1081" s="13">
        <f t="shared" si="114"/>
        <v>14</v>
      </c>
      <c r="AE1081" s="13">
        <f t="shared" si="111"/>
        <v>0</v>
      </c>
      <c r="AF1081" s="13">
        <f t="shared" si="112"/>
        <v>2</v>
      </c>
      <c r="AG1081" s="13">
        <f t="shared" si="113"/>
        <v>0</v>
      </c>
      <c r="AH1081" s="12">
        <f t="shared" si="115"/>
        <v>16</v>
      </c>
    </row>
    <row r="1082" spans="1:34" hidden="1" x14ac:dyDescent="0.3">
      <c r="A1082" s="11" t="s">
        <v>3916</v>
      </c>
      <c r="B1082" s="12" t="s">
        <v>3885</v>
      </c>
      <c r="C1082" s="12" t="s">
        <v>3913</v>
      </c>
      <c r="D1082" s="11" t="s">
        <v>3914</v>
      </c>
      <c r="E1082" s="11" t="s">
        <v>3917</v>
      </c>
      <c r="F1082" s="11" t="s">
        <v>3916</v>
      </c>
      <c r="G1082" s="12" t="s">
        <v>3918</v>
      </c>
      <c r="I1082" s="13" t="s">
        <v>538</v>
      </c>
      <c r="J1082" s="13"/>
      <c r="M1082" s="15" t="s">
        <v>360</v>
      </c>
      <c r="N1082" s="13" t="s">
        <v>538</v>
      </c>
      <c r="O1082" s="13" t="s">
        <v>524</v>
      </c>
      <c r="P1082" s="13" t="s">
        <v>524</v>
      </c>
      <c r="Q1082" s="13" t="s">
        <v>396</v>
      </c>
      <c r="R1082" s="13"/>
      <c r="T1082" s="13" t="s">
        <v>524</v>
      </c>
      <c r="U1082" s="13" t="s">
        <v>538</v>
      </c>
      <c r="W1082" s="13" t="s">
        <v>538</v>
      </c>
      <c r="Y1082" s="13" t="s">
        <v>538</v>
      </c>
      <c r="Z1082" s="14"/>
      <c r="AD1082" s="13">
        <f t="shared" si="114"/>
        <v>0</v>
      </c>
      <c r="AE1082" s="13">
        <f t="shared" si="111"/>
        <v>6</v>
      </c>
      <c r="AF1082" s="13">
        <f t="shared" si="112"/>
        <v>3</v>
      </c>
      <c r="AG1082" s="13">
        <f t="shared" si="113"/>
        <v>0</v>
      </c>
      <c r="AH1082" s="12">
        <f t="shared" si="115"/>
        <v>9</v>
      </c>
    </row>
    <row r="1083" spans="1:34" hidden="1" x14ac:dyDescent="0.3">
      <c r="A1083" s="11" t="s">
        <v>3919</v>
      </c>
      <c r="B1083" s="12" t="s">
        <v>3885</v>
      </c>
      <c r="C1083" s="12" t="s">
        <v>3913</v>
      </c>
      <c r="D1083" s="11" t="s">
        <v>3920</v>
      </c>
      <c r="E1083" s="11" t="s">
        <v>3921</v>
      </c>
      <c r="F1083" s="11" t="s">
        <v>3919</v>
      </c>
      <c r="G1083" s="12" t="s">
        <v>3922</v>
      </c>
      <c r="H1083" s="13" t="s">
        <v>370</v>
      </c>
      <c r="I1083" s="13" t="s">
        <v>524</v>
      </c>
      <c r="J1083" s="13" t="s">
        <v>370</v>
      </c>
      <c r="K1083" s="14" t="s">
        <v>370</v>
      </c>
      <c r="M1083" s="15" t="s">
        <v>359</v>
      </c>
      <c r="N1083" s="13"/>
      <c r="O1083" s="13" t="s">
        <v>370</v>
      </c>
      <c r="P1083" s="13" t="s">
        <v>370</v>
      </c>
      <c r="Q1083" s="13" t="s">
        <v>370</v>
      </c>
      <c r="R1083" s="13" t="s">
        <v>370</v>
      </c>
      <c r="S1083" s="13" t="s">
        <v>370</v>
      </c>
      <c r="T1083" s="13" t="s">
        <v>370</v>
      </c>
      <c r="U1083" s="13" t="s">
        <v>524</v>
      </c>
      <c r="V1083" s="13" t="s">
        <v>370</v>
      </c>
      <c r="W1083" s="13" t="s">
        <v>370</v>
      </c>
      <c r="Y1083" s="13"/>
      <c r="Z1083" s="14"/>
      <c r="AD1083" s="13">
        <f t="shared" si="114"/>
        <v>12</v>
      </c>
      <c r="AE1083" s="13">
        <f t="shared" si="111"/>
        <v>0</v>
      </c>
      <c r="AF1083" s="13">
        <f t="shared" si="112"/>
        <v>2</v>
      </c>
      <c r="AG1083" s="13">
        <f t="shared" si="113"/>
        <v>0</v>
      </c>
      <c r="AH1083" s="12">
        <f t="shared" si="115"/>
        <v>14</v>
      </c>
    </row>
    <row r="1084" spans="1:34" hidden="1" x14ac:dyDescent="0.3">
      <c r="A1084" s="11" t="s">
        <v>3923</v>
      </c>
      <c r="B1084" s="12" t="s">
        <v>3885</v>
      </c>
      <c r="C1084" s="12" t="s">
        <v>3913</v>
      </c>
      <c r="D1084" s="11" t="s">
        <v>3920</v>
      </c>
      <c r="E1084" s="11" t="s">
        <v>3924</v>
      </c>
      <c r="F1084" s="11" t="s">
        <v>3923</v>
      </c>
      <c r="G1084" s="12" t="s">
        <v>3925</v>
      </c>
      <c r="H1084" s="13" t="s">
        <v>370</v>
      </c>
      <c r="I1084" s="13"/>
      <c r="J1084" s="13" t="s">
        <v>370</v>
      </c>
      <c r="K1084" s="14" t="s">
        <v>370</v>
      </c>
      <c r="M1084" s="15" t="s">
        <v>359</v>
      </c>
      <c r="N1084" s="13"/>
      <c r="O1084" s="13" t="s">
        <v>370</v>
      </c>
      <c r="P1084" s="13" t="s">
        <v>370</v>
      </c>
      <c r="Q1084" s="13" t="s">
        <v>370</v>
      </c>
      <c r="R1084" s="13" t="s">
        <v>370</v>
      </c>
      <c r="S1084" s="13" t="s">
        <v>370</v>
      </c>
      <c r="T1084" s="13" t="s">
        <v>370</v>
      </c>
      <c r="U1084" s="13" t="s">
        <v>370</v>
      </c>
      <c r="W1084" s="13" t="s">
        <v>370</v>
      </c>
      <c r="Y1084" s="13"/>
      <c r="Z1084" s="14"/>
      <c r="AD1084" s="13">
        <f>COUNTIF(H1084:Z1084,"X")+COUNTIF(H1084:Z1084, "X(e)")</f>
        <v>12</v>
      </c>
      <c r="AE1084" s="13">
        <f>COUNTIF(H1084:Z1084,"NB")</f>
        <v>0</v>
      </c>
      <c r="AF1084" s="13">
        <f>COUNTIF(H1084:Z1084,"V")</f>
        <v>0</v>
      </c>
      <c r="AG1084" s="13">
        <f>COUNTIF(H1084:AA1084,"IN")</f>
        <v>0</v>
      </c>
      <c r="AH1084" s="12">
        <f>SUM(AD1084:AG1084)</f>
        <v>12</v>
      </c>
    </row>
    <row r="1085" spans="1:34" hidden="1" x14ac:dyDescent="0.3">
      <c r="A1085" s="11" t="s">
        <v>3926</v>
      </c>
      <c r="B1085" s="12" t="s">
        <v>3885</v>
      </c>
      <c r="C1085" s="12" t="s">
        <v>3913</v>
      </c>
      <c r="D1085" s="11" t="s">
        <v>3920</v>
      </c>
      <c r="E1085" s="11" t="s">
        <v>368</v>
      </c>
      <c r="F1085" s="11" t="s">
        <v>3926</v>
      </c>
      <c r="G1085" s="12" t="s">
        <v>3927</v>
      </c>
      <c r="H1085" s="13" t="s">
        <v>370</v>
      </c>
      <c r="I1085" s="13"/>
      <c r="J1085" s="13" t="s">
        <v>370</v>
      </c>
      <c r="K1085" s="14" t="s">
        <v>370</v>
      </c>
      <c r="L1085" s="13" t="s">
        <v>524</v>
      </c>
      <c r="M1085" s="15" t="s">
        <v>359</v>
      </c>
      <c r="N1085" s="13"/>
      <c r="O1085" s="13" t="s">
        <v>370</v>
      </c>
      <c r="P1085" s="13" t="s">
        <v>370</v>
      </c>
      <c r="Q1085" s="13" t="s">
        <v>370</v>
      </c>
      <c r="R1085" s="13" t="s">
        <v>370</v>
      </c>
      <c r="S1085" s="13" t="s">
        <v>370</v>
      </c>
      <c r="T1085" s="13" t="s">
        <v>370</v>
      </c>
      <c r="U1085" s="13" t="s">
        <v>370</v>
      </c>
      <c r="V1085" s="13" t="s">
        <v>370</v>
      </c>
      <c r="W1085" s="13" t="s">
        <v>370</v>
      </c>
      <c r="Y1085" s="13"/>
      <c r="Z1085" s="14"/>
      <c r="AD1085" s="13">
        <f t="shared" si="114"/>
        <v>13</v>
      </c>
      <c r="AE1085" s="13">
        <f t="shared" si="111"/>
        <v>0</v>
      </c>
      <c r="AF1085" s="13">
        <f t="shared" si="112"/>
        <v>1</v>
      </c>
      <c r="AG1085" s="13">
        <f t="shared" si="113"/>
        <v>0</v>
      </c>
      <c r="AH1085" s="12">
        <f t="shared" si="115"/>
        <v>14</v>
      </c>
    </row>
    <row r="1086" spans="1:34" hidden="1" x14ac:dyDescent="0.3">
      <c r="A1086" s="11" t="s">
        <v>3928</v>
      </c>
      <c r="B1086" s="12" t="s">
        <v>3885</v>
      </c>
      <c r="C1086" s="12" t="s">
        <v>3913</v>
      </c>
      <c r="D1086" s="11" t="s">
        <v>3920</v>
      </c>
      <c r="E1086" s="11" t="s">
        <v>3929</v>
      </c>
      <c r="F1086" s="11" t="s">
        <v>3928</v>
      </c>
      <c r="G1086" s="12" t="s">
        <v>3930</v>
      </c>
      <c r="H1086" s="13" t="s">
        <v>1177</v>
      </c>
      <c r="I1086" s="13"/>
      <c r="J1086" s="13" t="s">
        <v>370</v>
      </c>
      <c r="K1086" s="14" t="s">
        <v>370</v>
      </c>
      <c r="M1086" s="15" t="s">
        <v>359</v>
      </c>
      <c r="N1086" s="13"/>
      <c r="O1086" s="13" t="s">
        <v>370</v>
      </c>
      <c r="P1086" s="13" t="s">
        <v>370</v>
      </c>
      <c r="Q1086" s="13" t="s">
        <v>370</v>
      </c>
      <c r="R1086" s="13" t="s">
        <v>370</v>
      </c>
      <c r="S1086" s="13" t="s">
        <v>370</v>
      </c>
      <c r="T1086" s="13" t="s">
        <v>370</v>
      </c>
      <c r="W1086" s="13" t="s">
        <v>370</v>
      </c>
      <c r="Y1086" s="13"/>
      <c r="Z1086" s="14"/>
      <c r="AD1086" s="13">
        <f t="shared" si="114"/>
        <v>10</v>
      </c>
      <c r="AE1086" s="13">
        <f t="shared" si="111"/>
        <v>0</v>
      </c>
      <c r="AF1086" s="13">
        <f t="shared" si="112"/>
        <v>0</v>
      </c>
      <c r="AG1086" s="13">
        <f t="shared" si="113"/>
        <v>0</v>
      </c>
      <c r="AH1086" s="12">
        <f t="shared" si="115"/>
        <v>10</v>
      </c>
    </row>
    <row r="1087" spans="1:34" hidden="1" x14ac:dyDescent="0.3">
      <c r="A1087" s="11" t="s">
        <v>3931</v>
      </c>
      <c r="B1087" s="12" t="s">
        <v>3932</v>
      </c>
      <c r="C1087" s="12" t="s">
        <v>3933</v>
      </c>
      <c r="D1087" s="11" t="s">
        <v>3934</v>
      </c>
      <c r="E1087" s="11" t="s">
        <v>3935</v>
      </c>
      <c r="F1087" s="11" t="s">
        <v>3931</v>
      </c>
      <c r="G1087" s="12" t="s">
        <v>3936</v>
      </c>
      <c r="I1087" s="13"/>
      <c r="J1087" s="13"/>
      <c r="K1087" s="14" t="s">
        <v>370</v>
      </c>
      <c r="M1087" s="15" t="s">
        <v>359</v>
      </c>
      <c r="N1087" s="13"/>
      <c r="O1087" s="13" t="s">
        <v>370</v>
      </c>
      <c r="P1087" s="13"/>
      <c r="R1087" s="13"/>
      <c r="S1087" s="13" t="s">
        <v>370</v>
      </c>
      <c r="T1087" s="13"/>
      <c r="W1087" s="13"/>
      <c r="Y1087" s="13"/>
      <c r="Z1087" s="14"/>
      <c r="AD1087" s="13">
        <f t="shared" si="114"/>
        <v>4</v>
      </c>
      <c r="AE1087" s="13">
        <f t="shared" si="111"/>
        <v>0</v>
      </c>
      <c r="AF1087" s="13">
        <f t="shared" si="112"/>
        <v>0</v>
      </c>
      <c r="AG1087" s="13">
        <f t="shared" si="113"/>
        <v>0</v>
      </c>
      <c r="AH1087" s="12">
        <f t="shared" si="115"/>
        <v>4</v>
      </c>
    </row>
    <row r="1088" spans="1:34" hidden="1" x14ac:dyDescent="0.3">
      <c r="A1088" s="11" t="s">
        <v>3937</v>
      </c>
      <c r="B1088" s="12" t="s">
        <v>3932</v>
      </c>
      <c r="C1088" s="12" t="s">
        <v>3933</v>
      </c>
      <c r="D1088" s="11" t="s">
        <v>3934</v>
      </c>
      <c r="E1088" s="11" t="s">
        <v>3938</v>
      </c>
      <c r="F1088" s="11" t="s">
        <v>3937</v>
      </c>
      <c r="G1088" s="12" t="s">
        <v>3939</v>
      </c>
      <c r="I1088" s="13"/>
      <c r="J1088" s="13" t="s">
        <v>370</v>
      </c>
      <c r="K1088" s="14" t="s">
        <v>370</v>
      </c>
      <c r="M1088" s="15"/>
      <c r="N1088" s="13"/>
      <c r="P1088" s="13"/>
      <c r="R1088" s="13"/>
      <c r="S1088" s="13" t="s">
        <v>370</v>
      </c>
      <c r="T1088" s="13"/>
      <c r="W1088" s="13"/>
      <c r="Y1088" s="13"/>
      <c r="Z1088" s="14"/>
      <c r="AD1088" s="13">
        <f t="shared" si="114"/>
        <v>3</v>
      </c>
      <c r="AE1088" s="13">
        <f t="shared" si="111"/>
        <v>0</v>
      </c>
      <c r="AF1088" s="13">
        <f t="shared" si="112"/>
        <v>0</v>
      </c>
      <c r="AG1088" s="13">
        <f t="shared" si="113"/>
        <v>0</v>
      </c>
      <c r="AH1088" s="12">
        <f t="shared" si="115"/>
        <v>3</v>
      </c>
    </row>
    <row r="1089" spans="1:34" hidden="1" x14ac:dyDescent="0.3">
      <c r="A1089" s="11" t="s">
        <v>3940</v>
      </c>
      <c r="B1089" s="12" t="s">
        <v>3932</v>
      </c>
      <c r="C1089" s="12" t="s">
        <v>3933</v>
      </c>
      <c r="D1089" s="11" t="s">
        <v>3941</v>
      </c>
      <c r="E1089" s="11" t="s">
        <v>1569</v>
      </c>
      <c r="F1089" s="11" t="s">
        <v>3940</v>
      </c>
      <c r="G1089" s="12" t="s">
        <v>3942</v>
      </c>
      <c r="I1089" s="13"/>
      <c r="J1089" s="13" t="s">
        <v>370</v>
      </c>
      <c r="K1089" s="14" t="s">
        <v>370</v>
      </c>
      <c r="M1089" s="15"/>
      <c r="N1089" s="13"/>
      <c r="P1089" s="13"/>
      <c r="R1089" s="13"/>
      <c r="S1089" s="13" t="s">
        <v>370</v>
      </c>
      <c r="T1089" s="13"/>
      <c r="W1089" s="13"/>
      <c r="Y1089" s="13"/>
      <c r="Z1089" s="14"/>
      <c r="AD1089" s="13">
        <f t="shared" si="114"/>
        <v>3</v>
      </c>
      <c r="AE1089" s="13">
        <f t="shared" si="111"/>
        <v>0</v>
      </c>
      <c r="AF1089" s="13">
        <f t="shared" si="112"/>
        <v>0</v>
      </c>
      <c r="AG1089" s="13">
        <f t="shared" si="113"/>
        <v>0</v>
      </c>
      <c r="AH1089" s="12">
        <f t="shared" si="115"/>
        <v>3</v>
      </c>
    </row>
    <row r="1090" spans="1:34" hidden="1" x14ac:dyDescent="0.3">
      <c r="A1090" s="11" t="s">
        <v>3943</v>
      </c>
      <c r="B1090" s="12" t="s">
        <v>3932</v>
      </c>
      <c r="C1090" s="12" t="s">
        <v>3933</v>
      </c>
      <c r="D1090" s="11" t="s">
        <v>3941</v>
      </c>
      <c r="E1090" s="11" t="s">
        <v>3944</v>
      </c>
      <c r="F1090" s="11" t="s">
        <v>3943</v>
      </c>
      <c r="G1090" s="12" t="s">
        <v>3945</v>
      </c>
      <c r="I1090" s="13"/>
      <c r="J1090" s="13" t="s">
        <v>370</v>
      </c>
      <c r="K1090" s="14" t="s">
        <v>370</v>
      </c>
      <c r="M1090" s="15" t="s">
        <v>359</v>
      </c>
      <c r="N1090" s="13"/>
      <c r="O1090" s="13" t="s">
        <v>370</v>
      </c>
      <c r="P1090" s="13" t="s">
        <v>370</v>
      </c>
      <c r="Q1090" s="13" t="s">
        <v>370</v>
      </c>
      <c r="R1090" s="13"/>
      <c r="S1090" s="13" t="s">
        <v>370</v>
      </c>
      <c r="T1090" s="13" t="s">
        <v>370</v>
      </c>
      <c r="W1090" s="13" t="s">
        <v>370</v>
      </c>
      <c r="Y1090" s="13"/>
      <c r="Z1090" s="14"/>
      <c r="AD1090" s="13">
        <f t="shared" si="114"/>
        <v>9</v>
      </c>
      <c r="AE1090" s="13">
        <f t="shared" ref="AE1090:AE1154" si="116">COUNTIF(H1090:Z1090,"NB")</f>
        <v>0</v>
      </c>
      <c r="AF1090" s="13">
        <f t="shared" ref="AF1090:AF1154" si="117">COUNTIF(H1090:Z1090,"V")</f>
        <v>0</v>
      </c>
      <c r="AG1090" s="13">
        <f t="shared" si="113"/>
        <v>0</v>
      </c>
      <c r="AH1090" s="12">
        <f t="shared" si="115"/>
        <v>9</v>
      </c>
    </row>
    <row r="1091" spans="1:34" hidden="1" x14ac:dyDescent="0.3">
      <c r="A1091" s="11" t="s">
        <v>3946</v>
      </c>
      <c r="B1091" s="12" t="s">
        <v>3932</v>
      </c>
      <c r="C1091" s="12" t="s">
        <v>3933</v>
      </c>
      <c r="D1091" s="11" t="s">
        <v>3941</v>
      </c>
      <c r="E1091" s="11" t="s">
        <v>3947</v>
      </c>
      <c r="F1091" s="11" t="s">
        <v>3946</v>
      </c>
      <c r="G1091" s="12" t="s">
        <v>3948</v>
      </c>
      <c r="I1091" s="13"/>
      <c r="J1091" s="13"/>
      <c r="M1091" s="15" t="s">
        <v>359</v>
      </c>
      <c r="N1091" s="13"/>
      <c r="P1091" s="13"/>
      <c r="R1091" s="13"/>
      <c r="T1091" s="13"/>
      <c r="W1091" s="13" t="s">
        <v>370</v>
      </c>
      <c r="Y1091" s="13"/>
      <c r="Z1091" s="14"/>
      <c r="AD1091" s="13">
        <f t="shared" si="114"/>
        <v>2</v>
      </c>
      <c r="AE1091" s="13">
        <f t="shared" si="116"/>
        <v>0</v>
      </c>
      <c r="AF1091" s="13">
        <f t="shared" si="117"/>
        <v>0</v>
      </c>
      <c r="AG1091" s="13">
        <f t="shared" si="113"/>
        <v>0</v>
      </c>
      <c r="AH1091" s="12">
        <f t="shared" si="115"/>
        <v>2</v>
      </c>
    </row>
    <row r="1092" spans="1:34" hidden="1" x14ac:dyDescent="0.3">
      <c r="A1092" s="11" t="s">
        <v>3949</v>
      </c>
      <c r="B1092" s="12" t="s">
        <v>3932</v>
      </c>
      <c r="C1092" s="12" t="s">
        <v>3933</v>
      </c>
      <c r="D1092" s="11" t="s">
        <v>3941</v>
      </c>
      <c r="E1092" s="11" t="s">
        <v>3950</v>
      </c>
      <c r="F1092" s="11" t="s">
        <v>3949</v>
      </c>
      <c r="G1092" s="12" t="s">
        <v>3951</v>
      </c>
      <c r="I1092" s="13"/>
      <c r="J1092" s="13"/>
      <c r="M1092" s="15" t="s">
        <v>359</v>
      </c>
      <c r="N1092" s="13"/>
      <c r="P1092" s="13"/>
      <c r="R1092" s="13"/>
      <c r="T1092" s="13"/>
      <c r="W1092" s="13"/>
      <c r="Y1092" s="13"/>
      <c r="Z1092" s="14"/>
      <c r="AD1092" s="13">
        <f t="shared" si="114"/>
        <v>1</v>
      </c>
      <c r="AE1092" s="13">
        <f t="shared" si="116"/>
        <v>0</v>
      </c>
      <c r="AF1092" s="13">
        <f t="shared" si="117"/>
        <v>0</v>
      </c>
      <c r="AG1092" s="13">
        <f t="shared" si="113"/>
        <v>0</v>
      </c>
      <c r="AH1092" s="12">
        <f t="shared" si="115"/>
        <v>1</v>
      </c>
    </row>
    <row r="1093" spans="1:34" hidden="1" x14ac:dyDescent="0.3">
      <c r="A1093" s="11" t="s">
        <v>3952</v>
      </c>
      <c r="B1093" s="12" t="s">
        <v>3932</v>
      </c>
      <c r="C1093" s="12" t="s">
        <v>3933</v>
      </c>
      <c r="D1093" s="11" t="s">
        <v>3953</v>
      </c>
      <c r="E1093" s="11" t="s">
        <v>2780</v>
      </c>
      <c r="F1093" s="11" t="s">
        <v>3952</v>
      </c>
      <c r="G1093" s="12" t="s">
        <v>3954</v>
      </c>
      <c r="I1093" s="13"/>
      <c r="J1093" s="13"/>
      <c r="K1093" s="17" t="s">
        <v>736</v>
      </c>
      <c r="M1093" s="15"/>
      <c r="N1093" s="13"/>
      <c r="P1093" s="13"/>
      <c r="R1093" s="13"/>
      <c r="T1093" s="13"/>
      <c r="W1093" s="13"/>
      <c r="Y1093" s="13"/>
      <c r="Z1093" s="14"/>
      <c r="AD1093" s="13">
        <f t="shared" si="114"/>
        <v>1</v>
      </c>
      <c r="AE1093" s="13">
        <f t="shared" si="116"/>
        <v>0</v>
      </c>
      <c r="AF1093" s="13">
        <f t="shared" si="117"/>
        <v>0</v>
      </c>
      <c r="AG1093" s="13">
        <f t="shared" si="113"/>
        <v>0</v>
      </c>
      <c r="AH1093" s="12">
        <f t="shared" si="115"/>
        <v>1</v>
      </c>
    </row>
    <row r="1094" spans="1:34" hidden="1" x14ac:dyDescent="0.3">
      <c r="A1094" s="11" t="s">
        <v>3955</v>
      </c>
      <c r="B1094" s="12" t="s">
        <v>3932</v>
      </c>
      <c r="C1094" s="12" t="s">
        <v>3933</v>
      </c>
      <c r="D1094" s="11" t="s">
        <v>3956</v>
      </c>
      <c r="E1094" s="11" t="s">
        <v>3957</v>
      </c>
      <c r="F1094" s="11" t="s">
        <v>3955</v>
      </c>
      <c r="G1094" s="12" t="s">
        <v>3958</v>
      </c>
      <c r="I1094" s="13"/>
      <c r="J1094" s="13"/>
      <c r="K1094" s="14" t="s">
        <v>370</v>
      </c>
      <c r="M1094" s="15" t="s">
        <v>359</v>
      </c>
      <c r="N1094" s="13"/>
      <c r="O1094" s="13" t="s">
        <v>370</v>
      </c>
      <c r="P1094" s="13" t="s">
        <v>370</v>
      </c>
      <c r="Q1094" s="13" t="s">
        <v>370</v>
      </c>
      <c r="R1094" s="13"/>
      <c r="S1094" s="13" t="s">
        <v>370</v>
      </c>
      <c r="T1094" s="13" t="s">
        <v>370</v>
      </c>
      <c r="W1094" s="13" t="s">
        <v>370</v>
      </c>
      <c r="Y1094" s="13"/>
      <c r="Z1094" s="14"/>
      <c r="AD1094" s="13">
        <f t="shared" si="114"/>
        <v>8</v>
      </c>
      <c r="AE1094" s="13">
        <f t="shared" si="116"/>
        <v>0</v>
      </c>
      <c r="AF1094" s="13">
        <f t="shared" si="117"/>
        <v>0</v>
      </c>
      <c r="AG1094" s="13">
        <f t="shared" si="113"/>
        <v>0</v>
      </c>
      <c r="AH1094" s="12">
        <f t="shared" si="115"/>
        <v>8</v>
      </c>
    </row>
    <row r="1095" spans="1:34" hidden="1" x14ac:dyDescent="0.3">
      <c r="A1095" s="11" t="s">
        <v>3959</v>
      </c>
      <c r="B1095" s="12" t="s">
        <v>3932</v>
      </c>
      <c r="C1095" s="12" t="s">
        <v>3933</v>
      </c>
      <c r="D1095" s="11" t="s">
        <v>3956</v>
      </c>
      <c r="E1095" s="11" t="s">
        <v>3960</v>
      </c>
      <c r="F1095" s="11" t="s">
        <v>3959</v>
      </c>
      <c r="G1095" s="12" t="s">
        <v>3961</v>
      </c>
      <c r="I1095" s="13"/>
      <c r="J1095" s="13" t="s">
        <v>370</v>
      </c>
      <c r="K1095" s="14" t="s">
        <v>370</v>
      </c>
      <c r="M1095" s="15"/>
      <c r="N1095" s="13"/>
      <c r="P1095" s="13"/>
      <c r="R1095" s="13"/>
      <c r="S1095" s="13" t="s">
        <v>370</v>
      </c>
      <c r="T1095" s="13"/>
      <c r="W1095" s="13"/>
      <c r="Y1095" s="13"/>
      <c r="Z1095" s="14"/>
      <c r="AD1095" s="13">
        <f t="shared" si="114"/>
        <v>3</v>
      </c>
      <c r="AE1095" s="13">
        <f t="shared" si="116"/>
        <v>0</v>
      </c>
      <c r="AF1095" s="13">
        <f t="shared" si="117"/>
        <v>0</v>
      </c>
      <c r="AG1095" s="13">
        <f t="shared" si="113"/>
        <v>0</v>
      </c>
      <c r="AH1095" s="12">
        <f t="shared" si="115"/>
        <v>3</v>
      </c>
    </row>
    <row r="1096" spans="1:34" hidden="1" x14ac:dyDescent="0.3">
      <c r="A1096" s="11" t="s">
        <v>72</v>
      </c>
      <c r="B1096" s="12" t="s">
        <v>3932</v>
      </c>
      <c r="C1096" s="12" t="s">
        <v>3933</v>
      </c>
      <c r="D1096" s="11" t="s">
        <v>3956</v>
      </c>
      <c r="E1096" s="11" t="s">
        <v>780</v>
      </c>
      <c r="F1096" s="11" t="s">
        <v>72</v>
      </c>
      <c r="G1096" s="12" t="s">
        <v>3962</v>
      </c>
      <c r="H1096" s="13" t="s">
        <v>396</v>
      </c>
      <c r="I1096" s="13"/>
      <c r="J1096" s="13" t="s">
        <v>370</v>
      </c>
      <c r="K1096" s="14" t="s">
        <v>370</v>
      </c>
      <c r="M1096" s="15" t="s">
        <v>359</v>
      </c>
      <c r="N1096" s="13"/>
      <c r="O1096" s="13" t="s">
        <v>370</v>
      </c>
      <c r="P1096" s="13"/>
      <c r="Q1096" s="13" t="s">
        <v>370</v>
      </c>
      <c r="R1096" s="13" t="s">
        <v>370</v>
      </c>
      <c r="T1096" s="13"/>
      <c r="U1096" s="13" t="s">
        <v>370</v>
      </c>
      <c r="W1096" s="13" t="s">
        <v>370</v>
      </c>
      <c r="Y1096" s="13"/>
      <c r="Z1096" s="14"/>
      <c r="AD1096" s="13">
        <f t="shared" si="114"/>
        <v>8</v>
      </c>
      <c r="AE1096" s="13">
        <f t="shared" si="116"/>
        <v>0</v>
      </c>
      <c r="AF1096" s="13">
        <f t="shared" si="117"/>
        <v>0</v>
      </c>
      <c r="AG1096" s="13">
        <f t="shared" si="113"/>
        <v>0</v>
      </c>
      <c r="AH1096" s="12">
        <f t="shared" si="115"/>
        <v>8</v>
      </c>
    </row>
    <row r="1097" spans="1:34" hidden="1" x14ac:dyDescent="0.3">
      <c r="A1097" s="11" t="s">
        <v>3963</v>
      </c>
      <c r="B1097" s="12" t="s">
        <v>3932</v>
      </c>
      <c r="C1097" s="12" t="s">
        <v>3933</v>
      </c>
      <c r="D1097" s="11" t="s">
        <v>3956</v>
      </c>
      <c r="E1097" s="11" t="s">
        <v>3964</v>
      </c>
      <c r="F1097" s="11" t="s">
        <v>3963</v>
      </c>
      <c r="G1097" s="12" t="s">
        <v>3965</v>
      </c>
      <c r="I1097" s="13"/>
      <c r="J1097" s="13"/>
      <c r="K1097" s="14" t="s">
        <v>370</v>
      </c>
      <c r="M1097" s="15" t="s">
        <v>359</v>
      </c>
      <c r="N1097" s="13"/>
      <c r="P1097" s="13" t="s">
        <v>370</v>
      </c>
      <c r="Q1097" s="13" t="s">
        <v>370</v>
      </c>
      <c r="R1097" s="13"/>
      <c r="T1097" s="13" t="s">
        <v>370</v>
      </c>
      <c r="W1097" s="13" t="s">
        <v>370</v>
      </c>
      <c r="Y1097" s="13"/>
      <c r="Z1097" s="14"/>
      <c r="AD1097" s="13">
        <f t="shared" si="114"/>
        <v>6</v>
      </c>
      <c r="AE1097" s="13">
        <f t="shared" si="116"/>
        <v>0</v>
      </c>
      <c r="AF1097" s="13">
        <f t="shared" si="117"/>
        <v>0</v>
      </c>
      <c r="AG1097" s="13">
        <f t="shared" si="113"/>
        <v>0</v>
      </c>
      <c r="AH1097" s="12">
        <f t="shared" si="115"/>
        <v>6</v>
      </c>
    </row>
    <row r="1098" spans="1:34" hidden="1" x14ac:dyDescent="0.3">
      <c r="A1098" s="11" t="s">
        <v>3966</v>
      </c>
      <c r="B1098" s="12" t="s">
        <v>3932</v>
      </c>
      <c r="C1098" s="12" t="s">
        <v>3933</v>
      </c>
      <c r="D1098" s="11" t="s">
        <v>3956</v>
      </c>
      <c r="E1098" s="11" t="s">
        <v>3967</v>
      </c>
      <c r="F1098" s="11" t="s">
        <v>3966</v>
      </c>
      <c r="G1098" s="12" t="s">
        <v>3968</v>
      </c>
      <c r="I1098" s="13"/>
      <c r="J1098" s="13"/>
      <c r="K1098" s="14" t="s">
        <v>370</v>
      </c>
      <c r="M1098" s="15" t="s">
        <v>359</v>
      </c>
      <c r="N1098" s="13"/>
      <c r="O1098" s="13" t="s">
        <v>370</v>
      </c>
      <c r="P1098" s="13"/>
      <c r="R1098" s="13"/>
      <c r="S1098" s="13" t="s">
        <v>370</v>
      </c>
      <c r="T1098" s="13"/>
      <c r="W1098" s="13"/>
      <c r="Y1098" s="13"/>
      <c r="Z1098" s="14"/>
      <c r="AD1098" s="13">
        <f t="shared" si="114"/>
        <v>4</v>
      </c>
      <c r="AE1098" s="13">
        <f t="shared" si="116"/>
        <v>0</v>
      </c>
      <c r="AF1098" s="13">
        <f t="shared" si="117"/>
        <v>0</v>
      </c>
      <c r="AG1098" s="13">
        <f t="shared" si="113"/>
        <v>0</v>
      </c>
      <c r="AH1098" s="12">
        <f t="shared" si="115"/>
        <v>4</v>
      </c>
    </row>
    <row r="1099" spans="1:34" hidden="1" x14ac:dyDescent="0.3">
      <c r="A1099" s="11" t="s">
        <v>3969</v>
      </c>
      <c r="B1099" s="12" t="s">
        <v>3932</v>
      </c>
      <c r="C1099" s="12" t="s">
        <v>3933</v>
      </c>
      <c r="D1099" s="11" t="s">
        <v>3956</v>
      </c>
      <c r="E1099" s="11" t="s">
        <v>3970</v>
      </c>
      <c r="F1099" s="11" t="s">
        <v>3969</v>
      </c>
      <c r="G1099" s="12" t="s">
        <v>3971</v>
      </c>
      <c r="I1099" s="13"/>
      <c r="J1099" s="13" t="s">
        <v>370</v>
      </c>
      <c r="K1099" s="14" t="s">
        <v>370</v>
      </c>
      <c r="M1099" s="15"/>
      <c r="N1099" s="13"/>
      <c r="O1099" s="13" t="s">
        <v>370</v>
      </c>
      <c r="P1099" s="13"/>
      <c r="R1099" s="13"/>
      <c r="S1099" s="13" t="s">
        <v>370</v>
      </c>
      <c r="T1099" s="13"/>
      <c r="W1099" s="13"/>
      <c r="Y1099" s="13"/>
      <c r="Z1099" s="14"/>
      <c r="AD1099" s="13">
        <f t="shared" si="114"/>
        <v>4</v>
      </c>
      <c r="AE1099" s="13">
        <f t="shared" si="116"/>
        <v>0</v>
      </c>
      <c r="AF1099" s="13">
        <f t="shared" si="117"/>
        <v>0</v>
      </c>
      <c r="AG1099" s="13">
        <f t="shared" si="113"/>
        <v>0</v>
      </c>
      <c r="AH1099" s="12">
        <f t="shared" si="115"/>
        <v>4</v>
      </c>
    </row>
    <row r="1100" spans="1:34" hidden="1" x14ac:dyDescent="0.3">
      <c r="A1100" s="11" t="s">
        <v>3972</v>
      </c>
      <c r="B1100" s="12" t="s">
        <v>3932</v>
      </c>
      <c r="C1100" s="12" t="s">
        <v>3933</v>
      </c>
      <c r="D1100" s="11" t="s">
        <v>3956</v>
      </c>
      <c r="E1100" s="11" t="s">
        <v>3973</v>
      </c>
      <c r="F1100" s="11" t="s">
        <v>3972</v>
      </c>
      <c r="G1100" s="12" t="s">
        <v>3974</v>
      </c>
      <c r="I1100" s="13"/>
      <c r="J1100" s="13"/>
      <c r="M1100" s="15" t="s">
        <v>359</v>
      </c>
      <c r="N1100" s="13"/>
      <c r="O1100" s="13" t="s">
        <v>370</v>
      </c>
      <c r="P1100" s="13"/>
      <c r="R1100" s="13"/>
      <c r="S1100" s="13" t="s">
        <v>396</v>
      </c>
      <c r="T1100" s="13"/>
      <c r="W1100" s="13"/>
      <c r="Y1100" s="13"/>
      <c r="Z1100" s="14"/>
      <c r="AD1100" s="13">
        <f t="shared" si="114"/>
        <v>2</v>
      </c>
      <c r="AE1100" s="13">
        <f t="shared" si="116"/>
        <v>0</v>
      </c>
      <c r="AF1100" s="13">
        <f t="shared" si="117"/>
        <v>0</v>
      </c>
      <c r="AG1100" s="13">
        <f t="shared" si="113"/>
        <v>0</v>
      </c>
      <c r="AH1100" s="12">
        <f t="shared" si="115"/>
        <v>2</v>
      </c>
    </row>
    <row r="1101" spans="1:34" hidden="1" x14ac:dyDescent="0.3">
      <c r="A1101" s="11" t="s">
        <v>3975</v>
      </c>
      <c r="B1101" s="12" t="s">
        <v>3932</v>
      </c>
      <c r="C1101" s="12" t="s">
        <v>3933</v>
      </c>
      <c r="D1101" s="11" t="s">
        <v>3956</v>
      </c>
      <c r="E1101" s="11" t="s">
        <v>3976</v>
      </c>
      <c r="F1101" s="11" t="s">
        <v>3975</v>
      </c>
      <c r="G1101" s="12" t="s">
        <v>3977</v>
      </c>
      <c r="I1101" s="13"/>
      <c r="J1101" s="13"/>
      <c r="K1101" s="14" t="s">
        <v>370</v>
      </c>
      <c r="M1101" s="15" t="s">
        <v>359</v>
      </c>
      <c r="N1101" s="13"/>
      <c r="O1101" s="13" t="s">
        <v>370</v>
      </c>
      <c r="P1101" s="13"/>
      <c r="R1101" s="13"/>
      <c r="S1101" s="13" t="s">
        <v>370</v>
      </c>
      <c r="T1101" s="13"/>
      <c r="W1101" s="13"/>
      <c r="Y1101" s="13"/>
      <c r="Z1101" s="14"/>
      <c r="AD1101" s="13">
        <f t="shared" si="114"/>
        <v>4</v>
      </c>
      <c r="AE1101" s="13">
        <f t="shared" si="116"/>
        <v>0</v>
      </c>
      <c r="AF1101" s="13">
        <f t="shared" si="117"/>
        <v>0</v>
      </c>
      <c r="AG1101" s="13">
        <f t="shared" si="113"/>
        <v>0</v>
      </c>
      <c r="AH1101" s="12">
        <f t="shared" si="115"/>
        <v>4</v>
      </c>
    </row>
    <row r="1102" spans="1:34" hidden="1" x14ac:dyDescent="0.3">
      <c r="A1102" s="11" t="s">
        <v>3978</v>
      </c>
      <c r="B1102" s="12" t="s">
        <v>3932</v>
      </c>
      <c r="C1102" s="12" t="s">
        <v>3933</v>
      </c>
      <c r="D1102" s="11" t="s">
        <v>3956</v>
      </c>
      <c r="E1102" s="11" t="s">
        <v>3979</v>
      </c>
      <c r="F1102" s="11" t="s">
        <v>3978</v>
      </c>
      <c r="G1102" s="12" t="s">
        <v>3980</v>
      </c>
      <c r="I1102" s="13"/>
      <c r="J1102" s="13" t="s">
        <v>370</v>
      </c>
      <c r="K1102" s="14" t="s">
        <v>370</v>
      </c>
      <c r="M1102" s="15" t="s">
        <v>359</v>
      </c>
      <c r="N1102" s="13"/>
      <c r="P1102" s="13" t="s">
        <v>370</v>
      </c>
      <c r="Q1102" s="13" t="s">
        <v>370</v>
      </c>
      <c r="R1102" s="13"/>
      <c r="S1102" s="13" t="s">
        <v>359</v>
      </c>
      <c r="T1102" s="13" t="s">
        <v>370</v>
      </c>
      <c r="W1102" s="13" t="s">
        <v>370</v>
      </c>
      <c r="Y1102" s="13"/>
      <c r="Z1102" s="14"/>
      <c r="AD1102" s="13">
        <f t="shared" si="114"/>
        <v>8</v>
      </c>
      <c r="AE1102" s="13">
        <f t="shared" si="116"/>
        <v>0</v>
      </c>
      <c r="AF1102" s="13">
        <f t="shared" si="117"/>
        <v>0</v>
      </c>
      <c r="AG1102" s="13">
        <f t="shared" si="113"/>
        <v>0</v>
      </c>
      <c r="AH1102" s="12">
        <f t="shared" si="115"/>
        <v>8</v>
      </c>
    </row>
    <row r="1103" spans="1:34" hidden="1" x14ac:dyDescent="0.3">
      <c r="A1103" s="11" t="s">
        <v>3981</v>
      </c>
      <c r="B1103" s="12" t="s">
        <v>3932</v>
      </c>
      <c r="C1103" s="12" t="s">
        <v>3933</v>
      </c>
      <c r="D1103" s="11" t="s">
        <v>3956</v>
      </c>
      <c r="E1103" s="11" t="s">
        <v>3982</v>
      </c>
      <c r="F1103" s="11" t="s">
        <v>3981</v>
      </c>
      <c r="G1103" s="12" t="s">
        <v>3983</v>
      </c>
      <c r="I1103" s="13"/>
      <c r="J1103" s="13" t="s">
        <v>370</v>
      </c>
      <c r="K1103" s="14" t="s">
        <v>370</v>
      </c>
      <c r="M1103" s="15" t="s">
        <v>359</v>
      </c>
      <c r="N1103" s="13"/>
      <c r="O1103" s="13" t="s">
        <v>370</v>
      </c>
      <c r="P1103" s="13" t="s">
        <v>370</v>
      </c>
      <c r="Q1103" s="13" t="s">
        <v>370</v>
      </c>
      <c r="R1103" s="13"/>
      <c r="S1103" s="13" t="s">
        <v>370</v>
      </c>
      <c r="T1103" s="13" t="s">
        <v>370</v>
      </c>
      <c r="W1103" s="13" t="s">
        <v>370</v>
      </c>
      <c r="Y1103" s="13"/>
      <c r="Z1103" s="14"/>
      <c r="AD1103" s="13">
        <f t="shared" si="114"/>
        <v>9</v>
      </c>
      <c r="AE1103" s="13">
        <f t="shared" si="116"/>
        <v>0</v>
      </c>
      <c r="AF1103" s="13">
        <f t="shared" si="117"/>
        <v>0</v>
      </c>
      <c r="AG1103" s="13">
        <f t="shared" si="113"/>
        <v>0</v>
      </c>
      <c r="AH1103" s="12">
        <f t="shared" si="115"/>
        <v>9</v>
      </c>
    </row>
    <row r="1104" spans="1:34" hidden="1" x14ac:dyDescent="0.3">
      <c r="A1104" s="11" t="s">
        <v>3984</v>
      </c>
      <c r="B1104" s="12" t="s">
        <v>3932</v>
      </c>
      <c r="C1104" s="12" t="s">
        <v>3933</v>
      </c>
      <c r="D1104" s="11" t="s">
        <v>3985</v>
      </c>
      <c r="E1104" s="11" t="s">
        <v>3986</v>
      </c>
      <c r="F1104" s="11" t="s">
        <v>3984</v>
      </c>
      <c r="G1104" s="12" t="s">
        <v>3987</v>
      </c>
      <c r="I1104" s="13"/>
      <c r="J1104" s="13" t="s">
        <v>370</v>
      </c>
      <c r="K1104" s="14" t="s">
        <v>370</v>
      </c>
      <c r="M1104" s="15" t="s">
        <v>359</v>
      </c>
      <c r="N1104" s="13"/>
      <c r="O1104" s="13" t="s">
        <v>370</v>
      </c>
      <c r="P1104" s="13" t="s">
        <v>370</v>
      </c>
      <c r="Q1104" s="13" t="s">
        <v>370</v>
      </c>
      <c r="R1104" s="13"/>
      <c r="S1104" s="13" t="s">
        <v>370</v>
      </c>
      <c r="T1104" s="13" t="s">
        <v>370</v>
      </c>
      <c r="W1104" s="13" t="s">
        <v>370</v>
      </c>
      <c r="Y1104" s="13"/>
      <c r="Z1104" s="14"/>
      <c r="AD1104" s="13">
        <f t="shared" si="114"/>
        <v>9</v>
      </c>
      <c r="AE1104" s="13">
        <f t="shared" si="116"/>
        <v>0</v>
      </c>
      <c r="AF1104" s="13">
        <f t="shared" si="117"/>
        <v>0</v>
      </c>
      <c r="AG1104" s="13">
        <f t="shared" si="113"/>
        <v>0</v>
      </c>
      <c r="AH1104" s="12">
        <f t="shared" si="115"/>
        <v>9</v>
      </c>
    </row>
    <row r="1105" spans="1:34" hidden="1" x14ac:dyDescent="0.3">
      <c r="A1105" s="11" t="s">
        <v>77</v>
      </c>
      <c r="B1105" s="12" t="s">
        <v>3932</v>
      </c>
      <c r="C1105" s="12" t="s">
        <v>3988</v>
      </c>
      <c r="D1105" s="11" t="s">
        <v>3989</v>
      </c>
      <c r="E1105" s="11" t="s">
        <v>3990</v>
      </c>
      <c r="F1105" s="11" t="s">
        <v>77</v>
      </c>
      <c r="G1105" s="12" t="s">
        <v>3991</v>
      </c>
      <c r="I1105" s="13"/>
      <c r="J1105" s="13" t="s">
        <v>370</v>
      </c>
      <c r="K1105" s="14" t="s">
        <v>370</v>
      </c>
      <c r="M1105" s="15" t="s">
        <v>359</v>
      </c>
      <c r="N1105" s="13"/>
      <c r="O1105" s="13" t="s">
        <v>370</v>
      </c>
      <c r="P1105" s="13"/>
      <c r="R1105" s="13"/>
      <c r="S1105" s="13" t="s">
        <v>370</v>
      </c>
      <c r="T1105" s="13"/>
      <c r="W1105" s="13" t="s">
        <v>370</v>
      </c>
      <c r="Y1105" s="13"/>
      <c r="Z1105" s="14"/>
      <c r="AD1105" s="13">
        <f t="shared" si="114"/>
        <v>6</v>
      </c>
      <c r="AE1105" s="13">
        <f t="shared" si="116"/>
        <v>0</v>
      </c>
      <c r="AF1105" s="13">
        <f t="shared" si="117"/>
        <v>0</v>
      </c>
      <c r="AG1105" s="13">
        <f t="shared" si="113"/>
        <v>0</v>
      </c>
      <c r="AH1105" s="12">
        <f t="shared" si="115"/>
        <v>6</v>
      </c>
    </row>
    <row r="1106" spans="1:34" hidden="1" x14ac:dyDescent="0.3">
      <c r="A1106" s="11" t="s">
        <v>3992</v>
      </c>
      <c r="B1106" s="12" t="s">
        <v>3932</v>
      </c>
      <c r="C1106" s="12" t="s">
        <v>3988</v>
      </c>
      <c r="D1106" s="11" t="s">
        <v>3989</v>
      </c>
      <c r="E1106" s="11" t="s">
        <v>3993</v>
      </c>
      <c r="F1106" s="11" t="s">
        <v>3992</v>
      </c>
      <c r="G1106" s="12" t="s">
        <v>3994</v>
      </c>
      <c r="I1106" s="13"/>
      <c r="J1106" s="13"/>
      <c r="K1106" s="14" t="s">
        <v>370</v>
      </c>
      <c r="M1106" s="15"/>
      <c r="N1106" s="13"/>
      <c r="P1106" s="13" t="s">
        <v>370</v>
      </c>
      <c r="Q1106" s="13" t="s">
        <v>370</v>
      </c>
      <c r="R1106" s="13"/>
      <c r="T1106" s="13" t="s">
        <v>370</v>
      </c>
      <c r="W1106" s="13" t="s">
        <v>370</v>
      </c>
      <c r="Y1106" s="13"/>
      <c r="Z1106" s="14"/>
      <c r="AD1106" s="13">
        <f t="shared" si="114"/>
        <v>5</v>
      </c>
      <c r="AE1106" s="13">
        <f t="shared" si="116"/>
        <v>0</v>
      </c>
      <c r="AF1106" s="13">
        <f t="shared" si="117"/>
        <v>0</v>
      </c>
      <c r="AG1106" s="13">
        <f t="shared" si="113"/>
        <v>0</v>
      </c>
      <c r="AH1106" s="12">
        <f t="shared" si="115"/>
        <v>5</v>
      </c>
    </row>
    <row r="1107" spans="1:34" hidden="1" x14ac:dyDescent="0.3">
      <c r="A1107" s="11" t="s">
        <v>3995</v>
      </c>
      <c r="B1107" s="12" t="s">
        <v>3932</v>
      </c>
      <c r="C1107" s="12" t="s">
        <v>3988</v>
      </c>
      <c r="D1107" s="11" t="s">
        <v>3989</v>
      </c>
      <c r="E1107" s="11" t="s">
        <v>3676</v>
      </c>
      <c r="F1107" s="11" t="s">
        <v>3995</v>
      </c>
      <c r="G1107" s="12" t="s">
        <v>3996</v>
      </c>
      <c r="H1107" s="13" t="s">
        <v>370</v>
      </c>
      <c r="I1107" s="13"/>
      <c r="J1107" s="13"/>
      <c r="K1107" s="14" t="s">
        <v>370</v>
      </c>
      <c r="M1107" s="15"/>
      <c r="N1107" s="13"/>
      <c r="P1107" s="13"/>
      <c r="R1107" s="13" t="s">
        <v>370</v>
      </c>
      <c r="T1107" s="13"/>
      <c r="W1107" s="13"/>
      <c r="Y1107" s="13"/>
      <c r="Z1107" s="14"/>
      <c r="AD1107" s="13">
        <f t="shared" si="114"/>
        <v>3</v>
      </c>
      <c r="AE1107" s="13">
        <f t="shared" si="116"/>
        <v>0</v>
      </c>
      <c r="AF1107" s="13">
        <f t="shared" si="117"/>
        <v>0</v>
      </c>
      <c r="AG1107" s="13">
        <f t="shared" si="113"/>
        <v>0</v>
      </c>
      <c r="AH1107" s="12">
        <f t="shared" si="115"/>
        <v>3</v>
      </c>
    </row>
    <row r="1108" spans="1:34" hidden="1" x14ac:dyDescent="0.3">
      <c r="A1108" s="11" t="s">
        <v>3997</v>
      </c>
      <c r="B1108" s="12" t="s">
        <v>3932</v>
      </c>
      <c r="C1108" s="12" t="s">
        <v>3988</v>
      </c>
      <c r="D1108" s="11" t="s">
        <v>3989</v>
      </c>
      <c r="E1108" s="11" t="s">
        <v>3998</v>
      </c>
      <c r="F1108" s="11" t="s">
        <v>3997</v>
      </c>
      <c r="G1108" s="12" t="s">
        <v>3999</v>
      </c>
      <c r="I1108" s="13"/>
      <c r="J1108" s="13"/>
      <c r="M1108" s="15" t="s">
        <v>359</v>
      </c>
      <c r="N1108" s="13"/>
      <c r="O1108" s="13" t="s">
        <v>370</v>
      </c>
      <c r="P1108" s="13"/>
      <c r="R1108" s="13"/>
      <c r="T1108" s="13"/>
      <c r="W1108" s="13"/>
      <c r="Y1108" s="13"/>
      <c r="Z1108" s="14"/>
      <c r="AD1108" s="13">
        <f t="shared" si="114"/>
        <v>2</v>
      </c>
      <c r="AE1108" s="13">
        <f t="shared" si="116"/>
        <v>0</v>
      </c>
      <c r="AF1108" s="13">
        <f t="shared" si="117"/>
        <v>0</v>
      </c>
      <c r="AG1108" s="13">
        <f t="shared" si="113"/>
        <v>0</v>
      </c>
      <c r="AH1108" s="12">
        <f t="shared" si="115"/>
        <v>2</v>
      </c>
    </row>
    <row r="1109" spans="1:34" hidden="1" x14ac:dyDescent="0.3">
      <c r="A1109" s="11" t="s">
        <v>4000</v>
      </c>
      <c r="B1109" s="12" t="s">
        <v>3932</v>
      </c>
      <c r="C1109" s="12" t="s">
        <v>3988</v>
      </c>
      <c r="D1109" s="11" t="s">
        <v>3989</v>
      </c>
      <c r="E1109" s="11" t="s">
        <v>4001</v>
      </c>
      <c r="F1109" s="11" t="s">
        <v>4000</v>
      </c>
      <c r="G1109" s="12" t="s">
        <v>4002</v>
      </c>
      <c r="I1109" s="13"/>
      <c r="J1109" s="13" t="s">
        <v>370</v>
      </c>
      <c r="K1109" s="14" t="s">
        <v>370</v>
      </c>
      <c r="M1109" s="15" t="s">
        <v>359</v>
      </c>
      <c r="N1109" s="13"/>
      <c r="P1109" s="13"/>
      <c r="R1109" s="13"/>
      <c r="S1109" s="13" t="s">
        <v>370</v>
      </c>
      <c r="T1109" s="13"/>
      <c r="W1109" s="13" t="s">
        <v>370</v>
      </c>
      <c r="Y1109" s="13"/>
      <c r="Z1109" s="14"/>
      <c r="AD1109" s="13">
        <f t="shared" si="114"/>
        <v>5</v>
      </c>
      <c r="AE1109" s="13">
        <f t="shared" si="116"/>
        <v>0</v>
      </c>
      <c r="AF1109" s="13">
        <f t="shared" si="117"/>
        <v>0</v>
      </c>
      <c r="AG1109" s="13">
        <f t="shared" si="113"/>
        <v>0</v>
      </c>
      <c r="AH1109" s="12">
        <f t="shared" si="115"/>
        <v>5</v>
      </c>
    </row>
    <row r="1110" spans="1:34" hidden="1" x14ac:dyDescent="0.3">
      <c r="A1110" s="11" t="s">
        <v>4003</v>
      </c>
      <c r="B1110" s="12" t="s">
        <v>3932</v>
      </c>
      <c r="C1110" s="12" t="s">
        <v>3988</v>
      </c>
      <c r="D1110" s="11" t="s">
        <v>3989</v>
      </c>
      <c r="E1110" s="11" t="s">
        <v>4004</v>
      </c>
      <c r="F1110" s="11" t="s">
        <v>4003</v>
      </c>
      <c r="G1110" s="12" t="s">
        <v>4005</v>
      </c>
      <c r="I1110" s="13"/>
      <c r="J1110" s="13" t="s">
        <v>370</v>
      </c>
      <c r="K1110" s="14" t="s">
        <v>370</v>
      </c>
      <c r="M1110" s="15" t="s">
        <v>359</v>
      </c>
      <c r="N1110" s="13"/>
      <c r="O1110" s="13" t="s">
        <v>370</v>
      </c>
      <c r="P1110" s="13" t="s">
        <v>370</v>
      </c>
      <c r="Q1110" s="13" t="s">
        <v>370</v>
      </c>
      <c r="R1110" s="13"/>
      <c r="S1110" s="13" t="s">
        <v>370</v>
      </c>
      <c r="T1110" s="13" t="s">
        <v>370</v>
      </c>
      <c r="W1110" s="13" t="s">
        <v>370</v>
      </c>
      <c r="Y1110" s="13"/>
      <c r="Z1110" s="14"/>
      <c r="AD1110" s="13">
        <f t="shared" si="114"/>
        <v>9</v>
      </c>
      <c r="AE1110" s="13">
        <f t="shared" si="116"/>
        <v>0</v>
      </c>
      <c r="AF1110" s="13">
        <f t="shared" si="117"/>
        <v>0</v>
      </c>
      <c r="AG1110" s="13">
        <f t="shared" ref="AG1110:AG1174" si="118">COUNTIF(H1110:AA1110,"IN")</f>
        <v>0</v>
      </c>
      <c r="AH1110" s="12">
        <f t="shared" si="115"/>
        <v>9</v>
      </c>
    </row>
    <row r="1111" spans="1:34" hidden="1" x14ac:dyDescent="0.3">
      <c r="A1111" s="11" t="s">
        <v>4006</v>
      </c>
      <c r="B1111" s="12" t="s">
        <v>3932</v>
      </c>
      <c r="C1111" s="12" t="s">
        <v>3988</v>
      </c>
      <c r="D1111" s="11" t="s">
        <v>4007</v>
      </c>
      <c r="E1111" s="11" t="s">
        <v>4008</v>
      </c>
      <c r="F1111" s="11" t="s">
        <v>4006</v>
      </c>
      <c r="G1111" s="12" t="s">
        <v>4009</v>
      </c>
      <c r="I1111" s="13"/>
      <c r="J1111" s="13" t="s">
        <v>370</v>
      </c>
      <c r="K1111" s="14" t="s">
        <v>370</v>
      </c>
      <c r="M1111" s="15" t="s">
        <v>359</v>
      </c>
      <c r="N1111" s="13"/>
      <c r="O1111" s="13" t="s">
        <v>370</v>
      </c>
      <c r="P1111" s="13"/>
      <c r="R1111" s="13"/>
      <c r="S1111" s="13" t="s">
        <v>370</v>
      </c>
      <c r="T1111" s="13"/>
      <c r="W1111" s="13" t="s">
        <v>370</v>
      </c>
      <c r="Y1111" s="13"/>
      <c r="Z1111" s="14"/>
      <c r="AD1111" s="13">
        <f t="shared" si="114"/>
        <v>6</v>
      </c>
      <c r="AE1111" s="13">
        <f t="shared" si="116"/>
        <v>0</v>
      </c>
      <c r="AF1111" s="13">
        <f t="shared" si="117"/>
        <v>0</v>
      </c>
      <c r="AG1111" s="13">
        <f t="shared" si="118"/>
        <v>0</v>
      </c>
      <c r="AH1111" s="12">
        <f t="shared" si="115"/>
        <v>6</v>
      </c>
    </row>
    <row r="1112" spans="1:34" hidden="1" x14ac:dyDescent="0.3">
      <c r="A1112" s="11" t="s">
        <v>4010</v>
      </c>
      <c r="B1112" s="12" t="s">
        <v>3932</v>
      </c>
      <c r="C1112" s="12" t="s">
        <v>3988</v>
      </c>
      <c r="D1112" s="11" t="s">
        <v>4007</v>
      </c>
      <c r="E1112" s="11" t="s">
        <v>4011</v>
      </c>
      <c r="F1112" s="11" t="s">
        <v>4010</v>
      </c>
      <c r="G1112" s="12" t="s">
        <v>4012</v>
      </c>
      <c r="I1112" s="13"/>
      <c r="J1112" s="13" t="s">
        <v>370</v>
      </c>
      <c r="K1112" s="14" t="s">
        <v>370</v>
      </c>
      <c r="M1112" s="15" t="s">
        <v>359</v>
      </c>
      <c r="N1112" s="13"/>
      <c r="O1112" s="13" t="s">
        <v>370</v>
      </c>
      <c r="P1112" s="13" t="s">
        <v>370</v>
      </c>
      <c r="Q1112" s="13" t="s">
        <v>370</v>
      </c>
      <c r="R1112" s="13"/>
      <c r="S1112" s="13" t="s">
        <v>370</v>
      </c>
      <c r="T1112" s="13" t="s">
        <v>370</v>
      </c>
      <c r="W1112" s="13" t="s">
        <v>370</v>
      </c>
      <c r="Y1112" s="13"/>
      <c r="Z1112" s="14"/>
      <c r="AD1112" s="13">
        <f t="shared" si="114"/>
        <v>9</v>
      </c>
      <c r="AE1112" s="13">
        <f t="shared" si="116"/>
        <v>0</v>
      </c>
      <c r="AF1112" s="13">
        <f t="shared" si="117"/>
        <v>0</v>
      </c>
      <c r="AG1112" s="13">
        <f t="shared" si="118"/>
        <v>0</v>
      </c>
      <c r="AH1112" s="12">
        <f t="shared" si="115"/>
        <v>9</v>
      </c>
    </row>
    <row r="1113" spans="1:34" hidden="1" x14ac:dyDescent="0.3">
      <c r="A1113" s="11" t="s">
        <v>4013</v>
      </c>
      <c r="B1113" s="12" t="s">
        <v>3932</v>
      </c>
      <c r="C1113" s="12" t="s">
        <v>3988</v>
      </c>
      <c r="D1113" s="11" t="s">
        <v>4007</v>
      </c>
      <c r="E1113" s="11" t="s">
        <v>4014</v>
      </c>
      <c r="F1113" s="11" t="s">
        <v>4013</v>
      </c>
      <c r="G1113" s="12" t="s">
        <v>4015</v>
      </c>
      <c r="I1113" s="13"/>
      <c r="J1113" s="13"/>
      <c r="M1113" s="19" t="s">
        <v>416</v>
      </c>
      <c r="N1113" s="13"/>
      <c r="P1113" s="13"/>
      <c r="R1113" s="13"/>
      <c r="T1113" s="13"/>
      <c r="W1113" s="13"/>
      <c r="Y1113" s="13"/>
      <c r="Z1113" s="14"/>
      <c r="AD1113" s="13">
        <f t="shared" si="114"/>
        <v>1</v>
      </c>
      <c r="AE1113" s="13">
        <f t="shared" si="116"/>
        <v>0</v>
      </c>
      <c r="AF1113" s="13">
        <f t="shared" si="117"/>
        <v>0</v>
      </c>
      <c r="AG1113" s="13">
        <f t="shared" si="118"/>
        <v>0</v>
      </c>
      <c r="AH1113" s="12">
        <f t="shared" si="115"/>
        <v>1</v>
      </c>
    </row>
    <row r="1114" spans="1:34" hidden="1" x14ac:dyDescent="0.3">
      <c r="A1114" s="11" t="s">
        <v>4016</v>
      </c>
      <c r="B1114" s="12" t="s">
        <v>3932</v>
      </c>
      <c r="C1114" s="12" t="s">
        <v>3988</v>
      </c>
      <c r="D1114" s="11" t="s">
        <v>4007</v>
      </c>
      <c r="E1114" s="11" t="s">
        <v>3275</v>
      </c>
      <c r="F1114" s="11" t="s">
        <v>4016</v>
      </c>
      <c r="G1114" s="12" t="s">
        <v>4017</v>
      </c>
      <c r="I1114" s="13"/>
      <c r="J1114" s="13" t="s">
        <v>370</v>
      </c>
      <c r="K1114" s="14" t="s">
        <v>370</v>
      </c>
      <c r="M1114" s="15" t="s">
        <v>359</v>
      </c>
      <c r="N1114" s="13"/>
      <c r="O1114" s="13" t="s">
        <v>370</v>
      </c>
      <c r="P1114" s="13" t="s">
        <v>370</v>
      </c>
      <c r="Q1114" s="13" t="s">
        <v>370</v>
      </c>
      <c r="R1114" s="13"/>
      <c r="S1114" s="13" t="s">
        <v>370</v>
      </c>
      <c r="T1114" s="13" t="s">
        <v>370</v>
      </c>
      <c r="W1114" s="13" t="s">
        <v>370</v>
      </c>
      <c r="Y1114" s="13"/>
      <c r="Z1114" s="14"/>
      <c r="AD1114" s="13">
        <f t="shared" si="114"/>
        <v>9</v>
      </c>
      <c r="AE1114" s="13">
        <f t="shared" si="116"/>
        <v>0</v>
      </c>
      <c r="AF1114" s="13">
        <f t="shared" si="117"/>
        <v>0</v>
      </c>
      <c r="AG1114" s="13">
        <f t="shared" si="118"/>
        <v>0</v>
      </c>
      <c r="AH1114" s="12">
        <f t="shared" si="115"/>
        <v>9</v>
      </c>
    </row>
    <row r="1115" spans="1:34" hidden="1" x14ac:dyDescent="0.3">
      <c r="A1115" s="11" t="s">
        <v>74</v>
      </c>
      <c r="B1115" s="12" t="s">
        <v>3932</v>
      </c>
      <c r="C1115" s="12" t="s">
        <v>3988</v>
      </c>
      <c r="D1115" s="11" t="s">
        <v>4018</v>
      </c>
      <c r="E1115" s="11" t="s">
        <v>4019</v>
      </c>
      <c r="F1115" s="11" t="s">
        <v>74</v>
      </c>
      <c r="G1115" s="12" t="s">
        <v>4020</v>
      </c>
      <c r="I1115" s="13"/>
      <c r="J1115" s="13"/>
      <c r="M1115" s="15" t="s">
        <v>359</v>
      </c>
      <c r="N1115" s="13"/>
      <c r="O1115" s="13" t="s">
        <v>370</v>
      </c>
      <c r="P1115" s="13"/>
      <c r="R1115" s="13"/>
      <c r="S1115" s="13" t="s">
        <v>370</v>
      </c>
      <c r="T1115" s="13"/>
      <c r="W1115" s="13"/>
      <c r="Y1115" s="13"/>
      <c r="Z1115" s="14"/>
      <c r="AD1115" s="13">
        <f t="shared" si="114"/>
        <v>3</v>
      </c>
      <c r="AE1115" s="13">
        <f t="shared" si="116"/>
        <v>0</v>
      </c>
      <c r="AF1115" s="13">
        <f t="shared" si="117"/>
        <v>0</v>
      </c>
      <c r="AG1115" s="13">
        <f t="shared" si="118"/>
        <v>0</v>
      </c>
      <c r="AH1115" s="12">
        <f t="shared" si="115"/>
        <v>3</v>
      </c>
    </row>
    <row r="1116" spans="1:34" hidden="1" x14ac:dyDescent="0.3">
      <c r="A1116" s="11" t="s">
        <v>4021</v>
      </c>
      <c r="B1116" s="12" t="s">
        <v>3932</v>
      </c>
      <c r="C1116" s="12" t="s">
        <v>3988</v>
      </c>
      <c r="D1116" s="11" t="s">
        <v>4018</v>
      </c>
      <c r="E1116" s="11" t="s">
        <v>4022</v>
      </c>
      <c r="F1116" s="11" t="s">
        <v>4021</v>
      </c>
      <c r="G1116" s="12" t="s">
        <v>4023</v>
      </c>
      <c r="I1116" s="13"/>
      <c r="J1116" s="13" t="s">
        <v>370</v>
      </c>
      <c r="K1116" s="14" t="s">
        <v>370</v>
      </c>
      <c r="M1116" s="15" t="s">
        <v>370</v>
      </c>
      <c r="N1116" s="13"/>
      <c r="O1116" s="13" t="s">
        <v>370</v>
      </c>
      <c r="P1116" s="13"/>
      <c r="R1116" s="13"/>
      <c r="S1116" s="13" t="s">
        <v>370</v>
      </c>
      <c r="T1116" s="13"/>
      <c r="W1116" s="13"/>
      <c r="Y1116" s="13"/>
      <c r="Z1116" s="14"/>
      <c r="AD1116" s="13">
        <f t="shared" si="114"/>
        <v>5</v>
      </c>
      <c r="AE1116" s="13">
        <f t="shared" si="116"/>
        <v>0</v>
      </c>
      <c r="AF1116" s="13">
        <f t="shared" si="117"/>
        <v>0</v>
      </c>
      <c r="AG1116" s="13">
        <f t="shared" si="118"/>
        <v>0</v>
      </c>
      <c r="AH1116" s="12">
        <f t="shared" si="115"/>
        <v>5</v>
      </c>
    </row>
    <row r="1117" spans="1:34" hidden="1" x14ac:dyDescent="0.3">
      <c r="A1117" s="11" t="s">
        <v>4024</v>
      </c>
      <c r="B1117" s="12" t="s">
        <v>3932</v>
      </c>
      <c r="C1117" s="12" t="s">
        <v>3988</v>
      </c>
      <c r="D1117" s="11" t="s">
        <v>4018</v>
      </c>
      <c r="E1117" s="11" t="s">
        <v>4025</v>
      </c>
      <c r="F1117" s="11" t="s">
        <v>4024</v>
      </c>
      <c r="G1117" s="12" t="s">
        <v>4026</v>
      </c>
      <c r="I1117" s="13"/>
      <c r="J1117" s="13" t="s">
        <v>370</v>
      </c>
      <c r="K1117" s="14" t="s">
        <v>370</v>
      </c>
      <c r="M1117" s="15"/>
      <c r="N1117" s="13"/>
      <c r="P1117" s="13"/>
      <c r="R1117" s="13"/>
      <c r="T1117" s="13"/>
      <c r="W1117" s="13"/>
      <c r="Y1117" s="13"/>
      <c r="Z1117" s="14"/>
      <c r="AD1117" s="13">
        <f t="shared" si="114"/>
        <v>2</v>
      </c>
      <c r="AE1117" s="13">
        <f t="shared" si="116"/>
        <v>0</v>
      </c>
      <c r="AF1117" s="13">
        <f t="shared" si="117"/>
        <v>0</v>
      </c>
      <c r="AG1117" s="13">
        <f t="shared" si="118"/>
        <v>0</v>
      </c>
      <c r="AH1117" s="12">
        <f t="shared" ref="AH1117:AH1181" si="119">SUM(AD1117:AG1117)</f>
        <v>2</v>
      </c>
    </row>
    <row r="1118" spans="1:34" hidden="1" x14ac:dyDescent="0.3">
      <c r="A1118" s="11" t="s">
        <v>4027</v>
      </c>
      <c r="B1118" s="12" t="s">
        <v>3932</v>
      </c>
      <c r="C1118" s="12" t="s">
        <v>3988</v>
      </c>
      <c r="D1118" s="11" t="s">
        <v>4018</v>
      </c>
      <c r="E1118" s="11" t="s">
        <v>4028</v>
      </c>
      <c r="F1118" s="11" t="s">
        <v>4027</v>
      </c>
      <c r="G1118" s="12" t="s">
        <v>4029</v>
      </c>
      <c r="H1118" s="13" t="s">
        <v>370</v>
      </c>
      <c r="I1118" s="13"/>
      <c r="J1118" s="13" t="s">
        <v>370</v>
      </c>
      <c r="K1118" s="14" t="s">
        <v>370</v>
      </c>
      <c r="M1118" s="15"/>
      <c r="N1118" s="13"/>
      <c r="P1118" s="13"/>
      <c r="R1118" s="13" t="s">
        <v>370</v>
      </c>
      <c r="S1118" s="13" t="s">
        <v>370</v>
      </c>
      <c r="T1118" s="13"/>
      <c r="W1118" s="13"/>
      <c r="Y1118" s="13"/>
      <c r="Z1118" s="14"/>
      <c r="AD1118" s="13">
        <f t="shared" si="114"/>
        <v>5</v>
      </c>
      <c r="AE1118" s="13">
        <f t="shared" si="116"/>
        <v>0</v>
      </c>
      <c r="AF1118" s="13">
        <f t="shared" si="117"/>
        <v>0</v>
      </c>
      <c r="AG1118" s="13">
        <f t="shared" si="118"/>
        <v>0</v>
      </c>
      <c r="AH1118" s="12">
        <f t="shared" si="119"/>
        <v>5</v>
      </c>
    </row>
    <row r="1119" spans="1:34" hidden="1" x14ac:dyDescent="0.3">
      <c r="A1119" s="11" t="s">
        <v>4030</v>
      </c>
      <c r="B1119" s="12" t="s">
        <v>3932</v>
      </c>
      <c r="C1119" s="12" t="s">
        <v>3988</v>
      </c>
      <c r="D1119" s="11" t="s">
        <v>4018</v>
      </c>
      <c r="E1119" s="11" t="s">
        <v>2392</v>
      </c>
      <c r="F1119" s="11" t="s">
        <v>4030</v>
      </c>
      <c r="G1119" s="12" t="s">
        <v>4031</v>
      </c>
      <c r="H1119" s="13" t="s">
        <v>370</v>
      </c>
      <c r="I1119" s="13"/>
      <c r="J1119" s="13" t="s">
        <v>370</v>
      </c>
      <c r="K1119" s="14" t="s">
        <v>370</v>
      </c>
      <c r="M1119" s="15"/>
      <c r="N1119" s="13"/>
      <c r="P1119" s="13"/>
      <c r="R1119" s="13" t="s">
        <v>370</v>
      </c>
      <c r="T1119" s="13"/>
      <c r="W1119" s="13"/>
      <c r="Y1119" s="13"/>
      <c r="Z1119" s="14"/>
      <c r="AD1119" s="13">
        <f t="shared" ref="AD1119:AD1183" si="120">COUNTIF(H1119:Z1119,"X")+COUNTIF(H1119:Z1119, "X(e)")</f>
        <v>4</v>
      </c>
      <c r="AE1119" s="13">
        <f t="shared" si="116"/>
        <v>0</v>
      </c>
      <c r="AF1119" s="13">
        <f t="shared" si="117"/>
        <v>0</v>
      </c>
      <c r="AG1119" s="13">
        <f t="shared" si="118"/>
        <v>0</v>
      </c>
      <c r="AH1119" s="12">
        <f t="shared" si="119"/>
        <v>4</v>
      </c>
    </row>
    <row r="1120" spans="1:34" hidden="1" x14ac:dyDescent="0.3">
      <c r="A1120" s="11" t="s">
        <v>4032</v>
      </c>
      <c r="B1120" s="12" t="s">
        <v>3932</v>
      </c>
      <c r="C1120" s="12" t="s">
        <v>3988</v>
      </c>
      <c r="D1120" s="11" t="s">
        <v>4033</v>
      </c>
      <c r="E1120" s="11" t="s">
        <v>2484</v>
      </c>
      <c r="F1120" s="11" t="s">
        <v>4032</v>
      </c>
      <c r="G1120" s="12" t="s">
        <v>4034</v>
      </c>
      <c r="I1120" s="13"/>
      <c r="J1120" s="13"/>
      <c r="M1120" s="15" t="s">
        <v>359</v>
      </c>
      <c r="N1120" s="13"/>
      <c r="P1120" s="13"/>
      <c r="R1120" s="13"/>
      <c r="T1120" s="13"/>
      <c r="W1120" s="13" t="s">
        <v>370</v>
      </c>
      <c r="Y1120" s="13"/>
      <c r="Z1120" s="14"/>
      <c r="AD1120" s="13">
        <f t="shared" si="120"/>
        <v>2</v>
      </c>
      <c r="AE1120" s="13">
        <f t="shared" si="116"/>
        <v>0</v>
      </c>
      <c r="AF1120" s="13">
        <f t="shared" si="117"/>
        <v>0</v>
      </c>
      <c r="AG1120" s="13">
        <f t="shared" si="118"/>
        <v>0</v>
      </c>
      <c r="AH1120" s="12">
        <f t="shared" si="119"/>
        <v>2</v>
      </c>
    </row>
    <row r="1121" spans="1:34" hidden="1" x14ac:dyDescent="0.3">
      <c r="A1121" s="11" t="s">
        <v>4035</v>
      </c>
      <c r="B1121" s="12" t="s">
        <v>3932</v>
      </c>
      <c r="C1121" s="12" t="s">
        <v>3988</v>
      </c>
      <c r="D1121" s="11" t="s">
        <v>4036</v>
      </c>
      <c r="E1121" s="11" t="s">
        <v>1447</v>
      </c>
      <c r="F1121" s="11" t="s">
        <v>4035</v>
      </c>
      <c r="G1121" s="12" t="s">
        <v>4037</v>
      </c>
      <c r="I1121" s="13"/>
      <c r="J1121" s="13"/>
      <c r="K1121" s="14" t="s">
        <v>370</v>
      </c>
      <c r="M1121" s="15" t="s">
        <v>359</v>
      </c>
      <c r="N1121" s="13"/>
      <c r="O1121" s="13" t="s">
        <v>370</v>
      </c>
      <c r="P1121" s="13" t="s">
        <v>370</v>
      </c>
      <c r="Q1121" s="13" t="s">
        <v>370</v>
      </c>
      <c r="R1121" s="13"/>
      <c r="S1121" s="13" t="s">
        <v>370</v>
      </c>
      <c r="T1121" s="13" t="s">
        <v>370</v>
      </c>
      <c r="W1121" s="13" t="s">
        <v>370</v>
      </c>
      <c r="Y1121" s="13"/>
      <c r="Z1121" s="14"/>
      <c r="AD1121" s="13">
        <f t="shared" si="120"/>
        <v>8</v>
      </c>
      <c r="AE1121" s="13">
        <f t="shared" si="116"/>
        <v>0</v>
      </c>
      <c r="AF1121" s="13">
        <f t="shared" si="117"/>
        <v>0</v>
      </c>
      <c r="AG1121" s="13">
        <f t="shared" si="118"/>
        <v>0</v>
      </c>
      <c r="AH1121" s="12">
        <f t="shared" si="119"/>
        <v>8</v>
      </c>
    </row>
    <row r="1122" spans="1:34" hidden="1" x14ac:dyDescent="0.3">
      <c r="A1122" s="11" t="s">
        <v>4038</v>
      </c>
      <c r="B1122" s="12" t="s">
        <v>3932</v>
      </c>
      <c r="C1122" s="12" t="s">
        <v>3988</v>
      </c>
      <c r="D1122" s="11" t="s">
        <v>4036</v>
      </c>
      <c r="E1122" s="11" t="s">
        <v>4039</v>
      </c>
      <c r="F1122" s="11" t="s">
        <v>4038</v>
      </c>
      <c r="G1122" s="12" t="s">
        <v>4040</v>
      </c>
      <c r="I1122" s="13"/>
      <c r="J1122" s="13" t="s">
        <v>370</v>
      </c>
      <c r="K1122" s="14" t="s">
        <v>370</v>
      </c>
      <c r="M1122" s="15"/>
      <c r="N1122" s="13"/>
      <c r="P1122" s="13"/>
      <c r="R1122" s="13"/>
      <c r="S1122" s="13" t="s">
        <v>370</v>
      </c>
      <c r="T1122" s="13"/>
      <c r="W1122" s="13"/>
      <c r="Y1122" s="13"/>
      <c r="Z1122" s="14"/>
      <c r="AD1122" s="13">
        <f t="shared" si="120"/>
        <v>3</v>
      </c>
      <c r="AE1122" s="13">
        <f t="shared" si="116"/>
        <v>0</v>
      </c>
      <c r="AF1122" s="13">
        <f t="shared" si="117"/>
        <v>0</v>
      </c>
      <c r="AG1122" s="13">
        <f t="shared" si="118"/>
        <v>0</v>
      </c>
      <c r="AH1122" s="12">
        <f t="shared" si="119"/>
        <v>3</v>
      </c>
    </row>
    <row r="1123" spans="1:34" hidden="1" x14ac:dyDescent="0.3">
      <c r="A1123" s="11" t="s">
        <v>4041</v>
      </c>
      <c r="B1123" s="12" t="s">
        <v>3932</v>
      </c>
      <c r="C1123" s="12" t="s">
        <v>3988</v>
      </c>
      <c r="D1123" s="11" t="s">
        <v>4036</v>
      </c>
      <c r="E1123" s="11" t="s">
        <v>3374</v>
      </c>
      <c r="F1123" s="11" t="s">
        <v>4041</v>
      </c>
      <c r="G1123" s="12" t="s">
        <v>4042</v>
      </c>
      <c r="I1123" s="13"/>
      <c r="J1123" s="13"/>
      <c r="K1123" s="17" t="s">
        <v>416</v>
      </c>
      <c r="M1123" s="15"/>
      <c r="N1123" s="13"/>
      <c r="P1123" s="13"/>
      <c r="R1123" s="13"/>
      <c r="T1123" s="13"/>
      <c r="W1123" s="13"/>
      <c r="Y1123" s="13"/>
      <c r="Z1123" s="14"/>
      <c r="AD1123" s="13">
        <f t="shared" si="120"/>
        <v>1</v>
      </c>
      <c r="AE1123" s="13">
        <f t="shared" si="116"/>
        <v>0</v>
      </c>
      <c r="AF1123" s="13">
        <f t="shared" si="117"/>
        <v>0</v>
      </c>
      <c r="AG1123" s="13">
        <f t="shared" si="118"/>
        <v>0</v>
      </c>
      <c r="AH1123" s="12">
        <f t="shared" si="119"/>
        <v>1</v>
      </c>
    </row>
    <row r="1124" spans="1:34" hidden="1" x14ac:dyDescent="0.3">
      <c r="A1124" s="11" t="s">
        <v>4043</v>
      </c>
      <c r="B1124" s="12" t="s">
        <v>3932</v>
      </c>
      <c r="C1124" s="12" t="s">
        <v>3988</v>
      </c>
      <c r="D1124" s="11" t="s">
        <v>4036</v>
      </c>
      <c r="E1124" s="11" t="s">
        <v>4044</v>
      </c>
      <c r="F1124" s="11" t="s">
        <v>4043</v>
      </c>
      <c r="G1124" s="12" t="s">
        <v>4045</v>
      </c>
      <c r="I1124" s="13"/>
      <c r="J1124" s="13" t="s">
        <v>370</v>
      </c>
      <c r="K1124" s="14" t="s">
        <v>370</v>
      </c>
      <c r="M1124" s="15"/>
      <c r="N1124" s="13"/>
      <c r="P1124" s="13"/>
      <c r="R1124" s="13"/>
      <c r="S1124" s="13" t="s">
        <v>370</v>
      </c>
      <c r="T1124" s="13"/>
      <c r="W1124" s="13"/>
      <c r="Y1124" s="13"/>
      <c r="Z1124" s="14"/>
      <c r="AD1124" s="13">
        <f t="shared" si="120"/>
        <v>3</v>
      </c>
      <c r="AE1124" s="13">
        <f t="shared" si="116"/>
        <v>0</v>
      </c>
      <c r="AF1124" s="13">
        <f t="shared" si="117"/>
        <v>0</v>
      </c>
      <c r="AG1124" s="13">
        <f t="shared" si="118"/>
        <v>0</v>
      </c>
      <c r="AH1124" s="12">
        <f t="shared" si="119"/>
        <v>3</v>
      </c>
    </row>
    <row r="1125" spans="1:34" hidden="1" x14ac:dyDescent="0.3">
      <c r="A1125" s="11" t="s">
        <v>4046</v>
      </c>
      <c r="B1125" s="12" t="s">
        <v>3932</v>
      </c>
      <c r="C1125" s="12" t="s">
        <v>3988</v>
      </c>
      <c r="D1125" s="11" t="s">
        <v>4036</v>
      </c>
      <c r="E1125" s="11" t="s">
        <v>4047</v>
      </c>
      <c r="F1125" s="11" t="s">
        <v>4046</v>
      </c>
      <c r="G1125" s="12" t="s">
        <v>4048</v>
      </c>
      <c r="I1125" s="13"/>
      <c r="J1125" s="13"/>
      <c r="M1125" s="15" t="s">
        <v>359</v>
      </c>
      <c r="N1125" s="13"/>
      <c r="O1125" s="13" t="s">
        <v>370</v>
      </c>
      <c r="P1125" s="13"/>
      <c r="R1125" s="13"/>
      <c r="S1125" s="13" t="s">
        <v>359</v>
      </c>
      <c r="T1125" s="13"/>
      <c r="W1125" s="13"/>
      <c r="Y1125" s="13"/>
      <c r="Z1125" s="14"/>
      <c r="AD1125" s="13">
        <f t="shared" si="120"/>
        <v>3</v>
      </c>
      <c r="AE1125" s="13">
        <f t="shared" si="116"/>
        <v>0</v>
      </c>
      <c r="AF1125" s="13">
        <f t="shared" si="117"/>
        <v>0</v>
      </c>
      <c r="AG1125" s="13">
        <f t="shared" si="118"/>
        <v>0</v>
      </c>
      <c r="AH1125" s="12">
        <f t="shared" si="119"/>
        <v>3</v>
      </c>
    </row>
    <row r="1126" spans="1:34" hidden="1" x14ac:dyDescent="0.3">
      <c r="A1126" s="11" t="s">
        <v>4049</v>
      </c>
      <c r="B1126" s="12" t="s">
        <v>3932</v>
      </c>
      <c r="C1126" s="12" t="s">
        <v>3988</v>
      </c>
      <c r="D1126" s="11" t="s">
        <v>4036</v>
      </c>
      <c r="E1126" s="11" t="s">
        <v>4050</v>
      </c>
      <c r="F1126" s="11" t="s">
        <v>4049</v>
      </c>
      <c r="G1126" s="12" t="s">
        <v>4051</v>
      </c>
      <c r="I1126" s="13"/>
      <c r="J1126" s="13" t="s">
        <v>370</v>
      </c>
      <c r="M1126" s="15" t="s">
        <v>359</v>
      </c>
      <c r="N1126" s="13"/>
      <c r="O1126" s="13" t="s">
        <v>370</v>
      </c>
      <c r="P1126" s="13"/>
      <c r="R1126" s="13"/>
      <c r="S1126" s="13" t="s">
        <v>370</v>
      </c>
      <c r="T1126" s="13"/>
      <c r="W1126" s="13"/>
      <c r="Y1126" s="13"/>
      <c r="Z1126" s="14"/>
      <c r="AD1126" s="13">
        <f t="shared" si="120"/>
        <v>4</v>
      </c>
      <c r="AE1126" s="13">
        <f t="shared" si="116"/>
        <v>0</v>
      </c>
      <c r="AF1126" s="13">
        <f t="shared" si="117"/>
        <v>0</v>
      </c>
      <c r="AG1126" s="13">
        <f t="shared" si="118"/>
        <v>0</v>
      </c>
      <c r="AH1126" s="12">
        <f t="shared" si="119"/>
        <v>4</v>
      </c>
    </row>
    <row r="1127" spans="1:34" hidden="1" x14ac:dyDescent="0.3">
      <c r="A1127" s="11" t="s">
        <v>4052</v>
      </c>
      <c r="B1127" s="12" t="s">
        <v>3932</v>
      </c>
      <c r="C1127" s="12" t="s">
        <v>3988</v>
      </c>
      <c r="D1127" s="11" t="s">
        <v>4036</v>
      </c>
      <c r="E1127" s="11" t="s">
        <v>4053</v>
      </c>
      <c r="F1127" s="11" t="s">
        <v>4052</v>
      </c>
      <c r="G1127" s="12" t="s">
        <v>4054</v>
      </c>
      <c r="I1127" s="13"/>
      <c r="J1127" s="13"/>
      <c r="M1127" s="15" t="s">
        <v>370</v>
      </c>
      <c r="N1127" s="13"/>
      <c r="O1127" s="13" t="s">
        <v>370</v>
      </c>
      <c r="P1127" s="13"/>
      <c r="R1127" s="13"/>
      <c r="T1127" s="13"/>
      <c r="W1127" s="13" t="s">
        <v>370</v>
      </c>
      <c r="Y1127" s="13"/>
      <c r="Z1127" s="14"/>
      <c r="AD1127" s="13">
        <f t="shared" si="120"/>
        <v>3</v>
      </c>
      <c r="AE1127" s="13">
        <f t="shared" si="116"/>
        <v>0</v>
      </c>
      <c r="AF1127" s="13">
        <f t="shared" si="117"/>
        <v>0</v>
      </c>
      <c r="AG1127" s="13">
        <f t="shared" si="118"/>
        <v>0</v>
      </c>
      <c r="AH1127" s="12">
        <f t="shared" si="119"/>
        <v>3</v>
      </c>
    </row>
    <row r="1128" spans="1:34" hidden="1" x14ac:dyDescent="0.3">
      <c r="A1128" s="11" t="s">
        <v>4055</v>
      </c>
      <c r="B1128" s="12" t="s">
        <v>3932</v>
      </c>
      <c r="C1128" s="12" t="s">
        <v>3988</v>
      </c>
      <c r="D1128" s="11" t="s">
        <v>4056</v>
      </c>
      <c r="E1128" s="11" t="s">
        <v>4057</v>
      </c>
      <c r="F1128" s="11" t="s">
        <v>4055</v>
      </c>
      <c r="G1128" s="12" t="s">
        <v>4058</v>
      </c>
      <c r="I1128" s="13"/>
      <c r="J1128" s="13" t="s">
        <v>370</v>
      </c>
      <c r="K1128" s="14" t="s">
        <v>370</v>
      </c>
      <c r="M1128" s="15" t="s">
        <v>359</v>
      </c>
      <c r="N1128" s="13"/>
      <c r="O1128" s="13" t="s">
        <v>370</v>
      </c>
      <c r="P1128" s="13"/>
      <c r="R1128" s="13"/>
      <c r="S1128" s="13" t="s">
        <v>370</v>
      </c>
      <c r="T1128" s="13"/>
      <c r="W1128" s="13"/>
      <c r="Y1128" s="13"/>
      <c r="Z1128" s="14"/>
      <c r="AD1128" s="13">
        <f t="shared" si="120"/>
        <v>5</v>
      </c>
      <c r="AE1128" s="13">
        <f t="shared" si="116"/>
        <v>0</v>
      </c>
      <c r="AF1128" s="13">
        <f t="shared" si="117"/>
        <v>0</v>
      </c>
      <c r="AG1128" s="13">
        <f t="shared" si="118"/>
        <v>0</v>
      </c>
      <c r="AH1128" s="12">
        <f t="shared" si="119"/>
        <v>5</v>
      </c>
    </row>
    <row r="1129" spans="1:34" hidden="1" x14ac:dyDescent="0.3">
      <c r="A1129" s="11" t="s">
        <v>4059</v>
      </c>
      <c r="B1129" s="12" t="s">
        <v>3932</v>
      </c>
      <c r="C1129" s="12" t="s">
        <v>3988</v>
      </c>
      <c r="D1129" s="11" t="s">
        <v>4060</v>
      </c>
      <c r="E1129" s="11" t="s">
        <v>4061</v>
      </c>
      <c r="F1129" s="11" t="s">
        <v>4059</v>
      </c>
      <c r="G1129" s="12" t="s">
        <v>4062</v>
      </c>
      <c r="H1129" s="13" t="s">
        <v>370</v>
      </c>
      <c r="I1129" s="13"/>
      <c r="J1129" s="13"/>
      <c r="K1129" s="14" t="s">
        <v>370</v>
      </c>
      <c r="M1129" s="15" t="s">
        <v>359</v>
      </c>
      <c r="N1129" s="13"/>
      <c r="O1129" s="13" t="s">
        <v>370</v>
      </c>
      <c r="P1129" s="13" t="s">
        <v>396</v>
      </c>
      <c r="Q1129" s="13" t="s">
        <v>370</v>
      </c>
      <c r="R1129" s="13" t="s">
        <v>370</v>
      </c>
      <c r="S1129" s="13" t="s">
        <v>370</v>
      </c>
      <c r="T1129" s="13" t="s">
        <v>370</v>
      </c>
      <c r="W1129" s="13" t="s">
        <v>370</v>
      </c>
      <c r="Y1129" s="13"/>
      <c r="Z1129" s="14"/>
      <c r="AD1129" s="13">
        <f t="shared" si="120"/>
        <v>9</v>
      </c>
      <c r="AE1129" s="13">
        <f t="shared" si="116"/>
        <v>0</v>
      </c>
      <c r="AF1129" s="13">
        <f t="shared" si="117"/>
        <v>0</v>
      </c>
      <c r="AG1129" s="13">
        <f t="shared" si="118"/>
        <v>0</v>
      </c>
      <c r="AH1129" s="12">
        <f t="shared" si="119"/>
        <v>9</v>
      </c>
    </row>
    <row r="1130" spans="1:34" hidden="1" x14ac:dyDescent="0.3">
      <c r="A1130" s="11" t="s">
        <v>4063</v>
      </c>
      <c r="B1130" s="12" t="s">
        <v>3932</v>
      </c>
      <c r="C1130" s="12" t="s">
        <v>3988</v>
      </c>
      <c r="D1130" s="11" t="s">
        <v>4060</v>
      </c>
      <c r="E1130" s="11" t="s">
        <v>2977</v>
      </c>
      <c r="F1130" s="11" t="s">
        <v>4063</v>
      </c>
      <c r="G1130" s="12" t="s">
        <v>4064</v>
      </c>
      <c r="I1130" s="13"/>
      <c r="J1130" s="13" t="s">
        <v>370</v>
      </c>
      <c r="K1130" s="14" t="s">
        <v>370</v>
      </c>
      <c r="M1130" s="15"/>
      <c r="N1130" s="13"/>
      <c r="P1130" s="13"/>
      <c r="R1130" s="13"/>
      <c r="S1130" s="13" t="s">
        <v>370</v>
      </c>
      <c r="T1130" s="13"/>
      <c r="W1130" s="13"/>
      <c r="Y1130" s="13"/>
      <c r="Z1130" s="14"/>
      <c r="AD1130" s="13">
        <f t="shared" si="120"/>
        <v>3</v>
      </c>
      <c r="AE1130" s="13">
        <f t="shared" si="116"/>
        <v>0</v>
      </c>
      <c r="AF1130" s="13">
        <f t="shared" si="117"/>
        <v>0</v>
      </c>
      <c r="AG1130" s="13">
        <f t="shared" si="118"/>
        <v>0</v>
      </c>
      <c r="AH1130" s="12">
        <f t="shared" si="119"/>
        <v>3</v>
      </c>
    </row>
    <row r="1131" spans="1:34" hidden="1" x14ac:dyDescent="0.3">
      <c r="A1131" s="11" t="s">
        <v>4065</v>
      </c>
      <c r="B1131" s="12" t="s">
        <v>3932</v>
      </c>
      <c r="C1131" s="12" t="s">
        <v>3988</v>
      </c>
      <c r="D1131" s="11" t="s">
        <v>4060</v>
      </c>
      <c r="E1131" s="11" t="s">
        <v>4066</v>
      </c>
      <c r="F1131" s="11" t="s">
        <v>4065</v>
      </c>
      <c r="G1131" s="12" t="s">
        <v>4067</v>
      </c>
      <c r="I1131" s="13"/>
      <c r="J1131" s="13"/>
      <c r="M1131" s="15" t="s">
        <v>359</v>
      </c>
      <c r="N1131" s="13"/>
      <c r="O1131" s="13" t="s">
        <v>370</v>
      </c>
      <c r="P1131" s="13"/>
      <c r="R1131" s="13"/>
      <c r="S1131" s="13" t="s">
        <v>370</v>
      </c>
      <c r="T1131" s="13"/>
      <c r="W1131" s="13"/>
      <c r="Y1131" s="13"/>
      <c r="Z1131" s="14"/>
      <c r="AD1131" s="13">
        <f t="shared" si="120"/>
        <v>3</v>
      </c>
      <c r="AE1131" s="13">
        <f t="shared" si="116"/>
        <v>0</v>
      </c>
      <c r="AF1131" s="13">
        <f t="shared" si="117"/>
        <v>0</v>
      </c>
      <c r="AG1131" s="13">
        <f t="shared" si="118"/>
        <v>0</v>
      </c>
      <c r="AH1131" s="12">
        <f t="shared" si="119"/>
        <v>3</v>
      </c>
    </row>
    <row r="1132" spans="1:34" hidden="1" x14ac:dyDescent="0.3">
      <c r="A1132" s="11" t="s">
        <v>4068</v>
      </c>
      <c r="B1132" s="12" t="s">
        <v>3932</v>
      </c>
      <c r="C1132" s="12" t="s">
        <v>3988</v>
      </c>
      <c r="D1132" s="11" t="s">
        <v>4060</v>
      </c>
      <c r="E1132" s="11" t="s">
        <v>4069</v>
      </c>
      <c r="F1132" s="11" t="s">
        <v>4068</v>
      </c>
      <c r="G1132" s="12" t="s">
        <v>4070</v>
      </c>
      <c r="I1132" s="13"/>
      <c r="J1132" s="13"/>
      <c r="M1132" s="15" t="s">
        <v>359</v>
      </c>
      <c r="N1132" s="13"/>
      <c r="P1132" s="13"/>
      <c r="R1132" s="13"/>
      <c r="T1132" s="13"/>
      <c r="W1132" s="13"/>
      <c r="Y1132" s="13"/>
      <c r="Z1132" s="14"/>
      <c r="AD1132" s="13">
        <f t="shared" si="120"/>
        <v>1</v>
      </c>
      <c r="AE1132" s="13">
        <f t="shared" si="116"/>
        <v>0</v>
      </c>
      <c r="AF1132" s="13">
        <f t="shared" si="117"/>
        <v>0</v>
      </c>
      <c r="AG1132" s="13">
        <f t="shared" si="118"/>
        <v>0</v>
      </c>
      <c r="AH1132" s="12">
        <f t="shared" si="119"/>
        <v>1</v>
      </c>
    </row>
    <row r="1133" spans="1:34" hidden="1" x14ac:dyDescent="0.3">
      <c r="A1133" s="11" t="s">
        <v>4071</v>
      </c>
      <c r="B1133" s="12" t="s">
        <v>3932</v>
      </c>
      <c r="C1133" s="12" t="s">
        <v>3988</v>
      </c>
      <c r="D1133" s="11" t="s">
        <v>4060</v>
      </c>
      <c r="E1133" s="11" t="s">
        <v>4072</v>
      </c>
      <c r="F1133" s="11" t="s">
        <v>4071</v>
      </c>
      <c r="G1133" s="12" t="s">
        <v>4073</v>
      </c>
      <c r="I1133" s="13"/>
      <c r="J1133" s="13" t="s">
        <v>370</v>
      </c>
      <c r="K1133" s="14" t="s">
        <v>370</v>
      </c>
      <c r="M1133" s="15"/>
      <c r="N1133" s="13"/>
      <c r="P1133" s="13"/>
      <c r="R1133" s="13"/>
      <c r="S1133" s="13" t="s">
        <v>370</v>
      </c>
      <c r="T1133" s="13"/>
      <c r="W1133" s="13"/>
      <c r="Y1133" s="13"/>
      <c r="Z1133" s="14"/>
      <c r="AD1133" s="13">
        <f t="shared" si="120"/>
        <v>3</v>
      </c>
      <c r="AE1133" s="13">
        <f t="shared" si="116"/>
        <v>0</v>
      </c>
      <c r="AF1133" s="13">
        <f t="shared" si="117"/>
        <v>0</v>
      </c>
      <c r="AG1133" s="13">
        <f t="shared" si="118"/>
        <v>0</v>
      </c>
      <c r="AH1133" s="12">
        <f t="shared" si="119"/>
        <v>3</v>
      </c>
    </row>
    <row r="1134" spans="1:34" hidden="1" x14ac:dyDescent="0.3">
      <c r="A1134" s="11" t="s">
        <v>4074</v>
      </c>
      <c r="B1134" s="12" t="s">
        <v>3932</v>
      </c>
      <c r="C1134" s="12" t="s">
        <v>3988</v>
      </c>
      <c r="D1134" s="11" t="s">
        <v>4060</v>
      </c>
      <c r="E1134" s="11" t="s">
        <v>4075</v>
      </c>
      <c r="F1134" s="11" t="s">
        <v>4074</v>
      </c>
      <c r="G1134" s="12" t="s">
        <v>4076</v>
      </c>
      <c r="I1134" s="13"/>
      <c r="J1134" s="13"/>
      <c r="K1134" s="17" t="s">
        <v>416</v>
      </c>
      <c r="M1134" s="15"/>
      <c r="N1134" s="13"/>
      <c r="P1134" s="13"/>
      <c r="R1134" s="13"/>
      <c r="T1134" s="13"/>
      <c r="W1134" s="13"/>
      <c r="Y1134" s="13"/>
      <c r="Z1134" s="14"/>
      <c r="AD1134" s="13">
        <f t="shared" si="120"/>
        <v>1</v>
      </c>
      <c r="AE1134" s="13">
        <f t="shared" si="116"/>
        <v>0</v>
      </c>
      <c r="AF1134" s="13">
        <f t="shared" si="117"/>
        <v>0</v>
      </c>
      <c r="AG1134" s="13">
        <f t="shared" si="118"/>
        <v>0</v>
      </c>
      <c r="AH1134" s="12">
        <f t="shared" si="119"/>
        <v>1</v>
      </c>
    </row>
    <row r="1135" spans="1:34" hidden="1" x14ac:dyDescent="0.3">
      <c r="A1135" s="11" t="s">
        <v>4077</v>
      </c>
      <c r="B1135" s="12" t="s">
        <v>3932</v>
      </c>
      <c r="C1135" s="12" t="s">
        <v>3988</v>
      </c>
      <c r="D1135" s="11" t="s">
        <v>4078</v>
      </c>
      <c r="E1135" s="11" t="s">
        <v>4079</v>
      </c>
      <c r="F1135" s="11" t="s">
        <v>4077</v>
      </c>
      <c r="G1135" s="12" t="s">
        <v>4080</v>
      </c>
      <c r="I1135" s="13"/>
      <c r="J1135" s="13"/>
      <c r="M1135" s="15" t="s">
        <v>359</v>
      </c>
      <c r="N1135" s="13"/>
      <c r="O1135" s="13" t="s">
        <v>370</v>
      </c>
      <c r="P1135" s="13"/>
      <c r="R1135" s="13"/>
      <c r="S1135" s="13" t="s">
        <v>370</v>
      </c>
      <c r="T1135" s="13"/>
      <c r="W1135" s="13"/>
      <c r="Y1135" s="13"/>
      <c r="Z1135" s="14"/>
      <c r="AD1135" s="13">
        <f t="shared" si="120"/>
        <v>3</v>
      </c>
      <c r="AE1135" s="13">
        <f t="shared" si="116"/>
        <v>0</v>
      </c>
      <c r="AF1135" s="13">
        <f t="shared" si="117"/>
        <v>0</v>
      </c>
      <c r="AG1135" s="13">
        <f t="shared" si="118"/>
        <v>0</v>
      </c>
      <c r="AH1135" s="12">
        <f t="shared" si="119"/>
        <v>3</v>
      </c>
    </row>
    <row r="1136" spans="1:34" hidden="1" x14ac:dyDescent="0.3">
      <c r="A1136" s="11" t="s">
        <v>4081</v>
      </c>
      <c r="B1136" s="12" t="s">
        <v>3932</v>
      </c>
      <c r="C1136" s="12" t="s">
        <v>3988</v>
      </c>
      <c r="D1136" s="11" t="s">
        <v>4082</v>
      </c>
      <c r="E1136" s="11" t="s">
        <v>4083</v>
      </c>
      <c r="F1136" s="11" t="s">
        <v>4081</v>
      </c>
      <c r="G1136" s="12" t="s">
        <v>4084</v>
      </c>
      <c r="I1136" s="13"/>
      <c r="J1136" s="13"/>
      <c r="K1136" s="14" t="s">
        <v>370</v>
      </c>
      <c r="M1136" s="15"/>
      <c r="N1136" s="13"/>
      <c r="P1136" s="13" t="s">
        <v>370</v>
      </c>
      <c r="Q1136" s="13" t="s">
        <v>370</v>
      </c>
      <c r="R1136" s="13"/>
      <c r="T1136" s="13" t="s">
        <v>370</v>
      </c>
      <c r="W1136" s="13" t="s">
        <v>370</v>
      </c>
      <c r="Y1136" s="13"/>
      <c r="Z1136" s="14"/>
      <c r="AD1136" s="13">
        <f t="shared" si="120"/>
        <v>5</v>
      </c>
      <c r="AE1136" s="13">
        <f t="shared" si="116"/>
        <v>0</v>
      </c>
      <c r="AF1136" s="13">
        <f t="shared" si="117"/>
        <v>0</v>
      </c>
      <c r="AG1136" s="13">
        <f t="shared" si="118"/>
        <v>0</v>
      </c>
      <c r="AH1136" s="12">
        <f t="shared" si="119"/>
        <v>5</v>
      </c>
    </row>
    <row r="1137" spans="1:34" hidden="1" x14ac:dyDescent="0.3">
      <c r="A1137" s="11" t="s">
        <v>4085</v>
      </c>
      <c r="B1137" s="12" t="s">
        <v>3932</v>
      </c>
      <c r="C1137" s="12" t="s">
        <v>3988</v>
      </c>
      <c r="D1137" s="11" t="s">
        <v>4082</v>
      </c>
      <c r="E1137" s="11" t="s">
        <v>4086</v>
      </c>
      <c r="F1137" s="11" t="s">
        <v>4085</v>
      </c>
      <c r="G1137" s="12" t="s">
        <v>4087</v>
      </c>
      <c r="I1137" s="13"/>
      <c r="J1137" s="13" t="s">
        <v>370</v>
      </c>
      <c r="K1137" s="14" t="s">
        <v>370</v>
      </c>
      <c r="M1137" s="15" t="s">
        <v>359</v>
      </c>
      <c r="N1137" s="13"/>
      <c r="O1137" s="13" t="s">
        <v>370</v>
      </c>
      <c r="P1137" s="13"/>
      <c r="R1137" s="13"/>
      <c r="S1137" s="13" t="s">
        <v>370</v>
      </c>
      <c r="T1137" s="13"/>
      <c r="W1137" s="13"/>
      <c r="Y1137" s="13"/>
      <c r="Z1137" s="14"/>
      <c r="AD1137" s="13">
        <f t="shared" si="120"/>
        <v>5</v>
      </c>
      <c r="AE1137" s="13">
        <f t="shared" si="116"/>
        <v>0</v>
      </c>
      <c r="AF1137" s="13">
        <f t="shared" si="117"/>
        <v>0</v>
      </c>
      <c r="AG1137" s="13">
        <f t="shared" si="118"/>
        <v>0</v>
      </c>
      <c r="AH1137" s="12">
        <f t="shared" si="119"/>
        <v>5</v>
      </c>
    </row>
    <row r="1138" spans="1:34" hidden="1" x14ac:dyDescent="0.3">
      <c r="A1138" s="11" t="s">
        <v>4088</v>
      </c>
      <c r="B1138" s="12" t="s">
        <v>3932</v>
      </c>
      <c r="C1138" s="12" t="s">
        <v>3988</v>
      </c>
      <c r="D1138" s="11" t="s">
        <v>4082</v>
      </c>
      <c r="E1138" s="11" t="s">
        <v>4089</v>
      </c>
      <c r="F1138" s="11" t="s">
        <v>4088</v>
      </c>
      <c r="G1138" s="12" t="s">
        <v>4090</v>
      </c>
      <c r="I1138" s="13"/>
      <c r="J1138" s="13" t="s">
        <v>370</v>
      </c>
      <c r="K1138" s="14" t="s">
        <v>370</v>
      </c>
      <c r="M1138" s="15" t="s">
        <v>359</v>
      </c>
      <c r="N1138" s="13"/>
      <c r="O1138" s="13" t="s">
        <v>370</v>
      </c>
      <c r="P1138" s="13"/>
      <c r="R1138" s="13"/>
      <c r="S1138" s="13" t="s">
        <v>370</v>
      </c>
      <c r="T1138" s="13"/>
      <c r="W1138" s="13" t="s">
        <v>370</v>
      </c>
      <c r="Y1138" s="13"/>
      <c r="Z1138" s="14"/>
      <c r="AD1138" s="13">
        <f t="shared" si="120"/>
        <v>6</v>
      </c>
      <c r="AE1138" s="13">
        <f t="shared" si="116"/>
        <v>0</v>
      </c>
      <c r="AF1138" s="13">
        <f t="shared" si="117"/>
        <v>0</v>
      </c>
      <c r="AG1138" s="13">
        <f t="shared" si="118"/>
        <v>0</v>
      </c>
      <c r="AH1138" s="12">
        <f t="shared" si="119"/>
        <v>6</v>
      </c>
    </row>
    <row r="1139" spans="1:34" hidden="1" x14ac:dyDescent="0.3">
      <c r="A1139" s="11" t="s">
        <v>4091</v>
      </c>
      <c r="B1139" s="12" t="s">
        <v>3932</v>
      </c>
      <c r="C1139" s="12" t="s">
        <v>3988</v>
      </c>
      <c r="D1139" s="11" t="s">
        <v>4082</v>
      </c>
      <c r="E1139" s="11" t="s">
        <v>664</v>
      </c>
      <c r="F1139" s="11" t="s">
        <v>4091</v>
      </c>
      <c r="G1139" s="12" t="s">
        <v>4092</v>
      </c>
      <c r="I1139" s="13"/>
      <c r="J1139" s="13" t="s">
        <v>370</v>
      </c>
      <c r="K1139" s="14" t="s">
        <v>370</v>
      </c>
      <c r="M1139" s="15" t="s">
        <v>359</v>
      </c>
      <c r="N1139" s="13"/>
      <c r="O1139" s="13" t="s">
        <v>370</v>
      </c>
      <c r="P1139" s="13"/>
      <c r="R1139" s="13"/>
      <c r="S1139" s="13" t="s">
        <v>370</v>
      </c>
      <c r="T1139" s="13"/>
      <c r="W1139" s="13"/>
      <c r="Y1139" s="13"/>
      <c r="Z1139" s="14"/>
      <c r="AD1139" s="13">
        <f t="shared" si="120"/>
        <v>5</v>
      </c>
      <c r="AE1139" s="13">
        <f t="shared" si="116"/>
        <v>0</v>
      </c>
      <c r="AF1139" s="13">
        <f t="shared" si="117"/>
        <v>0</v>
      </c>
      <c r="AG1139" s="13">
        <f t="shared" si="118"/>
        <v>0</v>
      </c>
      <c r="AH1139" s="12">
        <f t="shared" si="119"/>
        <v>5</v>
      </c>
    </row>
    <row r="1140" spans="1:34" hidden="1" x14ac:dyDescent="0.3">
      <c r="A1140" s="11" t="s">
        <v>4093</v>
      </c>
      <c r="B1140" s="12" t="s">
        <v>3932</v>
      </c>
      <c r="C1140" s="12" t="s">
        <v>3988</v>
      </c>
      <c r="D1140" s="11" t="s">
        <v>4094</v>
      </c>
      <c r="E1140" s="11" t="s">
        <v>4095</v>
      </c>
      <c r="F1140" s="11" t="s">
        <v>4093</v>
      </c>
      <c r="G1140" s="12" t="s">
        <v>4096</v>
      </c>
      <c r="I1140" s="13"/>
      <c r="J1140" s="13" t="s">
        <v>370</v>
      </c>
      <c r="K1140" s="14" t="s">
        <v>370</v>
      </c>
      <c r="M1140" s="15" t="s">
        <v>359</v>
      </c>
      <c r="N1140" s="13"/>
      <c r="O1140" s="13" t="s">
        <v>370</v>
      </c>
      <c r="P1140" s="13" t="s">
        <v>370</v>
      </c>
      <c r="Q1140" s="13" t="s">
        <v>370</v>
      </c>
      <c r="R1140" s="13"/>
      <c r="S1140" s="13" t="s">
        <v>370</v>
      </c>
      <c r="T1140" s="13" t="s">
        <v>370</v>
      </c>
      <c r="W1140" s="13" t="s">
        <v>370</v>
      </c>
      <c r="Y1140" s="13"/>
      <c r="Z1140" s="14"/>
      <c r="AD1140" s="13">
        <f t="shared" si="120"/>
        <v>9</v>
      </c>
      <c r="AE1140" s="13">
        <f t="shared" si="116"/>
        <v>0</v>
      </c>
      <c r="AF1140" s="13">
        <f t="shared" si="117"/>
        <v>0</v>
      </c>
      <c r="AG1140" s="13">
        <f t="shared" si="118"/>
        <v>0</v>
      </c>
      <c r="AH1140" s="12">
        <f t="shared" si="119"/>
        <v>9</v>
      </c>
    </row>
    <row r="1141" spans="1:34" hidden="1" x14ac:dyDescent="0.3">
      <c r="A1141" s="11" t="s">
        <v>4097</v>
      </c>
      <c r="B1141" s="12" t="s">
        <v>4098</v>
      </c>
      <c r="C1141" s="12" t="s">
        <v>4099</v>
      </c>
      <c r="D1141" s="11" t="s">
        <v>4100</v>
      </c>
      <c r="E1141" s="11" t="s">
        <v>4101</v>
      </c>
      <c r="F1141" s="11" t="s">
        <v>4097</v>
      </c>
      <c r="G1141" s="12" t="s">
        <v>4102</v>
      </c>
      <c r="I1141" s="13"/>
      <c r="J1141" s="13"/>
      <c r="K1141" s="14" t="s">
        <v>370</v>
      </c>
      <c r="M1141" s="15" t="s">
        <v>359</v>
      </c>
      <c r="N1141" s="13"/>
      <c r="O1141" s="13" t="s">
        <v>370</v>
      </c>
      <c r="P1141" s="13"/>
      <c r="R1141" s="13"/>
      <c r="S1141" s="13" t="s">
        <v>370</v>
      </c>
      <c r="T1141" s="13"/>
      <c r="W1141" s="13"/>
      <c r="Y1141" s="13"/>
      <c r="Z1141" s="14"/>
      <c r="AD1141" s="13">
        <f t="shared" si="120"/>
        <v>4</v>
      </c>
      <c r="AE1141" s="13">
        <f t="shared" si="116"/>
        <v>0</v>
      </c>
      <c r="AF1141" s="13">
        <f t="shared" si="117"/>
        <v>0</v>
      </c>
      <c r="AG1141" s="13">
        <f t="shared" si="118"/>
        <v>0</v>
      </c>
      <c r="AH1141" s="12">
        <f t="shared" si="119"/>
        <v>4</v>
      </c>
    </row>
    <row r="1142" spans="1:34" hidden="1" x14ac:dyDescent="0.3">
      <c r="A1142" s="11" t="s">
        <v>4103</v>
      </c>
      <c r="B1142" s="12" t="s">
        <v>4098</v>
      </c>
      <c r="C1142" s="12" t="s">
        <v>4099</v>
      </c>
      <c r="D1142" s="11" t="s">
        <v>4100</v>
      </c>
      <c r="E1142" s="11" t="s">
        <v>4104</v>
      </c>
      <c r="F1142" s="11" t="s">
        <v>4103</v>
      </c>
      <c r="G1142" s="12" t="s">
        <v>4105</v>
      </c>
      <c r="I1142" s="13"/>
      <c r="J1142" s="13" t="s">
        <v>370</v>
      </c>
      <c r="K1142" s="14" t="s">
        <v>370</v>
      </c>
      <c r="M1142" s="15"/>
      <c r="N1142" s="13"/>
      <c r="P1142" s="13"/>
      <c r="R1142" s="13"/>
      <c r="T1142" s="13"/>
      <c r="W1142" s="13"/>
      <c r="Y1142" s="13"/>
      <c r="Z1142" s="14"/>
      <c r="AD1142" s="13">
        <f t="shared" si="120"/>
        <v>2</v>
      </c>
      <c r="AE1142" s="13">
        <f t="shared" si="116"/>
        <v>0</v>
      </c>
      <c r="AF1142" s="13">
        <f t="shared" si="117"/>
        <v>0</v>
      </c>
      <c r="AG1142" s="13">
        <f t="shared" si="118"/>
        <v>0</v>
      </c>
      <c r="AH1142" s="12">
        <f t="shared" si="119"/>
        <v>2</v>
      </c>
    </row>
    <row r="1143" spans="1:34" hidden="1" x14ac:dyDescent="0.3">
      <c r="A1143" s="11" t="s">
        <v>4106</v>
      </c>
      <c r="B1143" s="12" t="s">
        <v>4098</v>
      </c>
      <c r="C1143" s="12" t="s">
        <v>4099</v>
      </c>
      <c r="D1143" s="11" t="s">
        <v>4100</v>
      </c>
      <c r="E1143" s="11" t="s">
        <v>4107</v>
      </c>
      <c r="F1143" s="11" t="s">
        <v>4106</v>
      </c>
      <c r="G1143" s="12" t="s">
        <v>4108</v>
      </c>
      <c r="I1143" s="13"/>
      <c r="J1143" s="13"/>
      <c r="M1143" s="15" t="s">
        <v>359</v>
      </c>
      <c r="N1143" s="13"/>
      <c r="P1143" s="13"/>
      <c r="R1143" s="13"/>
      <c r="T1143" s="13"/>
      <c r="W1143" s="13"/>
      <c r="Y1143" s="13"/>
      <c r="Z1143" s="14"/>
      <c r="AD1143" s="13">
        <f t="shared" si="120"/>
        <v>1</v>
      </c>
      <c r="AE1143" s="13">
        <f t="shared" si="116"/>
        <v>0</v>
      </c>
      <c r="AF1143" s="13">
        <f t="shared" si="117"/>
        <v>0</v>
      </c>
      <c r="AG1143" s="13">
        <f t="shared" si="118"/>
        <v>0</v>
      </c>
      <c r="AH1143" s="12">
        <f t="shared" si="119"/>
        <v>1</v>
      </c>
    </row>
    <row r="1144" spans="1:34" hidden="1" x14ac:dyDescent="0.3">
      <c r="A1144" s="11" t="s">
        <v>4109</v>
      </c>
      <c r="B1144" s="12" t="s">
        <v>4098</v>
      </c>
      <c r="C1144" s="12" t="s">
        <v>4099</v>
      </c>
      <c r="D1144" s="11" t="s">
        <v>4100</v>
      </c>
      <c r="E1144" s="11" t="s">
        <v>4110</v>
      </c>
      <c r="F1144" s="11" t="s">
        <v>4109</v>
      </c>
      <c r="G1144" s="12" t="s">
        <v>4111</v>
      </c>
      <c r="I1144" s="13"/>
      <c r="J1144" s="13"/>
      <c r="M1144" s="15" t="s">
        <v>359</v>
      </c>
      <c r="N1144" s="13"/>
      <c r="O1144" s="13" t="s">
        <v>370</v>
      </c>
      <c r="P1144" s="13"/>
      <c r="R1144" s="13"/>
      <c r="T1144" s="13"/>
      <c r="W1144" s="13"/>
      <c r="Y1144" s="13"/>
      <c r="Z1144" s="14"/>
      <c r="AD1144" s="13">
        <f t="shared" si="120"/>
        <v>2</v>
      </c>
      <c r="AE1144" s="13">
        <f t="shared" si="116"/>
        <v>0</v>
      </c>
      <c r="AF1144" s="13">
        <f t="shared" si="117"/>
        <v>0</v>
      </c>
      <c r="AG1144" s="13">
        <f t="shared" si="118"/>
        <v>0</v>
      </c>
      <c r="AH1144" s="12">
        <f t="shared" si="119"/>
        <v>2</v>
      </c>
    </row>
    <row r="1145" spans="1:34" hidden="1" x14ac:dyDescent="0.3">
      <c r="A1145" s="11" t="s">
        <v>4112</v>
      </c>
      <c r="B1145" s="12" t="s">
        <v>4098</v>
      </c>
      <c r="C1145" s="12" t="s">
        <v>4099</v>
      </c>
      <c r="D1145" s="11" t="s">
        <v>4100</v>
      </c>
      <c r="E1145" s="11" t="s">
        <v>4113</v>
      </c>
      <c r="F1145" s="11" t="s">
        <v>4112</v>
      </c>
      <c r="G1145" s="12" t="s">
        <v>4114</v>
      </c>
      <c r="I1145" s="13"/>
      <c r="J1145" s="13"/>
      <c r="M1145" s="19" t="s">
        <v>416</v>
      </c>
      <c r="N1145" s="13"/>
      <c r="P1145" s="13"/>
      <c r="R1145" s="13"/>
      <c r="T1145" s="13"/>
      <c r="W1145" s="13"/>
      <c r="Y1145" s="13"/>
      <c r="Z1145" s="14"/>
      <c r="AD1145" s="13">
        <f t="shared" si="120"/>
        <v>1</v>
      </c>
      <c r="AE1145" s="13">
        <f t="shared" si="116"/>
        <v>0</v>
      </c>
      <c r="AF1145" s="13">
        <f t="shared" si="117"/>
        <v>0</v>
      </c>
      <c r="AG1145" s="13">
        <f t="shared" si="118"/>
        <v>0</v>
      </c>
      <c r="AH1145" s="12">
        <f t="shared" si="119"/>
        <v>1</v>
      </c>
    </row>
    <row r="1146" spans="1:34" hidden="1" x14ac:dyDescent="0.3">
      <c r="A1146" s="11" t="s">
        <v>4115</v>
      </c>
      <c r="B1146" s="12" t="s">
        <v>4098</v>
      </c>
      <c r="C1146" s="12" t="s">
        <v>4099</v>
      </c>
      <c r="D1146" s="11" t="s">
        <v>4100</v>
      </c>
      <c r="E1146" s="11" t="s">
        <v>4116</v>
      </c>
      <c r="F1146" s="11" t="s">
        <v>4115</v>
      </c>
      <c r="G1146" s="12" t="s">
        <v>4117</v>
      </c>
      <c r="I1146" s="13"/>
      <c r="J1146" s="13"/>
      <c r="M1146" s="15"/>
      <c r="N1146" s="13"/>
      <c r="P1146" s="13"/>
      <c r="R1146" s="13"/>
      <c r="S1146" s="16" t="s">
        <v>416</v>
      </c>
      <c r="T1146" s="13"/>
      <c r="W1146" s="13"/>
      <c r="Y1146" s="13"/>
      <c r="Z1146" s="14"/>
      <c r="AD1146" s="13">
        <f t="shared" si="120"/>
        <v>1</v>
      </c>
      <c r="AE1146" s="13">
        <f t="shared" si="116"/>
        <v>0</v>
      </c>
      <c r="AF1146" s="13">
        <f t="shared" si="117"/>
        <v>0</v>
      </c>
      <c r="AG1146" s="13">
        <f t="shared" si="118"/>
        <v>0</v>
      </c>
      <c r="AH1146" s="12">
        <f t="shared" si="119"/>
        <v>1</v>
      </c>
    </row>
    <row r="1147" spans="1:34" hidden="1" x14ac:dyDescent="0.3">
      <c r="A1147" s="11" t="s">
        <v>4118</v>
      </c>
      <c r="B1147" s="12" t="s">
        <v>4098</v>
      </c>
      <c r="C1147" s="12" t="s">
        <v>4099</v>
      </c>
      <c r="D1147" s="11" t="s">
        <v>4100</v>
      </c>
      <c r="E1147" s="11" t="s">
        <v>4119</v>
      </c>
      <c r="F1147" s="11" t="s">
        <v>4118</v>
      </c>
      <c r="G1147" s="12" t="s">
        <v>4120</v>
      </c>
      <c r="I1147" s="13"/>
      <c r="J1147" s="13"/>
      <c r="M1147" s="15" t="s">
        <v>359</v>
      </c>
      <c r="N1147" s="13"/>
      <c r="O1147" s="13" t="s">
        <v>370</v>
      </c>
      <c r="P1147" s="13"/>
      <c r="R1147" s="13"/>
      <c r="T1147" s="13"/>
      <c r="W1147" s="13"/>
      <c r="Y1147" s="13"/>
      <c r="Z1147" s="14"/>
      <c r="AD1147" s="13">
        <f t="shared" si="120"/>
        <v>2</v>
      </c>
      <c r="AE1147" s="13">
        <f t="shared" si="116"/>
        <v>0</v>
      </c>
      <c r="AF1147" s="13">
        <f t="shared" si="117"/>
        <v>0</v>
      </c>
      <c r="AG1147" s="13">
        <f t="shared" si="118"/>
        <v>0</v>
      </c>
      <c r="AH1147" s="12">
        <f t="shared" si="119"/>
        <v>2</v>
      </c>
    </row>
    <row r="1148" spans="1:34" hidden="1" x14ac:dyDescent="0.3">
      <c r="A1148" s="11" t="s">
        <v>4121</v>
      </c>
      <c r="B1148" s="12" t="s">
        <v>4098</v>
      </c>
      <c r="C1148" s="12" t="s">
        <v>4099</v>
      </c>
      <c r="D1148" s="11" t="s">
        <v>4100</v>
      </c>
      <c r="E1148" s="11" t="s">
        <v>4122</v>
      </c>
      <c r="F1148" s="11" t="s">
        <v>4121</v>
      </c>
      <c r="G1148" s="12" t="s">
        <v>4123</v>
      </c>
      <c r="I1148" s="13"/>
      <c r="J1148" s="13"/>
      <c r="K1148" s="17" t="s">
        <v>416</v>
      </c>
      <c r="M1148" s="15"/>
      <c r="N1148" s="13"/>
      <c r="P1148" s="13"/>
      <c r="R1148" s="13"/>
      <c r="T1148" s="13"/>
      <c r="W1148" s="13"/>
      <c r="Y1148" s="13"/>
      <c r="Z1148" s="14"/>
      <c r="AD1148" s="13">
        <f t="shared" si="120"/>
        <v>1</v>
      </c>
      <c r="AE1148" s="13">
        <f t="shared" si="116"/>
        <v>0</v>
      </c>
      <c r="AF1148" s="13">
        <f t="shared" si="117"/>
        <v>0</v>
      </c>
      <c r="AG1148" s="13">
        <f t="shared" si="118"/>
        <v>0</v>
      </c>
      <c r="AH1148" s="12">
        <f t="shared" si="119"/>
        <v>1</v>
      </c>
    </row>
    <row r="1149" spans="1:34" hidden="1" x14ac:dyDescent="0.3">
      <c r="A1149" s="11" t="s">
        <v>4124</v>
      </c>
      <c r="B1149" s="12" t="s">
        <v>4098</v>
      </c>
      <c r="C1149" s="12" t="s">
        <v>4099</v>
      </c>
      <c r="D1149" s="11" t="s">
        <v>4100</v>
      </c>
      <c r="E1149" s="11" t="s">
        <v>1359</v>
      </c>
      <c r="F1149" s="11" t="s">
        <v>4124</v>
      </c>
      <c r="G1149" s="12" t="s">
        <v>4125</v>
      </c>
      <c r="I1149" s="13"/>
      <c r="J1149" s="13"/>
      <c r="K1149" s="14" t="s">
        <v>370</v>
      </c>
      <c r="M1149" s="15"/>
      <c r="N1149" s="13"/>
      <c r="P1149" s="13" t="s">
        <v>370</v>
      </c>
      <c r="Q1149" s="13" t="s">
        <v>370</v>
      </c>
      <c r="R1149" s="13"/>
      <c r="T1149" s="13" t="s">
        <v>370</v>
      </c>
      <c r="W1149" s="13" t="s">
        <v>370</v>
      </c>
      <c r="Y1149" s="13"/>
      <c r="Z1149" s="14"/>
      <c r="AD1149" s="13">
        <f t="shared" si="120"/>
        <v>5</v>
      </c>
      <c r="AE1149" s="13">
        <f t="shared" si="116"/>
        <v>0</v>
      </c>
      <c r="AF1149" s="13">
        <f t="shared" si="117"/>
        <v>0</v>
      </c>
      <c r="AG1149" s="13">
        <f t="shared" si="118"/>
        <v>0</v>
      </c>
      <c r="AH1149" s="12">
        <f t="shared" si="119"/>
        <v>5</v>
      </c>
    </row>
    <row r="1150" spans="1:34" hidden="1" x14ac:dyDescent="0.3">
      <c r="A1150" s="11" t="s">
        <v>4126</v>
      </c>
      <c r="B1150" s="12" t="s">
        <v>4098</v>
      </c>
      <c r="C1150" s="12" t="s">
        <v>4099</v>
      </c>
      <c r="D1150" s="11" t="s">
        <v>4100</v>
      </c>
      <c r="E1150" s="11" t="s">
        <v>4127</v>
      </c>
      <c r="F1150" s="11" t="s">
        <v>4126</v>
      </c>
      <c r="G1150" s="12" t="s">
        <v>4128</v>
      </c>
      <c r="I1150" s="13"/>
      <c r="J1150" s="13" t="s">
        <v>370</v>
      </c>
      <c r="K1150" s="14" t="s">
        <v>370</v>
      </c>
      <c r="M1150" s="15" t="s">
        <v>359</v>
      </c>
      <c r="N1150" s="13"/>
      <c r="O1150" s="13" t="s">
        <v>370</v>
      </c>
      <c r="P1150" s="13"/>
      <c r="R1150" s="13"/>
      <c r="S1150" s="13" t="s">
        <v>370</v>
      </c>
      <c r="T1150" s="13"/>
      <c r="W1150" s="13" t="s">
        <v>370</v>
      </c>
      <c r="Y1150" s="13"/>
      <c r="Z1150" s="14"/>
      <c r="AD1150" s="13">
        <f t="shared" si="120"/>
        <v>6</v>
      </c>
      <c r="AE1150" s="13">
        <f t="shared" si="116"/>
        <v>0</v>
      </c>
      <c r="AF1150" s="13">
        <f t="shared" si="117"/>
        <v>0</v>
      </c>
      <c r="AG1150" s="13">
        <f t="shared" si="118"/>
        <v>0</v>
      </c>
      <c r="AH1150" s="12">
        <f t="shared" si="119"/>
        <v>6</v>
      </c>
    </row>
    <row r="1151" spans="1:34" hidden="1" x14ac:dyDescent="0.3">
      <c r="A1151" s="11" t="s">
        <v>4129</v>
      </c>
      <c r="B1151" s="12" t="s">
        <v>4098</v>
      </c>
      <c r="C1151" s="12" t="s">
        <v>4099</v>
      </c>
      <c r="D1151" s="11" t="s">
        <v>4130</v>
      </c>
      <c r="E1151" s="11" t="s">
        <v>4131</v>
      </c>
      <c r="F1151" s="11" t="s">
        <v>4129</v>
      </c>
      <c r="G1151" s="12" t="s">
        <v>4132</v>
      </c>
      <c r="I1151" s="13"/>
      <c r="J1151" s="13" t="s">
        <v>370</v>
      </c>
      <c r="K1151" s="14" t="s">
        <v>370</v>
      </c>
      <c r="M1151" s="15" t="s">
        <v>359</v>
      </c>
      <c r="N1151" s="13"/>
      <c r="O1151" s="13" t="s">
        <v>370</v>
      </c>
      <c r="P1151" s="13"/>
      <c r="R1151" s="13"/>
      <c r="S1151" s="13" t="s">
        <v>370</v>
      </c>
      <c r="T1151" s="13"/>
      <c r="W1151" s="13"/>
      <c r="Y1151" s="13"/>
      <c r="Z1151" s="14"/>
      <c r="AD1151" s="13">
        <f t="shared" si="120"/>
        <v>5</v>
      </c>
      <c r="AE1151" s="13">
        <f t="shared" si="116"/>
        <v>0</v>
      </c>
      <c r="AF1151" s="13">
        <f t="shared" si="117"/>
        <v>0</v>
      </c>
      <c r="AG1151" s="13">
        <f t="shared" si="118"/>
        <v>0</v>
      </c>
      <c r="AH1151" s="12">
        <f t="shared" si="119"/>
        <v>5</v>
      </c>
    </row>
    <row r="1152" spans="1:34" hidden="1" x14ac:dyDescent="0.3">
      <c r="A1152" s="11" t="s">
        <v>4133</v>
      </c>
      <c r="B1152" s="12" t="s">
        <v>4098</v>
      </c>
      <c r="C1152" s="12" t="s">
        <v>4099</v>
      </c>
      <c r="D1152" s="11" t="s">
        <v>4130</v>
      </c>
      <c r="E1152" s="11" t="s">
        <v>4134</v>
      </c>
      <c r="F1152" s="11" t="s">
        <v>4133</v>
      </c>
      <c r="G1152" s="12" t="s">
        <v>4135</v>
      </c>
      <c r="I1152" s="13"/>
      <c r="J1152" s="13" t="s">
        <v>370</v>
      </c>
      <c r="K1152" s="14" t="s">
        <v>370</v>
      </c>
      <c r="M1152" s="15"/>
      <c r="N1152" s="13"/>
      <c r="P1152" s="13"/>
      <c r="R1152" s="13"/>
      <c r="S1152" s="13" t="s">
        <v>370</v>
      </c>
      <c r="T1152" s="13"/>
      <c r="W1152" s="13"/>
      <c r="Y1152" s="13"/>
      <c r="Z1152" s="14"/>
      <c r="AD1152" s="13">
        <f t="shared" si="120"/>
        <v>3</v>
      </c>
      <c r="AE1152" s="13">
        <f t="shared" si="116"/>
        <v>0</v>
      </c>
      <c r="AF1152" s="13">
        <f t="shared" si="117"/>
        <v>0</v>
      </c>
      <c r="AG1152" s="13">
        <f t="shared" si="118"/>
        <v>0</v>
      </c>
      <c r="AH1152" s="12">
        <f t="shared" si="119"/>
        <v>3</v>
      </c>
    </row>
    <row r="1153" spans="1:34" hidden="1" x14ac:dyDescent="0.3">
      <c r="A1153" s="11" t="s">
        <v>4136</v>
      </c>
      <c r="B1153" s="12" t="s">
        <v>4098</v>
      </c>
      <c r="C1153" s="12" t="s">
        <v>4099</v>
      </c>
      <c r="D1153" s="11" t="s">
        <v>4130</v>
      </c>
      <c r="E1153" s="11" t="s">
        <v>4137</v>
      </c>
      <c r="F1153" s="11" t="s">
        <v>4136</v>
      </c>
      <c r="G1153" s="12" t="s">
        <v>4138</v>
      </c>
      <c r="I1153" s="13"/>
      <c r="J1153" s="13"/>
      <c r="M1153" s="15" t="s">
        <v>359</v>
      </c>
      <c r="N1153" s="13"/>
      <c r="O1153" s="13" t="s">
        <v>370</v>
      </c>
      <c r="P1153" s="13"/>
      <c r="R1153" s="13"/>
      <c r="S1153" s="13" t="s">
        <v>370</v>
      </c>
      <c r="T1153" s="13"/>
      <c r="W1153" s="13" t="s">
        <v>370</v>
      </c>
      <c r="Y1153" s="13"/>
      <c r="Z1153" s="14"/>
      <c r="AD1153" s="13">
        <f t="shared" si="120"/>
        <v>4</v>
      </c>
      <c r="AE1153" s="13">
        <f t="shared" si="116"/>
        <v>0</v>
      </c>
      <c r="AF1153" s="13">
        <f t="shared" si="117"/>
        <v>0</v>
      </c>
      <c r="AG1153" s="13">
        <f t="shared" si="118"/>
        <v>0</v>
      </c>
      <c r="AH1153" s="12">
        <f t="shared" si="119"/>
        <v>4</v>
      </c>
    </row>
    <row r="1154" spans="1:34" hidden="1" x14ac:dyDescent="0.3">
      <c r="A1154" s="11" t="s">
        <v>4139</v>
      </c>
      <c r="B1154" s="12" t="s">
        <v>4098</v>
      </c>
      <c r="C1154" s="12" t="s">
        <v>4099</v>
      </c>
      <c r="D1154" s="11" t="s">
        <v>4130</v>
      </c>
      <c r="E1154" s="11" t="s">
        <v>624</v>
      </c>
      <c r="F1154" s="11" t="s">
        <v>4139</v>
      </c>
      <c r="G1154" s="12" t="s">
        <v>4140</v>
      </c>
      <c r="I1154" s="13"/>
      <c r="J1154" s="13" t="s">
        <v>370</v>
      </c>
      <c r="M1154" s="15"/>
      <c r="N1154" s="13"/>
      <c r="P1154" s="13"/>
      <c r="R1154" s="13"/>
      <c r="S1154" s="13" t="s">
        <v>370</v>
      </c>
      <c r="T1154" s="13"/>
      <c r="W1154" s="13"/>
      <c r="Y1154" s="13"/>
      <c r="Z1154" s="14"/>
      <c r="AD1154" s="13">
        <f t="shared" si="120"/>
        <v>2</v>
      </c>
      <c r="AE1154" s="13">
        <f t="shared" si="116"/>
        <v>0</v>
      </c>
      <c r="AF1154" s="13">
        <f t="shared" si="117"/>
        <v>0</v>
      </c>
      <c r="AG1154" s="13">
        <f t="shared" si="118"/>
        <v>0</v>
      </c>
      <c r="AH1154" s="12">
        <f t="shared" si="119"/>
        <v>2</v>
      </c>
    </row>
    <row r="1155" spans="1:34" hidden="1" x14ac:dyDescent="0.3">
      <c r="A1155" s="11" t="s">
        <v>4141</v>
      </c>
      <c r="B1155" s="12" t="s">
        <v>4098</v>
      </c>
      <c r="C1155" s="12" t="s">
        <v>4142</v>
      </c>
      <c r="D1155" s="11" t="s">
        <v>4143</v>
      </c>
      <c r="E1155" s="11" t="s">
        <v>4144</v>
      </c>
      <c r="F1155" s="11" t="s">
        <v>4141</v>
      </c>
      <c r="G1155" s="12" t="s">
        <v>4145</v>
      </c>
      <c r="I1155" s="13"/>
      <c r="J1155" s="13"/>
      <c r="M1155" s="15" t="s">
        <v>359</v>
      </c>
      <c r="N1155" s="13"/>
      <c r="O1155" s="13" t="s">
        <v>370</v>
      </c>
      <c r="P1155" s="13"/>
      <c r="R1155" s="13"/>
      <c r="T1155" s="13"/>
      <c r="W1155" s="13"/>
      <c r="Y1155" s="13"/>
      <c r="Z1155" s="14"/>
      <c r="AD1155" s="13">
        <f t="shared" si="120"/>
        <v>2</v>
      </c>
      <c r="AE1155" s="13">
        <f t="shared" ref="AE1155:AE1219" si="121">COUNTIF(H1155:Z1155,"NB")</f>
        <v>0</v>
      </c>
      <c r="AF1155" s="13">
        <f t="shared" ref="AF1155:AF1219" si="122">COUNTIF(H1155:Z1155,"V")</f>
        <v>0</v>
      </c>
      <c r="AG1155" s="13">
        <f t="shared" si="118"/>
        <v>0</v>
      </c>
      <c r="AH1155" s="12">
        <f t="shared" si="119"/>
        <v>2</v>
      </c>
    </row>
    <row r="1156" spans="1:34" hidden="1" x14ac:dyDescent="0.3">
      <c r="A1156" s="11" t="s">
        <v>4146</v>
      </c>
      <c r="B1156" s="12" t="s">
        <v>4098</v>
      </c>
      <c r="C1156" s="12" t="s">
        <v>4147</v>
      </c>
      <c r="D1156" s="11" t="s">
        <v>4148</v>
      </c>
      <c r="E1156" s="11" t="s">
        <v>4149</v>
      </c>
      <c r="F1156" s="11" t="s">
        <v>4146</v>
      </c>
      <c r="G1156" s="12" t="s">
        <v>4150</v>
      </c>
      <c r="H1156" s="13" t="s">
        <v>370</v>
      </c>
      <c r="I1156" s="13"/>
      <c r="J1156" s="13" t="s">
        <v>370</v>
      </c>
      <c r="K1156" s="14" t="s">
        <v>370</v>
      </c>
      <c r="M1156" s="15"/>
      <c r="N1156" s="13"/>
      <c r="P1156" s="13" t="s">
        <v>370</v>
      </c>
      <c r="Q1156" s="13" t="s">
        <v>370</v>
      </c>
      <c r="R1156" s="13" t="s">
        <v>370</v>
      </c>
      <c r="S1156" s="13" t="s">
        <v>524</v>
      </c>
      <c r="T1156" s="13" t="s">
        <v>370</v>
      </c>
      <c r="V1156" s="13" t="s">
        <v>370</v>
      </c>
      <c r="W1156" s="13"/>
      <c r="Y1156" s="13"/>
      <c r="Z1156" s="14"/>
      <c r="AD1156" s="13">
        <f t="shared" si="120"/>
        <v>8</v>
      </c>
      <c r="AE1156" s="13">
        <f t="shared" si="121"/>
        <v>0</v>
      </c>
      <c r="AF1156" s="13">
        <f t="shared" si="122"/>
        <v>1</v>
      </c>
      <c r="AG1156" s="13">
        <f t="shared" si="118"/>
        <v>0</v>
      </c>
      <c r="AH1156" s="12">
        <f t="shared" si="119"/>
        <v>9</v>
      </c>
    </row>
    <row r="1157" spans="1:34" hidden="1" x14ac:dyDescent="0.3">
      <c r="A1157" s="11" t="s">
        <v>4151</v>
      </c>
      <c r="B1157" s="12" t="s">
        <v>4098</v>
      </c>
      <c r="C1157" s="12" t="s">
        <v>4147</v>
      </c>
      <c r="D1157" s="11" t="s">
        <v>4148</v>
      </c>
      <c r="E1157" s="11" t="s">
        <v>4152</v>
      </c>
      <c r="F1157" s="11" t="s">
        <v>4151</v>
      </c>
      <c r="G1157" s="12" t="s">
        <v>4153</v>
      </c>
      <c r="I1157" s="13"/>
      <c r="J1157" s="13"/>
      <c r="M1157" s="15" t="s">
        <v>359</v>
      </c>
      <c r="N1157" s="13"/>
      <c r="O1157" s="13" t="s">
        <v>370</v>
      </c>
      <c r="P1157" s="13"/>
      <c r="R1157" s="13"/>
      <c r="S1157" s="13" t="s">
        <v>370</v>
      </c>
      <c r="T1157" s="13"/>
      <c r="W1157" s="13" t="s">
        <v>370</v>
      </c>
      <c r="Y1157" s="13"/>
      <c r="Z1157" s="14"/>
      <c r="AD1157" s="13">
        <f t="shared" si="120"/>
        <v>4</v>
      </c>
      <c r="AE1157" s="13">
        <f t="shared" si="121"/>
        <v>0</v>
      </c>
      <c r="AF1157" s="13">
        <f t="shared" si="122"/>
        <v>0</v>
      </c>
      <c r="AG1157" s="13">
        <f t="shared" si="118"/>
        <v>0</v>
      </c>
      <c r="AH1157" s="12">
        <f t="shared" si="119"/>
        <v>4</v>
      </c>
    </row>
    <row r="1158" spans="1:34" hidden="1" x14ac:dyDescent="0.3">
      <c r="A1158" s="11" t="s">
        <v>4154</v>
      </c>
      <c r="B1158" s="12" t="s">
        <v>4098</v>
      </c>
      <c r="C1158" s="12" t="s">
        <v>4147</v>
      </c>
      <c r="D1158" s="11" t="s">
        <v>4148</v>
      </c>
      <c r="E1158" s="11" t="s">
        <v>4155</v>
      </c>
      <c r="F1158" s="11" t="s">
        <v>4154</v>
      </c>
      <c r="G1158" s="12" t="s">
        <v>4156</v>
      </c>
      <c r="I1158" s="13"/>
      <c r="J1158" s="13" t="s">
        <v>370</v>
      </c>
      <c r="K1158" s="14" t="s">
        <v>370</v>
      </c>
      <c r="M1158" s="15" t="s">
        <v>359</v>
      </c>
      <c r="N1158" s="13"/>
      <c r="O1158" s="13" t="s">
        <v>370</v>
      </c>
      <c r="P1158" s="13" t="s">
        <v>370</v>
      </c>
      <c r="Q1158" s="13" t="s">
        <v>370</v>
      </c>
      <c r="R1158" s="13"/>
      <c r="S1158" s="13" t="s">
        <v>370</v>
      </c>
      <c r="T1158" s="13" t="s">
        <v>370</v>
      </c>
      <c r="W1158" s="13" t="s">
        <v>370</v>
      </c>
      <c r="Y1158" s="13"/>
      <c r="Z1158" s="14"/>
      <c r="AD1158" s="13">
        <f t="shared" si="120"/>
        <v>9</v>
      </c>
      <c r="AE1158" s="13">
        <f t="shared" si="121"/>
        <v>0</v>
      </c>
      <c r="AF1158" s="13">
        <f t="shared" si="122"/>
        <v>0</v>
      </c>
      <c r="AG1158" s="13">
        <f t="shared" si="118"/>
        <v>0</v>
      </c>
      <c r="AH1158" s="12">
        <f t="shared" si="119"/>
        <v>9</v>
      </c>
    </row>
    <row r="1159" spans="1:34" hidden="1" x14ac:dyDescent="0.3">
      <c r="A1159" s="11" t="s">
        <v>4157</v>
      </c>
      <c r="B1159" s="12" t="s">
        <v>4098</v>
      </c>
      <c r="C1159" s="12" t="s">
        <v>4147</v>
      </c>
      <c r="D1159" s="11" t="s">
        <v>4148</v>
      </c>
      <c r="E1159" s="11" t="s">
        <v>4158</v>
      </c>
      <c r="F1159" s="11" t="s">
        <v>4157</v>
      </c>
      <c r="G1159" s="12" t="s">
        <v>4159</v>
      </c>
      <c r="I1159" s="13"/>
      <c r="J1159" s="13"/>
      <c r="M1159" s="15" t="s">
        <v>359</v>
      </c>
      <c r="N1159" s="13"/>
      <c r="P1159" s="13"/>
      <c r="R1159" s="13"/>
      <c r="T1159" s="13"/>
      <c r="W1159" s="13" t="s">
        <v>370</v>
      </c>
      <c r="Y1159" s="13"/>
      <c r="Z1159" s="14"/>
      <c r="AD1159" s="13">
        <f t="shared" si="120"/>
        <v>2</v>
      </c>
      <c r="AE1159" s="13">
        <f t="shared" si="121"/>
        <v>0</v>
      </c>
      <c r="AF1159" s="13">
        <f t="shared" si="122"/>
        <v>0</v>
      </c>
      <c r="AG1159" s="13">
        <f t="shared" si="118"/>
        <v>0</v>
      </c>
      <c r="AH1159" s="12">
        <f t="shared" si="119"/>
        <v>2</v>
      </c>
    </row>
    <row r="1160" spans="1:34" hidden="1" x14ac:dyDescent="0.3">
      <c r="A1160" s="11" t="s">
        <v>4160</v>
      </c>
      <c r="B1160" s="12" t="s">
        <v>4098</v>
      </c>
      <c r="C1160" s="12" t="s">
        <v>4147</v>
      </c>
      <c r="D1160" s="11" t="s">
        <v>4148</v>
      </c>
      <c r="E1160" s="11" t="s">
        <v>4161</v>
      </c>
      <c r="F1160" s="11" t="s">
        <v>4160</v>
      </c>
      <c r="G1160" s="12" t="s">
        <v>4162</v>
      </c>
      <c r="I1160" s="13"/>
      <c r="J1160" s="13"/>
      <c r="M1160" s="15" t="s">
        <v>359</v>
      </c>
      <c r="N1160" s="13"/>
      <c r="O1160" s="13" t="s">
        <v>370</v>
      </c>
      <c r="P1160" s="13"/>
      <c r="R1160" s="13"/>
      <c r="S1160" s="13" t="s">
        <v>524</v>
      </c>
      <c r="T1160" s="13"/>
      <c r="W1160" s="13"/>
      <c r="Y1160" s="13"/>
      <c r="Z1160" s="14"/>
      <c r="AD1160" s="13">
        <f t="shared" si="120"/>
        <v>2</v>
      </c>
      <c r="AE1160" s="13">
        <f t="shared" si="121"/>
        <v>0</v>
      </c>
      <c r="AF1160" s="13">
        <f t="shared" si="122"/>
        <v>1</v>
      </c>
      <c r="AG1160" s="13">
        <f t="shared" si="118"/>
        <v>0</v>
      </c>
      <c r="AH1160" s="12">
        <f t="shared" si="119"/>
        <v>3</v>
      </c>
    </row>
    <row r="1161" spans="1:34" hidden="1" x14ac:dyDescent="0.3">
      <c r="A1161" s="11" t="s">
        <v>4163</v>
      </c>
      <c r="B1161" s="12" t="s">
        <v>4098</v>
      </c>
      <c r="C1161" s="12" t="s">
        <v>4147</v>
      </c>
      <c r="D1161" s="11" t="s">
        <v>4148</v>
      </c>
      <c r="E1161" s="11" t="s">
        <v>4164</v>
      </c>
      <c r="F1161" s="11" t="s">
        <v>4163</v>
      </c>
      <c r="G1161" s="12" t="s">
        <v>4165</v>
      </c>
      <c r="I1161" s="13"/>
      <c r="J1161" s="13" t="s">
        <v>370</v>
      </c>
      <c r="K1161" s="14" t="s">
        <v>370</v>
      </c>
      <c r="M1161" s="15" t="s">
        <v>359</v>
      </c>
      <c r="N1161" s="13"/>
      <c r="O1161" s="13" t="s">
        <v>370</v>
      </c>
      <c r="P1161" s="13" t="s">
        <v>370</v>
      </c>
      <c r="Q1161" s="13" t="s">
        <v>370</v>
      </c>
      <c r="R1161" s="13"/>
      <c r="S1161" s="13" t="s">
        <v>370</v>
      </c>
      <c r="T1161" s="13" t="s">
        <v>370</v>
      </c>
      <c r="U1161" s="13" t="s">
        <v>370</v>
      </c>
      <c r="W1161" s="13" t="s">
        <v>370</v>
      </c>
      <c r="Y1161" s="13"/>
      <c r="Z1161" s="14"/>
      <c r="AD1161" s="13">
        <f t="shared" si="120"/>
        <v>10</v>
      </c>
      <c r="AE1161" s="13">
        <f t="shared" si="121"/>
        <v>0</v>
      </c>
      <c r="AF1161" s="13">
        <f t="shared" si="122"/>
        <v>0</v>
      </c>
      <c r="AG1161" s="13">
        <f t="shared" si="118"/>
        <v>0</v>
      </c>
      <c r="AH1161" s="12">
        <f t="shared" si="119"/>
        <v>10</v>
      </c>
    </row>
    <row r="1162" spans="1:34" hidden="1" x14ac:dyDescent="0.3">
      <c r="A1162" s="11" t="s">
        <v>4166</v>
      </c>
      <c r="B1162" s="12" t="s">
        <v>4098</v>
      </c>
      <c r="C1162" s="12" t="s">
        <v>4147</v>
      </c>
      <c r="D1162" s="11" t="s">
        <v>4148</v>
      </c>
      <c r="E1162" s="11" t="s">
        <v>4167</v>
      </c>
      <c r="F1162" s="11" t="s">
        <v>4166</v>
      </c>
      <c r="G1162" s="12" t="s">
        <v>4168</v>
      </c>
      <c r="H1162" s="13" t="s">
        <v>370</v>
      </c>
      <c r="I1162" s="13"/>
      <c r="J1162" s="13"/>
      <c r="K1162" s="14" t="s">
        <v>370</v>
      </c>
      <c r="M1162" s="15"/>
      <c r="N1162" s="13"/>
      <c r="P1162" s="13"/>
      <c r="R1162" s="13" t="s">
        <v>370</v>
      </c>
      <c r="T1162" s="13"/>
      <c r="W1162" s="13"/>
      <c r="Y1162" s="13"/>
      <c r="Z1162" s="14"/>
      <c r="AD1162" s="13">
        <f t="shared" si="120"/>
        <v>3</v>
      </c>
      <c r="AE1162" s="13">
        <f t="shared" si="121"/>
        <v>0</v>
      </c>
      <c r="AF1162" s="13">
        <f t="shared" si="122"/>
        <v>0</v>
      </c>
      <c r="AG1162" s="13">
        <f t="shared" si="118"/>
        <v>0</v>
      </c>
      <c r="AH1162" s="12">
        <f t="shared" si="119"/>
        <v>3</v>
      </c>
    </row>
    <row r="1163" spans="1:34" hidden="1" x14ac:dyDescent="0.3">
      <c r="A1163" s="11" t="s">
        <v>4169</v>
      </c>
      <c r="B1163" s="12" t="s">
        <v>4098</v>
      </c>
      <c r="C1163" s="12" t="s">
        <v>4147</v>
      </c>
      <c r="D1163" s="11" t="s">
        <v>4170</v>
      </c>
      <c r="E1163" s="11" t="s">
        <v>2857</v>
      </c>
      <c r="F1163" s="11" t="s">
        <v>4169</v>
      </c>
      <c r="G1163" s="12" t="s">
        <v>4171</v>
      </c>
      <c r="I1163" s="13"/>
      <c r="J1163" s="13" t="s">
        <v>370</v>
      </c>
      <c r="K1163" s="14" t="s">
        <v>370</v>
      </c>
      <c r="M1163" s="15" t="s">
        <v>359</v>
      </c>
      <c r="N1163" s="13"/>
      <c r="O1163" s="13" t="s">
        <v>370</v>
      </c>
      <c r="P1163" s="13"/>
      <c r="R1163" s="13"/>
      <c r="S1163" s="13" t="s">
        <v>370</v>
      </c>
      <c r="T1163" s="13"/>
      <c r="W1163" s="13" t="s">
        <v>370</v>
      </c>
      <c r="Y1163" s="13"/>
      <c r="Z1163" s="14"/>
      <c r="AD1163" s="13">
        <f t="shared" si="120"/>
        <v>6</v>
      </c>
      <c r="AE1163" s="13">
        <f t="shared" si="121"/>
        <v>0</v>
      </c>
      <c r="AF1163" s="13">
        <f t="shared" si="122"/>
        <v>0</v>
      </c>
      <c r="AG1163" s="13">
        <f t="shared" si="118"/>
        <v>0</v>
      </c>
      <c r="AH1163" s="12">
        <f t="shared" si="119"/>
        <v>6</v>
      </c>
    </row>
    <row r="1164" spans="1:34" hidden="1" x14ac:dyDescent="0.3">
      <c r="A1164" s="11" t="s">
        <v>4172</v>
      </c>
      <c r="B1164" s="12" t="s">
        <v>4098</v>
      </c>
      <c r="C1164" s="12" t="s">
        <v>4147</v>
      </c>
      <c r="D1164" s="11" t="s">
        <v>4170</v>
      </c>
      <c r="E1164" s="11" t="s">
        <v>4173</v>
      </c>
      <c r="F1164" s="11" t="s">
        <v>4172</v>
      </c>
      <c r="G1164" s="12" t="s">
        <v>4174</v>
      </c>
      <c r="I1164" s="13"/>
      <c r="J1164" s="13"/>
      <c r="M1164" s="15" t="s">
        <v>359</v>
      </c>
      <c r="N1164" s="13"/>
      <c r="P1164" s="13"/>
      <c r="R1164" s="13"/>
      <c r="T1164" s="13"/>
      <c r="W1164" s="13" t="s">
        <v>370</v>
      </c>
      <c r="Y1164" s="13"/>
      <c r="Z1164" s="14"/>
      <c r="AD1164" s="13">
        <f t="shared" si="120"/>
        <v>2</v>
      </c>
      <c r="AE1164" s="13">
        <f t="shared" si="121"/>
        <v>0</v>
      </c>
      <c r="AF1164" s="13">
        <f t="shared" si="122"/>
        <v>0</v>
      </c>
      <c r="AG1164" s="13">
        <f t="shared" si="118"/>
        <v>0</v>
      </c>
      <c r="AH1164" s="12">
        <f t="shared" si="119"/>
        <v>2</v>
      </c>
    </row>
    <row r="1165" spans="1:34" hidden="1" x14ac:dyDescent="0.3">
      <c r="A1165" s="11" t="s">
        <v>4175</v>
      </c>
      <c r="B1165" s="12" t="s">
        <v>4098</v>
      </c>
      <c r="C1165" s="12" t="s">
        <v>4147</v>
      </c>
      <c r="D1165" s="11" t="s">
        <v>4170</v>
      </c>
      <c r="E1165" s="11" t="s">
        <v>4176</v>
      </c>
      <c r="F1165" s="11" t="s">
        <v>4175</v>
      </c>
      <c r="G1165" s="12" t="s">
        <v>4177</v>
      </c>
      <c r="I1165" s="13"/>
      <c r="J1165" s="13" t="s">
        <v>370</v>
      </c>
      <c r="M1165" s="15" t="s">
        <v>359</v>
      </c>
      <c r="N1165" s="13"/>
      <c r="O1165" s="13" t="s">
        <v>370</v>
      </c>
      <c r="P1165" s="13"/>
      <c r="R1165" s="13"/>
      <c r="S1165" s="13" t="s">
        <v>370</v>
      </c>
      <c r="Y1165" s="13"/>
      <c r="Z1165" s="14"/>
      <c r="AD1165" s="13">
        <f t="shared" si="120"/>
        <v>4</v>
      </c>
      <c r="AE1165" s="13">
        <f t="shared" si="121"/>
        <v>0</v>
      </c>
      <c r="AF1165" s="13">
        <f t="shared" si="122"/>
        <v>0</v>
      </c>
      <c r="AG1165" s="13">
        <f t="shared" si="118"/>
        <v>0</v>
      </c>
      <c r="AH1165" s="12">
        <f t="shared" si="119"/>
        <v>4</v>
      </c>
    </row>
    <row r="1166" spans="1:34" hidden="1" x14ac:dyDescent="0.3">
      <c r="A1166" s="11" t="s">
        <v>4178</v>
      </c>
      <c r="B1166" s="12" t="s">
        <v>4098</v>
      </c>
      <c r="C1166" s="12" t="s">
        <v>4147</v>
      </c>
      <c r="D1166" s="11" t="s">
        <v>4170</v>
      </c>
      <c r="E1166" s="11" t="s">
        <v>4179</v>
      </c>
      <c r="F1166" s="11" t="s">
        <v>4178</v>
      </c>
      <c r="G1166" s="12" t="s">
        <v>4180</v>
      </c>
      <c r="H1166" s="12"/>
      <c r="I1166" s="12"/>
      <c r="J1166" s="13"/>
      <c r="K1166" s="14" t="s">
        <v>370</v>
      </c>
      <c r="L1166" s="21"/>
      <c r="M1166" s="21"/>
      <c r="N1166" s="13"/>
      <c r="P1166" s="12" t="s">
        <v>396</v>
      </c>
      <c r="Q1166" s="13" t="s">
        <v>370</v>
      </c>
      <c r="T1166" s="13" t="s">
        <v>370</v>
      </c>
      <c r="W1166" s="13" t="s">
        <v>370</v>
      </c>
      <c r="AD1166" s="13">
        <f t="shared" si="120"/>
        <v>4</v>
      </c>
      <c r="AE1166" s="13">
        <f t="shared" si="121"/>
        <v>0</v>
      </c>
      <c r="AF1166" s="13">
        <f t="shared" si="122"/>
        <v>0</v>
      </c>
      <c r="AG1166" s="13">
        <f t="shared" si="118"/>
        <v>0</v>
      </c>
      <c r="AH1166" s="12">
        <f t="shared" si="119"/>
        <v>4</v>
      </c>
    </row>
    <row r="1167" spans="1:34" hidden="1" x14ac:dyDescent="0.3">
      <c r="A1167" s="11" t="s">
        <v>4181</v>
      </c>
      <c r="B1167" s="12" t="s">
        <v>4098</v>
      </c>
      <c r="C1167" s="12" t="s">
        <v>4147</v>
      </c>
      <c r="D1167" s="11" t="s">
        <v>4170</v>
      </c>
      <c r="E1167" s="11" t="s">
        <v>4182</v>
      </c>
      <c r="F1167" s="11" t="s">
        <v>4181</v>
      </c>
      <c r="G1167" s="12" t="s">
        <v>4183</v>
      </c>
      <c r="I1167" s="13"/>
      <c r="J1167" s="13"/>
      <c r="M1167" s="15" t="s">
        <v>359</v>
      </c>
      <c r="N1167" s="13"/>
      <c r="O1167" s="13" t="s">
        <v>370</v>
      </c>
      <c r="P1167" s="13"/>
      <c r="R1167" s="13"/>
      <c r="T1167" s="13"/>
      <c r="W1167" s="13" t="s">
        <v>370</v>
      </c>
      <c r="Y1167" s="13"/>
      <c r="Z1167" s="14"/>
      <c r="AD1167" s="13">
        <f t="shared" si="120"/>
        <v>3</v>
      </c>
      <c r="AE1167" s="13">
        <f t="shared" si="121"/>
        <v>0</v>
      </c>
      <c r="AF1167" s="13">
        <f t="shared" si="122"/>
        <v>0</v>
      </c>
      <c r="AG1167" s="13">
        <f t="shared" si="118"/>
        <v>0</v>
      </c>
      <c r="AH1167" s="12">
        <f t="shared" si="119"/>
        <v>3</v>
      </c>
    </row>
    <row r="1168" spans="1:34" hidden="1" x14ac:dyDescent="0.3">
      <c r="A1168" s="11" t="s">
        <v>4184</v>
      </c>
      <c r="B1168" s="12" t="s">
        <v>4098</v>
      </c>
      <c r="C1168" s="12" t="s">
        <v>4147</v>
      </c>
      <c r="D1168" s="11" t="s">
        <v>4170</v>
      </c>
      <c r="E1168" s="11" t="s">
        <v>4185</v>
      </c>
      <c r="F1168" s="11" t="s">
        <v>4184</v>
      </c>
      <c r="G1168" s="12" t="s">
        <v>4186</v>
      </c>
      <c r="I1168" s="13"/>
      <c r="J1168" s="13"/>
      <c r="M1168" s="15"/>
      <c r="N1168" s="13"/>
      <c r="P1168" s="13"/>
      <c r="R1168" s="13"/>
      <c r="S1168" s="16" t="s">
        <v>416</v>
      </c>
      <c r="T1168" s="13"/>
      <c r="W1168" s="13"/>
      <c r="Y1168" s="13"/>
      <c r="Z1168" s="14"/>
      <c r="AD1168" s="13">
        <f t="shared" si="120"/>
        <v>1</v>
      </c>
      <c r="AE1168" s="13">
        <f t="shared" si="121"/>
        <v>0</v>
      </c>
      <c r="AF1168" s="13">
        <f t="shared" si="122"/>
        <v>0</v>
      </c>
      <c r="AG1168" s="13">
        <f t="shared" si="118"/>
        <v>0</v>
      </c>
      <c r="AH1168" s="12">
        <f t="shared" si="119"/>
        <v>1</v>
      </c>
    </row>
    <row r="1169" spans="1:34" hidden="1" x14ac:dyDescent="0.3">
      <c r="A1169" s="11" t="s">
        <v>4187</v>
      </c>
      <c r="B1169" s="12" t="s">
        <v>4098</v>
      </c>
      <c r="C1169" s="12" t="s">
        <v>4147</v>
      </c>
      <c r="D1169" s="11" t="s">
        <v>4170</v>
      </c>
      <c r="E1169" s="11" t="s">
        <v>4188</v>
      </c>
      <c r="F1169" s="11" t="s">
        <v>4187</v>
      </c>
      <c r="G1169" s="12" t="s">
        <v>4189</v>
      </c>
      <c r="I1169" s="13"/>
      <c r="J1169" s="13" t="s">
        <v>370</v>
      </c>
      <c r="M1169" s="15"/>
      <c r="N1169" s="13"/>
      <c r="P1169" s="13"/>
      <c r="R1169" s="13"/>
      <c r="S1169" s="13" t="s">
        <v>370</v>
      </c>
      <c r="T1169" s="13"/>
      <c r="W1169" s="13"/>
      <c r="Y1169" s="13"/>
      <c r="Z1169" s="14"/>
      <c r="AD1169" s="13">
        <f t="shared" si="120"/>
        <v>2</v>
      </c>
      <c r="AE1169" s="13">
        <f t="shared" si="121"/>
        <v>0</v>
      </c>
      <c r="AF1169" s="13">
        <f t="shared" si="122"/>
        <v>0</v>
      </c>
      <c r="AG1169" s="13">
        <f t="shared" si="118"/>
        <v>0</v>
      </c>
      <c r="AH1169" s="12">
        <f t="shared" si="119"/>
        <v>2</v>
      </c>
    </row>
    <row r="1170" spans="1:34" hidden="1" x14ac:dyDescent="0.3">
      <c r="A1170" s="11" t="s">
        <v>4190</v>
      </c>
      <c r="B1170" s="12" t="s">
        <v>4098</v>
      </c>
      <c r="C1170" s="12" t="s">
        <v>4147</v>
      </c>
      <c r="D1170" s="11" t="s">
        <v>4191</v>
      </c>
      <c r="E1170" s="11" t="s">
        <v>4192</v>
      </c>
      <c r="F1170" s="11" t="s">
        <v>4190</v>
      </c>
      <c r="G1170" s="12" t="s">
        <v>4193</v>
      </c>
      <c r="I1170" s="13"/>
      <c r="J1170" s="13"/>
      <c r="M1170" s="15" t="s">
        <v>359</v>
      </c>
      <c r="N1170" s="13"/>
      <c r="O1170" s="13" t="s">
        <v>370</v>
      </c>
      <c r="P1170" s="13"/>
      <c r="R1170" s="13"/>
      <c r="S1170" s="13" t="s">
        <v>370</v>
      </c>
      <c r="T1170" s="13"/>
      <c r="W1170" s="13"/>
      <c r="Y1170" s="13"/>
      <c r="Z1170" s="14"/>
      <c r="AD1170" s="13">
        <f t="shared" si="120"/>
        <v>3</v>
      </c>
      <c r="AE1170" s="13">
        <f t="shared" si="121"/>
        <v>0</v>
      </c>
      <c r="AF1170" s="13">
        <f t="shared" si="122"/>
        <v>0</v>
      </c>
      <c r="AG1170" s="13">
        <f t="shared" si="118"/>
        <v>0</v>
      </c>
      <c r="AH1170" s="12">
        <f t="shared" si="119"/>
        <v>3</v>
      </c>
    </row>
    <row r="1171" spans="1:34" hidden="1" x14ac:dyDescent="0.3">
      <c r="A1171" s="11" t="s">
        <v>4194</v>
      </c>
      <c r="B1171" s="12" t="s">
        <v>4098</v>
      </c>
      <c r="C1171" s="12" t="s">
        <v>4147</v>
      </c>
      <c r="D1171" s="11" t="s">
        <v>4191</v>
      </c>
      <c r="E1171" s="11" t="s">
        <v>4195</v>
      </c>
      <c r="F1171" s="11" t="s">
        <v>4194</v>
      </c>
      <c r="G1171" s="12" t="s">
        <v>4196</v>
      </c>
      <c r="I1171" s="13"/>
      <c r="J1171" s="13"/>
      <c r="M1171" s="15" t="s">
        <v>359</v>
      </c>
      <c r="N1171" s="13"/>
      <c r="O1171" s="13" t="s">
        <v>370</v>
      </c>
      <c r="P1171" s="13"/>
      <c r="R1171" s="13"/>
      <c r="T1171" s="13"/>
      <c r="W1171" s="13"/>
      <c r="Y1171" s="13"/>
      <c r="Z1171" s="14"/>
      <c r="AD1171" s="13">
        <f t="shared" si="120"/>
        <v>2</v>
      </c>
      <c r="AE1171" s="13">
        <f t="shared" si="121"/>
        <v>0</v>
      </c>
      <c r="AF1171" s="13">
        <f t="shared" si="122"/>
        <v>0</v>
      </c>
      <c r="AG1171" s="13">
        <f t="shared" si="118"/>
        <v>0</v>
      </c>
      <c r="AH1171" s="12">
        <f t="shared" si="119"/>
        <v>2</v>
      </c>
    </row>
    <row r="1172" spans="1:34" hidden="1" x14ac:dyDescent="0.3">
      <c r="A1172" s="11" t="s">
        <v>4197</v>
      </c>
      <c r="B1172" s="12" t="s">
        <v>4098</v>
      </c>
      <c r="C1172" s="12" t="s">
        <v>4147</v>
      </c>
      <c r="D1172" s="11" t="s">
        <v>4191</v>
      </c>
      <c r="E1172" s="11" t="s">
        <v>4198</v>
      </c>
      <c r="F1172" s="11" t="s">
        <v>4197</v>
      </c>
      <c r="G1172" s="12" t="s">
        <v>4199</v>
      </c>
      <c r="I1172" s="13"/>
      <c r="J1172" s="13" t="s">
        <v>370</v>
      </c>
      <c r="M1172" s="15"/>
      <c r="N1172" s="13"/>
      <c r="P1172" s="13"/>
      <c r="R1172" s="13"/>
      <c r="S1172" s="13" t="s">
        <v>370</v>
      </c>
      <c r="T1172" s="13"/>
      <c r="W1172" s="13"/>
      <c r="Y1172" s="13"/>
      <c r="Z1172" s="14"/>
      <c r="AD1172" s="13">
        <f t="shared" si="120"/>
        <v>2</v>
      </c>
      <c r="AE1172" s="13">
        <f t="shared" si="121"/>
        <v>0</v>
      </c>
      <c r="AF1172" s="13">
        <f t="shared" si="122"/>
        <v>0</v>
      </c>
      <c r="AG1172" s="13">
        <f t="shared" si="118"/>
        <v>0</v>
      </c>
      <c r="AH1172" s="12">
        <f t="shared" si="119"/>
        <v>2</v>
      </c>
    </row>
    <row r="1173" spans="1:34" hidden="1" x14ac:dyDescent="0.3">
      <c r="A1173" s="11" t="s">
        <v>4200</v>
      </c>
      <c r="B1173" s="12" t="s">
        <v>4098</v>
      </c>
      <c r="C1173" s="12" t="s">
        <v>4147</v>
      </c>
      <c r="D1173" s="11" t="s">
        <v>4191</v>
      </c>
      <c r="E1173" s="11" t="s">
        <v>1004</v>
      </c>
      <c r="F1173" s="11" t="s">
        <v>4200</v>
      </c>
      <c r="G1173" s="12" t="s">
        <v>4201</v>
      </c>
      <c r="I1173" s="13"/>
      <c r="J1173" s="13"/>
      <c r="M1173" s="15" t="s">
        <v>359</v>
      </c>
      <c r="N1173" s="13"/>
      <c r="O1173" s="13" t="s">
        <v>370</v>
      </c>
      <c r="P1173" s="13"/>
      <c r="R1173" s="13"/>
      <c r="S1173" s="13" t="s">
        <v>370</v>
      </c>
      <c r="T1173" s="13"/>
      <c r="W1173" s="13" t="s">
        <v>370</v>
      </c>
      <c r="Y1173" s="13"/>
      <c r="Z1173" s="14"/>
      <c r="AD1173" s="13">
        <f t="shared" si="120"/>
        <v>4</v>
      </c>
      <c r="AE1173" s="13">
        <f t="shared" si="121"/>
        <v>0</v>
      </c>
      <c r="AF1173" s="13">
        <f t="shared" si="122"/>
        <v>0</v>
      </c>
      <c r="AG1173" s="13">
        <f t="shared" si="118"/>
        <v>0</v>
      </c>
      <c r="AH1173" s="12">
        <f t="shared" si="119"/>
        <v>4</v>
      </c>
    </row>
    <row r="1174" spans="1:34" hidden="1" x14ac:dyDescent="0.3">
      <c r="A1174" s="11" t="s">
        <v>4202</v>
      </c>
      <c r="B1174" s="12" t="s">
        <v>4098</v>
      </c>
      <c r="C1174" s="12" t="s">
        <v>4147</v>
      </c>
      <c r="D1174" s="11" t="s">
        <v>4203</v>
      </c>
      <c r="E1174" s="11" t="s">
        <v>4204</v>
      </c>
      <c r="F1174" s="11" t="s">
        <v>4202</v>
      </c>
      <c r="G1174" s="12" t="s">
        <v>4205</v>
      </c>
      <c r="I1174" s="13"/>
      <c r="J1174" s="13"/>
      <c r="M1174" s="15" t="s">
        <v>359</v>
      </c>
      <c r="N1174" s="13"/>
      <c r="O1174" s="13" t="s">
        <v>370</v>
      </c>
      <c r="P1174" s="13"/>
      <c r="R1174" s="13"/>
      <c r="T1174" s="13"/>
      <c r="W1174" s="13"/>
      <c r="Y1174" s="13"/>
      <c r="Z1174" s="14"/>
      <c r="AD1174" s="13">
        <f t="shared" si="120"/>
        <v>2</v>
      </c>
      <c r="AE1174" s="13">
        <f t="shared" si="121"/>
        <v>0</v>
      </c>
      <c r="AF1174" s="13">
        <f t="shared" si="122"/>
        <v>0</v>
      </c>
      <c r="AG1174" s="13">
        <f t="shared" si="118"/>
        <v>0</v>
      </c>
      <c r="AH1174" s="12">
        <f t="shared" si="119"/>
        <v>2</v>
      </c>
    </row>
    <row r="1175" spans="1:34" hidden="1" x14ac:dyDescent="0.3">
      <c r="A1175" s="11" t="s">
        <v>4206</v>
      </c>
      <c r="B1175" s="12" t="s">
        <v>4098</v>
      </c>
      <c r="C1175" s="12" t="s">
        <v>4147</v>
      </c>
      <c r="D1175" s="11" t="s">
        <v>4203</v>
      </c>
      <c r="E1175" s="11" t="s">
        <v>4207</v>
      </c>
      <c r="F1175" s="11" t="s">
        <v>4206</v>
      </c>
      <c r="G1175" s="12" t="s">
        <v>4208</v>
      </c>
      <c r="I1175" s="13"/>
      <c r="J1175" s="13"/>
      <c r="K1175" s="14" t="s">
        <v>370</v>
      </c>
      <c r="M1175" s="15"/>
      <c r="N1175" s="13"/>
      <c r="P1175" s="13" t="s">
        <v>370</v>
      </c>
      <c r="Q1175" s="13" t="s">
        <v>370</v>
      </c>
      <c r="R1175" s="13"/>
      <c r="T1175" s="13" t="s">
        <v>370</v>
      </c>
      <c r="W1175" s="13" t="s">
        <v>370</v>
      </c>
      <c r="Y1175" s="13"/>
      <c r="Z1175" s="14"/>
      <c r="AD1175" s="13">
        <f t="shared" si="120"/>
        <v>5</v>
      </c>
      <c r="AE1175" s="13">
        <f t="shared" si="121"/>
        <v>0</v>
      </c>
      <c r="AF1175" s="13">
        <f t="shared" si="122"/>
        <v>0</v>
      </c>
      <c r="AG1175" s="13">
        <f t="shared" ref="AG1175:AG1238" si="123">COUNTIF(H1175:AA1175,"IN")</f>
        <v>0</v>
      </c>
      <c r="AH1175" s="12">
        <f t="shared" si="119"/>
        <v>5</v>
      </c>
    </row>
    <row r="1176" spans="1:34" hidden="1" x14ac:dyDescent="0.3">
      <c r="A1176" s="11" t="s">
        <v>4209</v>
      </c>
      <c r="B1176" s="12" t="s">
        <v>4098</v>
      </c>
      <c r="C1176" s="12" t="s">
        <v>4147</v>
      </c>
      <c r="D1176" s="11" t="s">
        <v>4203</v>
      </c>
      <c r="E1176" s="11" t="s">
        <v>4210</v>
      </c>
      <c r="F1176" s="11" t="s">
        <v>4209</v>
      </c>
      <c r="G1176" s="12" t="s">
        <v>4211</v>
      </c>
      <c r="I1176" s="13"/>
      <c r="J1176" s="13" t="s">
        <v>370</v>
      </c>
      <c r="K1176" s="14" t="s">
        <v>370</v>
      </c>
      <c r="M1176" s="15" t="s">
        <v>359</v>
      </c>
      <c r="N1176" s="13"/>
      <c r="O1176" s="13" t="s">
        <v>370</v>
      </c>
      <c r="P1176" s="13"/>
      <c r="R1176" s="13"/>
      <c r="S1176" s="13" t="s">
        <v>370</v>
      </c>
      <c r="T1176" s="13"/>
      <c r="W1176" s="13"/>
      <c r="Y1176" s="13"/>
      <c r="Z1176" s="14"/>
      <c r="AD1176" s="13">
        <f t="shared" si="120"/>
        <v>5</v>
      </c>
      <c r="AE1176" s="13">
        <f t="shared" si="121"/>
        <v>0</v>
      </c>
      <c r="AF1176" s="13">
        <f t="shared" si="122"/>
        <v>0</v>
      </c>
      <c r="AG1176" s="13">
        <f t="shared" si="123"/>
        <v>0</v>
      </c>
      <c r="AH1176" s="12">
        <f t="shared" si="119"/>
        <v>5</v>
      </c>
    </row>
    <row r="1177" spans="1:34" hidden="1" x14ac:dyDescent="0.3">
      <c r="A1177" s="11" t="s">
        <v>4212</v>
      </c>
      <c r="B1177" s="12" t="s">
        <v>4098</v>
      </c>
      <c r="C1177" s="12" t="s">
        <v>4147</v>
      </c>
      <c r="D1177" s="11" t="s">
        <v>4203</v>
      </c>
      <c r="E1177" s="11" t="s">
        <v>1500</v>
      </c>
      <c r="F1177" s="11" t="s">
        <v>4212</v>
      </c>
      <c r="G1177" s="12" t="s">
        <v>4213</v>
      </c>
      <c r="I1177" s="13"/>
      <c r="J1177" s="13"/>
      <c r="K1177" s="14" t="s">
        <v>370</v>
      </c>
      <c r="M1177" s="15" t="s">
        <v>359</v>
      </c>
      <c r="N1177" s="13"/>
      <c r="P1177" s="13"/>
      <c r="Q1177" s="13" t="s">
        <v>396</v>
      </c>
      <c r="R1177" s="13"/>
      <c r="T1177" s="13"/>
      <c r="W1177" s="13" t="s">
        <v>370</v>
      </c>
      <c r="Y1177" s="13"/>
      <c r="Z1177" s="14"/>
      <c r="AD1177" s="13">
        <f t="shared" si="120"/>
        <v>3</v>
      </c>
      <c r="AE1177" s="13">
        <f t="shared" si="121"/>
        <v>0</v>
      </c>
      <c r="AF1177" s="13">
        <f t="shared" si="122"/>
        <v>0</v>
      </c>
      <c r="AG1177" s="13">
        <f t="shared" si="123"/>
        <v>0</v>
      </c>
      <c r="AH1177" s="12">
        <f t="shared" si="119"/>
        <v>3</v>
      </c>
    </row>
    <row r="1178" spans="1:34" hidden="1" x14ac:dyDescent="0.3">
      <c r="A1178" s="11" t="s">
        <v>4214</v>
      </c>
      <c r="B1178" s="12" t="s">
        <v>4098</v>
      </c>
      <c r="C1178" s="12" t="s">
        <v>4147</v>
      </c>
      <c r="D1178" s="11" t="s">
        <v>4203</v>
      </c>
      <c r="E1178" s="11" t="s">
        <v>1688</v>
      </c>
      <c r="F1178" s="11" t="s">
        <v>4214</v>
      </c>
      <c r="G1178" s="12" t="s">
        <v>4215</v>
      </c>
      <c r="I1178" s="13"/>
      <c r="J1178" s="13" t="s">
        <v>370</v>
      </c>
      <c r="K1178" s="14" t="s">
        <v>370</v>
      </c>
      <c r="M1178" s="15"/>
      <c r="N1178" s="13"/>
      <c r="P1178" s="13"/>
      <c r="R1178" s="13"/>
      <c r="T1178" s="13"/>
      <c r="W1178" s="13"/>
      <c r="Y1178" s="13"/>
      <c r="Z1178" s="14"/>
      <c r="AD1178" s="13">
        <f t="shared" si="120"/>
        <v>2</v>
      </c>
      <c r="AE1178" s="13">
        <f t="shared" si="121"/>
        <v>0</v>
      </c>
      <c r="AF1178" s="13">
        <f t="shared" si="122"/>
        <v>0</v>
      </c>
      <c r="AG1178" s="13">
        <f t="shared" si="123"/>
        <v>0</v>
      </c>
      <c r="AH1178" s="12">
        <f t="shared" si="119"/>
        <v>2</v>
      </c>
    </row>
    <row r="1179" spans="1:34" hidden="1" x14ac:dyDescent="0.3">
      <c r="A1179" s="11" t="s">
        <v>4216</v>
      </c>
      <c r="B1179" s="12" t="s">
        <v>4098</v>
      </c>
      <c r="C1179" s="12" t="s">
        <v>4147</v>
      </c>
      <c r="D1179" s="11" t="s">
        <v>4203</v>
      </c>
      <c r="E1179" s="11" t="s">
        <v>4217</v>
      </c>
      <c r="F1179" s="11" t="s">
        <v>4216</v>
      </c>
      <c r="G1179" s="12" t="s">
        <v>4218</v>
      </c>
      <c r="H1179" s="13" t="s">
        <v>370</v>
      </c>
      <c r="I1179" s="13"/>
      <c r="J1179" s="13"/>
      <c r="K1179" s="14" t="s">
        <v>370</v>
      </c>
      <c r="M1179" s="15"/>
      <c r="N1179" s="13"/>
      <c r="P1179" s="13"/>
      <c r="R1179" s="13" t="s">
        <v>370</v>
      </c>
      <c r="T1179" s="13"/>
      <c r="W1179" s="13"/>
      <c r="Y1179" s="13"/>
      <c r="Z1179" s="14"/>
      <c r="AD1179" s="13">
        <f t="shared" si="120"/>
        <v>3</v>
      </c>
      <c r="AE1179" s="13">
        <f t="shared" si="121"/>
        <v>0</v>
      </c>
      <c r="AF1179" s="13">
        <f t="shared" si="122"/>
        <v>0</v>
      </c>
      <c r="AG1179" s="13">
        <f t="shared" si="123"/>
        <v>0</v>
      </c>
      <c r="AH1179" s="12">
        <f t="shared" si="119"/>
        <v>3</v>
      </c>
    </row>
    <row r="1180" spans="1:34" hidden="1" x14ac:dyDescent="0.3">
      <c r="A1180" s="11" t="s">
        <v>4219</v>
      </c>
      <c r="B1180" s="12" t="s">
        <v>4098</v>
      </c>
      <c r="C1180" s="12" t="s">
        <v>4147</v>
      </c>
      <c r="D1180" s="11" t="s">
        <v>4220</v>
      </c>
      <c r="E1180" s="11" t="s">
        <v>4221</v>
      </c>
      <c r="F1180" s="11" t="s">
        <v>4219</v>
      </c>
      <c r="G1180" s="12" t="s">
        <v>4222</v>
      </c>
      <c r="H1180" s="13" t="s">
        <v>370</v>
      </c>
      <c r="I1180" s="13"/>
      <c r="J1180" s="13"/>
      <c r="K1180" s="14" t="s">
        <v>370</v>
      </c>
      <c r="M1180" s="15"/>
      <c r="N1180" s="13"/>
      <c r="P1180" s="13"/>
      <c r="R1180" s="13" t="s">
        <v>370</v>
      </c>
      <c r="T1180" s="13"/>
      <c r="W1180" s="13"/>
      <c r="Y1180" s="13"/>
      <c r="Z1180" s="14"/>
      <c r="AD1180" s="13">
        <f t="shared" si="120"/>
        <v>3</v>
      </c>
      <c r="AE1180" s="13">
        <f t="shared" si="121"/>
        <v>0</v>
      </c>
      <c r="AF1180" s="13">
        <f t="shared" si="122"/>
        <v>0</v>
      </c>
      <c r="AG1180" s="13">
        <f t="shared" si="123"/>
        <v>0</v>
      </c>
      <c r="AH1180" s="12">
        <f t="shared" si="119"/>
        <v>3</v>
      </c>
    </row>
    <row r="1181" spans="1:34" hidden="1" x14ac:dyDescent="0.3">
      <c r="A1181" s="11" t="s">
        <v>4223</v>
      </c>
      <c r="B1181" s="12" t="s">
        <v>4098</v>
      </c>
      <c r="C1181" s="12" t="s">
        <v>4147</v>
      </c>
      <c r="D1181" s="11" t="s">
        <v>4220</v>
      </c>
      <c r="E1181" s="11" t="s">
        <v>2313</v>
      </c>
      <c r="F1181" s="11" t="s">
        <v>4223</v>
      </c>
      <c r="G1181" s="12" t="s">
        <v>4224</v>
      </c>
      <c r="I1181" s="13"/>
      <c r="J1181" s="13"/>
      <c r="K1181" s="14" t="s">
        <v>370</v>
      </c>
      <c r="M1181" s="15"/>
      <c r="N1181" s="13"/>
      <c r="P1181" s="13" t="s">
        <v>370</v>
      </c>
      <c r="Q1181" s="13" t="s">
        <v>370</v>
      </c>
      <c r="R1181" s="13"/>
      <c r="T1181" s="13" t="s">
        <v>370</v>
      </c>
      <c r="W1181" s="13" t="s">
        <v>370</v>
      </c>
      <c r="Y1181" s="13"/>
      <c r="Z1181" s="14"/>
      <c r="AD1181" s="13">
        <f t="shared" si="120"/>
        <v>5</v>
      </c>
      <c r="AE1181" s="13">
        <f t="shared" si="121"/>
        <v>0</v>
      </c>
      <c r="AF1181" s="13">
        <f t="shared" si="122"/>
        <v>0</v>
      </c>
      <c r="AG1181" s="13">
        <f t="shared" si="123"/>
        <v>0</v>
      </c>
      <c r="AH1181" s="12">
        <f t="shared" si="119"/>
        <v>5</v>
      </c>
    </row>
    <row r="1182" spans="1:34" hidden="1" x14ac:dyDescent="0.3">
      <c r="A1182" s="11" t="s">
        <v>4225</v>
      </c>
      <c r="B1182" s="12" t="s">
        <v>4098</v>
      </c>
      <c r="C1182" s="12" t="s">
        <v>4147</v>
      </c>
      <c r="D1182" s="11" t="s">
        <v>4220</v>
      </c>
      <c r="E1182" s="11" t="s">
        <v>4226</v>
      </c>
      <c r="F1182" s="11" t="s">
        <v>4225</v>
      </c>
      <c r="G1182" s="12" t="s">
        <v>4227</v>
      </c>
      <c r="I1182" s="13"/>
      <c r="J1182" s="13" t="s">
        <v>370</v>
      </c>
      <c r="K1182" s="14" t="s">
        <v>370</v>
      </c>
      <c r="M1182" s="15" t="s">
        <v>359</v>
      </c>
      <c r="N1182" s="13"/>
      <c r="O1182" s="13" t="s">
        <v>370</v>
      </c>
      <c r="P1182" s="13"/>
      <c r="R1182" s="13"/>
      <c r="S1182" s="13" t="s">
        <v>370</v>
      </c>
      <c r="T1182" s="13"/>
      <c r="W1182" s="13"/>
      <c r="Y1182" s="13"/>
      <c r="Z1182" s="14"/>
      <c r="AD1182" s="13">
        <f t="shared" si="120"/>
        <v>5</v>
      </c>
      <c r="AE1182" s="13">
        <f t="shared" si="121"/>
        <v>0</v>
      </c>
      <c r="AF1182" s="13">
        <f t="shared" si="122"/>
        <v>0</v>
      </c>
      <c r="AG1182" s="13">
        <f t="shared" si="123"/>
        <v>0</v>
      </c>
      <c r="AH1182" s="12">
        <f t="shared" ref="AH1182:AH1237" si="124">SUM(AD1182:AG1182)</f>
        <v>5</v>
      </c>
    </row>
    <row r="1183" spans="1:34" hidden="1" x14ac:dyDescent="0.3">
      <c r="A1183" s="11" t="s">
        <v>4228</v>
      </c>
      <c r="B1183" s="12" t="s">
        <v>4098</v>
      </c>
      <c r="C1183" s="12" t="s">
        <v>4147</v>
      </c>
      <c r="D1183" s="11" t="s">
        <v>4220</v>
      </c>
      <c r="E1183" s="11" t="s">
        <v>4229</v>
      </c>
      <c r="F1183" s="11" t="s">
        <v>4228</v>
      </c>
      <c r="G1183" s="12" t="s">
        <v>4230</v>
      </c>
      <c r="I1183" s="13"/>
      <c r="J1183" s="13"/>
      <c r="M1183" s="15" t="s">
        <v>359</v>
      </c>
      <c r="N1183" s="13"/>
      <c r="O1183" s="13" t="s">
        <v>370</v>
      </c>
      <c r="P1183" s="13"/>
      <c r="R1183" s="13"/>
      <c r="S1183" s="13" t="s">
        <v>370</v>
      </c>
      <c r="T1183" s="13"/>
      <c r="W1183" s="13" t="s">
        <v>370</v>
      </c>
      <c r="Y1183" s="13"/>
      <c r="Z1183" s="14"/>
      <c r="AD1183" s="13">
        <f t="shared" si="120"/>
        <v>4</v>
      </c>
      <c r="AE1183" s="13">
        <f t="shared" si="121"/>
        <v>0</v>
      </c>
      <c r="AF1183" s="13">
        <f t="shared" si="122"/>
        <v>0</v>
      </c>
      <c r="AG1183" s="13">
        <f t="shared" si="123"/>
        <v>0</v>
      </c>
      <c r="AH1183" s="12">
        <f t="shared" si="124"/>
        <v>4</v>
      </c>
    </row>
    <row r="1184" spans="1:34" hidden="1" x14ac:dyDescent="0.3">
      <c r="A1184" s="11" t="s">
        <v>4231</v>
      </c>
      <c r="B1184" s="12" t="s">
        <v>4098</v>
      </c>
      <c r="C1184" s="12" t="s">
        <v>4147</v>
      </c>
      <c r="D1184" s="11" t="s">
        <v>4220</v>
      </c>
      <c r="E1184" s="11" t="s">
        <v>4232</v>
      </c>
      <c r="F1184" s="11" t="s">
        <v>4231</v>
      </c>
      <c r="G1184" s="12" t="s">
        <v>4233</v>
      </c>
      <c r="I1184" s="13"/>
      <c r="J1184" s="13"/>
      <c r="K1184" s="14" t="s">
        <v>370</v>
      </c>
      <c r="M1184" s="15"/>
      <c r="N1184" s="13"/>
      <c r="P1184" s="13" t="s">
        <v>370</v>
      </c>
      <c r="Q1184" s="13" t="s">
        <v>370</v>
      </c>
      <c r="R1184" s="13"/>
      <c r="T1184" s="13" t="s">
        <v>370</v>
      </c>
      <c r="W1184" s="13" t="s">
        <v>370</v>
      </c>
      <c r="Y1184" s="13"/>
      <c r="Z1184" s="14"/>
      <c r="AD1184" s="13">
        <f t="shared" ref="AD1184:AD1247" si="125">COUNTIF(H1184:Z1184,"X")+COUNTIF(H1184:Z1184, "X(e)")</f>
        <v>5</v>
      </c>
      <c r="AE1184" s="13">
        <f t="shared" si="121"/>
        <v>0</v>
      </c>
      <c r="AF1184" s="13">
        <f t="shared" si="122"/>
        <v>0</v>
      </c>
      <c r="AG1184" s="13">
        <f t="shared" si="123"/>
        <v>0</v>
      </c>
      <c r="AH1184" s="12">
        <f t="shared" si="124"/>
        <v>5</v>
      </c>
    </row>
    <row r="1185" spans="1:34" hidden="1" x14ac:dyDescent="0.3">
      <c r="A1185" s="11" t="s">
        <v>4234</v>
      </c>
      <c r="B1185" s="12" t="s">
        <v>4098</v>
      </c>
      <c r="C1185" s="12" t="s">
        <v>4147</v>
      </c>
      <c r="D1185" s="11" t="s">
        <v>4220</v>
      </c>
      <c r="E1185" s="11" t="s">
        <v>4235</v>
      </c>
      <c r="F1185" s="11" t="s">
        <v>4234</v>
      </c>
      <c r="G1185" s="12" t="s">
        <v>4236</v>
      </c>
      <c r="H1185" s="13" t="s">
        <v>370</v>
      </c>
      <c r="I1185" s="13"/>
      <c r="J1185" s="13" t="s">
        <v>370</v>
      </c>
      <c r="K1185" s="14" t="s">
        <v>370</v>
      </c>
      <c r="M1185" s="15" t="s">
        <v>359</v>
      </c>
      <c r="N1185" s="13"/>
      <c r="O1185" s="13" t="s">
        <v>370</v>
      </c>
      <c r="P1185" s="13"/>
      <c r="R1185" s="13" t="s">
        <v>370</v>
      </c>
      <c r="S1185" s="13" t="s">
        <v>370</v>
      </c>
      <c r="T1185" s="13"/>
      <c r="W1185" s="13"/>
      <c r="Y1185" s="13"/>
      <c r="Z1185" s="14"/>
      <c r="AD1185" s="13">
        <f t="shared" si="125"/>
        <v>7</v>
      </c>
      <c r="AE1185" s="13">
        <f t="shared" si="121"/>
        <v>0</v>
      </c>
      <c r="AF1185" s="13">
        <f t="shared" si="122"/>
        <v>0</v>
      </c>
      <c r="AG1185" s="13">
        <f t="shared" si="123"/>
        <v>0</v>
      </c>
      <c r="AH1185" s="12">
        <f t="shared" si="124"/>
        <v>7</v>
      </c>
    </row>
    <row r="1186" spans="1:34" hidden="1" x14ac:dyDescent="0.3">
      <c r="A1186" s="11" t="s">
        <v>4237</v>
      </c>
      <c r="B1186" s="12" t="s">
        <v>4098</v>
      </c>
      <c r="C1186" s="12" t="s">
        <v>4147</v>
      </c>
      <c r="D1186" s="11" t="s">
        <v>4220</v>
      </c>
      <c r="E1186" s="11" t="s">
        <v>4238</v>
      </c>
      <c r="F1186" s="11" t="s">
        <v>4237</v>
      </c>
      <c r="G1186" s="12" t="s">
        <v>4239</v>
      </c>
      <c r="I1186" s="13"/>
      <c r="J1186" s="13"/>
      <c r="K1186" s="14" t="s">
        <v>370</v>
      </c>
      <c r="M1186" s="15" t="s">
        <v>359</v>
      </c>
      <c r="N1186" s="13"/>
      <c r="O1186" s="13" t="s">
        <v>370</v>
      </c>
      <c r="P1186" s="13"/>
      <c r="R1186" s="13"/>
      <c r="S1186" s="13" t="s">
        <v>370</v>
      </c>
      <c r="T1186" s="13"/>
      <c r="W1186" s="13" t="s">
        <v>370</v>
      </c>
      <c r="Y1186" s="13"/>
      <c r="Z1186" s="14"/>
      <c r="AD1186" s="13">
        <f t="shared" si="125"/>
        <v>5</v>
      </c>
      <c r="AE1186" s="13">
        <f t="shared" si="121"/>
        <v>0</v>
      </c>
      <c r="AF1186" s="13">
        <f t="shared" si="122"/>
        <v>0</v>
      </c>
      <c r="AG1186" s="13">
        <f t="shared" si="123"/>
        <v>0</v>
      </c>
      <c r="AH1186" s="12">
        <f t="shared" si="124"/>
        <v>5</v>
      </c>
    </row>
    <row r="1187" spans="1:34" hidden="1" x14ac:dyDescent="0.3">
      <c r="A1187" s="11" t="s">
        <v>4240</v>
      </c>
      <c r="B1187" s="12" t="s">
        <v>4098</v>
      </c>
      <c r="C1187" s="12" t="s">
        <v>4147</v>
      </c>
      <c r="D1187" s="11" t="s">
        <v>4220</v>
      </c>
      <c r="E1187" s="11" t="s">
        <v>4241</v>
      </c>
      <c r="F1187" s="11" t="s">
        <v>4240</v>
      </c>
      <c r="G1187" s="12" t="s">
        <v>4242</v>
      </c>
      <c r="I1187" s="13"/>
      <c r="J1187" s="13" t="s">
        <v>370</v>
      </c>
      <c r="K1187" s="14" t="s">
        <v>370</v>
      </c>
      <c r="M1187" s="15" t="s">
        <v>359</v>
      </c>
      <c r="N1187" s="13"/>
      <c r="O1187" s="13" t="s">
        <v>370</v>
      </c>
      <c r="P1187" s="13"/>
      <c r="R1187" s="13"/>
      <c r="S1187" s="13" t="s">
        <v>370</v>
      </c>
      <c r="T1187" s="13"/>
      <c r="W1187" s="13" t="s">
        <v>370</v>
      </c>
      <c r="Y1187" s="13"/>
      <c r="Z1187" s="14"/>
      <c r="AD1187" s="13">
        <f t="shared" si="125"/>
        <v>6</v>
      </c>
      <c r="AE1187" s="13">
        <f t="shared" si="121"/>
        <v>0</v>
      </c>
      <c r="AF1187" s="13">
        <f t="shared" si="122"/>
        <v>0</v>
      </c>
      <c r="AG1187" s="13">
        <f t="shared" si="123"/>
        <v>0</v>
      </c>
      <c r="AH1187" s="12">
        <f t="shared" si="124"/>
        <v>6</v>
      </c>
    </row>
    <row r="1188" spans="1:34" hidden="1" x14ac:dyDescent="0.3">
      <c r="A1188" s="11" t="s">
        <v>4243</v>
      </c>
      <c r="B1188" s="12" t="s">
        <v>4098</v>
      </c>
      <c r="C1188" s="12" t="s">
        <v>4147</v>
      </c>
      <c r="D1188" s="11" t="s">
        <v>4220</v>
      </c>
      <c r="E1188" s="11" t="s">
        <v>4244</v>
      </c>
      <c r="F1188" s="11" t="s">
        <v>4243</v>
      </c>
      <c r="G1188" s="12" t="s">
        <v>4245</v>
      </c>
      <c r="I1188" s="13"/>
      <c r="J1188" s="13" t="s">
        <v>370</v>
      </c>
      <c r="K1188" s="14" t="s">
        <v>370</v>
      </c>
      <c r="M1188" s="15"/>
      <c r="N1188" s="13"/>
      <c r="P1188" s="13"/>
      <c r="R1188" s="13"/>
      <c r="S1188" s="13" t="s">
        <v>370</v>
      </c>
      <c r="T1188" s="13"/>
      <c r="W1188" s="13"/>
      <c r="Y1188" s="13"/>
      <c r="Z1188" s="14"/>
      <c r="AD1188" s="13">
        <f t="shared" si="125"/>
        <v>3</v>
      </c>
      <c r="AE1188" s="13">
        <f t="shared" si="121"/>
        <v>0</v>
      </c>
      <c r="AF1188" s="13">
        <f t="shared" si="122"/>
        <v>0</v>
      </c>
      <c r="AG1188" s="13">
        <f t="shared" si="123"/>
        <v>0</v>
      </c>
      <c r="AH1188" s="12">
        <f t="shared" si="124"/>
        <v>3</v>
      </c>
    </row>
    <row r="1189" spans="1:34" hidden="1" x14ac:dyDescent="0.3">
      <c r="A1189" s="11" t="s">
        <v>4246</v>
      </c>
      <c r="B1189" s="12" t="s">
        <v>4098</v>
      </c>
      <c r="C1189" s="12" t="s">
        <v>4147</v>
      </c>
      <c r="D1189" s="11" t="s">
        <v>4220</v>
      </c>
      <c r="E1189" s="11" t="s">
        <v>4247</v>
      </c>
      <c r="F1189" s="11" t="s">
        <v>4246</v>
      </c>
      <c r="G1189" s="12" t="s">
        <v>4248</v>
      </c>
      <c r="I1189" s="13"/>
      <c r="J1189" s="13" t="s">
        <v>370</v>
      </c>
      <c r="K1189" s="14" t="s">
        <v>370</v>
      </c>
      <c r="M1189" s="15"/>
      <c r="N1189" s="13"/>
      <c r="P1189" s="13"/>
      <c r="R1189" s="13"/>
      <c r="T1189" s="13"/>
      <c r="W1189" s="13"/>
      <c r="Y1189" s="13"/>
      <c r="Z1189" s="14"/>
      <c r="AD1189" s="13">
        <f t="shared" si="125"/>
        <v>2</v>
      </c>
      <c r="AE1189" s="13">
        <f t="shared" si="121"/>
        <v>0</v>
      </c>
      <c r="AF1189" s="13">
        <f t="shared" si="122"/>
        <v>0</v>
      </c>
      <c r="AG1189" s="13">
        <f t="shared" si="123"/>
        <v>0</v>
      </c>
      <c r="AH1189" s="12">
        <f t="shared" si="124"/>
        <v>2</v>
      </c>
    </row>
    <row r="1190" spans="1:34" hidden="1" x14ac:dyDescent="0.3">
      <c r="A1190" s="11" t="s">
        <v>4249</v>
      </c>
      <c r="B1190" s="12" t="s">
        <v>4098</v>
      </c>
      <c r="C1190" s="12" t="s">
        <v>4250</v>
      </c>
      <c r="D1190" s="11" t="s">
        <v>4251</v>
      </c>
      <c r="E1190" s="11" t="s">
        <v>4252</v>
      </c>
      <c r="F1190" s="11" t="s">
        <v>4249</v>
      </c>
      <c r="G1190" s="12" t="s">
        <v>4253</v>
      </c>
      <c r="I1190" s="13"/>
      <c r="J1190" s="13" t="s">
        <v>370</v>
      </c>
      <c r="K1190" s="14" t="s">
        <v>370</v>
      </c>
      <c r="M1190" s="15" t="s">
        <v>359</v>
      </c>
      <c r="N1190" s="13"/>
      <c r="P1190" s="13"/>
      <c r="R1190" s="13"/>
      <c r="S1190" s="13" t="s">
        <v>370</v>
      </c>
      <c r="T1190" s="13"/>
      <c r="W1190" s="13"/>
      <c r="Y1190" s="13"/>
      <c r="Z1190" s="14"/>
      <c r="AD1190" s="13">
        <f t="shared" si="125"/>
        <v>4</v>
      </c>
      <c r="AE1190" s="13">
        <f t="shared" si="121"/>
        <v>0</v>
      </c>
      <c r="AF1190" s="13">
        <f t="shared" si="122"/>
        <v>0</v>
      </c>
      <c r="AG1190" s="13">
        <f t="shared" si="123"/>
        <v>0</v>
      </c>
      <c r="AH1190" s="12">
        <f t="shared" si="124"/>
        <v>4</v>
      </c>
    </row>
    <row r="1191" spans="1:34" hidden="1" x14ac:dyDescent="0.3">
      <c r="A1191" s="11" t="s">
        <v>4254</v>
      </c>
      <c r="B1191" s="12" t="s">
        <v>4098</v>
      </c>
      <c r="C1191" s="12" t="s">
        <v>4250</v>
      </c>
      <c r="D1191" s="11" t="s">
        <v>4251</v>
      </c>
      <c r="E1191" s="11" t="s">
        <v>4255</v>
      </c>
      <c r="F1191" s="11" t="s">
        <v>4254</v>
      </c>
      <c r="G1191" s="12" t="s">
        <v>4256</v>
      </c>
      <c r="I1191" s="13"/>
      <c r="J1191" s="13"/>
      <c r="K1191" s="14" t="s">
        <v>370</v>
      </c>
      <c r="M1191" s="15" t="s">
        <v>359</v>
      </c>
      <c r="N1191" s="13"/>
      <c r="P1191" s="13"/>
      <c r="R1191" s="13"/>
      <c r="T1191" s="13"/>
      <c r="W1191" s="13"/>
      <c r="Y1191" s="13"/>
      <c r="Z1191" s="14"/>
      <c r="AD1191" s="13">
        <f t="shared" si="125"/>
        <v>2</v>
      </c>
      <c r="AE1191" s="13">
        <f t="shared" si="121"/>
        <v>0</v>
      </c>
      <c r="AF1191" s="13">
        <f t="shared" si="122"/>
        <v>0</v>
      </c>
      <c r="AG1191" s="13">
        <f t="shared" si="123"/>
        <v>0</v>
      </c>
      <c r="AH1191" s="12">
        <f t="shared" si="124"/>
        <v>2</v>
      </c>
    </row>
    <row r="1192" spans="1:34" hidden="1" x14ac:dyDescent="0.3">
      <c r="A1192" s="11" t="s">
        <v>4257</v>
      </c>
      <c r="B1192" s="12" t="s">
        <v>4098</v>
      </c>
      <c r="C1192" s="12" t="s">
        <v>4250</v>
      </c>
      <c r="D1192" s="11" t="s">
        <v>4251</v>
      </c>
      <c r="E1192" s="11" t="s">
        <v>1930</v>
      </c>
      <c r="F1192" s="11" t="s">
        <v>4257</v>
      </c>
      <c r="G1192" s="12" t="s">
        <v>4258</v>
      </c>
      <c r="I1192" s="13"/>
      <c r="J1192" s="13"/>
      <c r="K1192" s="14" t="s">
        <v>370</v>
      </c>
      <c r="M1192" s="15" t="s">
        <v>359</v>
      </c>
      <c r="N1192" s="13"/>
      <c r="O1192" s="13" t="s">
        <v>370</v>
      </c>
      <c r="P1192" s="13"/>
      <c r="R1192" s="13"/>
      <c r="S1192" s="13" t="s">
        <v>370</v>
      </c>
      <c r="T1192" s="13"/>
      <c r="W1192" s="13"/>
      <c r="Y1192" s="13"/>
      <c r="Z1192" s="14"/>
      <c r="AD1192" s="13">
        <f t="shared" si="125"/>
        <v>4</v>
      </c>
      <c r="AE1192" s="13">
        <f t="shared" si="121"/>
        <v>0</v>
      </c>
      <c r="AF1192" s="13">
        <f t="shared" si="122"/>
        <v>0</v>
      </c>
      <c r="AG1192" s="13">
        <f t="shared" si="123"/>
        <v>0</v>
      </c>
      <c r="AH1192" s="12">
        <f t="shared" si="124"/>
        <v>4</v>
      </c>
    </row>
    <row r="1193" spans="1:34" hidden="1" x14ac:dyDescent="0.3">
      <c r="A1193" s="11" t="s">
        <v>4259</v>
      </c>
      <c r="B1193" s="12" t="s">
        <v>4098</v>
      </c>
      <c r="C1193" s="12" t="s">
        <v>4250</v>
      </c>
      <c r="D1193" s="11" t="s">
        <v>4251</v>
      </c>
      <c r="E1193" s="11" t="s">
        <v>2361</v>
      </c>
      <c r="F1193" s="11" t="s">
        <v>4259</v>
      </c>
      <c r="G1193" s="12" t="s">
        <v>4260</v>
      </c>
      <c r="I1193" s="13"/>
      <c r="J1193" s="13"/>
      <c r="K1193" s="14" t="s">
        <v>370</v>
      </c>
      <c r="M1193" s="15" t="s">
        <v>359</v>
      </c>
      <c r="N1193" s="13"/>
      <c r="P1193" s="13" t="s">
        <v>370</v>
      </c>
      <c r="Q1193" s="13" t="s">
        <v>370</v>
      </c>
      <c r="R1193" s="13"/>
      <c r="T1193" s="13" t="s">
        <v>370</v>
      </c>
      <c r="W1193" s="13" t="s">
        <v>370</v>
      </c>
      <c r="Y1193" s="13"/>
      <c r="Z1193" s="14"/>
      <c r="AD1193" s="13">
        <f t="shared" si="125"/>
        <v>6</v>
      </c>
      <c r="AE1193" s="13">
        <f t="shared" si="121"/>
        <v>0</v>
      </c>
      <c r="AF1193" s="13">
        <f t="shared" si="122"/>
        <v>0</v>
      </c>
      <c r="AG1193" s="13">
        <f t="shared" si="123"/>
        <v>0</v>
      </c>
      <c r="AH1193" s="12">
        <f t="shared" si="124"/>
        <v>6</v>
      </c>
    </row>
    <row r="1194" spans="1:34" hidden="1" x14ac:dyDescent="0.3">
      <c r="A1194" s="11" t="s">
        <v>4261</v>
      </c>
      <c r="B1194" s="12" t="s">
        <v>4098</v>
      </c>
      <c r="C1194" s="12" t="s">
        <v>4250</v>
      </c>
      <c r="D1194" s="11" t="s">
        <v>4251</v>
      </c>
      <c r="E1194" s="11" t="s">
        <v>2977</v>
      </c>
      <c r="F1194" s="11" t="s">
        <v>4261</v>
      </c>
      <c r="G1194" s="12" t="s">
        <v>4262</v>
      </c>
      <c r="I1194" s="13"/>
      <c r="J1194" s="13"/>
      <c r="M1194" s="15"/>
      <c r="N1194" s="13"/>
      <c r="O1194" s="13" t="s">
        <v>370</v>
      </c>
      <c r="P1194" s="13"/>
      <c r="R1194" s="13"/>
      <c r="S1194" s="13" t="s">
        <v>370</v>
      </c>
      <c r="T1194" s="13"/>
      <c r="W1194" s="13"/>
      <c r="Y1194" s="13"/>
      <c r="Z1194" s="14"/>
      <c r="AD1194" s="13">
        <f t="shared" si="125"/>
        <v>2</v>
      </c>
      <c r="AE1194" s="13">
        <f t="shared" si="121"/>
        <v>0</v>
      </c>
      <c r="AF1194" s="13">
        <f t="shared" si="122"/>
        <v>0</v>
      </c>
      <c r="AG1194" s="13">
        <f t="shared" si="123"/>
        <v>0</v>
      </c>
      <c r="AH1194" s="12">
        <f t="shared" si="124"/>
        <v>2</v>
      </c>
    </row>
    <row r="1195" spans="1:34" hidden="1" x14ac:dyDescent="0.3">
      <c r="A1195" s="11" t="s">
        <v>4263</v>
      </c>
      <c r="B1195" s="12" t="s">
        <v>4098</v>
      </c>
      <c r="C1195" s="12" t="s">
        <v>4250</v>
      </c>
      <c r="D1195" s="11" t="s">
        <v>4251</v>
      </c>
      <c r="E1195" s="11" t="s">
        <v>4264</v>
      </c>
      <c r="F1195" s="11" t="s">
        <v>4263</v>
      </c>
      <c r="G1195" s="12" t="s">
        <v>4265</v>
      </c>
      <c r="I1195" s="13"/>
      <c r="J1195" s="13"/>
      <c r="M1195" s="15" t="s">
        <v>359</v>
      </c>
      <c r="N1195" s="13"/>
      <c r="P1195" s="13"/>
      <c r="R1195" s="13"/>
      <c r="T1195" s="13"/>
      <c r="W1195" s="13" t="s">
        <v>370</v>
      </c>
      <c r="Y1195" s="13"/>
      <c r="Z1195" s="14"/>
      <c r="AD1195" s="13">
        <f t="shared" si="125"/>
        <v>2</v>
      </c>
      <c r="AE1195" s="13">
        <f t="shared" si="121"/>
        <v>0</v>
      </c>
      <c r="AF1195" s="13">
        <f t="shared" si="122"/>
        <v>0</v>
      </c>
      <c r="AG1195" s="13">
        <f t="shared" si="123"/>
        <v>0</v>
      </c>
      <c r="AH1195" s="12">
        <f t="shared" si="124"/>
        <v>2</v>
      </c>
    </row>
    <row r="1196" spans="1:34" hidden="1" x14ac:dyDescent="0.3">
      <c r="A1196" s="11" t="s">
        <v>4266</v>
      </c>
      <c r="B1196" s="12" t="s">
        <v>4098</v>
      </c>
      <c r="C1196" s="12" t="s">
        <v>4250</v>
      </c>
      <c r="D1196" s="11" t="s">
        <v>4251</v>
      </c>
      <c r="E1196" s="11" t="s">
        <v>4267</v>
      </c>
      <c r="F1196" s="11" t="s">
        <v>4266</v>
      </c>
      <c r="G1196" s="12" t="s">
        <v>4268</v>
      </c>
      <c r="I1196" s="13"/>
      <c r="J1196" s="13"/>
      <c r="K1196" s="14" t="s">
        <v>370</v>
      </c>
      <c r="M1196" s="15"/>
      <c r="N1196" s="13"/>
      <c r="P1196" s="13"/>
      <c r="Q1196" s="13" t="s">
        <v>370</v>
      </c>
      <c r="R1196" s="13"/>
      <c r="T1196" s="13"/>
      <c r="W1196" s="13" t="s">
        <v>370</v>
      </c>
      <c r="Y1196" s="13"/>
      <c r="Z1196" s="14"/>
      <c r="AD1196" s="13">
        <f t="shared" si="125"/>
        <v>3</v>
      </c>
      <c r="AE1196" s="13">
        <f t="shared" si="121"/>
        <v>0</v>
      </c>
      <c r="AF1196" s="13">
        <f t="shared" si="122"/>
        <v>0</v>
      </c>
      <c r="AG1196" s="13">
        <f t="shared" si="123"/>
        <v>0</v>
      </c>
      <c r="AH1196" s="12">
        <f t="shared" si="124"/>
        <v>3</v>
      </c>
    </row>
    <row r="1197" spans="1:34" hidden="1" x14ac:dyDescent="0.3">
      <c r="A1197" s="11" t="s">
        <v>4269</v>
      </c>
      <c r="B1197" s="12" t="s">
        <v>4098</v>
      </c>
      <c r="C1197" s="12" t="s">
        <v>4250</v>
      </c>
      <c r="D1197" s="11" t="s">
        <v>4251</v>
      </c>
      <c r="E1197" s="11" t="s">
        <v>4270</v>
      </c>
      <c r="F1197" s="11" t="s">
        <v>4269</v>
      </c>
      <c r="G1197" s="12" t="s">
        <v>4271</v>
      </c>
      <c r="I1197" s="13"/>
      <c r="J1197" s="13"/>
      <c r="K1197" s="17" t="s">
        <v>416</v>
      </c>
      <c r="M1197" s="15"/>
      <c r="N1197" s="13"/>
      <c r="P1197" s="13"/>
      <c r="R1197" s="13"/>
      <c r="T1197" s="13"/>
      <c r="W1197" s="13"/>
      <c r="Y1197" s="13"/>
      <c r="Z1197" s="14"/>
      <c r="AD1197" s="13">
        <f>COUNTIF(H1197:Z1197,"X")+COUNTIF(H1197:Z1197, "X(e)")</f>
        <v>1</v>
      </c>
      <c r="AE1197" s="13">
        <f>COUNTIF(H1197:Z1197,"NB")</f>
        <v>0</v>
      </c>
      <c r="AF1197" s="13">
        <f>COUNTIF(H1197:Z1197,"V")</f>
        <v>0</v>
      </c>
      <c r="AG1197" s="13">
        <f>COUNTIF(H1197:AA1197,"IN")</f>
        <v>0</v>
      </c>
      <c r="AH1197" s="12">
        <f>SUM(AD1197:AG1197)</f>
        <v>1</v>
      </c>
    </row>
    <row r="1198" spans="1:34" hidden="1" x14ac:dyDescent="0.3">
      <c r="A1198" s="11" t="s">
        <v>4272</v>
      </c>
      <c r="B1198" s="12" t="s">
        <v>4098</v>
      </c>
      <c r="C1198" s="12" t="s">
        <v>4250</v>
      </c>
      <c r="D1198" s="11" t="s">
        <v>4251</v>
      </c>
      <c r="E1198" s="11" t="s">
        <v>4273</v>
      </c>
      <c r="F1198" s="11" t="s">
        <v>4272</v>
      </c>
      <c r="G1198" s="12" t="s">
        <v>4274</v>
      </c>
      <c r="I1198" s="13"/>
      <c r="J1198" s="13"/>
      <c r="M1198" s="15"/>
      <c r="N1198" s="13"/>
      <c r="P1198" s="13"/>
      <c r="R1198" s="13"/>
      <c r="T1198" s="16" t="s">
        <v>416</v>
      </c>
      <c r="W1198" s="13"/>
      <c r="Y1198" s="13"/>
      <c r="Z1198" s="14"/>
      <c r="AD1198" s="13">
        <f t="shared" si="125"/>
        <v>1</v>
      </c>
      <c r="AE1198" s="13">
        <f t="shared" si="121"/>
        <v>0</v>
      </c>
      <c r="AF1198" s="13">
        <f t="shared" si="122"/>
        <v>0</v>
      </c>
      <c r="AG1198" s="13">
        <f t="shared" si="123"/>
        <v>0</v>
      </c>
      <c r="AH1198" s="12">
        <f t="shared" si="124"/>
        <v>1</v>
      </c>
    </row>
    <row r="1199" spans="1:34" hidden="1" x14ac:dyDescent="0.3">
      <c r="A1199" s="11" t="s">
        <v>4275</v>
      </c>
      <c r="B1199" s="12" t="s">
        <v>4098</v>
      </c>
      <c r="C1199" s="12" t="s">
        <v>4250</v>
      </c>
      <c r="D1199" s="11" t="s">
        <v>4251</v>
      </c>
      <c r="E1199" s="11" t="s">
        <v>4276</v>
      </c>
      <c r="F1199" s="11" t="s">
        <v>4275</v>
      </c>
      <c r="G1199" s="12" t="s">
        <v>4277</v>
      </c>
      <c r="I1199" s="13"/>
      <c r="J1199" s="13"/>
      <c r="K1199" s="17" t="s">
        <v>416</v>
      </c>
      <c r="M1199" s="15"/>
      <c r="N1199" s="13"/>
      <c r="P1199" s="13"/>
      <c r="R1199" s="13"/>
      <c r="T1199" s="13"/>
      <c r="W1199" s="13"/>
      <c r="Y1199" s="13"/>
      <c r="Z1199" s="14"/>
      <c r="AD1199" s="13">
        <f t="shared" si="125"/>
        <v>1</v>
      </c>
      <c r="AE1199" s="13">
        <f t="shared" si="121"/>
        <v>0</v>
      </c>
      <c r="AF1199" s="13">
        <f t="shared" si="122"/>
        <v>0</v>
      </c>
      <c r="AG1199" s="13">
        <f t="shared" si="123"/>
        <v>0</v>
      </c>
      <c r="AH1199" s="12">
        <f t="shared" si="124"/>
        <v>1</v>
      </c>
    </row>
    <row r="1200" spans="1:34" hidden="1" x14ac:dyDescent="0.3">
      <c r="A1200" s="11" t="s">
        <v>4278</v>
      </c>
      <c r="B1200" s="12" t="s">
        <v>4098</v>
      </c>
      <c r="C1200" s="12" t="s">
        <v>4250</v>
      </c>
      <c r="D1200" s="11" t="s">
        <v>4251</v>
      </c>
      <c r="E1200" s="11" t="s">
        <v>4279</v>
      </c>
      <c r="F1200" s="11" t="s">
        <v>4278</v>
      </c>
      <c r="G1200" s="12" t="s">
        <v>4280</v>
      </c>
      <c r="I1200" s="13"/>
      <c r="J1200" s="13"/>
      <c r="M1200" s="15"/>
      <c r="N1200" s="13"/>
      <c r="P1200" s="13"/>
      <c r="R1200" s="13"/>
      <c r="S1200" s="16" t="s">
        <v>416</v>
      </c>
      <c r="T1200" s="13"/>
      <c r="W1200" s="13"/>
      <c r="Y1200" s="13"/>
      <c r="Z1200" s="14"/>
      <c r="AD1200" s="13">
        <f t="shared" si="125"/>
        <v>1</v>
      </c>
      <c r="AE1200" s="13">
        <f t="shared" si="121"/>
        <v>0</v>
      </c>
      <c r="AF1200" s="13">
        <f t="shared" si="122"/>
        <v>0</v>
      </c>
      <c r="AG1200" s="13">
        <f t="shared" si="123"/>
        <v>0</v>
      </c>
      <c r="AH1200" s="12">
        <f t="shared" si="124"/>
        <v>1</v>
      </c>
    </row>
    <row r="1201" spans="1:34" hidden="1" x14ac:dyDescent="0.3">
      <c r="A1201" s="11" t="s">
        <v>4281</v>
      </c>
      <c r="B1201" s="12" t="s">
        <v>4098</v>
      </c>
      <c r="C1201" s="12" t="s">
        <v>4250</v>
      </c>
      <c r="D1201" s="11" t="s">
        <v>4251</v>
      </c>
      <c r="E1201" s="11" t="s">
        <v>4282</v>
      </c>
      <c r="F1201" s="11" t="s">
        <v>4281</v>
      </c>
      <c r="G1201" s="12" t="s">
        <v>4283</v>
      </c>
      <c r="I1201" s="13"/>
      <c r="J1201" s="13"/>
      <c r="K1201" s="17" t="s">
        <v>416</v>
      </c>
      <c r="M1201" s="15"/>
      <c r="N1201" s="13"/>
      <c r="P1201" s="13"/>
      <c r="R1201" s="13"/>
      <c r="T1201" s="13"/>
      <c r="W1201" s="13"/>
      <c r="Y1201" s="13"/>
      <c r="Z1201" s="14"/>
      <c r="AD1201" s="13">
        <f t="shared" si="125"/>
        <v>1</v>
      </c>
      <c r="AE1201" s="13">
        <f t="shared" si="121"/>
        <v>0</v>
      </c>
      <c r="AF1201" s="13">
        <f t="shared" si="122"/>
        <v>0</v>
      </c>
      <c r="AG1201" s="13">
        <f t="shared" si="123"/>
        <v>0</v>
      </c>
      <c r="AH1201" s="12">
        <f t="shared" si="124"/>
        <v>1</v>
      </c>
    </row>
    <row r="1202" spans="1:34" hidden="1" x14ac:dyDescent="0.3">
      <c r="A1202" s="11" t="s">
        <v>4284</v>
      </c>
      <c r="B1202" s="12" t="s">
        <v>4098</v>
      </c>
      <c r="C1202" s="12" t="s">
        <v>4250</v>
      </c>
      <c r="D1202" s="11" t="s">
        <v>4251</v>
      </c>
      <c r="E1202" s="11" t="s">
        <v>4285</v>
      </c>
      <c r="F1202" s="11" t="s">
        <v>4284</v>
      </c>
      <c r="G1202" s="12" t="s">
        <v>4286</v>
      </c>
      <c r="H1202" s="13" t="s">
        <v>370</v>
      </c>
      <c r="I1202" s="13"/>
      <c r="J1202" s="13" t="s">
        <v>370</v>
      </c>
      <c r="K1202" s="14" t="s">
        <v>370</v>
      </c>
      <c r="M1202" s="15"/>
      <c r="N1202" s="13"/>
      <c r="P1202" s="13" t="s">
        <v>370</v>
      </c>
      <c r="Q1202" s="13" t="s">
        <v>370</v>
      </c>
      <c r="R1202" s="13" t="s">
        <v>370</v>
      </c>
      <c r="T1202" s="13"/>
      <c r="V1202" s="13" t="s">
        <v>370</v>
      </c>
      <c r="W1202" s="13"/>
      <c r="Y1202" s="13"/>
      <c r="Z1202" s="14"/>
      <c r="AD1202" s="13">
        <f t="shared" si="125"/>
        <v>7</v>
      </c>
      <c r="AE1202" s="13">
        <f t="shared" si="121"/>
        <v>0</v>
      </c>
      <c r="AF1202" s="13">
        <f t="shared" si="122"/>
        <v>0</v>
      </c>
      <c r="AG1202" s="13">
        <f t="shared" si="123"/>
        <v>0</v>
      </c>
      <c r="AH1202" s="12">
        <f t="shared" si="124"/>
        <v>7</v>
      </c>
    </row>
    <row r="1203" spans="1:34" hidden="1" x14ac:dyDescent="0.3">
      <c r="A1203" s="11" t="s">
        <v>4287</v>
      </c>
      <c r="B1203" s="12" t="s">
        <v>4098</v>
      </c>
      <c r="C1203" s="12" t="s">
        <v>4250</v>
      </c>
      <c r="D1203" s="11" t="s">
        <v>4251</v>
      </c>
      <c r="E1203" s="11" t="s">
        <v>4288</v>
      </c>
      <c r="F1203" s="11" t="s">
        <v>4287</v>
      </c>
      <c r="G1203" s="12" t="s">
        <v>4289</v>
      </c>
      <c r="I1203" s="13"/>
      <c r="J1203" s="13" t="s">
        <v>370</v>
      </c>
      <c r="M1203" s="15"/>
      <c r="N1203" s="13"/>
      <c r="P1203" s="13"/>
      <c r="R1203" s="13"/>
      <c r="S1203" s="13" t="s">
        <v>370</v>
      </c>
      <c r="T1203" s="13"/>
      <c r="W1203" s="13"/>
      <c r="Y1203" s="13"/>
      <c r="Z1203" s="14"/>
      <c r="AD1203" s="13">
        <f t="shared" si="125"/>
        <v>2</v>
      </c>
      <c r="AE1203" s="13">
        <f t="shared" si="121"/>
        <v>0</v>
      </c>
      <c r="AF1203" s="13">
        <f t="shared" si="122"/>
        <v>0</v>
      </c>
      <c r="AG1203" s="13">
        <f t="shared" si="123"/>
        <v>0</v>
      </c>
      <c r="AH1203" s="12">
        <f t="shared" si="124"/>
        <v>2</v>
      </c>
    </row>
    <row r="1204" spans="1:34" hidden="1" x14ac:dyDescent="0.3">
      <c r="A1204" s="11" t="s">
        <v>4290</v>
      </c>
      <c r="B1204" s="12" t="s">
        <v>4098</v>
      </c>
      <c r="C1204" s="12" t="s">
        <v>4250</v>
      </c>
      <c r="D1204" s="11" t="s">
        <v>4251</v>
      </c>
      <c r="E1204" s="11" t="s">
        <v>4291</v>
      </c>
      <c r="F1204" s="11" t="s">
        <v>4290</v>
      </c>
      <c r="G1204" s="12" t="s">
        <v>4292</v>
      </c>
      <c r="H1204" s="13" t="s">
        <v>370</v>
      </c>
      <c r="I1204" s="13"/>
      <c r="J1204" s="13"/>
      <c r="K1204" s="14" t="s">
        <v>370</v>
      </c>
      <c r="M1204" s="15"/>
      <c r="N1204" s="13"/>
      <c r="P1204" s="13"/>
      <c r="R1204" s="13" t="s">
        <v>370</v>
      </c>
      <c r="T1204" s="13"/>
      <c r="W1204" s="13"/>
      <c r="Y1204" s="13"/>
      <c r="Z1204" s="14"/>
      <c r="AD1204" s="13">
        <f t="shared" si="125"/>
        <v>3</v>
      </c>
      <c r="AE1204" s="13">
        <f t="shared" si="121"/>
        <v>0</v>
      </c>
      <c r="AF1204" s="13">
        <f t="shared" si="122"/>
        <v>0</v>
      </c>
      <c r="AG1204" s="13">
        <f t="shared" si="123"/>
        <v>0</v>
      </c>
      <c r="AH1204" s="12">
        <f t="shared" si="124"/>
        <v>3</v>
      </c>
    </row>
    <row r="1205" spans="1:34" hidden="1" x14ac:dyDescent="0.3">
      <c r="A1205" s="11" t="s">
        <v>4293</v>
      </c>
      <c r="B1205" s="12" t="s">
        <v>4098</v>
      </c>
      <c r="C1205" s="12" t="s">
        <v>4250</v>
      </c>
      <c r="D1205" s="11" t="s">
        <v>4251</v>
      </c>
      <c r="E1205" s="11" t="s">
        <v>4294</v>
      </c>
      <c r="F1205" s="11" t="s">
        <v>4293</v>
      </c>
      <c r="G1205" s="12" t="s">
        <v>4295</v>
      </c>
      <c r="H1205" s="13" t="s">
        <v>370</v>
      </c>
      <c r="I1205" s="13"/>
      <c r="J1205" s="13" t="s">
        <v>370</v>
      </c>
      <c r="K1205" s="14" t="s">
        <v>370</v>
      </c>
      <c r="M1205" s="15"/>
      <c r="N1205" s="13"/>
      <c r="P1205" s="13"/>
      <c r="R1205" s="13" t="s">
        <v>370</v>
      </c>
      <c r="S1205" s="13" t="s">
        <v>370</v>
      </c>
      <c r="T1205" s="13"/>
      <c r="W1205" s="13"/>
      <c r="Y1205" s="13"/>
      <c r="Z1205" s="14"/>
      <c r="AD1205" s="13">
        <f t="shared" si="125"/>
        <v>5</v>
      </c>
      <c r="AE1205" s="13">
        <f t="shared" si="121"/>
        <v>0</v>
      </c>
      <c r="AF1205" s="13">
        <f t="shared" si="122"/>
        <v>0</v>
      </c>
      <c r="AG1205" s="13">
        <f t="shared" si="123"/>
        <v>0</v>
      </c>
      <c r="AH1205" s="12">
        <f t="shared" si="124"/>
        <v>5</v>
      </c>
    </row>
    <row r="1206" spans="1:34" hidden="1" x14ac:dyDescent="0.3">
      <c r="A1206" s="11" t="s">
        <v>4296</v>
      </c>
      <c r="B1206" s="12" t="s">
        <v>4098</v>
      </c>
      <c r="C1206" s="12" t="s">
        <v>4250</v>
      </c>
      <c r="D1206" s="11" t="s">
        <v>4251</v>
      </c>
      <c r="E1206" s="11" t="s">
        <v>2845</v>
      </c>
      <c r="F1206" s="11" t="s">
        <v>4296</v>
      </c>
      <c r="G1206" s="12" t="s">
        <v>4297</v>
      </c>
      <c r="I1206" s="13"/>
      <c r="J1206" s="13" t="s">
        <v>370</v>
      </c>
      <c r="K1206" s="14" t="s">
        <v>370</v>
      </c>
      <c r="M1206" s="15"/>
      <c r="N1206" s="13"/>
      <c r="P1206" s="13"/>
      <c r="R1206" s="13"/>
      <c r="T1206" s="13"/>
      <c r="W1206" s="13"/>
      <c r="Y1206" s="13"/>
      <c r="Z1206" s="14"/>
      <c r="AD1206" s="13">
        <f t="shared" si="125"/>
        <v>2</v>
      </c>
      <c r="AE1206" s="13">
        <f t="shared" si="121"/>
        <v>0</v>
      </c>
      <c r="AF1206" s="13">
        <f t="shared" si="122"/>
        <v>0</v>
      </c>
      <c r="AG1206" s="13">
        <f t="shared" si="123"/>
        <v>0</v>
      </c>
      <c r="AH1206" s="12">
        <f t="shared" si="124"/>
        <v>2</v>
      </c>
    </row>
    <row r="1207" spans="1:34" hidden="1" x14ac:dyDescent="0.3">
      <c r="A1207" s="11" t="s">
        <v>4298</v>
      </c>
      <c r="B1207" s="12" t="s">
        <v>4098</v>
      </c>
      <c r="C1207" s="12" t="s">
        <v>4250</v>
      </c>
      <c r="D1207" s="11" t="s">
        <v>4251</v>
      </c>
      <c r="E1207" s="11" t="s">
        <v>1259</v>
      </c>
      <c r="F1207" s="11" t="s">
        <v>4298</v>
      </c>
      <c r="G1207" s="12" t="s">
        <v>4299</v>
      </c>
      <c r="I1207" s="13"/>
      <c r="J1207" s="13" t="s">
        <v>370</v>
      </c>
      <c r="K1207" s="14" t="s">
        <v>370</v>
      </c>
      <c r="M1207" s="15" t="s">
        <v>359</v>
      </c>
      <c r="N1207" s="13"/>
      <c r="O1207" s="13" t="s">
        <v>370</v>
      </c>
      <c r="P1207" s="13"/>
      <c r="R1207" s="13"/>
      <c r="S1207" s="13" t="s">
        <v>370</v>
      </c>
      <c r="T1207" s="13"/>
      <c r="W1207" s="13"/>
      <c r="Y1207" s="13"/>
      <c r="Z1207" s="14"/>
      <c r="AD1207" s="13">
        <f t="shared" si="125"/>
        <v>5</v>
      </c>
      <c r="AE1207" s="13">
        <f t="shared" si="121"/>
        <v>0</v>
      </c>
      <c r="AF1207" s="13">
        <f t="shared" si="122"/>
        <v>0</v>
      </c>
      <c r="AG1207" s="13">
        <f t="shared" si="123"/>
        <v>0</v>
      </c>
      <c r="AH1207" s="12">
        <f t="shared" si="124"/>
        <v>5</v>
      </c>
    </row>
    <row r="1208" spans="1:34" hidden="1" x14ac:dyDescent="0.3">
      <c r="A1208" s="11" t="s">
        <v>4300</v>
      </c>
      <c r="B1208" s="12" t="s">
        <v>4098</v>
      </c>
      <c r="C1208" s="12" t="s">
        <v>4250</v>
      </c>
      <c r="D1208" s="11" t="s">
        <v>4251</v>
      </c>
      <c r="E1208" s="11" t="s">
        <v>4301</v>
      </c>
      <c r="F1208" s="11" t="s">
        <v>4300</v>
      </c>
      <c r="G1208" s="12" t="s">
        <v>4302</v>
      </c>
      <c r="H1208" s="13" t="s">
        <v>370</v>
      </c>
      <c r="I1208" s="13"/>
      <c r="J1208" s="13"/>
      <c r="K1208" s="14" t="s">
        <v>370</v>
      </c>
      <c r="M1208" s="15"/>
      <c r="N1208" s="13"/>
      <c r="P1208" s="13"/>
      <c r="R1208" s="13"/>
      <c r="T1208" s="13"/>
      <c r="V1208" s="13" t="s">
        <v>370</v>
      </c>
      <c r="W1208" s="13"/>
      <c r="Y1208" s="13"/>
      <c r="Z1208" s="14"/>
      <c r="AD1208" s="13">
        <f t="shared" si="125"/>
        <v>3</v>
      </c>
      <c r="AE1208" s="13">
        <f t="shared" si="121"/>
        <v>0</v>
      </c>
      <c r="AF1208" s="13">
        <f t="shared" si="122"/>
        <v>0</v>
      </c>
      <c r="AG1208" s="13">
        <f t="shared" si="123"/>
        <v>0</v>
      </c>
      <c r="AH1208" s="12">
        <f t="shared" si="124"/>
        <v>3</v>
      </c>
    </row>
    <row r="1209" spans="1:34" hidden="1" x14ac:dyDescent="0.3">
      <c r="A1209" s="11" t="s">
        <v>4303</v>
      </c>
      <c r="B1209" s="12" t="s">
        <v>4098</v>
      </c>
      <c r="C1209" s="12" t="s">
        <v>4250</v>
      </c>
      <c r="D1209" s="11" t="s">
        <v>4251</v>
      </c>
      <c r="E1209" s="11" t="s">
        <v>4304</v>
      </c>
      <c r="F1209" s="11" t="s">
        <v>4303</v>
      </c>
      <c r="G1209" s="12" t="s">
        <v>4305</v>
      </c>
      <c r="I1209" s="13"/>
      <c r="J1209" s="13"/>
      <c r="K1209" s="14" t="s">
        <v>370</v>
      </c>
      <c r="M1209" s="15" t="s">
        <v>359</v>
      </c>
      <c r="N1209" s="13"/>
      <c r="P1209" s="13"/>
      <c r="R1209" s="13"/>
      <c r="S1209" s="13" t="s">
        <v>370</v>
      </c>
      <c r="T1209" s="13"/>
      <c r="W1209" s="13"/>
      <c r="Y1209" s="13"/>
      <c r="Z1209" s="14"/>
      <c r="AD1209" s="13">
        <f t="shared" si="125"/>
        <v>3</v>
      </c>
      <c r="AE1209" s="13">
        <f t="shared" si="121"/>
        <v>0</v>
      </c>
      <c r="AF1209" s="13">
        <f t="shared" si="122"/>
        <v>0</v>
      </c>
      <c r="AG1209" s="13">
        <f t="shared" si="123"/>
        <v>0</v>
      </c>
      <c r="AH1209" s="12">
        <f t="shared" si="124"/>
        <v>3</v>
      </c>
    </row>
    <row r="1210" spans="1:34" hidden="1" x14ac:dyDescent="0.3">
      <c r="A1210" s="11" t="s">
        <v>4306</v>
      </c>
      <c r="B1210" s="12" t="s">
        <v>4098</v>
      </c>
      <c r="C1210" s="12" t="s">
        <v>4250</v>
      </c>
      <c r="D1210" s="11" t="s">
        <v>4251</v>
      </c>
      <c r="E1210" s="11" t="s">
        <v>4307</v>
      </c>
      <c r="F1210" s="11" t="s">
        <v>4306</v>
      </c>
      <c r="G1210" s="12" t="s">
        <v>4308</v>
      </c>
      <c r="I1210" s="13"/>
      <c r="J1210" s="13"/>
      <c r="K1210" s="14" t="s">
        <v>359</v>
      </c>
      <c r="M1210" s="15"/>
      <c r="N1210" s="13"/>
      <c r="P1210" s="13"/>
      <c r="R1210" s="13"/>
      <c r="S1210" s="13" t="s">
        <v>370</v>
      </c>
      <c r="T1210" s="13"/>
      <c r="W1210" s="13"/>
      <c r="Y1210" s="13"/>
      <c r="Z1210" s="14"/>
      <c r="AD1210" s="13">
        <f t="shared" si="125"/>
        <v>2</v>
      </c>
      <c r="AE1210" s="13">
        <f t="shared" si="121"/>
        <v>0</v>
      </c>
      <c r="AF1210" s="13">
        <f t="shared" si="122"/>
        <v>0</v>
      </c>
      <c r="AG1210" s="13">
        <f t="shared" si="123"/>
        <v>0</v>
      </c>
      <c r="AH1210" s="12">
        <f t="shared" si="124"/>
        <v>2</v>
      </c>
    </row>
    <row r="1211" spans="1:34" hidden="1" x14ac:dyDescent="0.3">
      <c r="A1211" s="11" t="s">
        <v>83</v>
      </c>
      <c r="B1211" s="12" t="s">
        <v>4098</v>
      </c>
      <c r="C1211" s="12" t="s">
        <v>4250</v>
      </c>
      <c r="D1211" s="11" t="s">
        <v>4251</v>
      </c>
      <c r="E1211" s="11" t="s">
        <v>4309</v>
      </c>
      <c r="F1211" s="11" t="s">
        <v>83</v>
      </c>
      <c r="G1211" s="12" t="s">
        <v>4310</v>
      </c>
      <c r="I1211" s="13"/>
      <c r="J1211" s="13"/>
      <c r="M1211" s="15" t="s">
        <v>359</v>
      </c>
      <c r="N1211" s="13"/>
      <c r="O1211" s="13" t="s">
        <v>370</v>
      </c>
      <c r="P1211" s="13"/>
      <c r="R1211" s="13"/>
      <c r="S1211" s="13" t="s">
        <v>370</v>
      </c>
      <c r="T1211" s="13"/>
      <c r="W1211" s="13" t="s">
        <v>370</v>
      </c>
      <c r="Y1211" s="13"/>
      <c r="Z1211" s="14"/>
      <c r="AD1211" s="13">
        <f t="shared" si="125"/>
        <v>4</v>
      </c>
      <c r="AE1211" s="13">
        <f t="shared" si="121"/>
        <v>0</v>
      </c>
      <c r="AF1211" s="13">
        <f t="shared" si="122"/>
        <v>0</v>
      </c>
      <c r="AG1211" s="13">
        <f t="shared" si="123"/>
        <v>0</v>
      </c>
      <c r="AH1211" s="12">
        <f t="shared" si="124"/>
        <v>4</v>
      </c>
    </row>
    <row r="1212" spans="1:34" hidden="1" x14ac:dyDescent="0.3">
      <c r="A1212" s="11" t="s">
        <v>4311</v>
      </c>
      <c r="B1212" s="12" t="s">
        <v>4098</v>
      </c>
      <c r="C1212" s="12" t="s">
        <v>4250</v>
      </c>
      <c r="D1212" s="11" t="s">
        <v>4251</v>
      </c>
      <c r="E1212" s="11" t="s">
        <v>4312</v>
      </c>
      <c r="F1212" s="11" t="s">
        <v>4311</v>
      </c>
      <c r="G1212" s="12" t="s">
        <v>4313</v>
      </c>
      <c r="I1212" s="13"/>
      <c r="J1212" s="13"/>
      <c r="M1212" s="19" t="s">
        <v>416</v>
      </c>
      <c r="N1212" s="13"/>
      <c r="P1212" s="13"/>
      <c r="R1212" s="13"/>
      <c r="T1212" s="13"/>
      <c r="W1212" s="13"/>
      <c r="Y1212" s="13"/>
      <c r="Z1212" s="14"/>
      <c r="AD1212" s="13">
        <f t="shared" si="125"/>
        <v>1</v>
      </c>
      <c r="AE1212" s="13">
        <f t="shared" si="121"/>
        <v>0</v>
      </c>
      <c r="AF1212" s="13">
        <f t="shared" si="122"/>
        <v>0</v>
      </c>
      <c r="AG1212" s="13">
        <f t="shared" si="123"/>
        <v>0</v>
      </c>
      <c r="AH1212" s="12">
        <f t="shared" si="124"/>
        <v>1</v>
      </c>
    </row>
    <row r="1213" spans="1:34" hidden="1" x14ac:dyDescent="0.3">
      <c r="A1213" s="11" t="s">
        <v>4314</v>
      </c>
      <c r="B1213" s="12" t="s">
        <v>4098</v>
      </c>
      <c r="C1213" s="12" t="s">
        <v>4250</v>
      </c>
      <c r="D1213" s="11" t="s">
        <v>4251</v>
      </c>
      <c r="E1213" s="11" t="s">
        <v>4315</v>
      </c>
      <c r="F1213" s="11" t="s">
        <v>4314</v>
      </c>
      <c r="G1213" s="12" t="s">
        <v>4316</v>
      </c>
      <c r="I1213" s="13"/>
      <c r="J1213" s="13"/>
      <c r="M1213" s="15" t="s">
        <v>359</v>
      </c>
      <c r="N1213" s="13"/>
      <c r="P1213" s="13"/>
      <c r="R1213" s="13"/>
      <c r="T1213" s="13"/>
      <c r="W1213" s="13" t="s">
        <v>370</v>
      </c>
      <c r="Y1213" s="13"/>
      <c r="Z1213" s="14"/>
      <c r="AD1213" s="13">
        <f t="shared" si="125"/>
        <v>2</v>
      </c>
      <c r="AE1213" s="13">
        <f t="shared" si="121"/>
        <v>0</v>
      </c>
      <c r="AF1213" s="13">
        <f t="shared" si="122"/>
        <v>0</v>
      </c>
      <c r="AG1213" s="13">
        <f t="shared" si="123"/>
        <v>0</v>
      </c>
      <c r="AH1213" s="12">
        <f t="shared" si="124"/>
        <v>2</v>
      </c>
    </row>
    <row r="1214" spans="1:34" hidden="1" x14ac:dyDescent="0.3">
      <c r="A1214" s="11" t="s">
        <v>4317</v>
      </c>
      <c r="B1214" s="12" t="s">
        <v>4098</v>
      </c>
      <c r="C1214" s="12" t="s">
        <v>4250</v>
      </c>
      <c r="D1214" s="11" t="s">
        <v>4318</v>
      </c>
      <c r="E1214" s="11" t="s">
        <v>4319</v>
      </c>
      <c r="F1214" s="11" t="s">
        <v>4317</v>
      </c>
      <c r="G1214" s="12" t="s">
        <v>4320</v>
      </c>
      <c r="I1214" s="13" t="s">
        <v>361</v>
      </c>
      <c r="J1214" s="13"/>
      <c r="M1214" s="15" t="s">
        <v>538</v>
      </c>
      <c r="N1214" s="13"/>
      <c r="P1214" s="13"/>
      <c r="Q1214" s="13"/>
      <c r="R1214" s="13"/>
      <c r="T1214" s="13"/>
      <c r="W1214" s="13"/>
      <c r="Y1214" s="13"/>
      <c r="Z1214" s="14"/>
      <c r="AD1214" s="13">
        <f>COUNTIF(H1214:Z1214,"X")+COUNTIF(H1214:Z1214, "X(e)")</f>
        <v>0</v>
      </c>
      <c r="AE1214" s="13">
        <f>COUNTIF(H1214:Z1214,"NB")</f>
        <v>1</v>
      </c>
      <c r="AF1214" s="13">
        <f>COUNTIF(H1214:Z1214,"V")</f>
        <v>1</v>
      </c>
      <c r="AG1214" s="13">
        <f>COUNTIF(H1214:AA1214,"IN")</f>
        <v>0</v>
      </c>
      <c r="AH1214" s="12">
        <f>SUM(AD1214:AG1214)</f>
        <v>2</v>
      </c>
    </row>
    <row r="1215" spans="1:34" hidden="1" x14ac:dyDescent="0.3">
      <c r="A1215" s="11" t="s">
        <v>4321</v>
      </c>
      <c r="B1215" s="12" t="s">
        <v>4098</v>
      </c>
      <c r="C1215" s="12" t="s">
        <v>4250</v>
      </c>
      <c r="D1215" s="11" t="s">
        <v>4322</v>
      </c>
      <c r="E1215" s="11" t="s">
        <v>4323</v>
      </c>
      <c r="F1215" s="11" t="s">
        <v>4321</v>
      </c>
      <c r="G1215" s="12" t="s">
        <v>4324</v>
      </c>
      <c r="H1215" s="13" t="s">
        <v>370</v>
      </c>
      <c r="I1215" s="13"/>
      <c r="J1215" s="13" t="s">
        <v>370</v>
      </c>
      <c r="K1215" s="14" t="s">
        <v>370</v>
      </c>
      <c r="M1215" s="15"/>
      <c r="N1215" s="13"/>
      <c r="P1215" s="13" t="s">
        <v>370</v>
      </c>
      <c r="Q1215" s="13" t="s">
        <v>396</v>
      </c>
      <c r="R1215" s="13" t="s">
        <v>370</v>
      </c>
      <c r="S1215" s="13" t="s">
        <v>524</v>
      </c>
      <c r="T1215" s="13" t="s">
        <v>370</v>
      </c>
      <c r="V1215" s="13" t="s">
        <v>370</v>
      </c>
      <c r="W1215" s="13"/>
      <c r="Y1215" s="13"/>
      <c r="Z1215" s="14"/>
      <c r="AD1215" s="13">
        <f t="shared" si="125"/>
        <v>7</v>
      </c>
      <c r="AE1215" s="13">
        <f t="shared" si="121"/>
        <v>0</v>
      </c>
      <c r="AF1215" s="13">
        <f t="shared" si="122"/>
        <v>1</v>
      </c>
      <c r="AG1215" s="13">
        <f t="shared" si="123"/>
        <v>0</v>
      </c>
      <c r="AH1215" s="12">
        <f t="shared" si="124"/>
        <v>8</v>
      </c>
    </row>
    <row r="1216" spans="1:34" hidden="1" x14ac:dyDescent="0.3">
      <c r="A1216" s="11" t="s">
        <v>4325</v>
      </c>
      <c r="B1216" s="12" t="s">
        <v>4098</v>
      </c>
      <c r="C1216" s="12" t="s">
        <v>4250</v>
      </c>
      <c r="D1216" s="11" t="s">
        <v>4322</v>
      </c>
      <c r="E1216" s="11" t="s">
        <v>4326</v>
      </c>
      <c r="F1216" s="11" t="s">
        <v>4325</v>
      </c>
      <c r="G1216" s="12" t="s">
        <v>4327</v>
      </c>
      <c r="I1216" s="13"/>
      <c r="J1216" s="13"/>
      <c r="M1216" s="15" t="s">
        <v>359</v>
      </c>
      <c r="N1216" s="13"/>
      <c r="P1216" s="13"/>
      <c r="R1216" s="13"/>
      <c r="T1216" s="13"/>
      <c r="W1216" s="13"/>
      <c r="Y1216" s="13"/>
      <c r="Z1216" s="14"/>
      <c r="AD1216" s="13">
        <f t="shared" si="125"/>
        <v>1</v>
      </c>
      <c r="AE1216" s="13">
        <f t="shared" si="121"/>
        <v>0</v>
      </c>
      <c r="AF1216" s="13">
        <f t="shared" si="122"/>
        <v>0</v>
      </c>
      <c r="AG1216" s="13">
        <f t="shared" si="123"/>
        <v>0</v>
      </c>
      <c r="AH1216" s="12">
        <f t="shared" si="124"/>
        <v>1</v>
      </c>
    </row>
    <row r="1217" spans="1:34" hidden="1" x14ac:dyDescent="0.3">
      <c r="A1217" s="11" t="s">
        <v>4328</v>
      </c>
      <c r="B1217" s="12" t="s">
        <v>4098</v>
      </c>
      <c r="C1217" s="12" t="s">
        <v>4250</v>
      </c>
      <c r="D1217" s="11" t="s">
        <v>4322</v>
      </c>
      <c r="E1217" s="11" t="s">
        <v>4329</v>
      </c>
      <c r="F1217" s="11" t="s">
        <v>4328</v>
      </c>
      <c r="G1217" s="12" t="s">
        <v>4330</v>
      </c>
      <c r="I1217" s="13"/>
      <c r="J1217" s="13" t="s">
        <v>370</v>
      </c>
      <c r="K1217" s="14" t="s">
        <v>370</v>
      </c>
      <c r="M1217" s="15" t="s">
        <v>359</v>
      </c>
      <c r="N1217" s="13"/>
      <c r="O1217" s="13" t="s">
        <v>370</v>
      </c>
      <c r="P1217" s="13" t="s">
        <v>370</v>
      </c>
      <c r="Q1217" s="13" t="s">
        <v>370</v>
      </c>
      <c r="R1217" s="13"/>
      <c r="S1217" s="13" t="s">
        <v>370</v>
      </c>
      <c r="T1217" s="13" t="s">
        <v>370</v>
      </c>
      <c r="W1217" s="13" t="s">
        <v>370</v>
      </c>
      <c r="Y1217" s="13"/>
      <c r="Z1217" s="14"/>
      <c r="AD1217" s="13">
        <f t="shared" si="125"/>
        <v>9</v>
      </c>
      <c r="AE1217" s="13">
        <f t="shared" si="121"/>
        <v>0</v>
      </c>
      <c r="AF1217" s="13">
        <f t="shared" si="122"/>
        <v>0</v>
      </c>
      <c r="AG1217" s="13">
        <f t="shared" si="123"/>
        <v>0</v>
      </c>
      <c r="AH1217" s="12">
        <f t="shared" si="124"/>
        <v>9</v>
      </c>
    </row>
    <row r="1218" spans="1:34" hidden="1" x14ac:dyDescent="0.3">
      <c r="A1218" s="11" t="s">
        <v>4331</v>
      </c>
      <c r="B1218" s="12" t="s">
        <v>4098</v>
      </c>
      <c r="C1218" s="12" t="s">
        <v>4250</v>
      </c>
      <c r="D1218" s="11" t="s">
        <v>4322</v>
      </c>
      <c r="E1218" s="11" t="s">
        <v>4332</v>
      </c>
      <c r="F1218" s="11" t="s">
        <v>4331</v>
      </c>
      <c r="G1218" s="12" t="s">
        <v>4333</v>
      </c>
      <c r="H1218" s="13" t="s">
        <v>370</v>
      </c>
      <c r="I1218" s="13"/>
      <c r="J1218" s="13"/>
      <c r="K1218" s="14" t="s">
        <v>370</v>
      </c>
      <c r="M1218" s="15"/>
      <c r="N1218" s="13"/>
      <c r="P1218" s="13"/>
      <c r="R1218" s="13" t="s">
        <v>370</v>
      </c>
      <c r="T1218" s="13"/>
      <c r="W1218" s="13"/>
      <c r="Y1218" s="13"/>
      <c r="Z1218" s="14"/>
      <c r="AD1218" s="13">
        <f t="shared" si="125"/>
        <v>3</v>
      </c>
      <c r="AE1218" s="13">
        <f t="shared" si="121"/>
        <v>0</v>
      </c>
      <c r="AF1218" s="13">
        <f t="shared" si="122"/>
        <v>0</v>
      </c>
      <c r="AG1218" s="13">
        <f t="shared" si="123"/>
        <v>0</v>
      </c>
      <c r="AH1218" s="12">
        <f t="shared" si="124"/>
        <v>3</v>
      </c>
    </row>
    <row r="1219" spans="1:34" hidden="1" x14ac:dyDescent="0.3">
      <c r="A1219" s="11" t="s">
        <v>4334</v>
      </c>
      <c r="B1219" s="12" t="s">
        <v>4098</v>
      </c>
      <c r="C1219" s="12" t="s">
        <v>4250</v>
      </c>
      <c r="D1219" s="11" t="s">
        <v>4322</v>
      </c>
      <c r="E1219" s="11" t="s">
        <v>4335</v>
      </c>
      <c r="F1219" s="11" t="s">
        <v>4334</v>
      </c>
      <c r="G1219" s="12" t="s">
        <v>4336</v>
      </c>
      <c r="I1219" s="13"/>
      <c r="J1219" s="13"/>
      <c r="M1219" s="19" t="s">
        <v>416</v>
      </c>
      <c r="N1219" s="13"/>
      <c r="P1219" s="13"/>
      <c r="R1219" s="13"/>
      <c r="T1219" s="13"/>
      <c r="W1219" s="13"/>
      <c r="Y1219" s="13"/>
      <c r="Z1219" s="14"/>
      <c r="AD1219" s="13">
        <f t="shared" si="125"/>
        <v>1</v>
      </c>
      <c r="AE1219" s="13">
        <f t="shared" si="121"/>
        <v>0</v>
      </c>
      <c r="AF1219" s="13">
        <f t="shared" si="122"/>
        <v>0</v>
      </c>
      <c r="AG1219" s="13">
        <f t="shared" si="123"/>
        <v>0</v>
      </c>
      <c r="AH1219" s="12">
        <f t="shared" si="124"/>
        <v>1</v>
      </c>
    </row>
    <row r="1220" spans="1:34" hidden="1" x14ac:dyDescent="0.3">
      <c r="A1220" s="11" t="s">
        <v>4337</v>
      </c>
      <c r="B1220" s="12" t="s">
        <v>4098</v>
      </c>
      <c r="C1220" s="12" t="s">
        <v>4250</v>
      </c>
      <c r="D1220" s="11" t="s">
        <v>4322</v>
      </c>
      <c r="E1220" s="11" t="s">
        <v>4338</v>
      </c>
      <c r="F1220" s="11" t="s">
        <v>4337</v>
      </c>
      <c r="G1220" s="12" t="s">
        <v>4339</v>
      </c>
      <c r="I1220" s="13"/>
      <c r="J1220" s="13"/>
      <c r="M1220" s="15" t="s">
        <v>359</v>
      </c>
      <c r="N1220" s="13"/>
      <c r="O1220" s="13" t="s">
        <v>370</v>
      </c>
      <c r="P1220" s="13"/>
      <c r="R1220" s="13"/>
      <c r="S1220" s="13" t="s">
        <v>370</v>
      </c>
      <c r="T1220" s="13"/>
      <c r="W1220" s="13"/>
      <c r="Y1220" s="13"/>
      <c r="Z1220" s="14"/>
      <c r="AD1220" s="13">
        <f t="shared" si="125"/>
        <v>3</v>
      </c>
      <c r="AE1220" s="13">
        <f t="shared" ref="AE1220:AE1283" si="126">COUNTIF(H1220:Z1220,"NB")</f>
        <v>0</v>
      </c>
      <c r="AF1220" s="13">
        <f t="shared" ref="AF1220:AF1283" si="127">COUNTIF(H1220:Z1220,"V")</f>
        <v>0</v>
      </c>
      <c r="AG1220" s="13">
        <f t="shared" si="123"/>
        <v>0</v>
      </c>
      <c r="AH1220" s="12">
        <f t="shared" si="124"/>
        <v>3</v>
      </c>
    </row>
    <row r="1221" spans="1:34" hidden="1" x14ac:dyDescent="0.3">
      <c r="A1221" s="11" t="s">
        <v>4340</v>
      </c>
      <c r="B1221" s="12" t="s">
        <v>4098</v>
      </c>
      <c r="C1221" s="12" t="s">
        <v>4250</v>
      </c>
      <c r="D1221" s="11" t="s">
        <v>4322</v>
      </c>
      <c r="E1221" s="11" t="s">
        <v>4341</v>
      </c>
      <c r="F1221" s="11" t="s">
        <v>4340</v>
      </c>
      <c r="G1221" s="12" t="s">
        <v>4342</v>
      </c>
      <c r="H1221" s="13" t="s">
        <v>370</v>
      </c>
      <c r="I1221" s="13"/>
      <c r="J1221" s="13" t="s">
        <v>370</v>
      </c>
      <c r="K1221" s="14" t="s">
        <v>370</v>
      </c>
      <c r="M1221" s="15"/>
      <c r="N1221" s="13"/>
      <c r="P1221" s="13"/>
      <c r="R1221" s="13" t="s">
        <v>370</v>
      </c>
      <c r="T1221" s="13"/>
      <c r="V1221" s="13" t="s">
        <v>370</v>
      </c>
      <c r="W1221" s="13"/>
      <c r="Y1221" s="13"/>
      <c r="Z1221" s="14"/>
      <c r="AD1221" s="13">
        <f t="shared" si="125"/>
        <v>5</v>
      </c>
      <c r="AE1221" s="13">
        <f t="shared" si="126"/>
        <v>0</v>
      </c>
      <c r="AF1221" s="13">
        <f t="shared" si="127"/>
        <v>0</v>
      </c>
      <c r="AG1221" s="13">
        <f t="shared" si="123"/>
        <v>0</v>
      </c>
      <c r="AH1221" s="12">
        <f t="shared" si="124"/>
        <v>5</v>
      </c>
    </row>
    <row r="1222" spans="1:34" hidden="1" x14ac:dyDescent="0.3">
      <c r="A1222" s="11" t="s">
        <v>79</v>
      </c>
      <c r="B1222" s="12" t="s">
        <v>4098</v>
      </c>
      <c r="C1222" s="12" t="s">
        <v>4250</v>
      </c>
      <c r="D1222" s="11" t="s">
        <v>4322</v>
      </c>
      <c r="E1222" s="11" t="s">
        <v>4343</v>
      </c>
      <c r="F1222" s="11" t="s">
        <v>79</v>
      </c>
      <c r="G1222" s="12" t="s">
        <v>4344</v>
      </c>
      <c r="I1222" s="13"/>
      <c r="J1222" s="13"/>
      <c r="M1222" s="15" t="s">
        <v>359</v>
      </c>
      <c r="N1222" s="13"/>
      <c r="P1222" s="13"/>
      <c r="Q1222" s="13" t="s">
        <v>370</v>
      </c>
      <c r="R1222" s="13"/>
      <c r="T1222" s="13" t="s">
        <v>370</v>
      </c>
      <c r="U1222" s="13" t="s">
        <v>370</v>
      </c>
      <c r="W1222" s="13" t="s">
        <v>370</v>
      </c>
      <c r="Y1222" s="13"/>
      <c r="Z1222" s="14"/>
      <c r="AD1222" s="13">
        <f t="shared" si="125"/>
        <v>5</v>
      </c>
      <c r="AE1222" s="13">
        <f t="shared" si="126"/>
        <v>0</v>
      </c>
      <c r="AF1222" s="13">
        <f t="shared" si="127"/>
        <v>0</v>
      </c>
      <c r="AG1222" s="13">
        <f t="shared" si="123"/>
        <v>0</v>
      </c>
      <c r="AH1222" s="12">
        <f t="shared" si="124"/>
        <v>5</v>
      </c>
    </row>
    <row r="1223" spans="1:34" hidden="1" x14ac:dyDescent="0.3">
      <c r="A1223" s="11" t="s">
        <v>4345</v>
      </c>
      <c r="B1223" s="12" t="s">
        <v>4098</v>
      </c>
      <c r="C1223" s="12" t="s">
        <v>4250</v>
      </c>
      <c r="D1223" s="11" t="s">
        <v>4346</v>
      </c>
      <c r="E1223" s="11" t="s">
        <v>1368</v>
      </c>
      <c r="F1223" s="11" t="s">
        <v>4345</v>
      </c>
      <c r="G1223" s="12" t="s">
        <v>4347</v>
      </c>
      <c r="H1223" s="13" t="s">
        <v>370</v>
      </c>
      <c r="I1223" s="27"/>
      <c r="J1223" s="13" t="s">
        <v>370</v>
      </c>
      <c r="M1223" s="15" t="s">
        <v>370</v>
      </c>
      <c r="N1223" s="13"/>
      <c r="O1223" s="13" t="s">
        <v>370</v>
      </c>
      <c r="P1223" s="13"/>
      <c r="R1223" s="13"/>
      <c r="S1223" s="13" t="s">
        <v>370</v>
      </c>
      <c r="T1223" s="13"/>
      <c r="W1223" s="13" t="s">
        <v>370</v>
      </c>
      <c r="Y1223" s="13"/>
      <c r="Z1223" s="14"/>
      <c r="AD1223" s="13">
        <f t="shared" si="125"/>
        <v>6</v>
      </c>
      <c r="AE1223" s="13">
        <f t="shared" si="126"/>
        <v>0</v>
      </c>
      <c r="AF1223" s="13">
        <f t="shared" si="127"/>
        <v>0</v>
      </c>
      <c r="AG1223" s="13">
        <f t="shared" si="123"/>
        <v>0</v>
      </c>
      <c r="AH1223" s="12">
        <f t="shared" si="124"/>
        <v>6</v>
      </c>
    </row>
    <row r="1224" spans="1:34" hidden="1" x14ac:dyDescent="0.3">
      <c r="A1224" s="11" t="s">
        <v>4348</v>
      </c>
      <c r="B1224" s="12" t="s">
        <v>4098</v>
      </c>
      <c r="C1224" s="12" t="s">
        <v>4250</v>
      </c>
      <c r="D1224" s="11" t="s">
        <v>4346</v>
      </c>
      <c r="E1224" s="11" t="s">
        <v>4349</v>
      </c>
      <c r="F1224" s="11" t="s">
        <v>4348</v>
      </c>
      <c r="G1224" s="12" t="s">
        <v>4350</v>
      </c>
      <c r="I1224" s="13"/>
      <c r="J1224" s="13"/>
      <c r="K1224" s="14" t="s">
        <v>370</v>
      </c>
      <c r="M1224" s="15" t="s">
        <v>359</v>
      </c>
      <c r="N1224" s="13"/>
      <c r="O1224" s="13" t="s">
        <v>370</v>
      </c>
      <c r="P1224" s="13"/>
      <c r="Q1224" s="13" t="s">
        <v>370</v>
      </c>
      <c r="R1224" s="13"/>
      <c r="S1224" s="13" t="s">
        <v>370</v>
      </c>
      <c r="T1224" s="13"/>
      <c r="U1224" s="13" t="s">
        <v>370</v>
      </c>
      <c r="W1224" s="13" t="s">
        <v>370</v>
      </c>
      <c r="Y1224" s="13"/>
      <c r="Z1224" s="14"/>
      <c r="AD1224" s="13">
        <f t="shared" si="125"/>
        <v>7</v>
      </c>
      <c r="AE1224" s="13">
        <f t="shared" si="126"/>
        <v>0</v>
      </c>
      <c r="AF1224" s="13">
        <f t="shared" si="127"/>
        <v>0</v>
      </c>
      <c r="AG1224" s="13">
        <f t="shared" si="123"/>
        <v>0</v>
      </c>
      <c r="AH1224" s="12">
        <f t="shared" si="124"/>
        <v>7</v>
      </c>
    </row>
    <row r="1225" spans="1:34" hidden="1" x14ac:dyDescent="0.3">
      <c r="A1225" s="11" t="s">
        <v>4351</v>
      </c>
      <c r="B1225" s="12" t="s">
        <v>4098</v>
      </c>
      <c r="C1225" s="12" t="s">
        <v>4250</v>
      </c>
      <c r="D1225" s="11" t="s">
        <v>4346</v>
      </c>
      <c r="E1225" s="11" t="s">
        <v>4352</v>
      </c>
      <c r="F1225" s="11" t="s">
        <v>4351</v>
      </c>
      <c r="G1225" s="12" t="s">
        <v>4353</v>
      </c>
      <c r="I1225" s="13"/>
      <c r="J1225" s="13"/>
      <c r="K1225" s="14" t="s">
        <v>370</v>
      </c>
      <c r="M1225" s="15"/>
      <c r="N1225" s="13"/>
      <c r="P1225" s="13" t="s">
        <v>370</v>
      </c>
      <c r="Q1225" s="13" t="s">
        <v>370</v>
      </c>
      <c r="R1225" s="13"/>
      <c r="T1225" s="13" t="s">
        <v>370</v>
      </c>
      <c r="W1225" s="13" t="s">
        <v>370</v>
      </c>
      <c r="Y1225" s="13"/>
      <c r="Z1225" s="14"/>
      <c r="AD1225" s="13">
        <f t="shared" si="125"/>
        <v>5</v>
      </c>
      <c r="AE1225" s="13">
        <f t="shared" si="126"/>
        <v>0</v>
      </c>
      <c r="AF1225" s="13">
        <f t="shared" si="127"/>
        <v>0</v>
      </c>
      <c r="AG1225" s="13">
        <f t="shared" si="123"/>
        <v>0</v>
      </c>
      <c r="AH1225" s="12">
        <f t="shared" si="124"/>
        <v>5</v>
      </c>
    </row>
    <row r="1226" spans="1:34" hidden="1" x14ac:dyDescent="0.3">
      <c r="A1226" s="11" t="s">
        <v>4354</v>
      </c>
      <c r="B1226" s="12" t="s">
        <v>4098</v>
      </c>
      <c r="C1226" s="12" t="s">
        <v>4250</v>
      </c>
      <c r="D1226" s="11" t="s">
        <v>4346</v>
      </c>
      <c r="E1226" s="11" t="s">
        <v>4267</v>
      </c>
      <c r="F1226" s="11" t="s">
        <v>4354</v>
      </c>
      <c r="G1226" s="12" t="s">
        <v>4355</v>
      </c>
      <c r="H1226" s="13" t="s">
        <v>370</v>
      </c>
      <c r="I1226" s="13"/>
      <c r="J1226" s="13"/>
      <c r="K1226" s="14" t="s">
        <v>370</v>
      </c>
      <c r="M1226" s="15"/>
      <c r="N1226" s="13"/>
      <c r="P1226" s="13"/>
      <c r="R1226" s="13" t="s">
        <v>370</v>
      </c>
      <c r="T1226" s="13"/>
      <c r="V1226" s="13" t="s">
        <v>370</v>
      </c>
      <c r="W1226" s="13"/>
      <c r="Y1226" s="13"/>
      <c r="Z1226" s="14"/>
      <c r="AD1226" s="13">
        <f t="shared" si="125"/>
        <v>4</v>
      </c>
      <c r="AE1226" s="13">
        <f t="shared" si="126"/>
        <v>0</v>
      </c>
      <c r="AF1226" s="13">
        <f t="shared" si="127"/>
        <v>0</v>
      </c>
      <c r="AG1226" s="13">
        <f t="shared" si="123"/>
        <v>0</v>
      </c>
      <c r="AH1226" s="12">
        <f t="shared" si="124"/>
        <v>4</v>
      </c>
    </row>
    <row r="1227" spans="1:34" hidden="1" x14ac:dyDescent="0.3">
      <c r="A1227" s="11" t="s">
        <v>4356</v>
      </c>
      <c r="B1227" s="12" t="s">
        <v>4098</v>
      </c>
      <c r="C1227" s="12" t="s">
        <v>4250</v>
      </c>
      <c r="D1227" s="11" t="s">
        <v>4346</v>
      </c>
      <c r="E1227" s="11" t="s">
        <v>4357</v>
      </c>
      <c r="F1227" s="11" t="s">
        <v>4356</v>
      </c>
      <c r="G1227" s="12" t="s">
        <v>4358</v>
      </c>
      <c r="H1227" s="13" t="s">
        <v>370</v>
      </c>
      <c r="I1227" s="13"/>
      <c r="J1227" s="13" t="s">
        <v>370</v>
      </c>
      <c r="K1227" s="14" t="s">
        <v>370</v>
      </c>
      <c r="M1227" s="15"/>
      <c r="N1227" s="13"/>
      <c r="P1227" s="13"/>
      <c r="R1227" s="13" t="s">
        <v>370</v>
      </c>
      <c r="T1227" s="13"/>
      <c r="V1227" s="13" t="s">
        <v>370</v>
      </c>
      <c r="W1227" s="13"/>
      <c r="Y1227" s="13"/>
      <c r="Z1227" s="14"/>
      <c r="AD1227" s="13">
        <f t="shared" si="125"/>
        <v>5</v>
      </c>
      <c r="AE1227" s="13">
        <f t="shared" si="126"/>
        <v>0</v>
      </c>
      <c r="AF1227" s="13">
        <f t="shared" si="127"/>
        <v>0</v>
      </c>
      <c r="AG1227" s="13">
        <f t="shared" si="123"/>
        <v>0</v>
      </c>
      <c r="AH1227" s="12">
        <f t="shared" si="124"/>
        <v>5</v>
      </c>
    </row>
    <row r="1228" spans="1:34" hidden="1" x14ac:dyDescent="0.3">
      <c r="A1228" s="11" t="s">
        <v>4359</v>
      </c>
      <c r="B1228" s="12" t="s">
        <v>4098</v>
      </c>
      <c r="C1228" s="12" t="s">
        <v>4250</v>
      </c>
      <c r="D1228" s="11" t="s">
        <v>4346</v>
      </c>
      <c r="E1228" s="11" t="s">
        <v>4360</v>
      </c>
      <c r="F1228" s="11" t="s">
        <v>4359</v>
      </c>
      <c r="G1228" s="12" t="s">
        <v>4361</v>
      </c>
      <c r="H1228" s="13" t="s">
        <v>370</v>
      </c>
      <c r="I1228" s="13"/>
      <c r="J1228" s="13" t="s">
        <v>370</v>
      </c>
      <c r="L1228" s="13" t="s">
        <v>370</v>
      </c>
      <c r="M1228" s="15"/>
      <c r="N1228" s="13"/>
      <c r="P1228" s="13"/>
      <c r="R1228" s="13"/>
      <c r="T1228" s="13"/>
      <c r="W1228" s="13"/>
      <c r="Y1228" s="13"/>
      <c r="Z1228" s="14"/>
      <c r="AD1228" s="13">
        <f t="shared" si="125"/>
        <v>3</v>
      </c>
      <c r="AE1228" s="13">
        <f t="shared" si="126"/>
        <v>0</v>
      </c>
      <c r="AF1228" s="13">
        <f t="shared" si="127"/>
        <v>0</v>
      </c>
      <c r="AG1228" s="13">
        <f t="shared" si="123"/>
        <v>0</v>
      </c>
      <c r="AH1228" s="12">
        <f t="shared" si="124"/>
        <v>3</v>
      </c>
    </row>
    <row r="1229" spans="1:34" hidden="1" x14ac:dyDescent="0.3">
      <c r="A1229" s="11" t="s">
        <v>4362</v>
      </c>
      <c r="B1229" s="12" t="s">
        <v>4098</v>
      </c>
      <c r="C1229" s="12" t="s">
        <v>4250</v>
      </c>
      <c r="D1229" s="11" t="s">
        <v>4346</v>
      </c>
      <c r="E1229" s="11" t="s">
        <v>4363</v>
      </c>
      <c r="F1229" s="11" t="s">
        <v>4362</v>
      </c>
      <c r="G1229" s="12" t="s">
        <v>4364</v>
      </c>
      <c r="I1229" s="13"/>
      <c r="J1229" s="13"/>
      <c r="M1229" s="15"/>
      <c r="N1229" s="13"/>
      <c r="P1229" s="13"/>
      <c r="Q1229" s="13" t="s">
        <v>370</v>
      </c>
      <c r="R1229" s="13"/>
      <c r="T1229" s="13" t="s">
        <v>370</v>
      </c>
      <c r="W1229" s="13"/>
      <c r="Y1229" s="13"/>
      <c r="Z1229" s="14"/>
      <c r="AD1229" s="13">
        <f t="shared" si="125"/>
        <v>2</v>
      </c>
      <c r="AE1229" s="13">
        <f t="shared" si="126"/>
        <v>0</v>
      </c>
      <c r="AF1229" s="13">
        <f t="shared" si="127"/>
        <v>0</v>
      </c>
      <c r="AG1229" s="13">
        <f t="shared" si="123"/>
        <v>0</v>
      </c>
      <c r="AH1229" s="12">
        <f t="shared" si="124"/>
        <v>2</v>
      </c>
    </row>
    <row r="1230" spans="1:34" hidden="1" x14ac:dyDescent="0.3">
      <c r="A1230" s="11" t="s">
        <v>4365</v>
      </c>
      <c r="B1230" s="12" t="s">
        <v>4098</v>
      </c>
      <c r="C1230" s="12" t="s">
        <v>4250</v>
      </c>
      <c r="D1230" s="11" t="s">
        <v>4346</v>
      </c>
      <c r="E1230" s="11" t="s">
        <v>4366</v>
      </c>
      <c r="F1230" s="11" t="s">
        <v>4365</v>
      </c>
      <c r="G1230" s="12" t="s">
        <v>4367</v>
      </c>
      <c r="H1230" s="13" t="s">
        <v>370</v>
      </c>
      <c r="I1230" s="13"/>
      <c r="J1230" s="13" t="s">
        <v>370</v>
      </c>
      <c r="K1230" s="14" t="s">
        <v>370</v>
      </c>
      <c r="M1230" s="15" t="s">
        <v>359</v>
      </c>
      <c r="N1230" s="13"/>
      <c r="O1230" s="13" t="s">
        <v>370</v>
      </c>
      <c r="P1230" s="13" t="s">
        <v>370</v>
      </c>
      <c r="Q1230" s="13" t="s">
        <v>370</v>
      </c>
      <c r="R1230" s="13" t="s">
        <v>370</v>
      </c>
      <c r="S1230" s="13" t="s">
        <v>370</v>
      </c>
      <c r="T1230" s="13"/>
      <c r="W1230" s="13" t="s">
        <v>370</v>
      </c>
      <c r="Y1230" s="13"/>
      <c r="Z1230" s="14"/>
      <c r="AD1230" s="13">
        <f t="shared" si="125"/>
        <v>10</v>
      </c>
      <c r="AE1230" s="13">
        <f t="shared" si="126"/>
        <v>0</v>
      </c>
      <c r="AF1230" s="13">
        <f t="shared" si="127"/>
        <v>0</v>
      </c>
      <c r="AG1230" s="13">
        <f t="shared" si="123"/>
        <v>0</v>
      </c>
      <c r="AH1230" s="12">
        <f t="shared" si="124"/>
        <v>10</v>
      </c>
    </row>
    <row r="1231" spans="1:34" hidden="1" x14ac:dyDescent="0.3">
      <c r="A1231" s="11" t="s">
        <v>4368</v>
      </c>
      <c r="B1231" s="12" t="s">
        <v>4098</v>
      </c>
      <c r="C1231" s="12" t="s">
        <v>4250</v>
      </c>
      <c r="D1231" s="11" t="s">
        <v>4346</v>
      </c>
      <c r="E1231" s="11" t="s">
        <v>4069</v>
      </c>
      <c r="F1231" s="11" t="s">
        <v>4368</v>
      </c>
      <c r="G1231" s="12" t="s">
        <v>4369</v>
      </c>
      <c r="H1231" s="13" t="s">
        <v>370</v>
      </c>
      <c r="I1231" s="13"/>
      <c r="J1231" s="13" t="s">
        <v>370</v>
      </c>
      <c r="M1231" s="15"/>
      <c r="N1231" s="13"/>
      <c r="P1231" s="13"/>
      <c r="R1231" s="13"/>
      <c r="T1231" s="13"/>
      <c r="W1231" s="13"/>
      <c r="Y1231" s="13"/>
      <c r="Z1231" s="14"/>
      <c r="AD1231" s="13">
        <f t="shared" si="125"/>
        <v>2</v>
      </c>
      <c r="AE1231" s="13">
        <f t="shared" si="126"/>
        <v>0</v>
      </c>
      <c r="AF1231" s="13">
        <f t="shared" si="127"/>
        <v>0</v>
      </c>
      <c r="AG1231" s="13">
        <f t="shared" si="123"/>
        <v>0</v>
      </c>
      <c r="AH1231" s="12">
        <f t="shared" si="124"/>
        <v>2</v>
      </c>
    </row>
    <row r="1232" spans="1:34" hidden="1" x14ac:dyDescent="0.3">
      <c r="A1232" s="11" t="s">
        <v>4370</v>
      </c>
      <c r="B1232" s="12" t="s">
        <v>4098</v>
      </c>
      <c r="C1232" s="12" t="s">
        <v>4250</v>
      </c>
      <c r="D1232" s="11" t="s">
        <v>4346</v>
      </c>
      <c r="E1232" s="11" t="s">
        <v>4371</v>
      </c>
      <c r="F1232" s="11" t="s">
        <v>4370</v>
      </c>
      <c r="G1232" s="12" t="s">
        <v>4372</v>
      </c>
      <c r="I1232" s="13"/>
      <c r="J1232" s="13"/>
      <c r="M1232" s="15" t="s">
        <v>359</v>
      </c>
      <c r="N1232" s="13"/>
      <c r="O1232" s="13" t="s">
        <v>370</v>
      </c>
      <c r="P1232" s="13"/>
      <c r="R1232" s="13"/>
      <c r="S1232" s="13" t="s">
        <v>370</v>
      </c>
      <c r="T1232" s="13"/>
      <c r="W1232" s="13"/>
      <c r="Y1232" s="13"/>
      <c r="Z1232" s="14"/>
      <c r="AD1232" s="13">
        <f t="shared" si="125"/>
        <v>3</v>
      </c>
      <c r="AE1232" s="13">
        <f t="shared" si="126"/>
        <v>0</v>
      </c>
      <c r="AF1232" s="13">
        <f t="shared" si="127"/>
        <v>0</v>
      </c>
      <c r="AG1232" s="13">
        <f t="shared" si="123"/>
        <v>0</v>
      </c>
      <c r="AH1232" s="12">
        <f t="shared" si="124"/>
        <v>3</v>
      </c>
    </row>
    <row r="1233" spans="1:34" hidden="1" x14ac:dyDescent="0.3">
      <c r="A1233" s="11" t="s">
        <v>4373</v>
      </c>
      <c r="B1233" s="12" t="s">
        <v>4098</v>
      </c>
      <c r="C1233" s="12" t="s">
        <v>4250</v>
      </c>
      <c r="D1233" s="11" t="s">
        <v>4346</v>
      </c>
      <c r="E1233" s="11" t="s">
        <v>4374</v>
      </c>
      <c r="F1233" s="11" t="s">
        <v>4373</v>
      </c>
      <c r="G1233" s="12" t="s">
        <v>4375</v>
      </c>
      <c r="I1233" s="13"/>
      <c r="J1233" s="13"/>
      <c r="M1233" s="15" t="s">
        <v>359</v>
      </c>
      <c r="N1233" s="13"/>
      <c r="O1233" s="13" t="s">
        <v>370</v>
      </c>
      <c r="P1233" s="13"/>
      <c r="R1233" s="13"/>
      <c r="S1233" s="13" t="s">
        <v>370</v>
      </c>
      <c r="T1233" s="13"/>
      <c r="W1233" s="13" t="s">
        <v>370</v>
      </c>
      <c r="Y1233" s="13"/>
      <c r="Z1233" s="14"/>
      <c r="AD1233" s="13">
        <f t="shared" si="125"/>
        <v>4</v>
      </c>
      <c r="AE1233" s="13">
        <f t="shared" si="126"/>
        <v>0</v>
      </c>
      <c r="AF1233" s="13">
        <f t="shared" si="127"/>
        <v>0</v>
      </c>
      <c r="AG1233" s="13">
        <f t="shared" si="123"/>
        <v>0</v>
      </c>
      <c r="AH1233" s="12">
        <f t="shared" si="124"/>
        <v>4</v>
      </c>
    </row>
    <row r="1234" spans="1:34" hidden="1" x14ac:dyDescent="0.3">
      <c r="A1234" s="11" t="s">
        <v>4376</v>
      </c>
      <c r="B1234" s="12" t="s">
        <v>4098</v>
      </c>
      <c r="C1234" s="12" t="s">
        <v>4250</v>
      </c>
      <c r="D1234" s="11" t="s">
        <v>4346</v>
      </c>
      <c r="E1234" s="11" t="s">
        <v>4377</v>
      </c>
      <c r="F1234" s="11" t="s">
        <v>4376</v>
      </c>
      <c r="G1234" s="12" t="s">
        <v>4378</v>
      </c>
      <c r="I1234" s="13"/>
      <c r="J1234" s="13" t="s">
        <v>370</v>
      </c>
      <c r="M1234" s="15" t="s">
        <v>359</v>
      </c>
      <c r="N1234" s="13"/>
      <c r="O1234" s="13" t="s">
        <v>370</v>
      </c>
      <c r="P1234" s="13"/>
      <c r="R1234" s="13"/>
      <c r="S1234" s="13" t="s">
        <v>370</v>
      </c>
      <c r="T1234" s="13"/>
      <c r="W1234" s="13"/>
      <c r="Y1234" s="13"/>
      <c r="Z1234" s="14"/>
      <c r="AD1234" s="13">
        <f t="shared" si="125"/>
        <v>4</v>
      </c>
      <c r="AE1234" s="13">
        <f t="shared" si="126"/>
        <v>0</v>
      </c>
      <c r="AF1234" s="13">
        <f t="shared" si="127"/>
        <v>0</v>
      </c>
      <c r="AG1234" s="13">
        <f t="shared" si="123"/>
        <v>0</v>
      </c>
      <c r="AH1234" s="12">
        <f t="shared" si="124"/>
        <v>4</v>
      </c>
    </row>
    <row r="1235" spans="1:34" hidden="1" x14ac:dyDescent="0.3">
      <c r="A1235" s="11" t="s">
        <v>4379</v>
      </c>
      <c r="B1235" s="12" t="s">
        <v>4098</v>
      </c>
      <c r="C1235" s="12" t="s">
        <v>4250</v>
      </c>
      <c r="D1235" s="11" t="s">
        <v>4346</v>
      </c>
      <c r="E1235" s="11" t="s">
        <v>678</v>
      </c>
      <c r="F1235" s="11" t="s">
        <v>4379</v>
      </c>
      <c r="G1235" s="12" t="s">
        <v>4380</v>
      </c>
      <c r="I1235" s="13"/>
      <c r="J1235" s="13" t="s">
        <v>370</v>
      </c>
      <c r="K1235" s="14" t="s">
        <v>370</v>
      </c>
      <c r="M1235" s="15" t="s">
        <v>359</v>
      </c>
      <c r="N1235" s="13"/>
      <c r="O1235" s="13" t="s">
        <v>370</v>
      </c>
      <c r="P1235" s="13"/>
      <c r="R1235" s="13"/>
      <c r="S1235" s="13" t="s">
        <v>370</v>
      </c>
      <c r="T1235" s="13"/>
      <c r="W1235" s="13" t="s">
        <v>370</v>
      </c>
      <c r="Y1235" s="13"/>
      <c r="Z1235" s="14"/>
      <c r="AD1235" s="13">
        <f t="shared" si="125"/>
        <v>6</v>
      </c>
      <c r="AE1235" s="13">
        <f t="shared" si="126"/>
        <v>0</v>
      </c>
      <c r="AF1235" s="13">
        <f t="shared" si="127"/>
        <v>0</v>
      </c>
      <c r="AG1235" s="13">
        <f t="shared" si="123"/>
        <v>0</v>
      </c>
      <c r="AH1235" s="12">
        <f t="shared" si="124"/>
        <v>6</v>
      </c>
    </row>
    <row r="1236" spans="1:34" hidden="1" x14ac:dyDescent="0.3">
      <c r="A1236" s="11" t="s">
        <v>4381</v>
      </c>
      <c r="B1236" s="12" t="s">
        <v>4098</v>
      </c>
      <c r="C1236" s="12" t="s">
        <v>4250</v>
      </c>
      <c r="D1236" s="11" t="s">
        <v>4346</v>
      </c>
      <c r="E1236" s="11" t="s">
        <v>4382</v>
      </c>
      <c r="F1236" s="11" t="s">
        <v>4381</v>
      </c>
      <c r="G1236" s="12" t="s">
        <v>4383</v>
      </c>
      <c r="I1236" s="13"/>
      <c r="J1236" s="13"/>
      <c r="M1236" s="15" t="s">
        <v>359</v>
      </c>
      <c r="N1236" s="13"/>
      <c r="O1236" s="13" t="s">
        <v>370</v>
      </c>
      <c r="P1236" s="13"/>
      <c r="R1236" s="13"/>
      <c r="T1236" s="13"/>
      <c r="W1236" s="13"/>
      <c r="Y1236" s="13"/>
      <c r="Z1236" s="14"/>
      <c r="AD1236" s="13">
        <f t="shared" si="125"/>
        <v>2</v>
      </c>
      <c r="AE1236" s="13">
        <f t="shared" si="126"/>
        <v>0</v>
      </c>
      <c r="AF1236" s="13">
        <f t="shared" si="127"/>
        <v>0</v>
      </c>
      <c r="AG1236" s="13">
        <f t="shared" si="123"/>
        <v>0</v>
      </c>
      <c r="AH1236" s="12">
        <f t="shared" si="124"/>
        <v>2</v>
      </c>
    </row>
    <row r="1237" spans="1:34" hidden="1" x14ac:dyDescent="0.3">
      <c r="A1237" s="11" t="s">
        <v>4384</v>
      </c>
      <c r="B1237" s="12" t="s">
        <v>4098</v>
      </c>
      <c r="C1237" s="12" t="s">
        <v>4250</v>
      </c>
      <c r="D1237" s="11" t="s">
        <v>4346</v>
      </c>
      <c r="E1237" s="11" t="s">
        <v>4385</v>
      </c>
      <c r="F1237" s="11" t="s">
        <v>4384</v>
      </c>
      <c r="G1237" s="12" t="s">
        <v>4386</v>
      </c>
      <c r="I1237" s="13"/>
      <c r="J1237" s="13"/>
      <c r="K1237" s="17" t="s">
        <v>416</v>
      </c>
      <c r="M1237" s="15"/>
      <c r="N1237" s="13"/>
      <c r="P1237" s="13"/>
      <c r="R1237" s="13"/>
      <c r="T1237" s="13"/>
      <c r="W1237" s="13"/>
      <c r="Y1237" s="13"/>
      <c r="Z1237" s="14"/>
      <c r="AD1237" s="13">
        <f t="shared" si="125"/>
        <v>1</v>
      </c>
      <c r="AE1237" s="13">
        <f t="shared" si="126"/>
        <v>0</v>
      </c>
      <c r="AF1237" s="13">
        <f t="shared" si="127"/>
        <v>0</v>
      </c>
      <c r="AG1237" s="13">
        <f t="shared" si="123"/>
        <v>0</v>
      </c>
      <c r="AH1237" s="12">
        <f t="shared" si="124"/>
        <v>1</v>
      </c>
    </row>
    <row r="1238" spans="1:34" hidden="1" x14ac:dyDescent="0.3">
      <c r="A1238" s="11" t="s">
        <v>4387</v>
      </c>
      <c r="B1238" s="12" t="s">
        <v>4098</v>
      </c>
      <c r="C1238" s="12" t="s">
        <v>4250</v>
      </c>
      <c r="D1238" s="11" t="s">
        <v>4388</v>
      </c>
      <c r="E1238" s="11" t="s">
        <v>4389</v>
      </c>
      <c r="F1238" s="11" t="s">
        <v>4387</v>
      </c>
      <c r="G1238" s="12" t="s">
        <v>4390</v>
      </c>
      <c r="I1238" s="13"/>
      <c r="J1238" s="13"/>
      <c r="M1238" s="15" t="s">
        <v>359</v>
      </c>
      <c r="N1238" s="13"/>
      <c r="O1238" s="13" t="s">
        <v>370</v>
      </c>
      <c r="P1238" s="13"/>
      <c r="R1238" s="13"/>
      <c r="S1238" s="13" t="s">
        <v>370</v>
      </c>
      <c r="T1238" s="13"/>
      <c r="W1238" s="13" t="s">
        <v>370</v>
      </c>
      <c r="Y1238" s="13"/>
      <c r="Z1238" s="14"/>
      <c r="AD1238" s="13">
        <f t="shared" si="125"/>
        <v>4</v>
      </c>
      <c r="AE1238" s="13">
        <f t="shared" si="126"/>
        <v>0</v>
      </c>
      <c r="AF1238" s="13">
        <f t="shared" si="127"/>
        <v>0</v>
      </c>
      <c r="AG1238" s="13">
        <f t="shared" si="123"/>
        <v>0</v>
      </c>
      <c r="AH1238" s="12">
        <f t="shared" ref="AH1238:AH1256" si="128">SUM(AD1238:AG1238)</f>
        <v>4</v>
      </c>
    </row>
    <row r="1239" spans="1:34" hidden="1" x14ac:dyDescent="0.3">
      <c r="A1239" s="11" t="s">
        <v>4391</v>
      </c>
      <c r="B1239" s="12" t="s">
        <v>4098</v>
      </c>
      <c r="C1239" s="12" t="s">
        <v>4250</v>
      </c>
      <c r="D1239" s="11" t="s">
        <v>4388</v>
      </c>
      <c r="E1239" s="11" t="s">
        <v>4392</v>
      </c>
      <c r="F1239" s="11" t="s">
        <v>4391</v>
      </c>
      <c r="G1239" s="12" t="s">
        <v>4393</v>
      </c>
      <c r="I1239" s="13"/>
      <c r="J1239" s="13" t="s">
        <v>370</v>
      </c>
      <c r="M1239" s="15" t="s">
        <v>359</v>
      </c>
      <c r="N1239" s="13"/>
      <c r="O1239" s="13" t="s">
        <v>370</v>
      </c>
      <c r="P1239" s="13"/>
      <c r="R1239" s="13"/>
      <c r="S1239" s="13" t="s">
        <v>370</v>
      </c>
      <c r="T1239" s="13"/>
      <c r="W1239" s="13"/>
      <c r="Y1239" s="13"/>
      <c r="Z1239" s="14"/>
      <c r="AD1239" s="13">
        <f t="shared" si="125"/>
        <v>4</v>
      </c>
      <c r="AE1239" s="13">
        <f t="shared" si="126"/>
        <v>0</v>
      </c>
      <c r="AF1239" s="13">
        <f t="shared" si="127"/>
        <v>0</v>
      </c>
      <c r="AG1239" s="13">
        <f t="shared" ref="AG1239:AG1319" si="129">COUNTIF(H1239:AA1239,"IN")</f>
        <v>0</v>
      </c>
      <c r="AH1239" s="12">
        <f t="shared" si="128"/>
        <v>4</v>
      </c>
    </row>
    <row r="1240" spans="1:34" hidden="1" x14ac:dyDescent="0.3">
      <c r="A1240" s="11" t="s">
        <v>4394</v>
      </c>
      <c r="B1240" s="12" t="s">
        <v>4098</v>
      </c>
      <c r="C1240" s="12" t="s">
        <v>4250</v>
      </c>
      <c r="D1240" s="11" t="s">
        <v>4388</v>
      </c>
      <c r="E1240" s="11" t="s">
        <v>4395</v>
      </c>
      <c r="F1240" s="11" t="s">
        <v>4394</v>
      </c>
      <c r="G1240" s="12" t="s">
        <v>4396</v>
      </c>
      <c r="I1240" s="13"/>
      <c r="J1240" s="13" t="s">
        <v>370</v>
      </c>
      <c r="K1240" s="14" t="s">
        <v>370</v>
      </c>
      <c r="M1240" s="15" t="s">
        <v>359</v>
      </c>
      <c r="N1240" s="13"/>
      <c r="O1240" s="13" t="s">
        <v>370</v>
      </c>
      <c r="P1240" s="13" t="s">
        <v>370</v>
      </c>
      <c r="Q1240" s="13" t="s">
        <v>370</v>
      </c>
      <c r="R1240" s="13"/>
      <c r="S1240" s="13" t="s">
        <v>370</v>
      </c>
      <c r="T1240" s="13" t="s">
        <v>370</v>
      </c>
      <c r="W1240" s="13" t="s">
        <v>370</v>
      </c>
      <c r="Y1240" s="13"/>
      <c r="Z1240" s="14"/>
      <c r="AD1240" s="13">
        <f t="shared" si="125"/>
        <v>9</v>
      </c>
      <c r="AE1240" s="13">
        <f t="shared" si="126"/>
        <v>0</v>
      </c>
      <c r="AF1240" s="13">
        <f t="shared" si="127"/>
        <v>0</v>
      </c>
      <c r="AG1240" s="13">
        <f t="shared" si="129"/>
        <v>0</v>
      </c>
      <c r="AH1240" s="12">
        <f t="shared" si="128"/>
        <v>9</v>
      </c>
    </row>
    <row r="1241" spans="1:34" hidden="1" x14ac:dyDescent="0.3">
      <c r="A1241" s="11" t="s">
        <v>4397</v>
      </c>
      <c r="B1241" s="12" t="s">
        <v>4098</v>
      </c>
      <c r="C1241" s="12" t="s">
        <v>4250</v>
      </c>
      <c r="D1241" s="11" t="s">
        <v>4388</v>
      </c>
      <c r="E1241" s="11" t="s">
        <v>2989</v>
      </c>
      <c r="F1241" s="11" t="s">
        <v>4397</v>
      </c>
      <c r="G1241" s="12" t="s">
        <v>4398</v>
      </c>
      <c r="H1241" s="13" t="s">
        <v>370</v>
      </c>
      <c r="I1241" s="13"/>
      <c r="J1241" s="13"/>
      <c r="K1241" s="14" t="s">
        <v>370</v>
      </c>
      <c r="M1241" s="15"/>
      <c r="N1241" s="13"/>
      <c r="P1241" s="13"/>
      <c r="R1241" s="13" t="s">
        <v>370</v>
      </c>
      <c r="T1241" s="13"/>
      <c r="W1241" s="13"/>
      <c r="Y1241" s="13"/>
      <c r="Z1241" s="14"/>
      <c r="AD1241" s="13">
        <f t="shared" si="125"/>
        <v>3</v>
      </c>
      <c r="AE1241" s="13">
        <f t="shared" si="126"/>
        <v>0</v>
      </c>
      <c r="AF1241" s="13">
        <f t="shared" si="127"/>
        <v>0</v>
      </c>
      <c r="AG1241" s="13">
        <f t="shared" si="129"/>
        <v>0</v>
      </c>
      <c r="AH1241" s="12">
        <f t="shared" si="128"/>
        <v>3</v>
      </c>
    </row>
    <row r="1242" spans="1:34" hidden="1" x14ac:dyDescent="0.3">
      <c r="A1242" s="11" t="s">
        <v>4399</v>
      </c>
      <c r="B1242" s="12" t="s">
        <v>4098</v>
      </c>
      <c r="C1242" s="12" t="s">
        <v>4250</v>
      </c>
      <c r="D1242" s="11" t="s">
        <v>4388</v>
      </c>
      <c r="E1242" s="11" t="s">
        <v>4400</v>
      </c>
      <c r="F1242" s="11" t="s">
        <v>4399</v>
      </c>
      <c r="G1242" s="12" t="s">
        <v>4401</v>
      </c>
      <c r="H1242" s="13" t="s">
        <v>370</v>
      </c>
      <c r="I1242" s="13"/>
      <c r="J1242" s="13" t="s">
        <v>370</v>
      </c>
      <c r="K1242" s="14" t="s">
        <v>370</v>
      </c>
      <c r="M1242" s="15" t="s">
        <v>359</v>
      </c>
      <c r="N1242" s="13"/>
      <c r="O1242" s="13" t="s">
        <v>370</v>
      </c>
      <c r="P1242" s="13" t="s">
        <v>370</v>
      </c>
      <c r="Q1242" s="13" t="s">
        <v>370</v>
      </c>
      <c r="R1242" s="13" t="s">
        <v>370</v>
      </c>
      <c r="S1242" s="13" t="s">
        <v>370</v>
      </c>
      <c r="T1242" s="13" t="s">
        <v>370</v>
      </c>
      <c r="U1242" s="13" t="s">
        <v>370</v>
      </c>
      <c r="W1242" s="13" t="s">
        <v>370</v>
      </c>
      <c r="Y1242" s="13"/>
      <c r="Z1242" s="14"/>
      <c r="AD1242" s="13">
        <f t="shared" si="125"/>
        <v>12</v>
      </c>
      <c r="AE1242" s="13">
        <f t="shared" si="126"/>
        <v>0</v>
      </c>
      <c r="AF1242" s="13">
        <f t="shared" si="127"/>
        <v>0</v>
      </c>
      <c r="AG1242" s="13">
        <f t="shared" si="129"/>
        <v>0</v>
      </c>
      <c r="AH1242" s="12">
        <f t="shared" si="128"/>
        <v>12</v>
      </c>
    </row>
    <row r="1243" spans="1:34" hidden="1" x14ac:dyDescent="0.3">
      <c r="A1243" s="11" t="s">
        <v>4402</v>
      </c>
      <c r="B1243" s="12" t="s">
        <v>4098</v>
      </c>
      <c r="C1243" s="12" t="s">
        <v>4250</v>
      </c>
      <c r="D1243" s="11" t="s">
        <v>4388</v>
      </c>
      <c r="E1243" s="11" t="s">
        <v>4403</v>
      </c>
      <c r="F1243" s="11" t="s">
        <v>4402</v>
      </c>
      <c r="G1243" s="12" t="s">
        <v>4404</v>
      </c>
      <c r="I1243" s="13"/>
      <c r="J1243" s="13"/>
      <c r="M1243" s="15" t="s">
        <v>359</v>
      </c>
      <c r="N1243" s="13"/>
      <c r="O1243" s="13" t="s">
        <v>370</v>
      </c>
      <c r="P1243" s="13"/>
      <c r="R1243" s="13"/>
      <c r="S1243" s="13" t="s">
        <v>370</v>
      </c>
      <c r="T1243" s="13"/>
      <c r="W1243" s="13"/>
      <c r="Y1243" s="13"/>
      <c r="Z1243" s="14"/>
      <c r="AD1243" s="13">
        <f t="shared" si="125"/>
        <v>3</v>
      </c>
      <c r="AE1243" s="13">
        <f t="shared" si="126"/>
        <v>0</v>
      </c>
      <c r="AF1243" s="13">
        <f t="shared" si="127"/>
        <v>0</v>
      </c>
      <c r="AG1243" s="13">
        <f t="shared" si="129"/>
        <v>0</v>
      </c>
      <c r="AH1243" s="12">
        <f t="shared" si="128"/>
        <v>3</v>
      </c>
    </row>
    <row r="1244" spans="1:34" hidden="1" x14ac:dyDescent="0.3">
      <c r="A1244" s="11" t="s">
        <v>4405</v>
      </c>
      <c r="B1244" s="12" t="s">
        <v>4098</v>
      </c>
      <c r="C1244" s="12" t="s">
        <v>4250</v>
      </c>
      <c r="D1244" s="11" t="s">
        <v>4388</v>
      </c>
      <c r="E1244" s="11" t="s">
        <v>4406</v>
      </c>
      <c r="F1244" s="11" t="s">
        <v>4405</v>
      </c>
      <c r="G1244" s="12" t="s">
        <v>4407</v>
      </c>
      <c r="H1244" s="13" t="s">
        <v>370</v>
      </c>
      <c r="I1244" s="13"/>
      <c r="J1244" s="13" t="s">
        <v>370</v>
      </c>
      <c r="K1244" s="14" t="s">
        <v>370</v>
      </c>
      <c r="M1244" s="15"/>
      <c r="N1244" s="13"/>
      <c r="P1244" s="13"/>
      <c r="R1244" s="13" t="s">
        <v>370</v>
      </c>
      <c r="T1244" s="13"/>
      <c r="V1244" s="13" t="s">
        <v>370</v>
      </c>
      <c r="W1244" s="13"/>
      <c r="Y1244" s="13"/>
      <c r="Z1244" s="14"/>
      <c r="AD1244" s="13">
        <f t="shared" si="125"/>
        <v>5</v>
      </c>
      <c r="AE1244" s="13">
        <f t="shared" si="126"/>
        <v>0</v>
      </c>
      <c r="AF1244" s="13">
        <f t="shared" si="127"/>
        <v>0</v>
      </c>
      <c r="AG1244" s="13">
        <f t="shared" si="129"/>
        <v>0</v>
      </c>
      <c r="AH1244" s="12">
        <f t="shared" si="128"/>
        <v>5</v>
      </c>
    </row>
    <row r="1245" spans="1:34" hidden="1" x14ac:dyDescent="0.3">
      <c r="A1245" s="11" t="s">
        <v>4408</v>
      </c>
      <c r="B1245" s="12" t="s">
        <v>4098</v>
      </c>
      <c r="C1245" s="12" t="s">
        <v>4250</v>
      </c>
      <c r="D1245" s="11" t="s">
        <v>4388</v>
      </c>
      <c r="E1245" s="11" t="s">
        <v>2973</v>
      </c>
      <c r="F1245" s="11" t="s">
        <v>4408</v>
      </c>
      <c r="G1245" s="12" t="s">
        <v>4409</v>
      </c>
      <c r="H1245" s="13" t="s">
        <v>370</v>
      </c>
      <c r="I1245" s="13"/>
      <c r="J1245" s="13"/>
      <c r="L1245" s="13" t="s">
        <v>370</v>
      </c>
      <c r="M1245" s="15"/>
      <c r="N1245" s="13"/>
      <c r="P1245" s="13"/>
      <c r="R1245" s="13"/>
      <c r="T1245" s="13"/>
      <c r="W1245" s="13"/>
      <c r="Y1245" s="13"/>
      <c r="Z1245" s="14"/>
      <c r="AD1245" s="13">
        <f t="shared" si="125"/>
        <v>2</v>
      </c>
      <c r="AE1245" s="13">
        <f t="shared" si="126"/>
        <v>0</v>
      </c>
      <c r="AF1245" s="13">
        <f t="shared" si="127"/>
        <v>0</v>
      </c>
      <c r="AG1245" s="13">
        <f t="shared" si="129"/>
        <v>0</v>
      </c>
      <c r="AH1245" s="12">
        <f t="shared" si="128"/>
        <v>2</v>
      </c>
    </row>
    <row r="1246" spans="1:34" hidden="1" x14ac:dyDescent="0.3">
      <c r="A1246" s="11" t="s">
        <v>4410</v>
      </c>
      <c r="B1246" s="12" t="s">
        <v>4098</v>
      </c>
      <c r="C1246" s="12" t="s">
        <v>4250</v>
      </c>
      <c r="D1246" s="11" t="s">
        <v>4411</v>
      </c>
      <c r="E1246" s="11" t="s">
        <v>4412</v>
      </c>
      <c r="F1246" s="11" t="s">
        <v>4410</v>
      </c>
      <c r="G1246" s="12" t="s">
        <v>4413</v>
      </c>
      <c r="H1246" s="13" t="s">
        <v>370</v>
      </c>
      <c r="I1246" s="13"/>
      <c r="J1246" s="13" t="s">
        <v>370</v>
      </c>
      <c r="K1246" s="14" t="s">
        <v>370</v>
      </c>
      <c r="M1246" s="15" t="s">
        <v>359</v>
      </c>
      <c r="N1246" s="13"/>
      <c r="O1246" s="13" t="s">
        <v>370</v>
      </c>
      <c r="P1246" s="13" t="s">
        <v>370</v>
      </c>
      <c r="Q1246" s="13" t="s">
        <v>370</v>
      </c>
      <c r="R1246" s="13" t="s">
        <v>370</v>
      </c>
      <c r="S1246" s="13" t="s">
        <v>370</v>
      </c>
      <c r="T1246" s="13" t="s">
        <v>370</v>
      </c>
      <c r="U1246" s="13" t="s">
        <v>370</v>
      </c>
      <c r="W1246" s="13" t="s">
        <v>370</v>
      </c>
      <c r="Y1246" s="13"/>
      <c r="Z1246" s="14"/>
      <c r="AD1246" s="13">
        <f t="shared" si="125"/>
        <v>12</v>
      </c>
      <c r="AE1246" s="13">
        <f t="shared" si="126"/>
        <v>0</v>
      </c>
      <c r="AF1246" s="13">
        <f t="shared" si="127"/>
        <v>0</v>
      </c>
      <c r="AG1246" s="13">
        <f t="shared" si="129"/>
        <v>0</v>
      </c>
      <c r="AH1246" s="12">
        <f t="shared" si="128"/>
        <v>12</v>
      </c>
    </row>
    <row r="1247" spans="1:34" hidden="1" x14ac:dyDescent="0.3">
      <c r="A1247" s="11" t="s">
        <v>4414</v>
      </c>
      <c r="B1247" s="12" t="s">
        <v>4098</v>
      </c>
      <c r="C1247" s="12" t="s">
        <v>4250</v>
      </c>
      <c r="D1247" s="11" t="s">
        <v>4411</v>
      </c>
      <c r="E1247" s="11" t="s">
        <v>4415</v>
      </c>
      <c r="F1247" s="11" t="s">
        <v>4414</v>
      </c>
      <c r="G1247" s="12" t="s">
        <v>4416</v>
      </c>
      <c r="H1247" s="13" t="s">
        <v>370</v>
      </c>
      <c r="I1247" s="13"/>
      <c r="J1247" s="13" t="s">
        <v>370</v>
      </c>
      <c r="M1247" s="15"/>
      <c r="N1247" s="13"/>
      <c r="P1247" s="13"/>
      <c r="R1247" s="13" t="s">
        <v>370</v>
      </c>
      <c r="T1247" s="13"/>
      <c r="W1247" s="13"/>
      <c r="Y1247" s="13"/>
      <c r="Z1247" s="14"/>
      <c r="AD1247" s="13">
        <f t="shared" si="125"/>
        <v>3</v>
      </c>
      <c r="AE1247" s="13">
        <f t="shared" si="126"/>
        <v>0</v>
      </c>
      <c r="AF1247" s="13">
        <f t="shared" si="127"/>
        <v>0</v>
      </c>
      <c r="AG1247" s="13">
        <f t="shared" si="129"/>
        <v>0</v>
      </c>
      <c r="AH1247" s="12">
        <f t="shared" si="128"/>
        <v>3</v>
      </c>
    </row>
    <row r="1248" spans="1:34" hidden="1" x14ac:dyDescent="0.3">
      <c r="A1248" s="11" t="s">
        <v>4417</v>
      </c>
      <c r="B1248" s="12" t="s">
        <v>4098</v>
      </c>
      <c r="C1248" s="12" t="s">
        <v>4250</v>
      </c>
      <c r="D1248" s="11" t="s">
        <v>4418</v>
      </c>
      <c r="E1248" s="11" t="s">
        <v>4419</v>
      </c>
      <c r="F1248" s="11" t="s">
        <v>4417</v>
      </c>
      <c r="G1248" s="12" t="s">
        <v>4420</v>
      </c>
      <c r="I1248" s="13"/>
      <c r="J1248" s="13"/>
      <c r="M1248" s="15" t="s">
        <v>359</v>
      </c>
      <c r="N1248" s="13"/>
      <c r="O1248" s="13" t="s">
        <v>370</v>
      </c>
      <c r="P1248" s="13"/>
      <c r="R1248" s="13"/>
      <c r="T1248" s="13"/>
      <c r="W1248" s="13"/>
      <c r="Y1248" s="13"/>
      <c r="Z1248" s="14"/>
      <c r="AD1248" s="13">
        <f t="shared" ref="AD1248:AD1311" si="130">COUNTIF(H1248:Z1248,"X")+COUNTIF(H1248:Z1248, "X(e)")</f>
        <v>2</v>
      </c>
      <c r="AE1248" s="13">
        <f t="shared" si="126"/>
        <v>0</v>
      </c>
      <c r="AF1248" s="13">
        <f t="shared" si="127"/>
        <v>0</v>
      </c>
      <c r="AG1248" s="13">
        <f t="shared" si="129"/>
        <v>0</v>
      </c>
      <c r="AH1248" s="12">
        <f t="shared" si="128"/>
        <v>2</v>
      </c>
    </row>
    <row r="1249" spans="1:34" hidden="1" x14ac:dyDescent="0.3">
      <c r="A1249" s="11" t="s">
        <v>4421</v>
      </c>
      <c r="B1249" s="12" t="s">
        <v>4098</v>
      </c>
      <c r="C1249" s="12" t="s">
        <v>4250</v>
      </c>
      <c r="D1249" s="11" t="s">
        <v>4418</v>
      </c>
      <c r="E1249" s="11" t="s">
        <v>4229</v>
      </c>
      <c r="F1249" s="11" t="s">
        <v>4421</v>
      </c>
      <c r="G1249" s="12" t="s">
        <v>4422</v>
      </c>
      <c r="I1249" s="13"/>
      <c r="J1249" s="13" t="s">
        <v>370</v>
      </c>
      <c r="K1249" s="14" t="s">
        <v>370</v>
      </c>
      <c r="M1249" s="15" t="s">
        <v>359</v>
      </c>
      <c r="N1249" s="13"/>
      <c r="O1249" s="13" t="s">
        <v>370</v>
      </c>
      <c r="P1249" s="13" t="s">
        <v>370</v>
      </c>
      <c r="Q1249" s="13" t="s">
        <v>370</v>
      </c>
      <c r="R1249" s="13"/>
      <c r="S1249" s="13" t="s">
        <v>370</v>
      </c>
      <c r="T1249" s="13" t="s">
        <v>370</v>
      </c>
      <c r="W1249" s="13" t="s">
        <v>370</v>
      </c>
      <c r="Y1249" s="13"/>
      <c r="Z1249" s="14"/>
      <c r="AD1249" s="13">
        <f t="shared" si="130"/>
        <v>9</v>
      </c>
      <c r="AE1249" s="13">
        <f t="shared" si="126"/>
        <v>0</v>
      </c>
      <c r="AF1249" s="13">
        <f t="shared" si="127"/>
        <v>0</v>
      </c>
      <c r="AG1249" s="13">
        <f t="shared" si="129"/>
        <v>0</v>
      </c>
      <c r="AH1249" s="12">
        <f t="shared" si="128"/>
        <v>9</v>
      </c>
    </row>
    <row r="1250" spans="1:34" hidden="1" x14ac:dyDescent="0.3">
      <c r="A1250" s="11" t="s">
        <v>4423</v>
      </c>
      <c r="B1250" s="12" t="s">
        <v>4098</v>
      </c>
      <c r="C1250" s="12" t="s">
        <v>4250</v>
      </c>
      <c r="D1250" s="11" t="s">
        <v>4418</v>
      </c>
      <c r="E1250" s="11" t="s">
        <v>4424</v>
      </c>
      <c r="F1250" s="11" t="s">
        <v>4423</v>
      </c>
      <c r="G1250" s="12" t="s">
        <v>4425</v>
      </c>
      <c r="H1250" s="13" t="s">
        <v>370</v>
      </c>
      <c r="I1250" s="13"/>
      <c r="J1250" s="13"/>
      <c r="K1250" s="14" t="s">
        <v>370</v>
      </c>
      <c r="M1250" s="15"/>
      <c r="N1250" s="13"/>
      <c r="P1250" s="13"/>
      <c r="R1250" s="13" t="s">
        <v>370</v>
      </c>
      <c r="T1250" s="13"/>
      <c r="W1250" s="13"/>
      <c r="Y1250" s="13"/>
      <c r="Z1250" s="14"/>
      <c r="AD1250" s="13">
        <f t="shared" si="130"/>
        <v>3</v>
      </c>
      <c r="AE1250" s="13">
        <f t="shared" si="126"/>
        <v>0</v>
      </c>
      <c r="AF1250" s="13">
        <f t="shared" si="127"/>
        <v>0</v>
      </c>
      <c r="AG1250" s="13">
        <f t="shared" si="129"/>
        <v>0</v>
      </c>
      <c r="AH1250" s="12">
        <f t="shared" si="128"/>
        <v>3</v>
      </c>
    </row>
    <row r="1251" spans="1:34" hidden="1" x14ac:dyDescent="0.3">
      <c r="A1251" s="11" t="s">
        <v>4426</v>
      </c>
      <c r="B1251" s="12" t="s">
        <v>4098</v>
      </c>
      <c r="C1251" s="12" t="s">
        <v>4250</v>
      </c>
      <c r="D1251" s="11" t="s">
        <v>4418</v>
      </c>
      <c r="E1251" s="11" t="s">
        <v>4427</v>
      </c>
      <c r="F1251" s="11" t="s">
        <v>4426</v>
      </c>
      <c r="G1251" s="12" t="s">
        <v>4428</v>
      </c>
      <c r="I1251" s="13"/>
      <c r="J1251" s="13" t="s">
        <v>370</v>
      </c>
      <c r="K1251" s="14" t="s">
        <v>370</v>
      </c>
      <c r="M1251" s="15" t="s">
        <v>359</v>
      </c>
      <c r="N1251" s="13"/>
      <c r="O1251" s="13" t="s">
        <v>370</v>
      </c>
      <c r="P1251" s="13"/>
      <c r="R1251" s="13"/>
      <c r="S1251" s="13" t="s">
        <v>370</v>
      </c>
      <c r="T1251" s="13"/>
      <c r="W1251" s="13" t="s">
        <v>370</v>
      </c>
      <c r="Y1251" s="13"/>
      <c r="Z1251" s="14"/>
      <c r="AD1251" s="13">
        <f t="shared" si="130"/>
        <v>6</v>
      </c>
      <c r="AE1251" s="13">
        <f t="shared" si="126"/>
        <v>0</v>
      </c>
      <c r="AF1251" s="13">
        <f t="shared" si="127"/>
        <v>0</v>
      </c>
      <c r="AG1251" s="13">
        <f t="shared" si="129"/>
        <v>0</v>
      </c>
      <c r="AH1251" s="12">
        <f t="shared" si="128"/>
        <v>6</v>
      </c>
    </row>
    <row r="1252" spans="1:34" hidden="1" x14ac:dyDescent="0.3">
      <c r="A1252" s="11" t="s">
        <v>4429</v>
      </c>
      <c r="B1252" s="12" t="s">
        <v>4098</v>
      </c>
      <c r="C1252" s="12" t="s">
        <v>4250</v>
      </c>
      <c r="D1252" s="11" t="s">
        <v>4418</v>
      </c>
      <c r="E1252" s="11" t="s">
        <v>4430</v>
      </c>
      <c r="F1252" s="11" t="s">
        <v>4429</v>
      </c>
      <c r="G1252" s="12" t="s">
        <v>4431</v>
      </c>
      <c r="I1252" s="13"/>
      <c r="J1252" s="13"/>
      <c r="K1252" s="14" t="s">
        <v>370</v>
      </c>
      <c r="M1252" s="15"/>
      <c r="N1252" s="13"/>
      <c r="P1252" s="13" t="s">
        <v>370</v>
      </c>
      <c r="Q1252" s="13" t="s">
        <v>370</v>
      </c>
      <c r="R1252" s="13"/>
      <c r="T1252" s="13" t="s">
        <v>370</v>
      </c>
      <c r="W1252" s="13" t="s">
        <v>370</v>
      </c>
      <c r="Y1252" s="13"/>
      <c r="Z1252" s="14"/>
      <c r="AD1252" s="13">
        <f t="shared" si="130"/>
        <v>5</v>
      </c>
      <c r="AE1252" s="13">
        <f t="shared" si="126"/>
        <v>0</v>
      </c>
      <c r="AF1252" s="13">
        <f t="shared" si="127"/>
        <v>0</v>
      </c>
      <c r="AG1252" s="13">
        <f t="shared" si="129"/>
        <v>0</v>
      </c>
      <c r="AH1252" s="12">
        <f t="shared" si="128"/>
        <v>5</v>
      </c>
    </row>
    <row r="1253" spans="1:34" hidden="1" x14ac:dyDescent="0.3">
      <c r="A1253" s="11" t="s">
        <v>4432</v>
      </c>
      <c r="B1253" s="12" t="s">
        <v>4098</v>
      </c>
      <c r="C1253" s="12" t="s">
        <v>4250</v>
      </c>
      <c r="D1253" s="11" t="s">
        <v>4418</v>
      </c>
      <c r="E1253" s="11" t="s">
        <v>4433</v>
      </c>
      <c r="F1253" s="11" t="s">
        <v>4432</v>
      </c>
      <c r="G1253" s="12" t="s">
        <v>4434</v>
      </c>
      <c r="I1253" s="13"/>
      <c r="J1253" s="13" t="s">
        <v>370</v>
      </c>
      <c r="K1253" s="14" t="s">
        <v>370</v>
      </c>
      <c r="M1253" s="15" t="s">
        <v>359</v>
      </c>
      <c r="N1253" s="13"/>
      <c r="O1253" s="13" t="s">
        <v>370</v>
      </c>
      <c r="P1253" s="13" t="s">
        <v>370</v>
      </c>
      <c r="Q1253" s="13" t="s">
        <v>370</v>
      </c>
      <c r="R1253" s="13"/>
      <c r="S1253" s="13" t="s">
        <v>370</v>
      </c>
      <c r="T1253" s="13" t="s">
        <v>370</v>
      </c>
      <c r="W1253" s="13" t="s">
        <v>370</v>
      </c>
      <c r="Y1253" s="13"/>
      <c r="Z1253" s="14"/>
      <c r="AD1253" s="13">
        <f t="shared" si="130"/>
        <v>9</v>
      </c>
      <c r="AE1253" s="13">
        <f t="shared" si="126"/>
        <v>0</v>
      </c>
      <c r="AF1253" s="13">
        <f t="shared" si="127"/>
        <v>0</v>
      </c>
      <c r="AG1253" s="13">
        <f t="shared" si="129"/>
        <v>0</v>
      </c>
      <c r="AH1253" s="12">
        <f t="shared" si="128"/>
        <v>9</v>
      </c>
    </row>
    <row r="1254" spans="1:34" hidden="1" x14ac:dyDescent="0.3">
      <c r="A1254" s="11" t="s">
        <v>4435</v>
      </c>
      <c r="B1254" s="12" t="s">
        <v>4098</v>
      </c>
      <c r="C1254" s="12" t="s">
        <v>4250</v>
      </c>
      <c r="D1254" s="11" t="s">
        <v>4418</v>
      </c>
      <c r="E1254" s="11" t="s">
        <v>4204</v>
      </c>
      <c r="F1254" s="11" t="s">
        <v>4435</v>
      </c>
      <c r="G1254" s="12" t="s">
        <v>4436</v>
      </c>
      <c r="I1254" s="13"/>
      <c r="J1254" s="13" t="s">
        <v>370</v>
      </c>
      <c r="K1254" s="14" t="s">
        <v>370</v>
      </c>
      <c r="M1254" s="15" t="s">
        <v>370</v>
      </c>
      <c r="N1254" s="13"/>
      <c r="O1254" s="13" t="s">
        <v>370</v>
      </c>
      <c r="P1254" s="13"/>
      <c r="R1254" s="13"/>
      <c r="S1254" s="13" t="s">
        <v>370</v>
      </c>
      <c r="T1254" s="13"/>
      <c r="W1254" s="13"/>
      <c r="Y1254" s="13"/>
      <c r="Z1254" s="14"/>
      <c r="AD1254" s="13">
        <f t="shared" si="130"/>
        <v>5</v>
      </c>
      <c r="AE1254" s="13">
        <f t="shared" si="126"/>
        <v>0</v>
      </c>
      <c r="AF1254" s="13">
        <f t="shared" si="127"/>
        <v>0</v>
      </c>
      <c r="AG1254" s="13">
        <f t="shared" si="129"/>
        <v>0</v>
      </c>
      <c r="AH1254" s="12">
        <f t="shared" si="128"/>
        <v>5</v>
      </c>
    </row>
    <row r="1255" spans="1:34" hidden="1" x14ac:dyDescent="0.3">
      <c r="A1255" s="11" t="s">
        <v>4437</v>
      </c>
      <c r="B1255" s="12" t="s">
        <v>4098</v>
      </c>
      <c r="C1255" s="12" t="s">
        <v>4250</v>
      </c>
      <c r="D1255" s="11" t="s">
        <v>4418</v>
      </c>
      <c r="E1255" s="11" t="s">
        <v>4438</v>
      </c>
      <c r="F1255" s="11" t="s">
        <v>4437</v>
      </c>
      <c r="G1255" s="12" t="s">
        <v>4439</v>
      </c>
      <c r="I1255" s="13"/>
      <c r="J1255" s="13"/>
      <c r="K1255" s="17" t="s">
        <v>416</v>
      </c>
      <c r="M1255" s="15"/>
      <c r="N1255" s="13"/>
      <c r="P1255" s="13"/>
      <c r="R1255" s="13"/>
      <c r="T1255" s="13"/>
      <c r="W1255" s="13"/>
      <c r="Y1255" s="13"/>
      <c r="Z1255" s="14"/>
      <c r="AD1255" s="13">
        <f t="shared" si="130"/>
        <v>1</v>
      </c>
      <c r="AE1255" s="13">
        <f t="shared" si="126"/>
        <v>0</v>
      </c>
      <c r="AF1255" s="13">
        <f t="shared" si="127"/>
        <v>0</v>
      </c>
      <c r="AG1255" s="13">
        <f t="shared" si="129"/>
        <v>0</v>
      </c>
      <c r="AH1255" s="12">
        <f t="shared" si="128"/>
        <v>1</v>
      </c>
    </row>
    <row r="1256" spans="1:34" hidden="1" x14ac:dyDescent="0.3">
      <c r="A1256" s="11" t="s">
        <v>4440</v>
      </c>
      <c r="B1256" s="12" t="s">
        <v>4098</v>
      </c>
      <c r="C1256" s="12" t="s">
        <v>4250</v>
      </c>
      <c r="D1256" s="11" t="s">
        <v>4418</v>
      </c>
      <c r="E1256" s="11" t="s">
        <v>4441</v>
      </c>
      <c r="F1256" s="11" t="s">
        <v>4440</v>
      </c>
      <c r="G1256" s="12" t="s">
        <v>4442</v>
      </c>
      <c r="I1256" s="13"/>
      <c r="J1256" s="13"/>
      <c r="K1256" s="17" t="s">
        <v>416</v>
      </c>
      <c r="M1256" s="12"/>
      <c r="N1256" s="13"/>
      <c r="P1256" s="13"/>
      <c r="R1256" s="13"/>
      <c r="T1256" s="13"/>
      <c r="W1256" s="13"/>
      <c r="Y1256" s="13"/>
      <c r="Z1256" s="14"/>
      <c r="AD1256" s="13">
        <f t="shared" si="130"/>
        <v>1</v>
      </c>
      <c r="AE1256" s="13">
        <f t="shared" si="126"/>
        <v>0</v>
      </c>
      <c r="AF1256" s="13">
        <f t="shared" si="127"/>
        <v>0</v>
      </c>
      <c r="AG1256" s="13">
        <f t="shared" si="129"/>
        <v>0</v>
      </c>
      <c r="AH1256" s="12">
        <f t="shared" si="128"/>
        <v>1</v>
      </c>
    </row>
    <row r="1257" spans="1:34" hidden="1" x14ac:dyDescent="0.3">
      <c r="A1257" s="11" t="s">
        <v>4443</v>
      </c>
      <c r="B1257" s="12" t="s">
        <v>4098</v>
      </c>
      <c r="C1257" s="12" t="s">
        <v>4250</v>
      </c>
      <c r="D1257" s="11" t="s">
        <v>4418</v>
      </c>
      <c r="E1257" s="11" t="s">
        <v>507</v>
      </c>
      <c r="F1257" s="11" t="s">
        <v>4443</v>
      </c>
      <c r="G1257" s="12" t="s">
        <v>4444</v>
      </c>
      <c r="I1257" s="13"/>
      <c r="J1257" s="13" t="s">
        <v>370</v>
      </c>
      <c r="K1257" s="14" t="s">
        <v>370</v>
      </c>
      <c r="M1257" s="15" t="s">
        <v>359</v>
      </c>
      <c r="N1257" s="13"/>
      <c r="O1257" s="13" t="s">
        <v>370</v>
      </c>
      <c r="P1257" s="13" t="s">
        <v>370</v>
      </c>
      <c r="Q1257" s="13" t="s">
        <v>370</v>
      </c>
      <c r="R1257" s="13"/>
      <c r="S1257" s="13" t="s">
        <v>370</v>
      </c>
      <c r="T1257" s="13" t="s">
        <v>370</v>
      </c>
      <c r="U1257" s="13" t="s">
        <v>370</v>
      </c>
      <c r="W1257" s="13" t="s">
        <v>370</v>
      </c>
      <c r="Y1257" s="13"/>
      <c r="Z1257" s="14"/>
      <c r="AD1257" s="13">
        <f t="shared" si="130"/>
        <v>10</v>
      </c>
      <c r="AE1257" s="13">
        <f t="shared" si="126"/>
        <v>0</v>
      </c>
      <c r="AF1257" s="13">
        <f t="shared" si="127"/>
        <v>0</v>
      </c>
      <c r="AG1257" s="13">
        <f t="shared" si="129"/>
        <v>0</v>
      </c>
      <c r="AH1257" s="12">
        <f t="shared" ref="AH1257:AH1272" si="131">SUM(AD1257:AG1257)</f>
        <v>10</v>
      </c>
    </row>
    <row r="1258" spans="1:34" hidden="1" x14ac:dyDescent="0.3">
      <c r="A1258" s="11" t="s">
        <v>4445</v>
      </c>
      <c r="B1258" s="12" t="s">
        <v>4098</v>
      </c>
      <c r="C1258" s="12" t="s">
        <v>4250</v>
      </c>
      <c r="D1258" s="11" t="s">
        <v>4418</v>
      </c>
      <c r="E1258" s="11" t="s">
        <v>3944</v>
      </c>
      <c r="F1258" s="11" t="s">
        <v>4445</v>
      </c>
      <c r="G1258" s="12" t="s">
        <v>4446</v>
      </c>
      <c r="H1258" s="13" t="s">
        <v>370</v>
      </c>
      <c r="I1258" s="13"/>
      <c r="J1258" s="13" t="s">
        <v>370</v>
      </c>
      <c r="K1258" s="14" t="s">
        <v>370</v>
      </c>
      <c r="M1258" s="15"/>
      <c r="N1258" s="13"/>
      <c r="P1258" s="13"/>
      <c r="R1258" s="13" t="s">
        <v>370</v>
      </c>
      <c r="T1258" s="13"/>
      <c r="W1258" s="13"/>
      <c r="Y1258" s="13"/>
      <c r="Z1258" s="14"/>
      <c r="AD1258" s="13">
        <f t="shared" si="130"/>
        <v>4</v>
      </c>
      <c r="AE1258" s="13">
        <f t="shared" si="126"/>
        <v>0</v>
      </c>
      <c r="AF1258" s="13">
        <f t="shared" si="127"/>
        <v>0</v>
      </c>
      <c r="AG1258" s="13">
        <f t="shared" si="129"/>
        <v>0</v>
      </c>
      <c r="AH1258" s="12">
        <f t="shared" si="131"/>
        <v>4</v>
      </c>
    </row>
    <row r="1259" spans="1:34" hidden="1" x14ac:dyDescent="0.3">
      <c r="A1259" s="11" t="s">
        <v>4447</v>
      </c>
      <c r="B1259" s="12" t="s">
        <v>4098</v>
      </c>
      <c r="C1259" s="12" t="s">
        <v>4250</v>
      </c>
      <c r="D1259" s="11" t="s">
        <v>4418</v>
      </c>
      <c r="E1259" s="11" t="s">
        <v>1942</v>
      </c>
      <c r="F1259" s="11" t="s">
        <v>4447</v>
      </c>
      <c r="G1259" s="12" t="s">
        <v>4448</v>
      </c>
      <c r="H1259" s="13" t="s">
        <v>370</v>
      </c>
      <c r="I1259" s="13"/>
      <c r="J1259" s="13"/>
      <c r="K1259" s="14" t="s">
        <v>370</v>
      </c>
      <c r="M1259" s="15"/>
      <c r="N1259" s="13"/>
      <c r="P1259" s="13"/>
      <c r="R1259" s="13" t="s">
        <v>370</v>
      </c>
      <c r="T1259" s="13"/>
      <c r="W1259" s="13"/>
      <c r="Y1259" s="13"/>
      <c r="Z1259" s="14"/>
      <c r="AD1259" s="13">
        <f t="shared" si="130"/>
        <v>3</v>
      </c>
      <c r="AE1259" s="13">
        <f t="shared" si="126"/>
        <v>0</v>
      </c>
      <c r="AF1259" s="13">
        <f t="shared" si="127"/>
        <v>0</v>
      </c>
      <c r="AG1259" s="13">
        <f t="shared" si="129"/>
        <v>0</v>
      </c>
      <c r="AH1259" s="12">
        <f t="shared" si="131"/>
        <v>3</v>
      </c>
    </row>
    <row r="1260" spans="1:34" hidden="1" x14ac:dyDescent="0.3">
      <c r="A1260" s="11" t="s">
        <v>4449</v>
      </c>
      <c r="B1260" s="12" t="s">
        <v>4098</v>
      </c>
      <c r="C1260" s="12" t="s">
        <v>4250</v>
      </c>
      <c r="D1260" s="11" t="s">
        <v>4450</v>
      </c>
      <c r="E1260" s="11" t="s">
        <v>4451</v>
      </c>
      <c r="F1260" s="11" t="s">
        <v>4449</v>
      </c>
      <c r="G1260" s="12" t="s">
        <v>4452</v>
      </c>
      <c r="I1260" s="13"/>
      <c r="J1260" s="13" t="s">
        <v>370</v>
      </c>
      <c r="K1260" s="14" t="s">
        <v>370</v>
      </c>
      <c r="M1260" s="15" t="s">
        <v>359</v>
      </c>
      <c r="N1260" s="13"/>
      <c r="O1260" s="13" t="s">
        <v>370</v>
      </c>
      <c r="P1260" s="13"/>
      <c r="R1260" s="13"/>
      <c r="S1260" s="13" t="s">
        <v>370</v>
      </c>
      <c r="T1260" s="13"/>
      <c r="W1260" s="13"/>
      <c r="Y1260" s="13"/>
      <c r="Z1260" s="14"/>
      <c r="AD1260" s="13">
        <f t="shared" si="130"/>
        <v>5</v>
      </c>
      <c r="AE1260" s="13">
        <f t="shared" si="126"/>
        <v>0</v>
      </c>
      <c r="AF1260" s="13">
        <f t="shared" si="127"/>
        <v>0</v>
      </c>
      <c r="AG1260" s="13">
        <f t="shared" si="129"/>
        <v>0</v>
      </c>
      <c r="AH1260" s="12">
        <f t="shared" si="131"/>
        <v>5</v>
      </c>
    </row>
    <row r="1261" spans="1:34" hidden="1" x14ac:dyDescent="0.3">
      <c r="A1261" s="11" t="s">
        <v>4453</v>
      </c>
      <c r="B1261" s="12" t="s">
        <v>4098</v>
      </c>
      <c r="C1261" s="12" t="s">
        <v>4250</v>
      </c>
      <c r="D1261" s="11" t="s">
        <v>4450</v>
      </c>
      <c r="E1261" s="11" t="s">
        <v>4454</v>
      </c>
      <c r="F1261" s="11" t="s">
        <v>4453</v>
      </c>
      <c r="G1261" s="12" t="s">
        <v>4455</v>
      </c>
      <c r="I1261" s="13"/>
      <c r="J1261" s="13"/>
      <c r="M1261" s="15" t="s">
        <v>359</v>
      </c>
      <c r="N1261" s="13"/>
      <c r="O1261" s="13" t="s">
        <v>370</v>
      </c>
      <c r="P1261" s="13"/>
      <c r="R1261" s="13"/>
      <c r="T1261" s="13"/>
      <c r="W1261" s="13"/>
      <c r="Y1261" s="13"/>
      <c r="Z1261" s="14"/>
      <c r="AD1261" s="13">
        <f t="shared" si="130"/>
        <v>2</v>
      </c>
      <c r="AE1261" s="13">
        <f t="shared" si="126"/>
        <v>0</v>
      </c>
      <c r="AF1261" s="13">
        <f t="shared" si="127"/>
        <v>0</v>
      </c>
      <c r="AG1261" s="13">
        <f t="shared" si="129"/>
        <v>0</v>
      </c>
      <c r="AH1261" s="12">
        <f t="shared" si="131"/>
        <v>2</v>
      </c>
    </row>
    <row r="1262" spans="1:34" hidden="1" x14ac:dyDescent="0.3">
      <c r="A1262" s="11" t="s">
        <v>4456</v>
      </c>
      <c r="B1262" s="12" t="s">
        <v>4098</v>
      </c>
      <c r="C1262" s="12" t="s">
        <v>4250</v>
      </c>
      <c r="D1262" s="11" t="s">
        <v>4450</v>
      </c>
      <c r="E1262" s="11" t="s">
        <v>4457</v>
      </c>
      <c r="F1262" s="11" t="s">
        <v>4456</v>
      </c>
      <c r="G1262" s="12" t="s">
        <v>4458</v>
      </c>
      <c r="I1262" s="13"/>
      <c r="J1262" s="13" t="s">
        <v>370</v>
      </c>
      <c r="K1262" s="14" t="s">
        <v>370</v>
      </c>
      <c r="M1262" s="15" t="s">
        <v>359</v>
      </c>
      <c r="N1262" s="13"/>
      <c r="O1262" s="13" t="s">
        <v>370</v>
      </c>
      <c r="P1262" s="13" t="s">
        <v>370</v>
      </c>
      <c r="Q1262" s="13" t="s">
        <v>370</v>
      </c>
      <c r="R1262" s="13"/>
      <c r="S1262" s="13" t="s">
        <v>370</v>
      </c>
      <c r="T1262" s="13" t="s">
        <v>370</v>
      </c>
      <c r="W1262" s="13" t="s">
        <v>370</v>
      </c>
      <c r="Y1262" s="13"/>
      <c r="Z1262" s="14"/>
      <c r="AD1262" s="13">
        <f t="shared" si="130"/>
        <v>9</v>
      </c>
      <c r="AE1262" s="13">
        <f t="shared" si="126"/>
        <v>0</v>
      </c>
      <c r="AF1262" s="13">
        <f t="shared" si="127"/>
        <v>0</v>
      </c>
      <c r="AG1262" s="13">
        <f t="shared" si="129"/>
        <v>0</v>
      </c>
      <c r="AH1262" s="12">
        <f t="shared" si="131"/>
        <v>9</v>
      </c>
    </row>
    <row r="1263" spans="1:34" hidden="1" x14ac:dyDescent="0.3">
      <c r="A1263" s="11" t="s">
        <v>4459</v>
      </c>
      <c r="B1263" s="12" t="s">
        <v>4098</v>
      </c>
      <c r="C1263" s="12" t="s">
        <v>4250</v>
      </c>
      <c r="D1263" s="11" t="s">
        <v>4450</v>
      </c>
      <c r="E1263" s="11" t="s">
        <v>4460</v>
      </c>
      <c r="F1263" s="11" t="s">
        <v>4459</v>
      </c>
      <c r="G1263" s="12" t="s">
        <v>4461</v>
      </c>
      <c r="H1263" s="13" t="s">
        <v>370</v>
      </c>
      <c r="I1263" s="13"/>
      <c r="J1263" s="13" t="s">
        <v>370</v>
      </c>
      <c r="K1263" s="14" t="s">
        <v>370</v>
      </c>
      <c r="M1263" s="15" t="s">
        <v>359</v>
      </c>
      <c r="N1263" s="13"/>
      <c r="O1263" s="13" t="s">
        <v>370</v>
      </c>
      <c r="P1263" s="13" t="s">
        <v>370</v>
      </c>
      <c r="Q1263" s="13" t="s">
        <v>370</v>
      </c>
      <c r="R1263" s="13" t="s">
        <v>370</v>
      </c>
      <c r="S1263" s="13" t="s">
        <v>370</v>
      </c>
      <c r="T1263" s="13" t="s">
        <v>370</v>
      </c>
      <c r="W1263" s="13" t="s">
        <v>370</v>
      </c>
      <c r="Y1263" s="13"/>
      <c r="Z1263" s="14"/>
      <c r="AD1263" s="13">
        <f t="shared" si="130"/>
        <v>11</v>
      </c>
      <c r="AE1263" s="13">
        <f t="shared" si="126"/>
        <v>0</v>
      </c>
      <c r="AF1263" s="13">
        <f t="shared" si="127"/>
        <v>0</v>
      </c>
      <c r="AG1263" s="13">
        <f t="shared" si="129"/>
        <v>0</v>
      </c>
      <c r="AH1263" s="12">
        <f t="shared" si="131"/>
        <v>11</v>
      </c>
    </row>
    <row r="1264" spans="1:34" hidden="1" x14ac:dyDescent="0.3">
      <c r="A1264" s="11" t="s">
        <v>4462</v>
      </c>
      <c r="B1264" s="12" t="s">
        <v>4098</v>
      </c>
      <c r="C1264" s="12" t="s">
        <v>4250</v>
      </c>
      <c r="D1264" s="11" t="s">
        <v>4450</v>
      </c>
      <c r="E1264" s="11" t="s">
        <v>4463</v>
      </c>
      <c r="F1264" s="11" t="s">
        <v>4462</v>
      </c>
      <c r="G1264" s="12" t="s">
        <v>4464</v>
      </c>
      <c r="H1264" s="13" t="s">
        <v>370</v>
      </c>
      <c r="I1264" s="13"/>
      <c r="J1264" s="13"/>
      <c r="K1264" s="14" t="s">
        <v>370</v>
      </c>
      <c r="M1264" s="15"/>
      <c r="N1264" s="13"/>
      <c r="P1264" s="13"/>
      <c r="R1264" s="13" t="s">
        <v>370</v>
      </c>
      <c r="T1264" s="13"/>
      <c r="V1264" s="13" t="s">
        <v>370</v>
      </c>
      <c r="W1264" s="13"/>
      <c r="Y1264" s="13"/>
      <c r="Z1264" s="14"/>
      <c r="AD1264" s="13">
        <f t="shared" si="130"/>
        <v>4</v>
      </c>
      <c r="AE1264" s="13">
        <f t="shared" si="126"/>
        <v>0</v>
      </c>
      <c r="AF1264" s="13">
        <f t="shared" si="127"/>
        <v>0</v>
      </c>
      <c r="AG1264" s="13">
        <f t="shared" si="129"/>
        <v>0</v>
      </c>
      <c r="AH1264" s="12">
        <f t="shared" si="131"/>
        <v>4</v>
      </c>
    </row>
    <row r="1265" spans="1:34" hidden="1" x14ac:dyDescent="0.3">
      <c r="A1265" s="11" t="s">
        <v>4465</v>
      </c>
      <c r="B1265" s="12" t="s">
        <v>4098</v>
      </c>
      <c r="C1265" s="12" t="s">
        <v>4250</v>
      </c>
      <c r="D1265" s="11" t="s">
        <v>4466</v>
      </c>
      <c r="E1265" s="11" t="s">
        <v>4467</v>
      </c>
      <c r="F1265" s="11" t="s">
        <v>4465</v>
      </c>
      <c r="G1265" s="12" t="s">
        <v>4468</v>
      </c>
      <c r="H1265" s="13" t="s">
        <v>370</v>
      </c>
      <c r="I1265" s="13"/>
      <c r="J1265" s="13" t="s">
        <v>370</v>
      </c>
      <c r="K1265" s="14" t="s">
        <v>370</v>
      </c>
      <c r="M1265" s="15" t="s">
        <v>359</v>
      </c>
      <c r="N1265" s="13"/>
      <c r="O1265" s="13" t="s">
        <v>370</v>
      </c>
      <c r="P1265" s="13" t="s">
        <v>370</v>
      </c>
      <c r="Q1265" s="13" t="s">
        <v>370</v>
      </c>
      <c r="R1265" s="13"/>
      <c r="S1265" s="13" t="s">
        <v>370</v>
      </c>
      <c r="T1265" s="13" t="s">
        <v>370</v>
      </c>
      <c r="U1265" s="13" t="s">
        <v>370</v>
      </c>
      <c r="W1265" s="13" t="s">
        <v>370</v>
      </c>
      <c r="Y1265" s="13"/>
      <c r="Z1265" s="14"/>
      <c r="AD1265" s="13">
        <f t="shared" si="130"/>
        <v>11</v>
      </c>
      <c r="AE1265" s="13">
        <f t="shared" si="126"/>
        <v>0</v>
      </c>
      <c r="AF1265" s="13">
        <f t="shared" si="127"/>
        <v>0</v>
      </c>
      <c r="AG1265" s="13">
        <f t="shared" si="129"/>
        <v>0</v>
      </c>
      <c r="AH1265" s="12">
        <f t="shared" si="131"/>
        <v>11</v>
      </c>
    </row>
    <row r="1266" spans="1:34" hidden="1" x14ac:dyDescent="0.3">
      <c r="A1266" s="11" t="s">
        <v>4469</v>
      </c>
      <c r="B1266" s="12" t="s">
        <v>4098</v>
      </c>
      <c r="C1266" s="12" t="s">
        <v>4250</v>
      </c>
      <c r="D1266" s="11" t="s">
        <v>4466</v>
      </c>
      <c r="E1266" s="11" t="s">
        <v>4470</v>
      </c>
      <c r="F1266" s="11" t="s">
        <v>4469</v>
      </c>
      <c r="G1266" s="12" t="s">
        <v>4471</v>
      </c>
      <c r="I1266" s="13"/>
      <c r="J1266" s="13" t="s">
        <v>370</v>
      </c>
      <c r="M1266" s="15" t="s">
        <v>359</v>
      </c>
      <c r="N1266" s="13"/>
      <c r="O1266" s="13" t="s">
        <v>370</v>
      </c>
      <c r="P1266" s="13"/>
      <c r="R1266" s="13"/>
      <c r="S1266" s="13" t="s">
        <v>370</v>
      </c>
      <c r="T1266" s="13"/>
      <c r="W1266" s="13" t="s">
        <v>370</v>
      </c>
      <c r="Y1266" s="13"/>
      <c r="Z1266" s="14"/>
      <c r="AD1266" s="13">
        <f t="shared" si="130"/>
        <v>5</v>
      </c>
      <c r="AE1266" s="13">
        <f t="shared" si="126"/>
        <v>0</v>
      </c>
      <c r="AF1266" s="13">
        <f t="shared" si="127"/>
        <v>0</v>
      </c>
      <c r="AG1266" s="13">
        <f t="shared" si="129"/>
        <v>0</v>
      </c>
      <c r="AH1266" s="12">
        <f t="shared" si="131"/>
        <v>5</v>
      </c>
    </row>
    <row r="1267" spans="1:34" hidden="1" x14ac:dyDescent="0.3">
      <c r="A1267" s="11" t="s">
        <v>4472</v>
      </c>
      <c r="B1267" s="12" t="s">
        <v>4098</v>
      </c>
      <c r="C1267" s="12" t="s">
        <v>4250</v>
      </c>
      <c r="D1267" s="11" t="s">
        <v>4466</v>
      </c>
      <c r="E1267" s="11" t="s">
        <v>4473</v>
      </c>
      <c r="F1267" s="11" t="s">
        <v>4472</v>
      </c>
      <c r="G1267" s="12" t="s">
        <v>4474</v>
      </c>
      <c r="I1267" s="13"/>
      <c r="J1267" s="13"/>
      <c r="M1267" s="15"/>
      <c r="N1267" s="13"/>
      <c r="P1267" s="13"/>
      <c r="R1267" s="13"/>
      <c r="S1267" s="16" t="s">
        <v>416</v>
      </c>
      <c r="T1267" s="13"/>
      <c r="W1267" s="13"/>
      <c r="Y1267" s="13"/>
      <c r="Z1267" s="14"/>
      <c r="AD1267" s="13">
        <f t="shared" si="130"/>
        <v>1</v>
      </c>
      <c r="AE1267" s="13">
        <f t="shared" si="126"/>
        <v>0</v>
      </c>
      <c r="AF1267" s="13">
        <f t="shared" si="127"/>
        <v>0</v>
      </c>
      <c r="AG1267" s="13">
        <f t="shared" si="129"/>
        <v>0</v>
      </c>
      <c r="AH1267" s="12">
        <f t="shared" si="131"/>
        <v>1</v>
      </c>
    </row>
    <row r="1268" spans="1:34" hidden="1" x14ac:dyDescent="0.3">
      <c r="A1268" s="11" t="s">
        <v>4475</v>
      </c>
      <c r="B1268" s="12" t="s">
        <v>4098</v>
      </c>
      <c r="C1268" s="12" t="s">
        <v>4250</v>
      </c>
      <c r="D1268" s="11" t="s">
        <v>4466</v>
      </c>
      <c r="E1268" s="11" t="s">
        <v>4476</v>
      </c>
      <c r="F1268" s="11" t="s">
        <v>4475</v>
      </c>
      <c r="G1268" s="12" t="s">
        <v>4477</v>
      </c>
      <c r="I1268" s="13"/>
      <c r="J1268" s="13" t="s">
        <v>370</v>
      </c>
      <c r="K1268" s="14" t="s">
        <v>370</v>
      </c>
      <c r="M1268" s="15" t="s">
        <v>359</v>
      </c>
      <c r="N1268" s="13"/>
      <c r="O1268" s="13" t="s">
        <v>370</v>
      </c>
      <c r="P1268" s="13" t="s">
        <v>370</v>
      </c>
      <c r="Q1268" s="13" t="s">
        <v>370</v>
      </c>
      <c r="R1268" s="13"/>
      <c r="S1268" s="13" t="s">
        <v>370</v>
      </c>
      <c r="T1268" s="13" t="s">
        <v>370</v>
      </c>
      <c r="W1268" s="13" t="s">
        <v>370</v>
      </c>
      <c r="Y1268" s="13"/>
      <c r="Z1268" s="14"/>
      <c r="AD1268" s="13">
        <f t="shared" si="130"/>
        <v>9</v>
      </c>
      <c r="AE1268" s="13">
        <f t="shared" si="126"/>
        <v>0</v>
      </c>
      <c r="AF1268" s="13">
        <f t="shared" si="127"/>
        <v>0</v>
      </c>
      <c r="AG1268" s="13">
        <f t="shared" si="129"/>
        <v>0</v>
      </c>
      <c r="AH1268" s="12">
        <f t="shared" si="131"/>
        <v>9</v>
      </c>
    </row>
    <row r="1269" spans="1:34" hidden="1" x14ac:dyDescent="0.3">
      <c r="A1269" s="11" t="s">
        <v>4478</v>
      </c>
      <c r="B1269" s="12" t="s">
        <v>4098</v>
      </c>
      <c r="C1269" s="12" t="s">
        <v>4250</v>
      </c>
      <c r="D1269" s="11" t="s">
        <v>4466</v>
      </c>
      <c r="E1269" s="11" t="s">
        <v>4479</v>
      </c>
      <c r="F1269" s="11" t="s">
        <v>4478</v>
      </c>
      <c r="G1269" s="12" t="s">
        <v>4480</v>
      </c>
      <c r="H1269" s="13" t="s">
        <v>370</v>
      </c>
      <c r="I1269" s="13"/>
      <c r="J1269" s="13" t="s">
        <v>370</v>
      </c>
      <c r="K1269" s="14" t="s">
        <v>370</v>
      </c>
      <c r="M1269" s="15"/>
      <c r="N1269" s="13"/>
      <c r="P1269" s="13"/>
      <c r="R1269" s="13" t="s">
        <v>370</v>
      </c>
      <c r="T1269" s="13"/>
      <c r="V1269" s="13" t="s">
        <v>370</v>
      </c>
      <c r="W1269" s="13"/>
      <c r="Y1269" s="13"/>
      <c r="Z1269" s="14"/>
      <c r="AD1269" s="13">
        <f t="shared" si="130"/>
        <v>5</v>
      </c>
      <c r="AE1269" s="13">
        <f t="shared" si="126"/>
        <v>0</v>
      </c>
      <c r="AF1269" s="13">
        <f t="shared" si="127"/>
        <v>0</v>
      </c>
      <c r="AG1269" s="13">
        <f t="shared" si="129"/>
        <v>0</v>
      </c>
      <c r="AH1269" s="12">
        <f t="shared" si="131"/>
        <v>5</v>
      </c>
    </row>
    <row r="1270" spans="1:34" hidden="1" x14ac:dyDescent="0.3">
      <c r="A1270" s="11" t="s">
        <v>4481</v>
      </c>
      <c r="B1270" s="12" t="s">
        <v>4098</v>
      </c>
      <c r="C1270" s="12" t="s">
        <v>4250</v>
      </c>
      <c r="D1270" s="11" t="s">
        <v>4466</v>
      </c>
      <c r="E1270" s="11" t="s">
        <v>4482</v>
      </c>
      <c r="F1270" s="11" t="s">
        <v>4481</v>
      </c>
      <c r="G1270" s="12" t="s">
        <v>4483</v>
      </c>
      <c r="H1270" s="13" t="s">
        <v>370</v>
      </c>
      <c r="I1270" s="13"/>
      <c r="J1270" s="13"/>
      <c r="L1270" s="13" t="s">
        <v>370</v>
      </c>
      <c r="M1270" s="15"/>
      <c r="N1270" s="13"/>
      <c r="P1270" s="13"/>
      <c r="R1270" s="13"/>
      <c r="T1270" s="13"/>
      <c r="W1270" s="13"/>
      <c r="Y1270" s="13"/>
      <c r="Z1270" s="14"/>
      <c r="AD1270" s="13">
        <f t="shared" si="130"/>
        <v>2</v>
      </c>
      <c r="AE1270" s="13">
        <f t="shared" si="126"/>
        <v>0</v>
      </c>
      <c r="AF1270" s="13">
        <f t="shared" si="127"/>
        <v>0</v>
      </c>
      <c r="AG1270" s="13">
        <f t="shared" si="129"/>
        <v>0</v>
      </c>
      <c r="AH1270" s="12">
        <f t="shared" si="131"/>
        <v>2</v>
      </c>
    </row>
    <row r="1271" spans="1:34" hidden="1" x14ac:dyDescent="0.3">
      <c r="A1271" s="11" t="s">
        <v>4484</v>
      </c>
      <c r="B1271" s="12" t="s">
        <v>4098</v>
      </c>
      <c r="C1271" s="12" t="s">
        <v>4250</v>
      </c>
      <c r="D1271" s="11" t="s">
        <v>4466</v>
      </c>
      <c r="E1271" s="11" t="s">
        <v>4485</v>
      </c>
      <c r="F1271" s="11" t="s">
        <v>4484</v>
      </c>
      <c r="G1271" s="12" t="s">
        <v>4486</v>
      </c>
      <c r="H1271" s="13" t="s">
        <v>370</v>
      </c>
      <c r="I1271" s="13"/>
      <c r="J1271" s="13" t="s">
        <v>370</v>
      </c>
      <c r="L1271" s="13" t="s">
        <v>370</v>
      </c>
      <c r="M1271" s="15"/>
      <c r="N1271" s="13"/>
      <c r="O1271" s="13" t="s">
        <v>370</v>
      </c>
      <c r="P1271" s="13"/>
      <c r="R1271" s="13"/>
      <c r="S1271" s="13" t="s">
        <v>370</v>
      </c>
      <c r="T1271" s="13"/>
      <c r="W1271" s="13"/>
      <c r="Y1271" s="13"/>
      <c r="Z1271" s="14"/>
      <c r="AD1271" s="13">
        <f t="shared" si="130"/>
        <v>5</v>
      </c>
      <c r="AE1271" s="13">
        <f t="shared" si="126"/>
        <v>0</v>
      </c>
      <c r="AF1271" s="13">
        <f t="shared" si="127"/>
        <v>0</v>
      </c>
      <c r="AG1271" s="13">
        <f t="shared" si="129"/>
        <v>0</v>
      </c>
      <c r="AH1271" s="12">
        <f t="shared" si="131"/>
        <v>5</v>
      </c>
    </row>
    <row r="1272" spans="1:34" hidden="1" x14ac:dyDescent="0.3">
      <c r="A1272" s="11" t="s">
        <v>4487</v>
      </c>
      <c r="B1272" s="12" t="s">
        <v>4098</v>
      </c>
      <c r="C1272" s="12" t="s">
        <v>4250</v>
      </c>
      <c r="D1272" s="11" t="s">
        <v>4466</v>
      </c>
      <c r="E1272" s="11" t="s">
        <v>1081</v>
      </c>
      <c r="F1272" s="11" t="s">
        <v>4487</v>
      </c>
      <c r="G1272" s="12" t="s">
        <v>4488</v>
      </c>
      <c r="H1272" s="13" t="s">
        <v>370</v>
      </c>
      <c r="I1272" s="13"/>
      <c r="J1272" s="13" t="s">
        <v>370</v>
      </c>
      <c r="K1272" s="14" t="s">
        <v>370</v>
      </c>
      <c r="M1272" s="15"/>
      <c r="N1272" s="13"/>
      <c r="P1272" s="13"/>
      <c r="R1272" s="13" t="s">
        <v>370</v>
      </c>
      <c r="T1272" s="13" t="s">
        <v>370</v>
      </c>
      <c r="V1272" s="13" t="s">
        <v>370</v>
      </c>
      <c r="W1272" s="13"/>
      <c r="Y1272" s="13"/>
      <c r="Z1272" s="14"/>
      <c r="AD1272" s="13">
        <f t="shared" si="130"/>
        <v>6</v>
      </c>
      <c r="AE1272" s="13">
        <f t="shared" si="126"/>
        <v>0</v>
      </c>
      <c r="AF1272" s="13">
        <f t="shared" si="127"/>
        <v>0</v>
      </c>
      <c r="AG1272" s="13">
        <f t="shared" si="129"/>
        <v>0</v>
      </c>
      <c r="AH1272" s="12">
        <f t="shared" si="131"/>
        <v>6</v>
      </c>
    </row>
    <row r="1273" spans="1:34" hidden="1" x14ac:dyDescent="0.3">
      <c r="A1273" s="11" t="s">
        <v>4489</v>
      </c>
      <c r="B1273" s="12" t="s">
        <v>4490</v>
      </c>
      <c r="C1273" s="12" t="s">
        <v>4491</v>
      </c>
      <c r="D1273" s="11" t="s">
        <v>4492</v>
      </c>
      <c r="E1273" s="11" t="s">
        <v>3737</v>
      </c>
      <c r="F1273" s="11" t="s">
        <v>4489</v>
      </c>
      <c r="G1273" s="12" t="s">
        <v>4493</v>
      </c>
      <c r="H1273" s="13" t="s">
        <v>370</v>
      </c>
      <c r="I1273" s="13"/>
      <c r="J1273" s="13" t="s">
        <v>370</v>
      </c>
      <c r="K1273" s="14" t="s">
        <v>370</v>
      </c>
      <c r="M1273" s="15"/>
      <c r="N1273" s="13"/>
      <c r="P1273" s="13"/>
      <c r="R1273" s="13" t="s">
        <v>370</v>
      </c>
      <c r="T1273" s="13"/>
      <c r="V1273" s="13" t="s">
        <v>370</v>
      </c>
      <c r="W1273" s="13"/>
      <c r="Y1273" s="13"/>
      <c r="Z1273" s="14"/>
      <c r="AD1273" s="13">
        <f t="shared" si="130"/>
        <v>5</v>
      </c>
      <c r="AE1273" s="13">
        <f t="shared" si="126"/>
        <v>0</v>
      </c>
      <c r="AF1273" s="13">
        <f t="shared" si="127"/>
        <v>0</v>
      </c>
      <c r="AG1273" s="13">
        <f t="shared" si="129"/>
        <v>0</v>
      </c>
      <c r="AH1273" s="12">
        <f t="shared" ref="AH1273:AH1336" si="132">SUM(AD1273:AG1273)</f>
        <v>5</v>
      </c>
    </row>
    <row r="1274" spans="1:34" hidden="1" x14ac:dyDescent="0.3">
      <c r="A1274" s="11" t="s">
        <v>4494</v>
      </c>
      <c r="B1274" s="12" t="s">
        <v>4490</v>
      </c>
      <c r="C1274" s="12" t="s">
        <v>4491</v>
      </c>
      <c r="D1274" s="11" t="s">
        <v>4495</v>
      </c>
      <c r="E1274" s="11" t="s">
        <v>2060</v>
      </c>
      <c r="F1274" s="11" t="s">
        <v>4494</v>
      </c>
      <c r="G1274" s="12" t="s">
        <v>4496</v>
      </c>
      <c r="H1274" s="13" t="s">
        <v>370</v>
      </c>
      <c r="I1274" s="13"/>
      <c r="J1274" s="13" t="s">
        <v>370</v>
      </c>
      <c r="M1274" s="15"/>
      <c r="N1274" s="13"/>
      <c r="P1274" s="13"/>
      <c r="R1274" s="13" t="s">
        <v>370</v>
      </c>
      <c r="T1274" s="13"/>
      <c r="W1274" s="13"/>
      <c r="Y1274" s="13"/>
      <c r="Z1274" s="14"/>
      <c r="AD1274" s="13">
        <f t="shared" si="130"/>
        <v>3</v>
      </c>
      <c r="AE1274" s="13">
        <f t="shared" si="126"/>
        <v>0</v>
      </c>
      <c r="AF1274" s="13">
        <f t="shared" si="127"/>
        <v>0</v>
      </c>
      <c r="AG1274" s="13">
        <f t="shared" si="129"/>
        <v>0</v>
      </c>
      <c r="AH1274" s="12">
        <f t="shared" si="132"/>
        <v>3</v>
      </c>
    </row>
    <row r="1275" spans="1:34" hidden="1" x14ac:dyDescent="0.3">
      <c r="A1275" s="11" t="s">
        <v>4497</v>
      </c>
      <c r="B1275" s="12" t="s">
        <v>4498</v>
      </c>
      <c r="C1275" s="12" t="s">
        <v>4499</v>
      </c>
      <c r="D1275" s="11" t="s">
        <v>50</v>
      </c>
      <c r="E1275" s="11" t="s">
        <v>4500</v>
      </c>
      <c r="F1275" s="11" t="s">
        <v>4497</v>
      </c>
      <c r="G1275" s="12" t="s">
        <v>4501</v>
      </c>
      <c r="H1275" s="13" t="s">
        <v>370</v>
      </c>
      <c r="I1275" s="13"/>
      <c r="J1275" s="13" t="s">
        <v>370</v>
      </c>
      <c r="K1275" s="14" t="s">
        <v>370</v>
      </c>
      <c r="M1275" s="15" t="s">
        <v>359</v>
      </c>
      <c r="N1275" s="13"/>
      <c r="O1275" s="13" t="s">
        <v>370</v>
      </c>
      <c r="P1275" s="13" t="s">
        <v>370</v>
      </c>
      <c r="Q1275" s="13" t="s">
        <v>370</v>
      </c>
      <c r="R1275" s="13" t="s">
        <v>370</v>
      </c>
      <c r="S1275" s="13" t="s">
        <v>370</v>
      </c>
      <c r="T1275" s="13" t="s">
        <v>370</v>
      </c>
      <c r="W1275" s="13" t="s">
        <v>370</v>
      </c>
      <c r="Y1275" s="13"/>
      <c r="Z1275" s="14"/>
      <c r="AD1275" s="13">
        <f t="shared" si="130"/>
        <v>11</v>
      </c>
      <c r="AE1275" s="13">
        <f t="shared" si="126"/>
        <v>0</v>
      </c>
      <c r="AF1275" s="13">
        <f t="shared" si="127"/>
        <v>0</v>
      </c>
      <c r="AG1275" s="13">
        <f t="shared" si="129"/>
        <v>0</v>
      </c>
      <c r="AH1275" s="12">
        <f t="shared" si="132"/>
        <v>11</v>
      </c>
    </row>
    <row r="1276" spans="1:34" hidden="1" x14ac:dyDescent="0.3">
      <c r="A1276" s="11" t="s">
        <v>4502</v>
      </c>
      <c r="B1276" s="12" t="s">
        <v>4498</v>
      </c>
      <c r="C1276" s="12" t="s">
        <v>4499</v>
      </c>
      <c r="D1276" s="11" t="s">
        <v>4503</v>
      </c>
      <c r="E1276" s="11" t="s">
        <v>2484</v>
      </c>
      <c r="F1276" s="11" t="s">
        <v>4502</v>
      </c>
      <c r="G1276" s="12" t="s">
        <v>4504</v>
      </c>
      <c r="H1276" s="13" t="s">
        <v>370</v>
      </c>
      <c r="I1276" s="13"/>
      <c r="J1276" s="13" t="s">
        <v>370</v>
      </c>
      <c r="K1276" s="14" t="s">
        <v>370</v>
      </c>
      <c r="M1276" s="15" t="s">
        <v>359</v>
      </c>
      <c r="N1276" s="13"/>
      <c r="O1276" s="13" t="s">
        <v>370</v>
      </c>
      <c r="P1276" s="13" t="s">
        <v>370</v>
      </c>
      <c r="Q1276" s="13" t="s">
        <v>370</v>
      </c>
      <c r="R1276" s="13" t="s">
        <v>370</v>
      </c>
      <c r="S1276" s="13" t="s">
        <v>370</v>
      </c>
      <c r="T1276" s="13" t="s">
        <v>370</v>
      </c>
      <c r="W1276" s="13" t="s">
        <v>370</v>
      </c>
      <c r="Y1276" s="13"/>
      <c r="Z1276" s="14"/>
      <c r="AD1276" s="13">
        <f t="shared" si="130"/>
        <v>11</v>
      </c>
      <c r="AE1276" s="13">
        <f t="shared" si="126"/>
        <v>0</v>
      </c>
      <c r="AF1276" s="13">
        <f t="shared" si="127"/>
        <v>0</v>
      </c>
      <c r="AG1276" s="13">
        <f t="shared" si="129"/>
        <v>0</v>
      </c>
      <c r="AH1276" s="12">
        <f t="shared" si="132"/>
        <v>11</v>
      </c>
    </row>
    <row r="1277" spans="1:34" hidden="1" x14ac:dyDescent="0.3">
      <c r="A1277" s="11" t="s">
        <v>4505</v>
      </c>
      <c r="B1277" s="12" t="s">
        <v>4498</v>
      </c>
      <c r="C1277" s="12" t="s">
        <v>4499</v>
      </c>
      <c r="D1277" s="11" t="s">
        <v>4503</v>
      </c>
      <c r="E1277" s="11" t="s">
        <v>4506</v>
      </c>
      <c r="F1277" s="11" t="s">
        <v>4505</v>
      </c>
      <c r="G1277" s="12" t="s">
        <v>4507</v>
      </c>
      <c r="I1277" s="13"/>
      <c r="J1277" s="13"/>
      <c r="M1277" s="15" t="s">
        <v>359</v>
      </c>
      <c r="N1277" s="13"/>
      <c r="O1277" s="13" t="s">
        <v>370</v>
      </c>
      <c r="P1277" s="13"/>
      <c r="R1277" s="13"/>
      <c r="T1277" s="13"/>
      <c r="W1277" s="13"/>
      <c r="Y1277" s="13"/>
      <c r="Z1277" s="14"/>
      <c r="AD1277" s="13">
        <f t="shared" si="130"/>
        <v>2</v>
      </c>
      <c r="AE1277" s="13">
        <f t="shared" si="126"/>
        <v>0</v>
      </c>
      <c r="AF1277" s="13">
        <f t="shared" si="127"/>
        <v>0</v>
      </c>
      <c r="AG1277" s="13">
        <f t="shared" si="129"/>
        <v>0</v>
      </c>
      <c r="AH1277" s="12">
        <f t="shared" si="132"/>
        <v>2</v>
      </c>
    </row>
    <row r="1278" spans="1:34" hidden="1" x14ac:dyDescent="0.3">
      <c r="A1278" s="11" t="s">
        <v>4508</v>
      </c>
      <c r="B1278" s="12" t="s">
        <v>4498</v>
      </c>
      <c r="C1278" s="12" t="s">
        <v>4499</v>
      </c>
      <c r="D1278" s="11" t="s">
        <v>4503</v>
      </c>
      <c r="E1278" s="11" t="s">
        <v>4509</v>
      </c>
      <c r="F1278" s="11" t="s">
        <v>4508</v>
      </c>
      <c r="G1278" s="12" t="s">
        <v>4510</v>
      </c>
      <c r="I1278" s="13"/>
      <c r="J1278" s="13" t="s">
        <v>370</v>
      </c>
      <c r="K1278" s="14" t="s">
        <v>370</v>
      </c>
      <c r="M1278" s="15" t="s">
        <v>359</v>
      </c>
      <c r="N1278" s="13"/>
      <c r="O1278" s="13" t="s">
        <v>370</v>
      </c>
      <c r="P1278" s="13" t="s">
        <v>370</v>
      </c>
      <c r="Q1278" s="13" t="s">
        <v>370</v>
      </c>
      <c r="R1278" s="13"/>
      <c r="S1278" s="13" t="s">
        <v>370</v>
      </c>
      <c r="T1278" s="13" t="s">
        <v>370</v>
      </c>
      <c r="W1278" s="13" t="s">
        <v>370</v>
      </c>
      <c r="Y1278" s="13"/>
      <c r="Z1278" s="14"/>
      <c r="AD1278" s="13">
        <f t="shared" si="130"/>
        <v>9</v>
      </c>
      <c r="AE1278" s="13">
        <f t="shared" si="126"/>
        <v>0</v>
      </c>
      <c r="AF1278" s="13">
        <f t="shared" si="127"/>
        <v>0</v>
      </c>
      <c r="AG1278" s="13">
        <f t="shared" si="129"/>
        <v>0</v>
      </c>
      <c r="AH1278" s="12">
        <f t="shared" si="132"/>
        <v>9</v>
      </c>
    </row>
    <row r="1279" spans="1:34" hidden="1" x14ac:dyDescent="0.3">
      <c r="A1279" s="11" t="s">
        <v>4511</v>
      </c>
      <c r="B1279" s="12" t="s">
        <v>4498</v>
      </c>
      <c r="C1279" s="12" t="s">
        <v>4499</v>
      </c>
      <c r="D1279" s="11" t="s">
        <v>4503</v>
      </c>
      <c r="E1279" s="11" t="s">
        <v>4512</v>
      </c>
      <c r="F1279" s="11" t="s">
        <v>4511</v>
      </c>
      <c r="G1279" s="12" t="s">
        <v>4513</v>
      </c>
      <c r="I1279" s="13"/>
      <c r="J1279" s="13" t="s">
        <v>370</v>
      </c>
      <c r="K1279" s="14" t="s">
        <v>370</v>
      </c>
      <c r="M1279" s="15"/>
      <c r="N1279" s="13"/>
      <c r="P1279" s="13"/>
      <c r="R1279" s="13"/>
      <c r="T1279" s="13"/>
      <c r="W1279" s="13"/>
      <c r="Y1279" s="13"/>
      <c r="Z1279" s="14"/>
      <c r="AD1279" s="13">
        <f t="shared" si="130"/>
        <v>2</v>
      </c>
      <c r="AE1279" s="13">
        <f t="shared" si="126"/>
        <v>0</v>
      </c>
      <c r="AF1279" s="13">
        <f t="shared" si="127"/>
        <v>0</v>
      </c>
      <c r="AG1279" s="13">
        <f t="shared" si="129"/>
        <v>0</v>
      </c>
      <c r="AH1279" s="12">
        <f t="shared" si="132"/>
        <v>2</v>
      </c>
    </row>
    <row r="1280" spans="1:34" hidden="1" x14ac:dyDescent="0.3">
      <c r="A1280" s="11" t="s">
        <v>4514</v>
      </c>
      <c r="B1280" s="12" t="s">
        <v>4498</v>
      </c>
      <c r="C1280" s="12" t="s">
        <v>4499</v>
      </c>
      <c r="D1280" s="11" t="s">
        <v>4503</v>
      </c>
      <c r="E1280" s="11" t="s">
        <v>4515</v>
      </c>
      <c r="F1280" s="11" t="s">
        <v>4514</v>
      </c>
      <c r="G1280" s="12" t="s">
        <v>4516</v>
      </c>
      <c r="I1280" s="13"/>
      <c r="J1280" s="13" t="s">
        <v>370</v>
      </c>
      <c r="K1280" s="14" t="s">
        <v>370</v>
      </c>
      <c r="M1280" s="15" t="s">
        <v>359</v>
      </c>
      <c r="N1280" s="13"/>
      <c r="O1280" s="13" t="s">
        <v>370</v>
      </c>
      <c r="P1280" s="13" t="s">
        <v>370</v>
      </c>
      <c r="Q1280" s="13" t="s">
        <v>370</v>
      </c>
      <c r="R1280" s="13"/>
      <c r="S1280" s="13" t="s">
        <v>370</v>
      </c>
      <c r="T1280" s="13" t="s">
        <v>370</v>
      </c>
      <c r="W1280" s="13" t="s">
        <v>370</v>
      </c>
      <c r="Y1280" s="13"/>
      <c r="Z1280" s="14"/>
      <c r="AD1280" s="13">
        <f t="shared" si="130"/>
        <v>9</v>
      </c>
      <c r="AE1280" s="13">
        <f t="shared" si="126"/>
        <v>0</v>
      </c>
      <c r="AF1280" s="13">
        <f t="shared" si="127"/>
        <v>0</v>
      </c>
      <c r="AG1280" s="13">
        <f t="shared" si="129"/>
        <v>0</v>
      </c>
      <c r="AH1280" s="12">
        <f t="shared" si="132"/>
        <v>9</v>
      </c>
    </row>
    <row r="1281" spans="1:34" hidden="1" x14ac:dyDescent="0.3">
      <c r="A1281" s="11" t="s">
        <v>4517</v>
      </c>
      <c r="B1281" s="12" t="s">
        <v>4498</v>
      </c>
      <c r="C1281" s="12" t="s">
        <v>4499</v>
      </c>
      <c r="D1281" s="11" t="s">
        <v>4503</v>
      </c>
      <c r="E1281" s="11" t="s">
        <v>1256</v>
      </c>
      <c r="F1281" s="11" t="s">
        <v>4517</v>
      </c>
      <c r="G1281" s="12" t="s">
        <v>4518</v>
      </c>
      <c r="H1281" s="13" t="s">
        <v>370</v>
      </c>
      <c r="I1281" s="13"/>
      <c r="J1281" s="13" t="s">
        <v>370</v>
      </c>
      <c r="K1281" s="14" t="s">
        <v>370</v>
      </c>
      <c r="M1281" s="15" t="s">
        <v>359</v>
      </c>
      <c r="N1281" s="13"/>
      <c r="O1281" s="13" t="s">
        <v>370</v>
      </c>
      <c r="P1281" s="13" t="s">
        <v>370</v>
      </c>
      <c r="Q1281" s="13" t="s">
        <v>370</v>
      </c>
      <c r="R1281" s="13" t="s">
        <v>370</v>
      </c>
      <c r="S1281" s="13" t="s">
        <v>370</v>
      </c>
      <c r="T1281" s="13" t="s">
        <v>370</v>
      </c>
      <c r="W1281" s="13" t="s">
        <v>370</v>
      </c>
      <c r="Y1281" s="13"/>
      <c r="Z1281" s="14"/>
      <c r="AD1281" s="13">
        <f t="shared" si="130"/>
        <v>11</v>
      </c>
      <c r="AE1281" s="13">
        <f t="shared" si="126"/>
        <v>0</v>
      </c>
      <c r="AF1281" s="13">
        <f t="shared" si="127"/>
        <v>0</v>
      </c>
      <c r="AG1281" s="13">
        <f t="shared" si="129"/>
        <v>0</v>
      </c>
      <c r="AH1281" s="12">
        <f t="shared" si="132"/>
        <v>11</v>
      </c>
    </row>
    <row r="1282" spans="1:34" hidden="1" x14ac:dyDescent="0.3">
      <c r="A1282" s="11" t="s">
        <v>4519</v>
      </c>
      <c r="B1282" s="12" t="s">
        <v>4498</v>
      </c>
      <c r="C1282" s="12" t="s">
        <v>4499</v>
      </c>
      <c r="D1282" s="11" t="s">
        <v>4503</v>
      </c>
      <c r="E1282" s="11" t="s">
        <v>1113</v>
      </c>
      <c r="F1282" s="11" t="s">
        <v>4519</v>
      </c>
      <c r="G1282" s="12" t="s">
        <v>4520</v>
      </c>
      <c r="I1282" s="13"/>
      <c r="J1282" s="13"/>
      <c r="K1282" s="14" t="s">
        <v>370</v>
      </c>
      <c r="M1282" s="15" t="s">
        <v>396</v>
      </c>
      <c r="N1282" s="13"/>
      <c r="O1282" s="13" t="s">
        <v>370</v>
      </c>
      <c r="P1282" s="13"/>
      <c r="R1282" s="13"/>
      <c r="S1282" s="13" t="s">
        <v>370</v>
      </c>
      <c r="T1282" s="13"/>
      <c r="W1282" s="13" t="s">
        <v>4521</v>
      </c>
      <c r="Y1282" s="13"/>
      <c r="Z1282" s="14"/>
      <c r="AD1282" s="13">
        <f t="shared" si="130"/>
        <v>3</v>
      </c>
      <c r="AE1282" s="13">
        <f t="shared" si="126"/>
        <v>0</v>
      </c>
      <c r="AF1282" s="13">
        <f t="shared" si="127"/>
        <v>0</v>
      </c>
      <c r="AG1282" s="13">
        <f t="shared" si="129"/>
        <v>0</v>
      </c>
      <c r="AH1282" s="12">
        <f t="shared" si="132"/>
        <v>3</v>
      </c>
    </row>
    <row r="1283" spans="1:34" hidden="1" x14ac:dyDescent="0.3">
      <c r="A1283" s="11" t="s">
        <v>4522</v>
      </c>
      <c r="B1283" s="12" t="s">
        <v>4498</v>
      </c>
      <c r="C1283" s="12" t="s">
        <v>4499</v>
      </c>
      <c r="D1283" s="11" t="s">
        <v>4523</v>
      </c>
      <c r="E1283" s="11" t="s">
        <v>4524</v>
      </c>
      <c r="F1283" s="11" t="s">
        <v>4522</v>
      </c>
      <c r="G1283" s="12" t="s">
        <v>4525</v>
      </c>
      <c r="H1283" s="13" t="s">
        <v>370</v>
      </c>
      <c r="I1283" s="13"/>
      <c r="J1283" s="13" t="s">
        <v>370</v>
      </c>
      <c r="M1283" s="15"/>
      <c r="N1283" s="13"/>
      <c r="P1283" s="13"/>
      <c r="R1283" s="13" t="s">
        <v>370</v>
      </c>
      <c r="T1283" s="13"/>
      <c r="V1283" s="13" t="s">
        <v>396</v>
      </c>
      <c r="W1283" s="13"/>
      <c r="Y1283" s="13"/>
      <c r="Z1283" s="14"/>
      <c r="AD1283" s="13">
        <f t="shared" si="130"/>
        <v>3</v>
      </c>
      <c r="AE1283" s="13">
        <f t="shared" si="126"/>
        <v>0</v>
      </c>
      <c r="AF1283" s="13">
        <f t="shared" si="127"/>
        <v>0</v>
      </c>
      <c r="AG1283" s="13">
        <f t="shared" si="129"/>
        <v>0</v>
      </c>
      <c r="AH1283" s="12">
        <f t="shared" si="132"/>
        <v>3</v>
      </c>
    </row>
    <row r="1284" spans="1:34" hidden="1" x14ac:dyDescent="0.3">
      <c r="A1284" s="11" t="s">
        <v>4526</v>
      </c>
      <c r="B1284" s="12" t="s">
        <v>4498</v>
      </c>
      <c r="C1284" s="12" t="s">
        <v>4499</v>
      </c>
      <c r="D1284" s="11" t="s">
        <v>4527</v>
      </c>
      <c r="E1284" s="11" t="s">
        <v>4528</v>
      </c>
      <c r="F1284" s="11" t="s">
        <v>4526</v>
      </c>
      <c r="G1284" s="12" t="s">
        <v>4529</v>
      </c>
      <c r="H1284" s="13" t="s">
        <v>370</v>
      </c>
      <c r="I1284" s="13" t="s">
        <v>370</v>
      </c>
      <c r="J1284" s="13" t="s">
        <v>370</v>
      </c>
      <c r="K1284" s="14" t="s">
        <v>370</v>
      </c>
      <c r="L1284" s="13" t="s">
        <v>370</v>
      </c>
      <c r="M1284" s="15" t="s">
        <v>370</v>
      </c>
      <c r="N1284" s="13" t="s">
        <v>370</v>
      </c>
      <c r="O1284" s="13" t="s">
        <v>370</v>
      </c>
      <c r="P1284" s="13" t="s">
        <v>370</v>
      </c>
      <c r="Q1284" s="13" t="s">
        <v>370</v>
      </c>
      <c r="R1284" s="13" t="s">
        <v>370</v>
      </c>
      <c r="S1284" s="13" t="s">
        <v>370</v>
      </c>
      <c r="T1284" s="13" t="s">
        <v>370</v>
      </c>
      <c r="U1284" s="13" t="s">
        <v>370</v>
      </c>
      <c r="V1284" s="13" t="s">
        <v>370</v>
      </c>
      <c r="W1284" s="13" t="s">
        <v>370</v>
      </c>
      <c r="Y1284" s="13" t="s">
        <v>370</v>
      </c>
      <c r="Z1284" s="14" t="s">
        <v>370</v>
      </c>
      <c r="AD1284" s="13">
        <f t="shared" si="130"/>
        <v>18</v>
      </c>
      <c r="AE1284" s="13">
        <f t="shared" ref="AE1284:AE1347" si="133">COUNTIF(H1284:Z1284,"NB")</f>
        <v>0</v>
      </c>
      <c r="AF1284" s="13">
        <f t="shared" ref="AF1284:AF1347" si="134">COUNTIF(H1284:Z1284,"V")</f>
        <v>0</v>
      </c>
      <c r="AG1284" s="13">
        <f t="shared" si="129"/>
        <v>0</v>
      </c>
      <c r="AH1284" s="12">
        <f t="shared" si="132"/>
        <v>18</v>
      </c>
    </row>
    <row r="1285" spans="1:34" hidden="1" x14ac:dyDescent="0.3">
      <c r="A1285" s="11" t="s">
        <v>4530</v>
      </c>
      <c r="B1285" s="12" t="s">
        <v>4498</v>
      </c>
      <c r="C1285" s="12" t="s">
        <v>4499</v>
      </c>
      <c r="D1285" s="11" t="s">
        <v>4531</v>
      </c>
      <c r="E1285" s="11" t="s">
        <v>1190</v>
      </c>
      <c r="F1285" s="11" t="s">
        <v>4530</v>
      </c>
      <c r="G1285" s="12" t="s">
        <v>4532</v>
      </c>
      <c r="I1285" s="13"/>
      <c r="J1285" s="13" t="s">
        <v>370</v>
      </c>
      <c r="K1285" s="14" t="s">
        <v>370</v>
      </c>
      <c r="M1285" s="15" t="s">
        <v>359</v>
      </c>
      <c r="N1285" s="13"/>
      <c r="O1285" s="13" t="s">
        <v>370</v>
      </c>
      <c r="P1285" s="13" t="s">
        <v>370</v>
      </c>
      <c r="Q1285" s="13" t="s">
        <v>370</v>
      </c>
      <c r="R1285" s="13"/>
      <c r="S1285" s="13" t="s">
        <v>370</v>
      </c>
      <c r="T1285" s="13" t="s">
        <v>370</v>
      </c>
      <c r="W1285" s="13" t="s">
        <v>370</v>
      </c>
      <c r="Y1285" s="13"/>
      <c r="Z1285" s="14"/>
      <c r="AD1285" s="13">
        <f t="shared" si="130"/>
        <v>9</v>
      </c>
      <c r="AE1285" s="13">
        <f t="shared" si="133"/>
        <v>0</v>
      </c>
      <c r="AF1285" s="13">
        <f t="shared" si="134"/>
        <v>0</v>
      </c>
      <c r="AG1285" s="13">
        <f t="shared" si="129"/>
        <v>0</v>
      </c>
      <c r="AH1285" s="12">
        <f t="shared" si="132"/>
        <v>9</v>
      </c>
    </row>
    <row r="1286" spans="1:34" hidden="1" x14ac:dyDescent="0.3">
      <c r="A1286" s="11" t="s">
        <v>4533</v>
      </c>
      <c r="B1286" s="12" t="s">
        <v>4498</v>
      </c>
      <c r="C1286" s="12" t="s">
        <v>4499</v>
      </c>
      <c r="D1286" s="11" t="s">
        <v>4534</v>
      </c>
      <c r="E1286" s="11" t="s">
        <v>4535</v>
      </c>
      <c r="F1286" s="11" t="s">
        <v>4533</v>
      </c>
      <c r="G1286" s="12" t="s">
        <v>4536</v>
      </c>
      <c r="I1286" s="13"/>
      <c r="J1286" s="13"/>
      <c r="M1286" s="15" t="s">
        <v>359</v>
      </c>
      <c r="N1286" s="13"/>
      <c r="O1286" s="13" t="s">
        <v>370</v>
      </c>
      <c r="P1286" s="13"/>
      <c r="R1286" s="13"/>
      <c r="T1286" s="13"/>
      <c r="W1286" s="13"/>
      <c r="Y1286" s="13"/>
      <c r="Z1286" s="14"/>
      <c r="AD1286" s="13">
        <f t="shared" si="130"/>
        <v>2</v>
      </c>
      <c r="AE1286" s="13">
        <f t="shared" si="133"/>
        <v>0</v>
      </c>
      <c r="AF1286" s="13">
        <f t="shared" si="134"/>
        <v>0</v>
      </c>
      <c r="AG1286" s="13">
        <f t="shared" si="129"/>
        <v>0</v>
      </c>
      <c r="AH1286" s="12">
        <f t="shared" si="132"/>
        <v>2</v>
      </c>
    </row>
    <row r="1287" spans="1:34" hidden="1" x14ac:dyDescent="0.3">
      <c r="A1287" s="11" t="s">
        <v>4537</v>
      </c>
      <c r="B1287" s="12" t="s">
        <v>4498</v>
      </c>
      <c r="C1287" s="12" t="s">
        <v>4499</v>
      </c>
      <c r="D1287" s="11" t="s">
        <v>4534</v>
      </c>
      <c r="E1287" s="11" t="s">
        <v>4538</v>
      </c>
      <c r="F1287" s="11" t="s">
        <v>4537</v>
      </c>
      <c r="G1287" s="12" t="s">
        <v>4539</v>
      </c>
      <c r="H1287" s="13" t="s">
        <v>370</v>
      </c>
      <c r="I1287" s="13"/>
      <c r="J1287" s="13" t="s">
        <v>370</v>
      </c>
      <c r="L1287" s="13" t="s">
        <v>370</v>
      </c>
      <c r="M1287" s="15"/>
      <c r="N1287" s="13"/>
      <c r="O1287" s="13" t="s">
        <v>370</v>
      </c>
      <c r="P1287" s="13"/>
      <c r="R1287" s="13"/>
      <c r="S1287" s="13" t="s">
        <v>370</v>
      </c>
      <c r="T1287" s="13"/>
      <c r="W1287" s="13"/>
      <c r="Y1287" s="13"/>
      <c r="Z1287" s="14"/>
      <c r="AD1287" s="13">
        <f t="shared" si="130"/>
        <v>5</v>
      </c>
      <c r="AE1287" s="13">
        <f t="shared" si="133"/>
        <v>0</v>
      </c>
      <c r="AF1287" s="13">
        <f t="shared" si="134"/>
        <v>0</v>
      </c>
      <c r="AG1287" s="13">
        <f t="shared" si="129"/>
        <v>0</v>
      </c>
      <c r="AH1287" s="12">
        <f t="shared" si="132"/>
        <v>5</v>
      </c>
    </row>
    <row r="1288" spans="1:34" hidden="1" x14ac:dyDescent="0.3">
      <c r="A1288" s="11" t="s">
        <v>4540</v>
      </c>
      <c r="B1288" s="12" t="s">
        <v>4498</v>
      </c>
      <c r="C1288" s="12" t="s">
        <v>4499</v>
      </c>
      <c r="D1288" s="11" t="s">
        <v>4534</v>
      </c>
      <c r="E1288" s="11" t="s">
        <v>1569</v>
      </c>
      <c r="F1288" s="11" t="s">
        <v>4540</v>
      </c>
      <c r="G1288" s="12" t="s">
        <v>4541</v>
      </c>
      <c r="H1288" s="13" t="s">
        <v>370</v>
      </c>
      <c r="I1288" s="13"/>
      <c r="J1288" s="13"/>
      <c r="L1288" s="13" t="s">
        <v>370</v>
      </c>
      <c r="M1288" s="15"/>
      <c r="N1288" s="13"/>
      <c r="P1288" s="13"/>
      <c r="R1288" s="13"/>
      <c r="T1288" s="13"/>
      <c r="W1288" s="13"/>
      <c r="Y1288" s="13"/>
      <c r="Z1288" s="14"/>
      <c r="AD1288" s="13">
        <f t="shared" si="130"/>
        <v>2</v>
      </c>
      <c r="AE1288" s="13">
        <f t="shared" si="133"/>
        <v>0</v>
      </c>
      <c r="AF1288" s="13">
        <f t="shared" si="134"/>
        <v>0</v>
      </c>
      <c r="AG1288" s="13">
        <f t="shared" si="129"/>
        <v>0</v>
      </c>
      <c r="AH1288" s="12">
        <f t="shared" si="132"/>
        <v>2</v>
      </c>
    </row>
    <row r="1289" spans="1:34" hidden="1" x14ac:dyDescent="0.3">
      <c r="A1289" s="11" t="s">
        <v>4542</v>
      </c>
      <c r="B1289" s="12" t="s">
        <v>4498</v>
      </c>
      <c r="C1289" s="12" t="s">
        <v>4499</v>
      </c>
      <c r="D1289" s="11" t="s">
        <v>4534</v>
      </c>
      <c r="E1289" s="11" t="s">
        <v>4543</v>
      </c>
      <c r="F1289" s="11" t="s">
        <v>4542</v>
      </c>
      <c r="G1289" s="12" t="s">
        <v>4544</v>
      </c>
      <c r="H1289" s="13" t="s">
        <v>370</v>
      </c>
      <c r="I1289" s="13"/>
      <c r="J1289" s="13"/>
      <c r="L1289" s="13" t="s">
        <v>370</v>
      </c>
      <c r="M1289" s="15"/>
      <c r="N1289" s="13"/>
      <c r="P1289" s="13"/>
      <c r="R1289" s="13"/>
      <c r="T1289" s="13"/>
      <c r="W1289" s="13"/>
      <c r="Y1289" s="13"/>
      <c r="Z1289" s="14" t="s">
        <v>370</v>
      </c>
      <c r="AD1289" s="13">
        <f t="shared" si="130"/>
        <v>3</v>
      </c>
      <c r="AE1289" s="13">
        <f t="shared" si="133"/>
        <v>0</v>
      </c>
      <c r="AF1289" s="13">
        <f t="shared" si="134"/>
        <v>0</v>
      </c>
      <c r="AG1289" s="13">
        <f t="shared" si="129"/>
        <v>0</v>
      </c>
      <c r="AH1289" s="12">
        <f t="shared" si="132"/>
        <v>3</v>
      </c>
    </row>
    <row r="1290" spans="1:34" hidden="1" x14ac:dyDescent="0.3">
      <c r="A1290" s="11" t="s">
        <v>4545</v>
      </c>
      <c r="B1290" s="12" t="s">
        <v>4498</v>
      </c>
      <c r="C1290" s="12" t="s">
        <v>4499</v>
      </c>
      <c r="D1290" s="11" t="s">
        <v>4546</v>
      </c>
      <c r="E1290" s="11" t="s">
        <v>2534</v>
      </c>
      <c r="F1290" s="11" t="s">
        <v>4545</v>
      </c>
      <c r="G1290" s="12" t="s">
        <v>4547</v>
      </c>
      <c r="I1290" s="13"/>
      <c r="J1290" s="13" t="s">
        <v>370</v>
      </c>
      <c r="K1290" s="14" t="s">
        <v>370</v>
      </c>
      <c r="M1290" s="15" t="s">
        <v>370</v>
      </c>
      <c r="N1290" s="13"/>
      <c r="O1290" s="13" t="s">
        <v>370</v>
      </c>
      <c r="P1290" s="13" t="s">
        <v>370</v>
      </c>
      <c r="Q1290" s="13" t="s">
        <v>370</v>
      </c>
      <c r="R1290" s="13"/>
      <c r="S1290" s="13" t="s">
        <v>370</v>
      </c>
      <c r="T1290" s="13" t="s">
        <v>370</v>
      </c>
      <c r="W1290" s="13" t="s">
        <v>370</v>
      </c>
      <c r="Y1290" s="13"/>
      <c r="Z1290" s="14"/>
      <c r="AD1290" s="13">
        <f t="shared" si="130"/>
        <v>9</v>
      </c>
      <c r="AE1290" s="13">
        <f t="shared" si="133"/>
        <v>0</v>
      </c>
      <c r="AF1290" s="13">
        <f t="shared" si="134"/>
        <v>0</v>
      </c>
      <c r="AG1290" s="13">
        <f t="shared" si="129"/>
        <v>0</v>
      </c>
      <c r="AH1290" s="12">
        <f t="shared" si="132"/>
        <v>9</v>
      </c>
    </row>
    <row r="1291" spans="1:34" hidden="1" x14ac:dyDescent="0.3">
      <c r="A1291" s="11" t="s">
        <v>49</v>
      </c>
      <c r="B1291" s="12" t="s">
        <v>4498</v>
      </c>
      <c r="C1291" s="12" t="s">
        <v>4499</v>
      </c>
      <c r="D1291" s="11" t="s">
        <v>4548</v>
      </c>
      <c r="E1291" s="11" t="s">
        <v>4549</v>
      </c>
      <c r="F1291" s="11" t="s">
        <v>49</v>
      </c>
      <c r="G1291" s="12" t="s">
        <v>4550</v>
      </c>
      <c r="H1291" s="13" t="s">
        <v>370</v>
      </c>
      <c r="I1291" s="13" t="s">
        <v>359</v>
      </c>
      <c r="J1291" s="13" t="s">
        <v>370</v>
      </c>
      <c r="K1291" s="14" t="s">
        <v>370</v>
      </c>
      <c r="M1291" s="15" t="s">
        <v>359</v>
      </c>
      <c r="N1291" s="13" t="s">
        <v>524</v>
      </c>
      <c r="O1291" s="13" t="s">
        <v>370</v>
      </c>
      <c r="P1291" s="13" t="s">
        <v>370</v>
      </c>
      <c r="Q1291" s="13" t="s">
        <v>370</v>
      </c>
      <c r="R1291" s="13" t="s">
        <v>370</v>
      </c>
      <c r="S1291" s="13" t="s">
        <v>370</v>
      </c>
      <c r="T1291" s="13" t="s">
        <v>370</v>
      </c>
      <c r="U1291" s="13" t="s">
        <v>370</v>
      </c>
      <c r="V1291" s="13" t="s">
        <v>370</v>
      </c>
      <c r="W1291" s="13" t="s">
        <v>370</v>
      </c>
      <c r="Y1291" s="13" t="s">
        <v>524</v>
      </c>
      <c r="Z1291" s="14"/>
      <c r="AD1291" s="13">
        <f t="shared" si="130"/>
        <v>14</v>
      </c>
      <c r="AE1291" s="13">
        <f t="shared" si="133"/>
        <v>0</v>
      </c>
      <c r="AF1291" s="13">
        <f t="shared" si="134"/>
        <v>2</v>
      </c>
      <c r="AG1291" s="13">
        <f t="shared" si="129"/>
        <v>0</v>
      </c>
      <c r="AH1291" s="12">
        <f t="shared" si="132"/>
        <v>16</v>
      </c>
    </row>
    <row r="1292" spans="1:34" hidden="1" x14ac:dyDescent="0.3">
      <c r="A1292" s="11" t="s">
        <v>4551</v>
      </c>
      <c r="B1292" s="12" t="s">
        <v>4498</v>
      </c>
      <c r="C1292" s="12" t="s">
        <v>4499</v>
      </c>
      <c r="D1292" s="11" t="s">
        <v>4548</v>
      </c>
      <c r="E1292" s="11" t="s">
        <v>4552</v>
      </c>
      <c r="F1292" s="11" t="s">
        <v>4551</v>
      </c>
      <c r="G1292" s="12" t="s">
        <v>4553</v>
      </c>
      <c r="H1292" s="13" t="s">
        <v>370</v>
      </c>
      <c r="I1292" s="13"/>
      <c r="J1292" s="13" t="s">
        <v>538</v>
      </c>
      <c r="K1292" s="14" t="s">
        <v>370</v>
      </c>
      <c r="L1292" s="13" t="s">
        <v>370</v>
      </c>
      <c r="M1292" s="15"/>
      <c r="N1292" s="13"/>
      <c r="P1292" s="13"/>
      <c r="R1292" s="13" t="s">
        <v>370</v>
      </c>
      <c r="T1292" s="13"/>
      <c r="V1292" s="13" t="s">
        <v>370</v>
      </c>
      <c r="W1292" s="13"/>
      <c r="Y1292" s="13"/>
      <c r="Z1292" s="14" t="s">
        <v>524</v>
      </c>
      <c r="AD1292" s="13">
        <f t="shared" si="130"/>
        <v>5</v>
      </c>
      <c r="AE1292" s="13">
        <f t="shared" si="133"/>
        <v>1</v>
      </c>
      <c r="AF1292" s="13">
        <f t="shared" si="134"/>
        <v>1</v>
      </c>
      <c r="AG1292" s="13">
        <f t="shared" si="129"/>
        <v>0</v>
      </c>
      <c r="AH1292" s="12">
        <f t="shared" si="132"/>
        <v>7</v>
      </c>
    </row>
    <row r="1293" spans="1:34" hidden="1" x14ac:dyDescent="0.3">
      <c r="A1293" s="11" t="s">
        <v>4554</v>
      </c>
      <c r="B1293" s="12" t="s">
        <v>4498</v>
      </c>
      <c r="C1293" s="12" t="s">
        <v>4499</v>
      </c>
      <c r="D1293" s="11" t="s">
        <v>4555</v>
      </c>
      <c r="E1293" s="11" t="s">
        <v>4556</v>
      </c>
      <c r="F1293" s="11" t="s">
        <v>4554</v>
      </c>
      <c r="G1293" s="12" t="s">
        <v>4557</v>
      </c>
      <c r="I1293" s="13"/>
      <c r="J1293" s="13"/>
      <c r="K1293" s="14" t="s">
        <v>524</v>
      </c>
      <c r="M1293" s="15"/>
      <c r="N1293" s="13"/>
      <c r="P1293" s="13" t="s">
        <v>524</v>
      </c>
      <c r="R1293" s="13"/>
      <c r="T1293" s="13"/>
      <c r="U1293" s="13" t="s">
        <v>524</v>
      </c>
      <c r="W1293" s="13"/>
      <c r="Y1293" s="13"/>
      <c r="Z1293" s="14"/>
      <c r="AD1293" s="13">
        <f t="shared" si="130"/>
        <v>0</v>
      </c>
      <c r="AE1293" s="13">
        <f t="shared" si="133"/>
        <v>0</v>
      </c>
      <c r="AF1293" s="13">
        <f t="shared" si="134"/>
        <v>3</v>
      </c>
      <c r="AG1293" s="13">
        <f t="shared" si="129"/>
        <v>0</v>
      </c>
      <c r="AH1293" s="12">
        <f t="shared" si="132"/>
        <v>3</v>
      </c>
    </row>
    <row r="1294" spans="1:34" hidden="1" x14ac:dyDescent="0.3">
      <c r="A1294" s="11" t="s">
        <v>51</v>
      </c>
      <c r="B1294" s="12" t="s">
        <v>4498</v>
      </c>
      <c r="C1294" s="12" t="s">
        <v>4499</v>
      </c>
      <c r="D1294" s="11" t="s">
        <v>4555</v>
      </c>
      <c r="E1294" s="11" t="s">
        <v>4558</v>
      </c>
      <c r="F1294" s="11" t="s">
        <v>51</v>
      </c>
      <c r="G1294" s="12" t="s">
        <v>4559</v>
      </c>
      <c r="H1294" s="13" t="s">
        <v>370</v>
      </c>
      <c r="I1294" s="13" t="s">
        <v>370</v>
      </c>
      <c r="J1294" s="13" t="s">
        <v>370</v>
      </c>
      <c r="K1294" s="14" t="s">
        <v>370</v>
      </c>
      <c r="L1294" s="13" t="s">
        <v>370</v>
      </c>
      <c r="M1294" s="15" t="s">
        <v>359</v>
      </c>
      <c r="N1294" s="13" t="s">
        <v>370</v>
      </c>
      <c r="O1294" s="13" t="s">
        <v>370</v>
      </c>
      <c r="P1294" s="13"/>
      <c r="Q1294" s="13" t="s">
        <v>370</v>
      </c>
      <c r="R1294" s="13" t="s">
        <v>370</v>
      </c>
      <c r="S1294" s="13" t="s">
        <v>370</v>
      </c>
      <c r="T1294" s="13" t="s">
        <v>538</v>
      </c>
      <c r="U1294" s="13" t="s">
        <v>524</v>
      </c>
      <c r="V1294" s="13" t="s">
        <v>370</v>
      </c>
      <c r="W1294" s="13" t="s">
        <v>370</v>
      </c>
      <c r="Y1294" s="13" t="s">
        <v>538</v>
      </c>
      <c r="Z1294" s="14" t="s">
        <v>524</v>
      </c>
      <c r="AD1294" s="13">
        <f t="shared" si="130"/>
        <v>13</v>
      </c>
      <c r="AE1294" s="13">
        <f t="shared" si="133"/>
        <v>2</v>
      </c>
      <c r="AF1294" s="13">
        <f t="shared" si="134"/>
        <v>2</v>
      </c>
      <c r="AG1294" s="13">
        <f t="shared" si="129"/>
        <v>0</v>
      </c>
      <c r="AH1294" s="12">
        <f t="shared" si="132"/>
        <v>17</v>
      </c>
    </row>
    <row r="1295" spans="1:34" hidden="1" x14ac:dyDescent="0.3">
      <c r="A1295" s="11" t="s">
        <v>4560</v>
      </c>
      <c r="B1295" s="12" t="s">
        <v>4498</v>
      </c>
      <c r="C1295" s="12" t="s">
        <v>4499</v>
      </c>
      <c r="D1295" s="11" t="s">
        <v>4555</v>
      </c>
      <c r="E1295" s="11" t="s">
        <v>4561</v>
      </c>
      <c r="F1295" s="11" t="s">
        <v>4560</v>
      </c>
      <c r="G1295" s="12" t="s">
        <v>4562</v>
      </c>
      <c r="I1295" s="13" t="s">
        <v>538</v>
      </c>
      <c r="J1295" s="13"/>
      <c r="K1295" s="14" t="s">
        <v>524</v>
      </c>
      <c r="M1295" s="15" t="s">
        <v>360</v>
      </c>
      <c r="N1295" s="13" t="s">
        <v>538</v>
      </c>
      <c r="O1295" s="13" t="s">
        <v>538</v>
      </c>
      <c r="P1295" s="13" t="s">
        <v>538</v>
      </c>
      <c r="Q1295" s="13" t="s">
        <v>396</v>
      </c>
      <c r="R1295" s="13"/>
      <c r="S1295" s="13" t="s">
        <v>538</v>
      </c>
      <c r="T1295" s="13" t="s">
        <v>524</v>
      </c>
      <c r="U1295" s="13" t="s">
        <v>538</v>
      </c>
      <c r="W1295" s="13" t="s">
        <v>538</v>
      </c>
      <c r="Y1295" s="13" t="s">
        <v>538</v>
      </c>
      <c r="Z1295" s="14"/>
      <c r="AD1295" s="13">
        <f t="shared" si="130"/>
        <v>0</v>
      </c>
      <c r="AE1295" s="13">
        <f t="shared" si="133"/>
        <v>9</v>
      </c>
      <c r="AF1295" s="13">
        <f t="shared" si="134"/>
        <v>2</v>
      </c>
      <c r="AG1295" s="13">
        <f t="shared" si="129"/>
        <v>0</v>
      </c>
      <c r="AH1295" s="12">
        <f t="shared" si="132"/>
        <v>11</v>
      </c>
    </row>
    <row r="1296" spans="1:34" hidden="1" x14ac:dyDescent="0.3">
      <c r="A1296" s="11" t="s">
        <v>4563</v>
      </c>
      <c r="B1296" s="12" t="s">
        <v>4498</v>
      </c>
      <c r="C1296" s="12" t="s">
        <v>4499</v>
      </c>
      <c r="D1296" s="11" t="s">
        <v>4555</v>
      </c>
      <c r="E1296" s="11" t="s">
        <v>4564</v>
      </c>
      <c r="F1296" s="11" t="s">
        <v>4563</v>
      </c>
      <c r="G1296" s="12" t="s">
        <v>4565</v>
      </c>
      <c r="H1296" s="13" t="s">
        <v>370</v>
      </c>
      <c r="I1296" s="13"/>
      <c r="J1296" s="13" t="s">
        <v>370</v>
      </c>
      <c r="K1296" s="14" t="s">
        <v>370</v>
      </c>
      <c r="M1296" s="15" t="s">
        <v>359</v>
      </c>
      <c r="N1296" s="13"/>
      <c r="O1296" s="13" t="s">
        <v>370</v>
      </c>
      <c r="P1296" s="13" t="s">
        <v>370</v>
      </c>
      <c r="Q1296" s="13" t="s">
        <v>370</v>
      </c>
      <c r="R1296" s="13" t="s">
        <v>370</v>
      </c>
      <c r="S1296" s="13" t="s">
        <v>370</v>
      </c>
      <c r="T1296" s="13" t="s">
        <v>370</v>
      </c>
      <c r="U1296" s="13" t="s">
        <v>370</v>
      </c>
      <c r="W1296" s="13" t="s">
        <v>370</v>
      </c>
      <c r="Y1296" s="13"/>
      <c r="Z1296" s="14"/>
      <c r="AD1296" s="13">
        <f t="shared" si="130"/>
        <v>12</v>
      </c>
      <c r="AE1296" s="13">
        <f t="shared" si="133"/>
        <v>0</v>
      </c>
      <c r="AF1296" s="13">
        <f t="shared" si="134"/>
        <v>0</v>
      </c>
      <c r="AG1296" s="13">
        <f t="shared" si="129"/>
        <v>0</v>
      </c>
      <c r="AH1296" s="12">
        <f t="shared" si="132"/>
        <v>12</v>
      </c>
    </row>
    <row r="1297" spans="1:34" hidden="1" x14ac:dyDescent="0.3">
      <c r="A1297" s="11" t="s">
        <v>4566</v>
      </c>
      <c r="B1297" s="12" t="s">
        <v>4498</v>
      </c>
      <c r="C1297" s="12" t="s">
        <v>4499</v>
      </c>
      <c r="D1297" s="11" t="s">
        <v>4555</v>
      </c>
      <c r="E1297" s="11" t="s">
        <v>4567</v>
      </c>
      <c r="F1297" s="11" t="s">
        <v>4566</v>
      </c>
      <c r="G1297" s="12" t="s">
        <v>4568</v>
      </c>
      <c r="H1297" s="13" t="s">
        <v>370</v>
      </c>
      <c r="I1297" s="13"/>
      <c r="J1297" s="13" t="s">
        <v>370</v>
      </c>
      <c r="K1297" s="14" t="s">
        <v>370</v>
      </c>
      <c r="L1297" s="13" t="s">
        <v>524</v>
      </c>
      <c r="M1297" s="15" t="s">
        <v>359</v>
      </c>
      <c r="N1297" s="13"/>
      <c r="O1297" s="13" t="s">
        <v>370</v>
      </c>
      <c r="P1297" s="13" t="s">
        <v>370</v>
      </c>
      <c r="Q1297" s="13" t="s">
        <v>370</v>
      </c>
      <c r="R1297" s="13" t="s">
        <v>370</v>
      </c>
      <c r="S1297" s="13" t="s">
        <v>370</v>
      </c>
      <c r="T1297" s="13" t="s">
        <v>370</v>
      </c>
      <c r="U1297" s="13" t="s">
        <v>524</v>
      </c>
      <c r="W1297" s="13" t="s">
        <v>370</v>
      </c>
      <c r="Y1297" s="13"/>
      <c r="Z1297" s="14"/>
      <c r="AD1297" s="13">
        <f t="shared" si="130"/>
        <v>11</v>
      </c>
      <c r="AE1297" s="13">
        <f t="shared" si="133"/>
        <v>0</v>
      </c>
      <c r="AF1297" s="13">
        <f t="shared" si="134"/>
        <v>2</v>
      </c>
      <c r="AG1297" s="13">
        <f t="shared" si="129"/>
        <v>0</v>
      </c>
      <c r="AH1297" s="12">
        <f t="shared" si="132"/>
        <v>13</v>
      </c>
    </row>
    <row r="1298" spans="1:34" hidden="1" x14ac:dyDescent="0.3">
      <c r="A1298" s="11" t="s">
        <v>4569</v>
      </c>
      <c r="B1298" s="12" t="s">
        <v>4498</v>
      </c>
      <c r="C1298" s="12" t="s">
        <v>4499</v>
      </c>
      <c r="D1298" s="11" t="s">
        <v>4555</v>
      </c>
      <c r="E1298" s="11" t="s">
        <v>4570</v>
      </c>
      <c r="F1298" s="11" t="s">
        <v>4569</v>
      </c>
      <c r="G1298" s="12" t="s">
        <v>4571</v>
      </c>
      <c r="H1298" s="13" t="s">
        <v>370</v>
      </c>
      <c r="I1298" s="13" t="s">
        <v>361</v>
      </c>
      <c r="J1298" s="13" t="s">
        <v>370</v>
      </c>
      <c r="K1298" s="14" t="s">
        <v>370</v>
      </c>
      <c r="L1298" s="13" t="s">
        <v>370</v>
      </c>
      <c r="M1298" s="15" t="s">
        <v>359</v>
      </c>
      <c r="N1298" s="13"/>
      <c r="O1298" s="13" t="s">
        <v>370</v>
      </c>
      <c r="P1298" s="13" t="s">
        <v>538</v>
      </c>
      <c r="Q1298" s="13" t="s">
        <v>370</v>
      </c>
      <c r="R1298" s="13" t="s">
        <v>370</v>
      </c>
      <c r="S1298" s="13" t="s">
        <v>370</v>
      </c>
      <c r="T1298" s="13" t="s">
        <v>370</v>
      </c>
      <c r="U1298" s="13" t="s">
        <v>538</v>
      </c>
      <c r="V1298" s="13" t="s">
        <v>370</v>
      </c>
      <c r="W1298" s="13" t="s">
        <v>370</v>
      </c>
      <c r="Y1298" s="13"/>
      <c r="Z1298" s="14" t="s">
        <v>524</v>
      </c>
      <c r="AD1298" s="13">
        <f t="shared" si="130"/>
        <v>12</v>
      </c>
      <c r="AE1298" s="13">
        <f t="shared" si="133"/>
        <v>2</v>
      </c>
      <c r="AF1298" s="13">
        <f t="shared" si="134"/>
        <v>2</v>
      </c>
      <c r="AG1298" s="13">
        <f t="shared" si="129"/>
        <v>0</v>
      </c>
      <c r="AH1298" s="12">
        <f t="shared" si="132"/>
        <v>16</v>
      </c>
    </row>
    <row r="1299" spans="1:34" hidden="1" x14ac:dyDescent="0.3">
      <c r="A1299" s="11" t="s">
        <v>4572</v>
      </c>
      <c r="B1299" s="12" t="s">
        <v>4498</v>
      </c>
      <c r="C1299" s="12" t="s">
        <v>4499</v>
      </c>
      <c r="D1299" s="11" t="s">
        <v>4555</v>
      </c>
      <c r="E1299" s="11" t="s">
        <v>4573</v>
      </c>
      <c r="F1299" s="11" t="s">
        <v>4572</v>
      </c>
      <c r="G1299" s="12" t="s">
        <v>4574</v>
      </c>
      <c r="H1299" s="13" t="s">
        <v>370</v>
      </c>
      <c r="I1299" s="13" t="s">
        <v>538</v>
      </c>
      <c r="J1299" s="13" t="s">
        <v>370</v>
      </c>
      <c r="K1299" s="14" t="s">
        <v>538</v>
      </c>
      <c r="L1299" s="13" t="s">
        <v>370</v>
      </c>
      <c r="M1299" s="15" t="s">
        <v>360</v>
      </c>
      <c r="N1299" s="13" t="s">
        <v>538</v>
      </c>
      <c r="O1299" s="13" t="s">
        <v>370</v>
      </c>
      <c r="P1299" s="13" t="s">
        <v>538</v>
      </c>
      <c r="Q1299" s="13" t="s">
        <v>538</v>
      </c>
      <c r="R1299" s="13" t="s">
        <v>538</v>
      </c>
      <c r="S1299" s="13" t="s">
        <v>370</v>
      </c>
      <c r="T1299" s="13" t="s">
        <v>538</v>
      </c>
      <c r="U1299" s="13" t="s">
        <v>538</v>
      </c>
      <c r="V1299" s="13" t="s">
        <v>538</v>
      </c>
      <c r="W1299" s="13" t="s">
        <v>538</v>
      </c>
      <c r="Y1299" s="13" t="s">
        <v>538</v>
      </c>
      <c r="Z1299" s="14" t="s">
        <v>370</v>
      </c>
      <c r="AD1299" s="13">
        <f t="shared" si="130"/>
        <v>6</v>
      </c>
      <c r="AE1299" s="13">
        <f t="shared" si="133"/>
        <v>12</v>
      </c>
      <c r="AF1299" s="13">
        <f t="shared" si="134"/>
        <v>0</v>
      </c>
      <c r="AG1299" s="13">
        <f t="shared" si="129"/>
        <v>0</v>
      </c>
      <c r="AH1299" s="12">
        <f t="shared" si="132"/>
        <v>18</v>
      </c>
    </row>
    <row r="1300" spans="1:34" hidden="1" x14ac:dyDescent="0.3">
      <c r="A1300" s="11" t="s">
        <v>4575</v>
      </c>
      <c r="B1300" s="12" t="s">
        <v>4576</v>
      </c>
      <c r="C1300" s="12" t="s">
        <v>4577</v>
      </c>
      <c r="D1300" s="11" t="s">
        <v>4578</v>
      </c>
      <c r="E1300" s="11" t="s">
        <v>4579</v>
      </c>
      <c r="F1300" s="11" t="s">
        <v>4575</v>
      </c>
      <c r="G1300" s="12" t="s">
        <v>4580</v>
      </c>
      <c r="I1300" s="13" t="s">
        <v>549</v>
      </c>
      <c r="J1300" s="13"/>
      <c r="M1300" s="15"/>
      <c r="N1300" s="13" t="s">
        <v>549</v>
      </c>
      <c r="P1300" s="13"/>
      <c r="R1300" s="13"/>
      <c r="T1300" s="13"/>
      <c r="W1300" s="13" t="s">
        <v>549</v>
      </c>
      <c r="Y1300" s="13"/>
      <c r="Z1300" s="14"/>
      <c r="AD1300" s="13">
        <f t="shared" si="130"/>
        <v>0</v>
      </c>
      <c r="AE1300" s="13">
        <f t="shared" si="133"/>
        <v>0</v>
      </c>
      <c r="AF1300" s="13">
        <f t="shared" si="134"/>
        <v>0</v>
      </c>
      <c r="AG1300" s="13">
        <f t="shared" si="129"/>
        <v>3</v>
      </c>
      <c r="AH1300" s="12">
        <f t="shared" si="132"/>
        <v>3</v>
      </c>
    </row>
    <row r="1301" spans="1:34" hidden="1" x14ac:dyDescent="0.3">
      <c r="A1301" s="11" t="s">
        <v>4581</v>
      </c>
      <c r="B1301" s="12" t="s">
        <v>4576</v>
      </c>
      <c r="C1301" s="12" t="s">
        <v>4582</v>
      </c>
      <c r="D1301" s="11" t="s">
        <v>4583</v>
      </c>
      <c r="E1301" s="11" t="s">
        <v>4584</v>
      </c>
      <c r="F1301" s="11" t="s">
        <v>4581</v>
      </c>
      <c r="G1301" s="12" t="s">
        <v>4585</v>
      </c>
      <c r="I1301" s="13"/>
      <c r="J1301" s="13"/>
      <c r="M1301" s="13" t="s">
        <v>359</v>
      </c>
      <c r="N1301" s="13"/>
      <c r="P1301" s="13" t="s">
        <v>370</v>
      </c>
      <c r="Q1301" s="13" t="s">
        <v>370</v>
      </c>
      <c r="R1301" s="13"/>
      <c r="T1301" s="13" t="s">
        <v>370</v>
      </c>
      <c r="U1301" s="13" t="s">
        <v>370</v>
      </c>
      <c r="W1301" s="13" t="s">
        <v>370</v>
      </c>
      <c r="Y1301" s="13"/>
      <c r="Z1301" s="14"/>
      <c r="AD1301" s="13">
        <f t="shared" si="130"/>
        <v>6</v>
      </c>
      <c r="AE1301" s="13">
        <f t="shared" si="133"/>
        <v>0</v>
      </c>
      <c r="AF1301" s="13">
        <f t="shared" si="134"/>
        <v>0</v>
      </c>
      <c r="AG1301" s="13">
        <f t="shared" si="129"/>
        <v>0</v>
      </c>
      <c r="AH1301" s="12">
        <f t="shared" si="132"/>
        <v>6</v>
      </c>
    </row>
    <row r="1302" spans="1:34" hidden="1" x14ac:dyDescent="0.3">
      <c r="A1302" s="11" t="s">
        <v>4586</v>
      </c>
      <c r="B1302" s="12" t="s">
        <v>4576</v>
      </c>
      <c r="C1302" s="12" t="s">
        <v>4582</v>
      </c>
      <c r="D1302" s="11" t="s">
        <v>4583</v>
      </c>
      <c r="E1302" s="11" t="s">
        <v>4587</v>
      </c>
      <c r="F1302" s="11" t="s">
        <v>4586</v>
      </c>
      <c r="G1302" s="12" t="s">
        <v>4588</v>
      </c>
      <c r="I1302" s="13"/>
      <c r="J1302" s="13" t="s">
        <v>370</v>
      </c>
      <c r="K1302" s="14" t="s">
        <v>370</v>
      </c>
      <c r="M1302" s="13" t="s">
        <v>359</v>
      </c>
      <c r="N1302" s="13"/>
      <c r="O1302" s="13" t="s">
        <v>370</v>
      </c>
      <c r="P1302" s="13"/>
      <c r="Q1302" s="13" t="s">
        <v>370</v>
      </c>
      <c r="R1302" s="13"/>
      <c r="S1302" s="13" t="s">
        <v>370</v>
      </c>
      <c r="T1302" s="13" t="s">
        <v>396</v>
      </c>
      <c r="U1302" s="13" t="s">
        <v>524</v>
      </c>
      <c r="W1302" s="13" t="s">
        <v>370</v>
      </c>
      <c r="Y1302" s="13"/>
      <c r="Z1302" s="14"/>
      <c r="AD1302" s="13">
        <f t="shared" si="130"/>
        <v>7</v>
      </c>
      <c r="AE1302" s="13">
        <f t="shared" si="133"/>
        <v>0</v>
      </c>
      <c r="AF1302" s="13">
        <f t="shared" si="134"/>
        <v>1</v>
      </c>
      <c r="AG1302" s="13">
        <f t="shared" si="129"/>
        <v>0</v>
      </c>
      <c r="AH1302" s="12">
        <f t="shared" si="132"/>
        <v>8</v>
      </c>
    </row>
    <row r="1303" spans="1:34" hidden="1" x14ac:dyDescent="0.3">
      <c r="A1303" s="11" t="s">
        <v>4589</v>
      </c>
      <c r="B1303" s="12" t="s">
        <v>4576</v>
      </c>
      <c r="C1303" s="12" t="s">
        <v>4582</v>
      </c>
      <c r="D1303" s="11" t="s">
        <v>4583</v>
      </c>
      <c r="E1303" s="11" t="s">
        <v>4590</v>
      </c>
      <c r="F1303" s="11" t="s">
        <v>4589</v>
      </c>
      <c r="G1303" s="12" t="s">
        <v>4591</v>
      </c>
      <c r="I1303" s="13"/>
      <c r="J1303" s="13"/>
      <c r="M1303" s="13" t="s">
        <v>359</v>
      </c>
      <c r="N1303" s="13"/>
      <c r="O1303" s="13" t="s">
        <v>370</v>
      </c>
      <c r="P1303" s="13"/>
      <c r="R1303" s="13"/>
      <c r="T1303" s="13"/>
      <c r="W1303" s="13" t="s">
        <v>370</v>
      </c>
      <c r="Y1303" s="13"/>
      <c r="Z1303" s="14"/>
      <c r="AD1303" s="13">
        <f t="shared" si="130"/>
        <v>3</v>
      </c>
      <c r="AE1303" s="13">
        <f t="shared" si="133"/>
        <v>0</v>
      </c>
      <c r="AF1303" s="13">
        <f t="shared" si="134"/>
        <v>0</v>
      </c>
      <c r="AG1303" s="13">
        <f t="shared" si="129"/>
        <v>0</v>
      </c>
      <c r="AH1303" s="12">
        <f t="shared" si="132"/>
        <v>3</v>
      </c>
    </row>
    <row r="1304" spans="1:34" hidden="1" x14ac:dyDescent="0.3">
      <c r="A1304" s="11" t="s">
        <v>4592</v>
      </c>
      <c r="B1304" s="12" t="s">
        <v>4576</v>
      </c>
      <c r="C1304" s="12" t="s">
        <v>4582</v>
      </c>
      <c r="D1304" s="11" t="s">
        <v>4583</v>
      </c>
      <c r="E1304" s="11" t="s">
        <v>4593</v>
      </c>
      <c r="F1304" s="11" t="s">
        <v>4592</v>
      </c>
      <c r="G1304" s="12" t="s">
        <v>4594</v>
      </c>
      <c r="I1304" s="13"/>
      <c r="J1304" s="13"/>
      <c r="K1304" s="14" t="s">
        <v>370</v>
      </c>
      <c r="M1304" s="13" t="s">
        <v>359</v>
      </c>
      <c r="N1304" s="13"/>
      <c r="O1304" s="13" t="s">
        <v>370</v>
      </c>
      <c r="P1304" s="13" t="s">
        <v>370</v>
      </c>
      <c r="Q1304" s="13" t="s">
        <v>370</v>
      </c>
      <c r="R1304" s="13"/>
      <c r="S1304" s="13" t="s">
        <v>370</v>
      </c>
      <c r="T1304" s="13" t="s">
        <v>370</v>
      </c>
      <c r="W1304" s="13" t="s">
        <v>370</v>
      </c>
      <c r="Y1304" s="13"/>
      <c r="Z1304" s="14"/>
      <c r="AD1304" s="13">
        <f t="shared" si="130"/>
        <v>8</v>
      </c>
      <c r="AE1304" s="13">
        <f t="shared" si="133"/>
        <v>0</v>
      </c>
      <c r="AF1304" s="13">
        <f t="shared" si="134"/>
        <v>0</v>
      </c>
      <c r="AG1304" s="13">
        <f t="shared" si="129"/>
        <v>0</v>
      </c>
      <c r="AH1304" s="12">
        <f t="shared" si="132"/>
        <v>8</v>
      </c>
    </row>
    <row r="1305" spans="1:34" hidden="1" x14ac:dyDescent="0.3">
      <c r="A1305" s="11" t="s">
        <v>4595</v>
      </c>
      <c r="B1305" s="12" t="s">
        <v>4576</v>
      </c>
      <c r="C1305" s="12" t="s">
        <v>4582</v>
      </c>
      <c r="D1305" s="11" t="s">
        <v>4583</v>
      </c>
      <c r="E1305" s="11" t="s">
        <v>887</v>
      </c>
      <c r="F1305" s="11" t="s">
        <v>4595</v>
      </c>
      <c r="G1305" s="12" t="s">
        <v>4596</v>
      </c>
      <c r="I1305" s="13"/>
      <c r="J1305" s="13"/>
      <c r="K1305" s="17" t="s">
        <v>416</v>
      </c>
      <c r="N1305" s="13"/>
      <c r="P1305" s="13"/>
      <c r="R1305" s="13"/>
      <c r="T1305" s="13"/>
      <c r="W1305" s="13"/>
      <c r="Y1305" s="13"/>
      <c r="Z1305" s="14"/>
      <c r="AD1305" s="13">
        <f t="shared" si="130"/>
        <v>1</v>
      </c>
      <c r="AE1305" s="13">
        <f t="shared" si="133"/>
        <v>0</v>
      </c>
      <c r="AF1305" s="13">
        <f t="shared" si="134"/>
        <v>0</v>
      </c>
      <c r="AG1305" s="13">
        <f t="shared" si="129"/>
        <v>0</v>
      </c>
      <c r="AH1305" s="12">
        <f t="shared" si="132"/>
        <v>1</v>
      </c>
    </row>
    <row r="1306" spans="1:34" hidden="1" x14ac:dyDescent="0.3">
      <c r="A1306" s="11" t="s">
        <v>4597</v>
      </c>
      <c r="B1306" s="12" t="s">
        <v>4576</v>
      </c>
      <c r="C1306" s="12" t="s">
        <v>4582</v>
      </c>
      <c r="D1306" s="11" t="s">
        <v>4583</v>
      </c>
      <c r="E1306" s="11" t="s">
        <v>4598</v>
      </c>
      <c r="F1306" s="11" t="s">
        <v>4597</v>
      </c>
      <c r="G1306" s="12" t="s">
        <v>4599</v>
      </c>
      <c r="I1306" s="13"/>
      <c r="J1306" s="13"/>
      <c r="K1306" s="17" t="s">
        <v>416</v>
      </c>
      <c r="N1306" s="13"/>
      <c r="P1306" s="13"/>
      <c r="R1306" s="13"/>
      <c r="T1306" s="13"/>
      <c r="W1306" s="13"/>
      <c r="Y1306" s="13"/>
      <c r="Z1306" s="14"/>
      <c r="AD1306" s="13">
        <f t="shared" si="130"/>
        <v>1</v>
      </c>
      <c r="AE1306" s="13">
        <f t="shared" si="133"/>
        <v>0</v>
      </c>
      <c r="AF1306" s="13">
        <f t="shared" si="134"/>
        <v>0</v>
      </c>
      <c r="AG1306" s="13">
        <f t="shared" si="129"/>
        <v>0</v>
      </c>
      <c r="AH1306" s="12">
        <f t="shared" si="132"/>
        <v>1</v>
      </c>
    </row>
    <row r="1307" spans="1:34" hidden="1" x14ac:dyDescent="0.3">
      <c r="A1307" s="11" t="s">
        <v>4600</v>
      </c>
      <c r="B1307" s="12" t="s">
        <v>4576</v>
      </c>
      <c r="C1307" s="12" t="s">
        <v>4582</v>
      </c>
      <c r="D1307" s="11" t="s">
        <v>4583</v>
      </c>
      <c r="E1307" s="11" t="s">
        <v>4601</v>
      </c>
      <c r="F1307" s="11" t="s">
        <v>4600</v>
      </c>
      <c r="G1307" s="12" t="s">
        <v>4602</v>
      </c>
      <c r="I1307" s="13"/>
      <c r="J1307" s="13"/>
      <c r="M1307" s="13" t="s">
        <v>359</v>
      </c>
      <c r="N1307" s="13"/>
      <c r="O1307" s="13" t="s">
        <v>370</v>
      </c>
      <c r="P1307" s="13"/>
      <c r="R1307" s="13"/>
      <c r="S1307" s="13" t="s">
        <v>370</v>
      </c>
      <c r="T1307" s="13"/>
      <c r="W1307" s="13"/>
      <c r="Y1307" s="13"/>
      <c r="Z1307" s="14"/>
      <c r="AD1307" s="13">
        <f t="shared" si="130"/>
        <v>3</v>
      </c>
      <c r="AE1307" s="13">
        <f t="shared" si="133"/>
        <v>0</v>
      </c>
      <c r="AF1307" s="13">
        <f t="shared" si="134"/>
        <v>0</v>
      </c>
      <c r="AG1307" s="13">
        <f t="shared" si="129"/>
        <v>0</v>
      </c>
      <c r="AH1307" s="12">
        <f t="shared" si="132"/>
        <v>3</v>
      </c>
    </row>
    <row r="1308" spans="1:34" hidden="1" x14ac:dyDescent="0.3">
      <c r="A1308" s="11" t="s">
        <v>4603</v>
      </c>
      <c r="B1308" s="12" t="s">
        <v>4576</v>
      </c>
      <c r="C1308" s="12" t="s">
        <v>4582</v>
      </c>
      <c r="D1308" s="11" t="s">
        <v>4604</v>
      </c>
      <c r="E1308" s="11" t="s">
        <v>1101</v>
      </c>
      <c r="F1308" s="11" t="s">
        <v>4603</v>
      </c>
      <c r="G1308" s="12" t="s">
        <v>4605</v>
      </c>
      <c r="H1308" s="13" t="s">
        <v>370</v>
      </c>
      <c r="I1308" s="13"/>
      <c r="J1308" s="13" t="s">
        <v>370</v>
      </c>
      <c r="N1308" s="13"/>
      <c r="P1308" s="13"/>
      <c r="R1308" s="13"/>
      <c r="T1308" s="13"/>
      <c r="W1308" s="13"/>
      <c r="Y1308" s="13"/>
      <c r="Z1308" s="14"/>
      <c r="AD1308" s="13">
        <f t="shared" si="130"/>
        <v>2</v>
      </c>
      <c r="AE1308" s="13">
        <f t="shared" si="133"/>
        <v>0</v>
      </c>
      <c r="AF1308" s="13">
        <f t="shared" si="134"/>
        <v>0</v>
      </c>
      <c r="AG1308" s="13">
        <f t="shared" si="129"/>
        <v>0</v>
      </c>
      <c r="AH1308" s="12">
        <f t="shared" si="132"/>
        <v>2</v>
      </c>
    </row>
    <row r="1309" spans="1:34" hidden="1" x14ac:dyDescent="0.3">
      <c r="A1309" s="11" t="s">
        <v>4606</v>
      </c>
      <c r="B1309" s="12" t="s">
        <v>4576</v>
      </c>
      <c r="C1309" s="12" t="s">
        <v>4582</v>
      </c>
      <c r="D1309" s="11" t="s">
        <v>4604</v>
      </c>
      <c r="E1309" s="11" t="s">
        <v>4252</v>
      </c>
      <c r="F1309" s="11" t="s">
        <v>4606</v>
      </c>
      <c r="G1309" s="12" t="s">
        <v>4607</v>
      </c>
      <c r="H1309" s="13" t="s">
        <v>370</v>
      </c>
      <c r="I1309" s="13"/>
      <c r="J1309" s="13" t="s">
        <v>370</v>
      </c>
      <c r="L1309" s="13" t="s">
        <v>370</v>
      </c>
      <c r="N1309" s="13"/>
      <c r="P1309" s="13"/>
      <c r="R1309" s="13"/>
      <c r="S1309" s="13" t="s">
        <v>370</v>
      </c>
      <c r="T1309" s="13"/>
      <c r="W1309" s="13"/>
      <c r="Y1309" s="13"/>
      <c r="Z1309" s="14"/>
      <c r="AD1309" s="13">
        <f t="shared" si="130"/>
        <v>4</v>
      </c>
      <c r="AE1309" s="13">
        <f t="shared" si="133"/>
        <v>0</v>
      </c>
      <c r="AF1309" s="13">
        <f t="shared" si="134"/>
        <v>0</v>
      </c>
      <c r="AG1309" s="13">
        <f t="shared" si="129"/>
        <v>0</v>
      </c>
      <c r="AH1309" s="12">
        <f t="shared" si="132"/>
        <v>4</v>
      </c>
    </row>
    <row r="1310" spans="1:34" hidden="1" x14ac:dyDescent="0.3">
      <c r="A1310" s="11" t="s">
        <v>4608</v>
      </c>
      <c r="B1310" s="12" t="s">
        <v>4576</v>
      </c>
      <c r="C1310" s="12" t="s">
        <v>4582</v>
      </c>
      <c r="D1310" s="11" t="s">
        <v>4609</v>
      </c>
      <c r="E1310" s="11" t="s">
        <v>4610</v>
      </c>
      <c r="F1310" s="11" t="s">
        <v>4608</v>
      </c>
      <c r="G1310" s="12" t="s">
        <v>4611</v>
      </c>
      <c r="I1310" s="13"/>
      <c r="J1310" s="13" t="s">
        <v>370</v>
      </c>
      <c r="M1310" s="13" t="s">
        <v>359</v>
      </c>
      <c r="N1310" s="13"/>
      <c r="O1310" s="13" t="s">
        <v>370</v>
      </c>
      <c r="P1310" s="13"/>
      <c r="R1310" s="13"/>
      <c r="S1310" s="13" t="s">
        <v>370</v>
      </c>
      <c r="T1310" s="13"/>
      <c r="W1310" s="13" t="s">
        <v>370</v>
      </c>
      <c r="Y1310" s="13"/>
      <c r="Z1310" s="14"/>
      <c r="AD1310" s="13">
        <f t="shared" si="130"/>
        <v>5</v>
      </c>
      <c r="AE1310" s="13">
        <f t="shared" si="133"/>
        <v>0</v>
      </c>
      <c r="AF1310" s="13">
        <f t="shared" si="134"/>
        <v>0</v>
      </c>
      <c r="AG1310" s="13">
        <f t="shared" si="129"/>
        <v>0</v>
      </c>
      <c r="AH1310" s="12">
        <f t="shared" si="132"/>
        <v>5</v>
      </c>
    </row>
    <row r="1311" spans="1:34" hidden="1" x14ac:dyDescent="0.3">
      <c r="A1311" s="11" t="s">
        <v>4612</v>
      </c>
      <c r="B1311" s="12" t="s">
        <v>4576</v>
      </c>
      <c r="C1311" s="12" t="s">
        <v>4582</v>
      </c>
      <c r="D1311" s="11" t="s">
        <v>4609</v>
      </c>
      <c r="E1311" s="11" t="s">
        <v>4613</v>
      </c>
      <c r="F1311" s="11" t="s">
        <v>4612</v>
      </c>
      <c r="G1311" s="12" t="s">
        <v>4614</v>
      </c>
      <c r="I1311" s="13"/>
      <c r="J1311" s="13"/>
      <c r="M1311" s="16" t="s">
        <v>416</v>
      </c>
      <c r="N1311" s="13"/>
      <c r="P1311" s="13"/>
      <c r="R1311" s="13"/>
      <c r="T1311" s="13"/>
      <c r="W1311" s="13"/>
      <c r="Y1311" s="13"/>
      <c r="Z1311" s="14"/>
      <c r="AD1311" s="13">
        <f t="shared" si="130"/>
        <v>1</v>
      </c>
      <c r="AE1311" s="13">
        <f t="shared" si="133"/>
        <v>0</v>
      </c>
      <c r="AF1311" s="13">
        <f t="shared" si="134"/>
        <v>0</v>
      </c>
      <c r="AG1311" s="13">
        <f t="shared" si="129"/>
        <v>0</v>
      </c>
      <c r="AH1311" s="12">
        <f t="shared" si="132"/>
        <v>1</v>
      </c>
    </row>
    <row r="1312" spans="1:34" hidden="1" x14ac:dyDescent="0.3">
      <c r="A1312" s="11" t="s">
        <v>4615</v>
      </c>
      <c r="B1312" s="12" t="s">
        <v>4576</v>
      </c>
      <c r="C1312" s="12" t="s">
        <v>4582</v>
      </c>
      <c r="D1312" s="11" t="s">
        <v>4609</v>
      </c>
      <c r="E1312" s="11" t="s">
        <v>4616</v>
      </c>
      <c r="F1312" s="11" t="s">
        <v>4615</v>
      </c>
      <c r="G1312" s="12" t="s">
        <v>4617</v>
      </c>
      <c r="H1312" s="13" t="s">
        <v>359</v>
      </c>
      <c r="I1312" s="13"/>
      <c r="J1312" s="13" t="s">
        <v>370</v>
      </c>
      <c r="N1312" s="13"/>
      <c r="P1312" s="13"/>
      <c r="R1312" s="13"/>
      <c r="S1312" s="13" t="s">
        <v>370</v>
      </c>
      <c r="T1312" s="13"/>
      <c r="W1312" s="13"/>
      <c r="Y1312" s="13"/>
      <c r="Z1312" s="14"/>
      <c r="AD1312" s="13">
        <f t="shared" ref="AD1312:AD1375" si="135">COUNTIF(H1312:Z1312,"X")+COUNTIF(H1312:Z1312, "X(e)")</f>
        <v>3</v>
      </c>
      <c r="AE1312" s="13">
        <f t="shared" si="133"/>
        <v>0</v>
      </c>
      <c r="AF1312" s="13">
        <f t="shared" si="134"/>
        <v>0</v>
      </c>
      <c r="AG1312" s="13">
        <f t="shared" si="129"/>
        <v>0</v>
      </c>
      <c r="AH1312" s="12">
        <f t="shared" si="132"/>
        <v>3</v>
      </c>
    </row>
    <row r="1313" spans="1:34" hidden="1" x14ac:dyDescent="0.3">
      <c r="A1313" s="11" t="s">
        <v>4618</v>
      </c>
      <c r="B1313" s="12" t="s">
        <v>4576</v>
      </c>
      <c r="C1313" s="12" t="s">
        <v>4582</v>
      </c>
      <c r="D1313" s="11" t="s">
        <v>4619</v>
      </c>
      <c r="E1313" s="11" t="s">
        <v>4620</v>
      </c>
      <c r="F1313" s="11" t="s">
        <v>4618</v>
      </c>
      <c r="G1313" s="12" t="s">
        <v>4621</v>
      </c>
      <c r="I1313" s="13"/>
      <c r="J1313" s="13"/>
      <c r="K1313" s="14" t="s">
        <v>370</v>
      </c>
      <c r="N1313" s="13"/>
      <c r="P1313" s="13"/>
      <c r="Q1313" s="13" t="s">
        <v>370</v>
      </c>
      <c r="R1313" s="13"/>
      <c r="T1313" s="13" t="s">
        <v>370</v>
      </c>
      <c r="W1313" s="13" t="s">
        <v>370</v>
      </c>
      <c r="Y1313" s="13"/>
      <c r="Z1313" s="14"/>
      <c r="AD1313" s="13">
        <f t="shared" si="135"/>
        <v>4</v>
      </c>
      <c r="AE1313" s="13">
        <f t="shared" si="133"/>
        <v>0</v>
      </c>
      <c r="AF1313" s="13">
        <f t="shared" si="134"/>
        <v>0</v>
      </c>
      <c r="AG1313" s="13">
        <f t="shared" si="129"/>
        <v>0</v>
      </c>
      <c r="AH1313" s="12">
        <f t="shared" si="132"/>
        <v>4</v>
      </c>
    </row>
    <row r="1314" spans="1:34" hidden="1" x14ac:dyDescent="0.3">
      <c r="A1314" s="11" t="s">
        <v>4622</v>
      </c>
      <c r="B1314" s="12" t="s">
        <v>4576</v>
      </c>
      <c r="C1314" s="12" t="s">
        <v>4582</v>
      </c>
      <c r="D1314" s="11" t="s">
        <v>4619</v>
      </c>
      <c r="E1314" s="11" t="s">
        <v>4623</v>
      </c>
      <c r="F1314" s="11" t="s">
        <v>4622</v>
      </c>
      <c r="G1314" s="12" t="s">
        <v>4624</v>
      </c>
      <c r="I1314" s="13"/>
      <c r="J1314" s="13" t="s">
        <v>370</v>
      </c>
      <c r="K1314" s="14" t="s">
        <v>370</v>
      </c>
      <c r="N1314" s="13"/>
      <c r="P1314" s="13"/>
      <c r="R1314" s="13"/>
      <c r="S1314" s="13" t="s">
        <v>370</v>
      </c>
      <c r="T1314" s="13"/>
      <c r="W1314" s="13"/>
      <c r="Y1314" s="13"/>
      <c r="Z1314" s="14"/>
      <c r="AD1314" s="13">
        <f t="shared" si="135"/>
        <v>3</v>
      </c>
      <c r="AE1314" s="13">
        <f t="shared" si="133"/>
        <v>0</v>
      </c>
      <c r="AF1314" s="13">
        <f t="shared" si="134"/>
        <v>0</v>
      </c>
      <c r="AG1314" s="13">
        <f t="shared" si="129"/>
        <v>0</v>
      </c>
      <c r="AH1314" s="12">
        <f t="shared" si="132"/>
        <v>3</v>
      </c>
    </row>
    <row r="1315" spans="1:34" hidden="1" x14ac:dyDescent="0.3">
      <c r="A1315" s="11" t="s">
        <v>4625</v>
      </c>
      <c r="B1315" s="12" t="s">
        <v>4576</v>
      </c>
      <c r="C1315" s="12" t="s">
        <v>4582</v>
      </c>
      <c r="D1315" s="11" t="s">
        <v>4626</v>
      </c>
      <c r="E1315" s="11" t="s">
        <v>4627</v>
      </c>
      <c r="F1315" s="11" t="s">
        <v>4625</v>
      </c>
      <c r="G1315" s="12" t="s">
        <v>4628</v>
      </c>
      <c r="H1315" s="13" t="s">
        <v>370</v>
      </c>
      <c r="I1315" s="13"/>
      <c r="J1315" s="13" t="s">
        <v>370</v>
      </c>
      <c r="K1315" s="14" t="s">
        <v>370</v>
      </c>
      <c r="L1315" s="13" t="s">
        <v>549</v>
      </c>
      <c r="N1315" s="13"/>
      <c r="P1315" s="13"/>
      <c r="R1315" s="13" t="s">
        <v>370</v>
      </c>
      <c r="T1315" s="13"/>
      <c r="V1315" s="13" t="s">
        <v>370</v>
      </c>
      <c r="W1315" s="13"/>
      <c r="Y1315" s="13"/>
      <c r="Z1315" s="14"/>
      <c r="AD1315" s="13">
        <f t="shared" si="135"/>
        <v>5</v>
      </c>
      <c r="AE1315" s="13">
        <f t="shared" si="133"/>
        <v>0</v>
      </c>
      <c r="AF1315" s="13">
        <f t="shared" si="134"/>
        <v>0</v>
      </c>
      <c r="AG1315" s="13">
        <f t="shared" si="129"/>
        <v>1</v>
      </c>
      <c r="AH1315" s="12">
        <f t="shared" si="132"/>
        <v>6</v>
      </c>
    </row>
    <row r="1316" spans="1:34" hidden="1" x14ac:dyDescent="0.3">
      <c r="A1316" s="11" t="s">
        <v>4629</v>
      </c>
      <c r="B1316" s="12" t="s">
        <v>4576</v>
      </c>
      <c r="C1316" s="12" t="s">
        <v>4582</v>
      </c>
      <c r="D1316" s="11" t="s">
        <v>4630</v>
      </c>
      <c r="E1316" s="11" t="s">
        <v>4631</v>
      </c>
      <c r="F1316" s="11" t="s">
        <v>4629</v>
      </c>
      <c r="G1316" s="12" t="s">
        <v>4632</v>
      </c>
      <c r="I1316" s="13"/>
      <c r="J1316" s="13" t="s">
        <v>370</v>
      </c>
      <c r="K1316" s="14" t="s">
        <v>370</v>
      </c>
      <c r="M1316" s="13" t="s">
        <v>359</v>
      </c>
      <c r="N1316" s="13"/>
      <c r="O1316" s="13" t="s">
        <v>396</v>
      </c>
      <c r="P1316" s="13"/>
      <c r="R1316" s="13"/>
      <c r="S1316" s="13" t="s">
        <v>370</v>
      </c>
      <c r="T1316" s="13"/>
      <c r="W1316" s="13"/>
      <c r="Y1316" s="13"/>
      <c r="Z1316" s="14"/>
      <c r="AD1316" s="13">
        <f t="shared" si="135"/>
        <v>4</v>
      </c>
      <c r="AE1316" s="13">
        <f t="shared" si="133"/>
        <v>0</v>
      </c>
      <c r="AF1316" s="13">
        <f t="shared" si="134"/>
        <v>0</v>
      </c>
      <c r="AG1316" s="13">
        <f t="shared" si="129"/>
        <v>0</v>
      </c>
      <c r="AH1316" s="12">
        <f t="shared" si="132"/>
        <v>4</v>
      </c>
    </row>
    <row r="1317" spans="1:34" hidden="1" x14ac:dyDescent="0.3">
      <c r="A1317" s="11" t="s">
        <v>4633</v>
      </c>
      <c r="B1317" s="12" t="s">
        <v>4576</v>
      </c>
      <c r="C1317" s="12" t="s">
        <v>4582</v>
      </c>
      <c r="D1317" s="11" t="s">
        <v>4630</v>
      </c>
      <c r="E1317" s="11" t="s">
        <v>4634</v>
      </c>
      <c r="F1317" s="11" t="s">
        <v>4633</v>
      </c>
      <c r="G1317" s="12" t="s">
        <v>4635</v>
      </c>
      <c r="I1317" s="13"/>
      <c r="J1317" s="13"/>
      <c r="K1317" s="17" t="s">
        <v>416</v>
      </c>
      <c r="N1317" s="13"/>
      <c r="P1317" s="13"/>
      <c r="R1317" s="13"/>
      <c r="T1317" s="13"/>
      <c r="W1317" s="13"/>
      <c r="Y1317" s="13"/>
      <c r="Z1317" s="14"/>
      <c r="AD1317" s="13">
        <f t="shared" si="135"/>
        <v>1</v>
      </c>
      <c r="AE1317" s="13">
        <f t="shared" si="133"/>
        <v>0</v>
      </c>
      <c r="AF1317" s="13">
        <f t="shared" si="134"/>
        <v>0</v>
      </c>
      <c r="AG1317" s="13">
        <f t="shared" si="129"/>
        <v>0</v>
      </c>
      <c r="AH1317" s="12">
        <f t="shared" si="132"/>
        <v>1</v>
      </c>
    </row>
    <row r="1318" spans="1:34" hidden="1" x14ac:dyDescent="0.3">
      <c r="A1318" s="11" t="s">
        <v>4636</v>
      </c>
      <c r="B1318" s="12" t="s">
        <v>4576</v>
      </c>
      <c r="C1318" s="12" t="s">
        <v>4582</v>
      </c>
      <c r="D1318" s="11" t="s">
        <v>4630</v>
      </c>
      <c r="E1318" s="11" t="s">
        <v>4637</v>
      </c>
      <c r="F1318" s="11" t="s">
        <v>4636</v>
      </c>
      <c r="G1318" s="12" t="s">
        <v>4638</v>
      </c>
      <c r="I1318" s="13"/>
      <c r="J1318" s="13"/>
      <c r="K1318" s="14" t="s">
        <v>370</v>
      </c>
      <c r="M1318" s="13" t="s">
        <v>359</v>
      </c>
      <c r="N1318" s="13"/>
      <c r="O1318" s="13" t="s">
        <v>549</v>
      </c>
      <c r="P1318" s="13" t="s">
        <v>396</v>
      </c>
      <c r="R1318" s="13"/>
      <c r="S1318" s="13" t="s">
        <v>370</v>
      </c>
      <c r="T1318" s="13"/>
      <c r="W1318" s="13"/>
      <c r="Y1318" s="13"/>
      <c r="Z1318" s="14"/>
      <c r="AD1318" s="13">
        <f t="shared" si="135"/>
        <v>3</v>
      </c>
      <c r="AE1318" s="13">
        <f t="shared" si="133"/>
        <v>0</v>
      </c>
      <c r="AF1318" s="13">
        <f t="shared" si="134"/>
        <v>0</v>
      </c>
      <c r="AG1318" s="13">
        <f t="shared" si="129"/>
        <v>1</v>
      </c>
      <c r="AH1318" s="12">
        <f t="shared" si="132"/>
        <v>4</v>
      </c>
    </row>
    <row r="1319" spans="1:34" hidden="1" x14ac:dyDescent="0.3">
      <c r="A1319" s="11" t="s">
        <v>4639</v>
      </c>
      <c r="B1319" s="12" t="s">
        <v>4576</v>
      </c>
      <c r="C1319" s="12" t="s">
        <v>4582</v>
      </c>
      <c r="D1319" s="11" t="s">
        <v>4630</v>
      </c>
      <c r="E1319" s="11" t="s">
        <v>4640</v>
      </c>
      <c r="F1319" s="11" t="s">
        <v>4639</v>
      </c>
      <c r="G1319" s="12" t="s">
        <v>4641</v>
      </c>
      <c r="H1319" s="13" t="s">
        <v>370</v>
      </c>
      <c r="I1319" s="13"/>
      <c r="J1319" s="13" t="s">
        <v>370</v>
      </c>
      <c r="K1319" s="14" t="s">
        <v>370</v>
      </c>
      <c r="N1319" s="13"/>
      <c r="P1319" s="13"/>
      <c r="R1319" s="13" t="s">
        <v>370</v>
      </c>
      <c r="T1319" s="13"/>
      <c r="W1319" s="13"/>
      <c r="Y1319" s="13"/>
      <c r="Z1319" s="14"/>
      <c r="AD1319" s="13">
        <f t="shared" si="135"/>
        <v>4</v>
      </c>
      <c r="AE1319" s="13">
        <f t="shared" si="133"/>
        <v>0</v>
      </c>
      <c r="AF1319" s="13">
        <f t="shared" si="134"/>
        <v>0</v>
      </c>
      <c r="AG1319" s="13">
        <f t="shared" si="129"/>
        <v>0</v>
      </c>
      <c r="AH1319" s="12">
        <f t="shared" si="132"/>
        <v>4</v>
      </c>
    </row>
    <row r="1320" spans="1:34" hidden="1" x14ac:dyDescent="0.3">
      <c r="A1320" s="11" t="s">
        <v>4642</v>
      </c>
      <c r="B1320" s="12" t="s">
        <v>4576</v>
      </c>
      <c r="C1320" s="12" t="s">
        <v>4582</v>
      </c>
      <c r="D1320" s="11" t="s">
        <v>4630</v>
      </c>
      <c r="E1320" s="11" t="s">
        <v>4643</v>
      </c>
      <c r="F1320" s="11" t="s">
        <v>4642</v>
      </c>
      <c r="G1320" s="12" t="s">
        <v>4644</v>
      </c>
      <c r="I1320" s="13"/>
      <c r="J1320" s="13"/>
      <c r="N1320" s="13"/>
      <c r="O1320" s="13" t="s">
        <v>370</v>
      </c>
      <c r="P1320" s="13"/>
      <c r="R1320" s="13"/>
      <c r="S1320" s="13" t="s">
        <v>370</v>
      </c>
      <c r="T1320" s="13"/>
      <c r="W1320" s="13"/>
      <c r="Y1320" s="13"/>
      <c r="Z1320" s="14"/>
      <c r="AD1320" s="13">
        <f t="shared" si="135"/>
        <v>2</v>
      </c>
      <c r="AE1320" s="13">
        <f t="shared" si="133"/>
        <v>0</v>
      </c>
      <c r="AF1320" s="13">
        <f t="shared" si="134"/>
        <v>0</v>
      </c>
      <c r="AG1320" s="13">
        <f t="shared" ref="AG1320:AG1385" si="136">COUNTIF(H1320:AA1320,"IN")</f>
        <v>0</v>
      </c>
      <c r="AH1320" s="12">
        <f t="shared" si="132"/>
        <v>2</v>
      </c>
    </row>
    <row r="1321" spans="1:34" hidden="1" x14ac:dyDescent="0.3">
      <c r="A1321" s="11" t="s">
        <v>57</v>
      </c>
      <c r="B1321" s="12" t="s">
        <v>4576</v>
      </c>
      <c r="C1321" s="12" t="s">
        <v>4582</v>
      </c>
      <c r="D1321" s="11" t="s">
        <v>4630</v>
      </c>
      <c r="E1321" s="11" t="s">
        <v>4645</v>
      </c>
      <c r="F1321" s="11" t="s">
        <v>57</v>
      </c>
      <c r="G1321" s="12" t="s">
        <v>4646</v>
      </c>
      <c r="I1321" s="13"/>
      <c r="J1321" s="13"/>
      <c r="M1321" s="13" t="s">
        <v>359</v>
      </c>
      <c r="N1321" s="13"/>
      <c r="P1321" s="13"/>
      <c r="R1321" s="13"/>
      <c r="T1321" s="13"/>
      <c r="W1321" s="13" t="s">
        <v>370</v>
      </c>
      <c r="Y1321" s="13"/>
      <c r="Z1321" s="14"/>
      <c r="AD1321" s="13">
        <f t="shared" si="135"/>
        <v>2</v>
      </c>
      <c r="AE1321" s="13">
        <f t="shared" si="133"/>
        <v>0</v>
      </c>
      <c r="AF1321" s="13">
        <f t="shared" si="134"/>
        <v>0</v>
      </c>
      <c r="AG1321" s="13">
        <f t="shared" si="136"/>
        <v>0</v>
      </c>
      <c r="AH1321" s="12">
        <f t="shared" si="132"/>
        <v>2</v>
      </c>
    </row>
    <row r="1322" spans="1:34" hidden="1" x14ac:dyDescent="0.3">
      <c r="A1322" s="11" t="s">
        <v>4647</v>
      </c>
      <c r="B1322" s="12" t="s">
        <v>4576</v>
      </c>
      <c r="C1322" s="12" t="s">
        <v>4582</v>
      </c>
      <c r="D1322" s="11" t="s">
        <v>4630</v>
      </c>
      <c r="E1322" s="11" t="s">
        <v>636</v>
      </c>
      <c r="F1322" s="11" t="s">
        <v>4647</v>
      </c>
      <c r="G1322" s="12" t="s">
        <v>4648</v>
      </c>
      <c r="I1322" s="13"/>
      <c r="J1322" s="13" t="s">
        <v>370</v>
      </c>
      <c r="K1322" s="14" t="s">
        <v>370</v>
      </c>
      <c r="M1322" s="13" t="s">
        <v>359</v>
      </c>
      <c r="N1322" s="13"/>
      <c r="O1322" s="13" t="s">
        <v>370</v>
      </c>
      <c r="P1322" s="13"/>
      <c r="Q1322" s="13" t="s">
        <v>370</v>
      </c>
      <c r="R1322" s="13"/>
      <c r="S1322" s="13" t="s">
        <v>370</v>
      </c>
      <c r="T1322" s="13"/>
      <c r="W1322" s="13" t="s">
        <v>370</v>
      </c>
      <c r="Y1322" s="13"/>
      <c r="Z1322" s="14"/>
      <c r="AD1322" s="13">
        <f t="shared" si="135"/>
        <v>7</v>
      </c>
      <c r="AE1322" s="13">
        <f t="shared" si="133"/>
        <v>0</v>
      </c>
      <c r="AF1322" s="13">
        <f t="shared" si="134"/>
        <v>0</v>
      </c>
      <c r="AG1322" s="13">
        <f t="shared" si="136"/>
        <v>0</v>
      </c>
      <c r="AH1322" s="12">
        <f t="shared" si="132"/>
        <v>7</v>
      </c>
    </row>
    <row r="1323" spans="1:34" hidden="1" x14ac:dyDescent="0.3">
      <c r="A1323" s="11" t="s">
        <v>4649</v>
      </c>
      <c r="B1323" s="12" t="s">
        <v>4576</v>
      </c>
      <c r="C1323" s="12" t="s">
        <v>4582</v>
      </c>
      <c r="D1323" s="11" t="s">
        <v>4630</v>
      </c>
      <c r="E1323" s="11" t="s">
        <v>4650</v>
      </c>
      <c r="F1323" s="11" t="s">
        <v>4649</v>
      </c>
      <c r="G1323" s="12" t="s">
        <v>4651</v>
      </c>
      <c r="I1323" s="13"/>
      <c r="J1323" s="13" t="s">
        <v>370</v>
      </c>
      <c r="K1323" s="14" t="s">
        <v>370</v>
      </c>
      <c r="N1323" s="13"/>
      <c r="P1323" s="13" t="s">
        <v>370</v>
      </c>
      <c r="Q1323" s="13" t="s">
        <v>370</v>
      </c>
      <c r="R1323" s="13"/>
      <c r="T1323" s="13" t="s">
        <v>370</v>
      </c>
      <c r="W1323" s="13" t="s">
        <v>370</v>
      </c>
      <c r="Y1323" s="13"/>
      <c r="Z1323" s="14"/>
      <c r="AD1323" s="13">
        <f t="shared" si="135"/>
        <v>6</v>
      </c>
      <c r="AE1323" s="13">
        <f t="shared" si="133"/>
        <v>0</v>
      </c>
      <c r="AF1323" s="13">
        <f t="shared" si="134"/>
        <v>0</v>
      </c>
      <c r="AG1323" s="13">
        <f t="shared" si="136"/>
        <v>0</v>
      </c>
      <c r="AH1323" s="12">
        <f t="shared" si="132"/>
        <v>6</v>
      </c>
    </row>
    <row r="1324" spans="1:34" hidden="1" x14ac:dyDescent="0.3">
      <c r="A1324" s="11" t="s">
        <v>4652</v>
      </c>
      <c r="B1324" s="12" t="s">
        <v>4576</v>
      </c>
      <c r="C1324" s="12" t="s">
        <v>4582</v>
      </c>
      <c r="D1324" s="11" t="s">
        <v>4653</v>
      </c>
      <c r="E1324" s="11" t="s">
        <v>747</v>
      </c>
      <c r="F1324" s="11" t="s">
        <v>4652</v>
      </c>
      <c r="G1324" s="12" t="s">
        <v>4654</v>
      </c>
      <c r="H1324" s="13" t="s">
        <v>370</v>
      </c>
      <c r="I1324" s="13"/>
      <c r="J1324" s="13"/>
      <c r="K1324" s="14" t="s">
        <v>370</v>
      </c>
      <c r="N1324" s="13"/>
      <c r="P1324" s="13"/>
      <c r="R1324" s="13" t="s">
        <v>370</v>
      </c>
      <c r="T1324" s="13"/>
      <c r="W1324" s="13"/>
      <c r="Y1324" s="13"/>
      <c r="Z1324" s="14"/>
      <c r="AD1324" s="13">
        <f t="shared" si="135"/>
        <v>3</v>
      </c>
      <c r="AE1324" s="13">
        <f t="shared" si="133"/>
        <v>0</v>
      </c>
      <c r="AF1324" s="13">
        <f t="shared" si="134"/>
        <v>0</v>
      </c>
      <c r="AG1324" s="13">
        <f t="shared" si="136"/>
        <v>0</v>
      </c>
      <c r="AH1324" s="12">
        <f t="shared" si="132"/>
        <v>3</v>
      </c>
    </row>
    <row r="1325" spans="1:34" hidden="1" x14ac:dyDescent="0.3">
      <c r="A1325" s="11" t="s">
        <v>4655</v>
      </c>
      <c r="B1325" s="12" t="s">
        <v>4576</v>
      </c>
      <c r="C1325" s="12" t="s">
        <v>4582</v>
      </c>
      <c r="D1325" s="11" t="s">
        <v>4656</v>
      </c>
      <c r="E1325" s="11" t="s">
        <v>4657</v>
      </c>
      <c r="F1325" s="11" t="s">
        <v>4655</v>
      </c>
      <c r="G1325" s="12" t="s">
        <v>4658</v>
      </c>
      <c r="H1325" s="13" t="s">
        <v>396</v>
      </c>
      <c r="I1325" s="13"/>
      <c r="J1325" s="13"/>
      <c r="K1325" s="17" t="s">
        <v>416</v>
      </c>
      <c r="M1325" s="15"/>
      <c r="N1325" s="13"/>
      <c r="P1325" s="13"/>
      <c r="R1325" s="13"/>
      <c r="T1325" s="13"/>
      <c r="W1325" s="13"/>
      <c r="Y1325" s="13"/>
      <c r="Z1325" s="14"/>
      <c r="AD1325" s="13">
        <f t="shared" si="135"/>
        <v>1</v>
      </c>
      <c r="AE1325" s="13">
        <f t="shared" si="133"/>
        <v>0</v>
      </c>
      <c r="AF1325" s="13">
        <f t="shared" si="134"/>
        <v>0</v>
      </c>
      <c r="AG1325" s="13">
        <f t="shared" si="136"/>
        <v>0</v>
      </c>
      <c r="AH1325" s="12">
        <f t="shared" si="132"/>
        <v>1</v>
      </c>
    </row>
    <row r="1326" spans="1:34" hidden="1" x14ac:dyDescent="0.3">
      <c r="A1326" s="11" t="s">
        <v>4659</v>
      </c>
      <c r="B1326" s="12" t="s">
        <v>4576</v>
      </c>
      <c r="C1326" s="12" t="s">
        <v>4582</v>
      </c>
      <c r="D1326" s="11" t="s">
        <v>4660</v>
      </c>
      <c r="E1326" s="11" t="s">
        <v>4661</v>
      </c>
      <c r="F1326" s="11" t="s">
        <v>4659</v>
      </c>
      <c r="G1326" s="12" t="s">
        <v>4662</v>
      </c>
      <c r="I1326" s="13"/>
      <c r="J1326" s="13"/>
      <c r="M1326" s="13" t="s">
        <v>359</v>
      </c>
      <c r="N1326" s="13"/>
      <c r="O1326" s="13" t="s">
        <v>396</v>
      </c>
      <c r="P1326" s="13"/>
      <c r="R1326" s="13"/>
      <c r="T1326" s="13"/>
      <c r="W1326" s="13" t="s">
        <v>370</v>
      </c>
      <c r="Y1326" s="13"/>
      <c r="Z1326" s="14"/>
      <c r="AD1326" s="13">
        <f t="shared" si="135"/>
        <v>2</v>
      </c>
      <c r="AE1326" s="13">
        <f t="shared" si="133"/>
        <v>0</v>
      </c>
      <c r="AF1326" s="13">
        <f t="shared" si="134"/>
        <v>0</v>
      </c>
      <c r="AG1326" s="13">
        <f t="shared" si="136"/>
        <v>0</v>
      </c>
      <c r="AH1326" s="12">
        <f t="shared" si="132"/>
        <v>2</v>
      </c>
    </row>
    <row r="1327" spans="1:34" hidden="1" x14ac:dyDescent="0.3">
      <c r="A1327" s="11" t="s">
        <v>4663</v>
      </c>
      <c r="B1327" s="12" t="s">
        <v>4576</v>
      </c>
      <c r="C1327" s="12" t="s">
        <v>4582</v>
      </c>
      <c r="D1327" s="11" t="s">
        <v>4660</v>
      </c>
      <c r="E1327" s="11" t="s">
        <v>4664</v>
      </c>
      <c r="F1327" s="11" t="s">
        <v>4663</v>
      </c>
      <c r="G1327" s="12" t="s">
        <v>4665</v>
      </c>
      <c r="I1327" s="13"/>
      <c r="J1327" s="13"/>
      <c r="M1327" s="16" t="s">
        <v>416</v>
      </c>
      <c r="N1327" s="13"/>
      <c r="P1327" s="13"/>
      <c r="R1327" s="13"/>
      <c r="T1327" s="13"/>
      <c r="W1327" s="13"/>
      <c r="Y1327" s="13"/>
      <c r="Z1327" s="14"/>
      <c r="AD1327" s="13">
        <f t="shared" si="135"/>
        <v>1</v>
      </c>
      <c r="AE1327" s="13">
        <f t="shared" si="133"/>
        <v>0</v>
      </c>
      <c r="AF1327" s="13">
        <f t="shared" si="134"/>
        <v>0</v>
      </c>
      <c r="AG1327" s="13">
        <f t="shared" si="136"/>
        <v>0</v>
      </c>
      <c r="AH1327" s="12">
        <f t="shared" si="132"/>
        <v>1</v>
      </c>
    </row>
    <row r="1328" spans="1:34" hidden="1" x14ac:dyDescent="0.3">
      <c r="A1328" s="11" t="s">
        <v>4666</v>
      </c>
      <c r="B1328" s="12" t="s">
        <v>4576</v>
      </c>
      <c r="C1328" s="12" t="s">
        <v>4582</v>
      </c>
      <c r="D1328" s="11" t="s">
        <v>4660</v>
      </c>
      <c r="E1328" s="11" t="s">
        <v>4667</v>
      </c>
      <c r="F1328" s="11" t="s">
        <v>4666</v>
      </c>
      <c r="G1328" s="12" t="s">
        <v>4668</v>
      </c>
      <c r="I1328" s="13"/>
      <c r="J1328" s="13"/>
      <c r="N1328" s="13"/>
      <c r="O1328" s="13" t="s">
        <v>370</v>
      </c>
      <c r="P1328" s="13"/>
      <c r="R1328" s="13"/>
      <c r="S1328" s="13" t="s">
        <v>370</v>
      </c>
      <c r="T1328" s="13"/>
      <c r="W1328" s="13"/>
      <c r="Y1328" s="13"/>
      <c r="Z1328" s="14"/>
      <c r="AD1328" s="13">
        <f t="shared" si="135"/>
        <v>2</v>
      </c>
      <c r="AE1328" s="13">
        <f t="shared" si="133"/>
        <v>0</v>
      </c>
      <c r="AF1328" s="13">
        <f t="shared" si="134"/>
        <v>0</v>
      </c>
      <c r="AG1328" s="13">
        <f t="shared" si="136"/>
        <v>0</v>
      </c>
      <c r="AH1328" s="12">
        <f t="shared" si="132"/>
        <v>2</v>
      </c>
    </row>
    <row r="1329" spans="1:34" hidden="1" x14ac:dyDescent="0.3">
      <c r="A1329" s="11" t="s">
        <v>4669</v>
      </c>
      <c r="B1329" s="12" t="s">
        <v>4576</v>
      </c>
      <c r="C1329" s="12" t="s">
        <v>4582</v>
      </c>
      <c r="D1329" s="11" t="s">
        <v>4660</v>
      </c>
      <c r="E1329" s="11" t="s">
        <v>4670</v>
      </c>
      <c r="F1329" s="11" t="s">
        <v>4669</v>
      </c>
      <c r="G1329" s="12" t="s">
        <v>4671</v>
      </c>
      <c r="I1329" s="13"/>
      <c r="J1329" s="13" t="s">
        <v>370</v>
      </c>
      <c r="N1329" s="13"/>
      <c r="P1329" s="13"/>
      <c r="R1329" s="13"/>
      <c r="S1329" s="13" t="s">
        <v>370</v>
      </c>
      <c r="T1329" s="13"/>
      <c r="W1329" s="13"/>
      <c r="Y1329" s="13"/>
      <c r="Z1329" s="14"/>
      <c r="AD1329" s="13">
        <f t="shared" si="135"/>
        <v>2</v>
      </c>
      <c r="AE1329" s="13">
        <f t="shared" si="133"/>
        <v>0</v>
      </c>
      <c r="AF1329" s="13">
        <f t="shared" si="134"/>
        <v>0</v>
      </c>
      <c r="AG1329" s="13">
        <f t="shared" si="136"/>
        <v>0</v>
      </c>
      <c r="AH1329" s="12">
        <f t="shared" si="132"/>
        <v>2</v>
      </c>
    </row>
    <row r="1330" spans="1:34" hidden="1" x14ac:dyDescent="0.3">
      <c r="A1330" s="11" t="s">
        <v>4672</v>
      </c>
      <c r="B1330" s="12" t="s">
        <v>4576</v>
      </c>
      <c r="C1330" s="12" t="s">
        <v>4582</v>
      </c>
      <c r="D1330" s="11" t="s">
        <v>4673</v>
      </c>
      <c r="E1330" s="11" t="s">
        <v>4674</v>
      </c>
      <c r="F1330" s="11" t="s">
        <v>4672</v>
      </c>
      <c r="G1330" s="12" t="s">
        <v>4675</v>
      </c>
      <c r="I1330" s="13"/>
      <c r="J1330" s="13"/>
      <c r="M1330" s="13" t="s">
        <v>359</v>
      </c>
      <c r="N1330" s="13"/>
      <c r="P1330" s="13"/>
      <c r="R1330" s="13"/>
      <c r="T1330" s="13"/>
      <c r="W1330" s="13"/>
      <c r="Y1330" s="13"/>
      <c r="Z1330" s="14"/>
      <c r="AD1330" s="13">
        <f t="shared" si="135"/>
        <v>1</v>
      </c>
      <c r="AE1330" s="13">
        <f t="shared" si="133"/>
        <v>0</v>
      </c>
      <c r="AF1330" s="13">
        <f t="shared" si="134"/>
        <v>0</v>
      </c>
      <c r="AG1330" s="13">
        <f t="shared" si="136"/>
        <v>0</v>
      </c>
      <c r="AH1330" s="12">
        <f t="shared" si="132"/>
        <v>1</v>
      </c>
    </row>
    <row r="1331" spans="1:34" hidden="1" x14ac:dyDescent="0.3">
      <c r="A1331" s="11" t="s">
        <v>4676</v>
      </c>
      <c r="B1331" s="12" t="s">
        <v>4576</v>
      </c>
      <c r="C1331" s="12" t="s">
        <v>4582</v>
      </c>
      <c r="D1331" s="11" t="s">
        <v>4673</v>
      </c>
      <c r="E1331" s="11" t="s">
        <v>4677</v>
      </c>
      <c r="F1331" s="11" t="s">
        <v>4676</v>
      </c>
      <c r="G1331" s="12" t="s">
        <v>4678</v>
      </c>
      <c r="I1331" s="13"/>
      <c r="J1331" s="13"/>
      <c r="M1331" s="13" t="s">
        <v>359</v>
      </c>
      <c r="N1331" s="13"/>
      <c r="O1331" s="13" t="s">
        <v>370</v>
      </c>
      <c r="P1331" s="13"/>
      <c r="R1331" s="13"/>
      <c r="T1331" s="13"/>
      <c r="W1331" s="13"/>
      <c r="Y1331" s="13"/>
      <c r="Z1331" s="14"/>
      <c r="AD1331" s="13">
        <f t="shared" si="135"/>
        <v>2</v>
      </c>
      <c r="AE1331" s="13">
        <f t="shared" si="133"/>
        <v>0</v>
      </c>
      <c r="AF1331" s="13">
        <f t="shared" si="134"/>
        <v>0</v>
      </c>
      <c r="AG1331" s="13">
        <f t="shared" si="136"/>
        <v>0</v>
      </c>
      <c r="AH1331" s="12">
        <f t="shared" si="132"/>
        <v>2</v>
      </c>
    </row>
    <row r="1332" spans="1:34" hidden="1" x14ac:dyDescent="0.3">
      <c r="A1332" s="11" t="s">
        <v>4679</v>
      </c>
      <c r="B1332" s="12" t="s">
        <v>4576</v>
      </c>
      <c r="C1332" s="12" t="s">
        <v>4582</v>
      </c>
      <c r="D1332" s="11" t="s">
        <v>4673</v>
      </c>
      <c r="E1332" s="11" t="s">
        <v>4680</v>
      </c>
      <c r="F1332" s="11" t="s">
        <v>4679</v>
      </c>
      <c r="G1332" s="12" t="s">
        <v>4681</v>
      </c>
      <c r="I1332" s="13"/>
      <c r="J1332" s="13"/>
      <c r="M1332" s="13" t="s">
        <v>359</v>
      </c>
      <c r="N1332" s="13"/>
      <c r="P1332" s="13"/>
      <c r="R1332" s="13"/>
      <c r="T1332" s="13"/>
      <c r="W1332" s="13" t="s">
        <v>370</v>
      </c>
      <c r="Y1332" s="13"/>
      <c r="Z1332" s="14"/>
      <c r="AD1332" s="13">
        <f t="shared" si="135"/>
        <v>2</v>
      </c>
      <c r="AE1332" s="13">
        <f t="shared" si="133"/>
        <v>0</v>
      </c>
      <c r="AF1332" s="13">
        <f t="shared" si="134"/>
        <v>0</v>
      </c>
      <c r="AG1332" s="13">
        <f t="shared" si="136"/>
        <v>0</v>
      </c>
      <c r="AH1332" s="12">
        <f t="shared" si="132"/>
        <v>2</v>
      </c>
    </row>
    <row r="1333" spans="1:34" hidden="1" x14ac:dyDescent="0.3">
      <c r="A1333" s="11" t="s">
        <v>4682</v>
      </c>
      <c r="B1333" s="12" t="s">
        <v>4576</v>
      </c>
      <c r="C1333" s="12" t="s">
        <v>4582</v>
      </c>
      <c r="D1333" s="11" t="s">
        <v>4673</v>
      </c>
      <c r="E1333" s="11" t="s">
        <v>4683</v>
      </c>
      <c r="F1333" s="11" t="s">
        <v>4682</v>
      </c>
      <c r="G1333" s="12" t="s">
        <v>4684</v>
      </c>
      <c r="I1333" s="13"/>
      <c r="J1333" s="13" t="s">
        <v>370</v>
      </c>
      <c r="K1333" s="14" t="s">
        <v>370</v>
      </c>
      <c r="M1333" s="13" t="s">
        <v>359</v>
      </c>
      <c r="N1333" s="13"/>
      <c r="O1333" s="13" t="s">
        <v>370</v>
      </c>
      <c r="P1333" s="13"/>
      <c r="R1333" s="13"/>
      <c r="S1333" s="13" t="s">
        <v>370</v>
      </c>
      <c r="T1333" s="13"/>
      <c r="W1333" s="13" t="s">
        <v>370</v>
      </c>
      <c r="Y1333" s="13"/>
      <c r="Z1333" s="14"/>
      <c r="AD1333" s="13">
        <f t="shared" si="135"/>
        <v>6</v>
      </c>
      <c r="AE1333" s="13">
        <f t="shared" si="133"/>
        <v>0</v>
      </c>
      <c r="AF1333" s="13">
        <f t="shared" si="134"/>
        <v>0</v>
      </c>
      <c r="AG1333" s="13">
        <f t="shared" si="136"/>
        <v>0</v>
      </c>
      <c r="AH1333" s="12">
        <f t="shared" si="132"/>
        <v>6</v>
      </c>
    </row>
    <row r="1334" spans="1:34" hidden="1" x14ac:dyDescent="0.3">
      <c r="A1334" s="11" t="s">
        <v>4685</v>
      </c>
      <c r="B1334" s="12" t="s">
        <v>4576</v>
      </c>
      <c r="C1334" s="12" t="s">
        <v>4582</v>
      </c>
      <c r="D1334" s="11" t="s">
        <v>4673</v>
      </c>
      <c r="E1334" s="11" t="s">
        <v>4686</v>
      </c>
      <c r="F1334" s="11" t="s">
        <v>4685</v>
      </c>
      <c r="G1334" s="12" t="s">
        <v>4687</v>
      </c>
      <c r="I1334" s="13"/>
      <c r="J1334" s="13"/>
      <c r="K1334" s="14" t="s">
        <v>370</v>
      </c>
      <c r="N1334" s="13"/>
      <c r="P1334" s="13" t="s">
        <v>370</v>
      </c>
      <c r="Q1334" s="13" t="s">
        <v>370</v>
      </c>
      <c r="R1334" s="13"/>
      <c r="T1334" s="13" t="s">
        <v>370</v>
      </c>
      <c r="W1334" s="13" t="s">
        <v>370</v>
      </c>
      <c r="Y1334" s="13"/>
      <c r="Z1334" s="14"/>
      <c r="AD1334" s="13">
        <f t="shared" si="135"/>
        <v>5</v>
      </c>
      <c r="AE1334" s="13">
        <f t="shared" si="133"/>
        <v>0</v>
      </c>
      <c r="AF1334" s="13">
        <f t="shared" si="134"/>
        <v>0</v>
      </c>
      <c r="AG1334" s="13">
        <f t="shared" si="136"/>
        <v>0</v>
      </c>
      <c r="AH1334" s="12">
        <f t="shared" si="132"/>
        <v>5</v>
      </c>
    </row>
    <row r="1335" spans="1:34" hidden="1" x14ac:dyDescent="0.3">
      <c r="A1335" s="11" t="s">
        <v>4688</v>
      </c>
      <c r="B1335" s="12" t="s">
        <v>4576</v>
      </c>
      <c r="C1335" s="12" t="s">
        <v>4582</v>
      </c>
      <c r="D1335" s="11" t="s">
        <v>4673</v>
      </c>
      <c r="E1335" s="11" t="s">
        <v>4689</v>
      </c>
      <c r="F1335" s="11" t="s">
        <v>4688</v>
      </c>
      <c r="G1335" s="12" t="s">
        <v>4690</v>
      </c>
      <c r="I1335" s="13"/>
      <c r="J1335" s="13"/>
      <c r="K1335" s="17" t="s">
        <v>416</v>
      </c>
      <c r="N1335" s="13"/>
      <c r="P1335" s="13"/>
      <c r="R1335" s="13"/>
      <c r="T1335" s="13"/>
      <c r="W1335" s="13"/>
      <c r="Y1335" s="13"/>
      <c r="Z1335" s="14"/>
      <c r="AD1335" s="13">
        <f t="shared" si="135"/>
        <v>1</v>
      </c>
      <c r="AE1335" s="13">
        <f t="shared" si="133"/>
        <v>0</v>
      </c>
      <c r="AF1335" s="13">
        <f t="shared" si="134"/>
        <v>0</v>
      </c>
      <c r="AG1335" s="13">
        <f t="shared" si="136"/>
        <v>0</v>
      </c>
      <c r="AH1335" s="12">
        <f t="shared" si="132"/>
        <v>1</v>
      </c>
    </row>
    <row r="1336" spans="1:34" hidden="1" x14ac:dyDescent="0.3">
      <c r="A1336" s="11" t="s">
        <v>4691</v>
      </c>
      <c r="B1336" s="12" t="s">
        <v>4576</v>
      </c>
      <c r="C1336" s="12" t="s">
        <v>4582</v>
      </c>
      <c r="D1336" s="11" t="s">
        <v>4673</v>
      </c>
      <c r="E1336" s="11" t="s">
        <v>4692</v>
      </c>
      <c r="F1336" s="11" t="s">
        <v>4691</v>
      </c>
      <c r="G1336" s="12" t="s">
        <v>4693</v>
      </c>
      <c r="I1336" s="13"/>
      <c r="J1336" s="13"/>
      <c r="K1336" s="17" t="s">
        <v>416</v>
      </c>
      <c r="N1336" s="13"/>
      <c r="P1336" s="13"/>
      <c r="R1336" s="13"/>
      <c r="T1336" s="13"/>
      <c r="W1336" s="13"/>
      <c r="Y1336" s="13"/>
      <c r="Z1336" s="14"/>
      <c r="AD1336" s="13">
        <f t="shared" si="135"/>
        <v>1</v>
      </c>
      <c r="AE1336" s="13">
        <f t="shared" si="133"/>
        <v>0</v>
      </c>
      <c r="AF1336" s="13">
        <f t="shared" si="134"/>
        <v>0</v>
      </c>
      <c r="AG1336" s="13">
        <f t="shared" si="136"/>
        <v>0</v>
      </c>
      <c r="AH1336" s="12">
        <f t="shared" si="132"/>
        <v>1</v>
      </c>
    </row>
    <row r="1337" spans="1:34" hidden="1" x14ac:dyDescent="0.3">
      <c r="A1337" s="11" t="s">
        <v>4694</v>
      </c>
      <c r="B1337" s="12" t="s">
        <v>4576</v>
      </c>
      <c r="C1337" s="12" t="s">
        <v>4582</v>
      </c>
      <c r="D1337" s="11" t="s">
        <v>4695</v>
      </c>
      <c r="E1337" s="11" t="s">
        <v>2845</v>
      </c>
      <c r="F1337" s="11" t="s">
        <v>4694</v>
      </c>
      <c r="G1337" s="12" t="s">
        <v>4696</v>
      </c>
      <c r="I1337" s="13"/>
      <c r="J1337" s="13"/>
      <c r="K1337" s="14" t="s">
        <v>370</v>
      </c>
      <c r="M1337" s="13" t="s">
        <v>359</v>
      </c>
      <c r="N1337" s="13"/>
      <c r="P1337" s="13" t="s">
        <v>370</v>
      </c>
      <c r="Q1337" s="13" t="s">
        <v>370</v>
      </c>
      <c r="R1337" s="13"/>
      <c r="T1337" s="13" t="s">
        <v>370</v>
      </c>
      <c r="W1337" s="13" t="s">
        <v>370</v>
      </c>
      <c r="Y1337" s="13"/>
      <c r="Z1337" s="14"/>
      <c r="AD1337" s="13">
        <f t="shared" si="135"/>
        <v>6</v>
      </c>
      <c r="AE1337" s="13">
        <f t="shared" si="133"/>
        <v>0</v>
      </c>
      <c r="AF1337" s="13">
        <f t="shared" si="134"/>
        <v>0</v>
      </c>
      <c r="AG1337" s="13">
        <f t="shared" si="136"/>
        <v>0</v>
      </c>
      <c r="AH1337" s="12">
        <f t="shared" ref="AH1337:AH1400" si="137">SUM(AD1337:AG1337)</f>
        <v>6</v>
      </c>
    </row>
    <row r="1338" spans="1:34" hidden="1" x14ac:dyDescent="0.3">
      <c r="A1338" s="11" t="s">
        <v>4697</v>
      </c>
      <c r="B1338" s="12" t="s">
        <v>4576</v>
      </c>
      <c r="C1338" s="12" t="s">
        <v>4582</v>
      </c>
      <c r="D1338" s="11" t="s">
        <v>4695</v>
      </c>
      <c r="E1338" s="11" t="s">
        <v>4698</v>
      </c>
      <c r="F1338" s="11" t="s">
        <v>4697</v>
      </c>
      <c r="G1338" s="12" t="s">
        <v>4699</v>
      </c>
      <c r="I1338" s="13"/>
      <c r="J1338" s="13" t="s">
        <v>370</v>
      </c>
      <c r="M1338" s="13" t="s">
        <v>359</v>
      </c>
      <c r="N1338" s="13"/>
      <c r="O1338" s="13" t="s">
        <v>370</v>
      </c>
      <c r="P1338" s="13"/>
      <c r="R1338" s="13"/>
      <c r="S1338" s="13" t="s">
        <v>370</v>
      </c>
      <c r="T1338" s="13"/>
      <c r="W1338" s="13" t="s">
        <v>370</v>
      </c>
      <c r="Y1338" s="13"/>
      <c r="Z1338" s="14"/>
      <c r="AD1338" s="13">
        <f t="shared" si="135"/>
        <v>5</v>
      </c>
      <c r="AE1338" s="13">
        <f t="shared" si="133"/>
        <v>0</v>
      </c>
      <c r="AF1338" s="13">
        <f t="shared" si="134"/>
        <v>0</v>
      </c>
      <c r="AG1338" s="13">
        <f t="shared" si="136"/>
        <v>0</v>
      </c>
      <c r="AH1338" s="12">
        <f t="shared" si="137"/>
        <v>5</v>
      </c>
    </row>
    <row r="1339" spans="1:34" hidden="1" x14ac:dyDescent="0.3">
      <c r="A1339" s="11" t="s">
        <v>4700</v>
      </c>
      <c r="B1339" s="12" t="s">
        <v>4576</v>
      </c>
      <c r="C1339" s="12" t="s">
        <v>4582</v>
      </c>
      <c r="D1339" s="11" t="s">
        <v>4695</v>
      </c>
      <c r="E1339" s="11" t="s">
        <v>4701</v>
      </c>
      <c r="F1339" s="11" t="s">
        <v>4700</v>
      </c>
      <c r="G1339" s="12" t="s">
        <v>4702</v>
      </c>
      <c r="H1339" s="13" t="s">
        <v>370</v>
      </c>
      <c r="I1339" s="13"/>
      <c r="J1339" s="13" t="s">
        <v>370</v>
      </c>
      <c r="K1339" s="14" t="s">
        <v>370</v>
      </c>
      <c r="N1339" s="13"/>
      <c r="P1339" s="13"/>
      <c r="R1339" s="13" t="s">
        <v>370</v>
      </c>
      <c r="T1339" s="13"/>
      <c r="W1339" s="13"/>
      <c r="Y1339" s="13"/>
      <c r="Z1339" s="14"/>
      <c r="AD1339" s="13">
        <f t="shared" si="135"/>
        <v>4</v>
      </c>
      <c r="AE1339" s="13">
        <f t="shared" si="133"/>
        <v>0</v>
      </c>
      <c r="AF1339" s="13">
        <f t="shared" si="134"/>
        <v>0</v>
      </c>
      <c r="AG1339" s="13">
        <f t="shared" si="136"/>
        <v>0</v>
      </c>
      <c r="AH1339" s="12">
        <f t="shared" si="137"/>
        <v>4</v>
      </c>
    </row>
    <row r="1340" spans="1:34" hidden="1" x14ac:dyDescent="0.3">
      <c r="A1340" s="11" t="s">
        <v>315</v>
      </c>
      <c r="B1340" s="12" t="s">
        <v>4576</v>
      </c>
      <c r="C1340" s="12" t="s">
        <v>4582</v>
      </c>
      <c r="D1340" s="11" t="s">
        <v>4695</v>
      </c>
      <c r="E1340" s="11" t="s">
        <v>4703</v>
      </c>
      <c r="F1340" s="11" t="s">
        <v>315</v>
      </c>
      <c r="G1340" s="12" t="s">
        <v>4704</v>
      </c>
      <c r="I1340" s="13"/>
      <c r="J1340" s="13" t="s">
        <v>370</v>
      </c>
      <c r="M1340" s="13" t="s">
        <v>359</v>
      </c>
      <c r="N1340" s="13"/>
      <c r="O1340" s="13" t="s">
        <v>370</v>
      </c>
      <c r="P1340" s="13"/>
      <c r="R1340" s="13"/>
      <c r="S1340" s="13" t="s">
        <v>370</v>
      </c>
      <c r="T1340" s="13"/>
      <c r="W1340" s="13" t="s">
        <v>370</v>
      </c>
      <c r="Y1340" s="13"/>
      <c r="Z1340" s="14"/>
      <c r="AD1340" s="13">
        <f t="shared" si="135"/>
        <v>5</v>
      </c>
      <c r="AE1340" s="13">
        <f t="shared" si="133"/>
        <v>0</v>
      </c>
      <c r="AF1340" s="13">
        <f t="shared" si="134"/>
        <v>0</v>
      </c>
      <c r="AG1340" s="13">
        <f t="shared" si="136"/>
        <v>0</v>
      </c>
      <c r="AH1340" s="12">
        <f t="shared" si="137"/>
        <v>5</v>
      </c>
    </row>
    <row r="1341" spans="1:34" hidden="1" x14ac:dyDescent="0.3">
      <c r="A1341" s="11" t="s">
        <v>4705</v>
      </c>
      <c r="B1341" s="12" t="s">
        <v>4576</v>
      </c>
      <c r="C1341" s="12" t="s">
        <v>4582</v>
      </c>
      <c r="D1341" s="11" t="s">
        <v>4695</v>
      </c>
      <c r="E1341" s="11" t="s">
        <v>4706</v>
      </c>
      <c r="F1341" s="11" t="s">
        <v>4705</v>
      </c>
      <c r="G1341" s="12" t="s">
        <v>4707</v>
      </c>
      <c r="I1341" s="13"/>
      <c r="J1341" s="13" t="s">
        <v>370</v>
      </c>
      <c r="K1341" s="14" t="s">
        <v>370</v>
      </c>
      <c r="M1341" s="13" t="s">
        <v>359</v>
      </c>
      <c r="N1341" s="13"/>
      <c r="O1341" s="13" t="s">
        <v>370</v>
      </c>
      <c r="P1341" s="13" t="s">
        <v>370</v>
      </c>
      <c r="Q1341" s="13" t="s">
        <v>370</v>
      </c>
      <c r="R1341" s="13"/>
      <c r="S1341" s="13" t="s">
        <v>370</v>
      </c>
      <c r="T1341" s="13" t="s">
        <v>370</v>
      </c>
      <c r="U1341" s="13" t="s">
        <v>370</v>
      </c>
      <c r="W1341" s="13" t="s">
        <v>370</v>
      </c>
      <c r="Y1341" s="13"/>
      <c r="Z1341" s="14"/>
      <c r="AD1341" s="13">
        <f t="shared" si="135"/>
        <v>10</v>
      </c>
      <c r="AE1341" s="13">
        <f t="shared" si="133"/>
        <v>0</v>
      </c>
      <c r="AF1341" s="13">
        <f t="shared" si="134"/>
        <v>0</v>
      </c>
      <c r="AG1341" s="13">
        <f t="shared" si="136"/>
        <v>0</v>
      </c>
      <c r="AH1341" s="12">
        <f t="shared" si="137"/>
        <v>10</v>
      </c>
    </row>
    <row r="1342" spans="1:34" hidden="1" x14ac:dyDescent="0.3">
      <c r="A1342" s="11" t="s">
        <v>4708</v>
      </c>
      <c r="B1342" s="12" t="s">
        <v>4576</v>
      </c>
      <c r="C1342" s="12" t="s">
        <v>4582</v>
      </c>
      <c r="D1342" s="11" t="s">
        <v>4695</v>
      </c>
      <c r="E1342" s="11" t="s">
        <v>4709</v>
      </c>
      <c r="F1342" s="11" t="s">
        <v>4708</v>
      </c>
      <c r="G1342" s="12" t="s">
        <v>4710</v>
      </c>
      <c r="I1342" s="13"/>
      <c r="J1342" s="13"/>
      <c r="M1342" s="13" t="s">
        <v>359</v>
      </c>
      <c r="N1342" s="13"/>
      <c r="O1342" s="13" t="s">
        <v>370</v>
      </c>
      <c r="P1342" s="13"/>
      <c r="R1342" s="13"/>
      <c r="S1342" s="13" t="s">
        <v>370</v>
      </c>
      <c r="T1342" s="13"/>
      <c r="W1342" s="13" t="s">
        <v>370</v>
      </c>
      <c r="Y1342" s="13"/>
      <c r="Z1342" s="14"/>
      <c r="AD1342" s="13">
        <f t="shared" si="135"/>
        <v>4</v>
      </c>
      <c r="AE1342" s="13">
        <f t="shared" si="133"/>
        <v>0</v>
      </c>
      <c r="AF1342" s="13">
        <f t="shared" si="134"/>
        <v>0</v>
      </c>
      <c r="AG1342" s="13">
        <f t="shared" si="136"/>
        <v>0</v>
      </c>
      <c r="AH1342" s="12">
        <f t="shared" si="137"/>
        <v>4</v>
      </c>
    </row>
    <row r="1343" spans="1:34" hidden="1" x14ac:dyDescent="0.3">
      <c r="A1343" s="11" t="s">
        <v>4711</v>
      </c>
      <c r="B1343" s="12" t="s">
        <v>4576</v>
      </c>
      <c r="C1343" s="12" t="s">
        <v>4582</v>
      </c>
      <c r="D1343" s="11" t="s">
        <v>4712</v>
      </c>
      <c r="E1343" s="11" t="s">
        <v>3673</v>
      </c>
      <c r="F1343" s="11" t="s">
        <v>4711</v>
      </c>
      <c r="G1343" s="12" t="s">
        <v>4713</v>
      </c>
      <c r="I1343" s="13"/>
      <c r="J1343" s="13"/>
      <c r="K1343" s="14" t="s">
        <v>370</v>
      </c>
      <c r="M1343" s="13" t="s">
        <v>359</v>
      </c>
      <c r="N1343" s="13"/>
      <c r="O1343" s="13" t="s">
        <v>370</v>
      </c>
      <c r="P1343" s="13" t="s">
        <v>370</v>
      </c>
      <c r="R1343" s="13"/>
      <c r="S1343" s="13" t="s">
        <v>370</v>
      </c>
      <c r="T1343" s="13"/>
      <c r="W1343" s="13"/>
      <c r="Y1343" s="13"/>
      <c r="Z1343" s="14"/>
      <c r="AD1343" s="13">
        <f t="shared" si="135"/>
        <v>5</v>
      </c>
      <c r="AE1343" s="13">
        <f t="shared" si="133"/>
        <v>0</v>
      </c>
      <c r="AF1343" s="13">
        <f t="shared" si="134"/>
        <v>0</v>
      </c>
      <c r="AG1343" s="13">
        <f t="shared" si="136"/>
        <v>0</v>
      </c>
      <c r="AH1343" s="12">
        <f t="shared" si="137"/>
        <v>5</v>
      </c>
    </row>
    <row r="1344" spans="1:34" hidden="1" x14ac:dyDescent="0.3">
      <c r="A1344" s="11" t="s">
        <v>4714</v>
      </c>
      <c r="B1344" s="12" t="s">
        <v>4576</v>
      </c>
      <c r="C1344" s="12" t="s">
        <v>4582</v>
      </c>
      <c r="D1344" s="11" t="s">
        <v>4715</v>
      </c>
      <c r="E1344" s="11" t="s">
        <v>4716</v>
      </c>
      <c r="F1344" s="11" t="s">
        <v>4714</v>
      </c>
      <c r="G1344" s="12" t="s">
        <v>4717</v>
      </c>
      <c r="I1344" s="13"/>
      <c r="J1344" s="13" t="s">
        <v>370</v>
      </c>
      <c r="K1344" s="14" t="s">
        <v>370</v>
      </c>
      <c r="N1344" s="13"/>
      <c r="P1344" s="13"/>
      <c r="R1344" s="13" t="s">
        <v>370</v>
      </c>
      <c r="T1344" s="13"/>
      <c r="W1344" s="13"/>
      <c r="Y1344" s="13"/>
      <c r="Z1344" s="14"/>
      <c r="AD1344" s="13">
        <f t="shared" si="135"/>
        <v>3</v>
      </c>
      <c r="AE1344" s="13">
        <f t="shared" si="133"/>
        <v>0</v>
      </c>
      <c r="AF1344" s="13">
        <f t="shared" si="134"/>
        <v>0</v>
      </c>
      <c r="AG1344" s="13">
        <f t="shared" si="136"/>
        <v>0</v>
      </c>
      <c r="AH1344" s="12">
        <f t="shared" si="137"/>
        <v>3</v>
      </c>
    </row>
    <row r="1345" spans="1:34" hidden="1" x14ac:dyDescent="0.3">
      <c r="A1345" s="11" t="s">
        <v>4718</v>
      </c>
      <c r="B1345" s="12" t="s">
        <v>4576</v>
      </c>
      <c r="C1345" s="12" t="s">
        <v>4582</v>
      </c>
      <c r="D1345" s="11" t="s">
        <v>4719</v>
      </c>
      <c r="E1345" s="11" t="s">
        <v>4720</v>
      </c>
      <c r="F1345" s="11" t="s">
        <v>4718</v>
      </c>
      <c r="G1345" s="12" t="s">
        <v>4721</v>
      </c>
      <c r="I1345" s="13"/>
      <c r="J1345" s="13" t="s">
        <v>396</v>
      </c>
      <c r="K1345" s="14" t="s">
        <v>370</v>
      </c>
      <c r="M1345" s="15" t="s">
        <v>359</v>
      </c>
      <c r="N1345" s="13"/>
      <c r="O1345" s="13" t="s">
        <v>370</v>
      </c>
      <c r="P1345" s="13"/>
      <c r="Q1345" s="13" t="s">
        <v>370</v>
      </c>
      <c r="R1345" s="13"/>
      <c r="S1345" s="13" t="s">
        <v>370</v>
      </c>
      <c r="T1345" s="13"/>
      <c r="W1345" s="13" t="s">
        <v>370</v>
      </c>
      <c r="Y1345" s="13"/>
      <c r="Z1345" s="14"/>
      <c r="AD1345" s="13">
        <f t="shared" si="135"/>
        <v>6</v>
      </c>
      <c r="AE1345" s="13">
        <f t="shared" si="133"/>
        <v>0</v>
      </c>
      <c r="AF1345" s="13">
        <f t="shared" si="134"/>
        <v>0</v>
      </c>
      <c r="AG1345" s="13">
        <f t="shared" si="136"/>
        <v>0</v>
      </c>
      <c r="AH1345" s="12">
        <f t="shared" si="137"/>
        <v>6</v>
      </c>
    </row>
    <row r="1346" spans="1:34" hidden="1" x14ac:dyDescent="0.3">
      <c r="A1346" s="11" t="s">
        <v>4722</v>
      </c>
      <c r="B1346" s="12" t="s">
        <v>4576</v>
      </c>
      <c r="C1346" s="12" t="s">
        <v>4582</v>
      </c>
      <c r="D1346" s="11" t="s">
        <v>4719</v>
      </c>
      <c r="E1346" s="11" t="s">
        <v>4723</v>
      </c>
      <c r="F1346" s="11" t="s">
        <v>4722</v>
      </c>
      <c r="G1346" s="12" t="s">
        <v>4724</v>
      </c>
      <c r="H1346" s="13" t="s">
        <v>370</v>
      </c>
      <c r="I1346" s="13"/>
      <c r="J1346" s="13"/>
      <c r="K1346" s="14" t="s">
        <v>370</v>
      </c>
      <c r="M1346" s="15"/>
      <c r="N1346" s="13"/>
      <c r="P1346" s="13"/>
      <c r="R1346" s="13" t="s">
        <v>370</v>
      </c>
      <c r="T1346" s="13"/>
      <c r="W1346" s="13"/>
      <c r="Y1346" s="13"/>
      <c r="Z1346" s="14"/>
      <c r="AD1346" s="13">
        <f t="shared" si="135"/>
        <v>3</v>
      </c>
      <c r="AE1346" s="13">
        <f t="shared" si="133"/>
        <v>0</v>
      </c>
      <c r="AF1346" s="13">
        <f t="shared" si="134"/>
        <v>0</v>
      </c>
      <c r="AG1346" s="13">
        <f t="shared" si="136"/>
        <v>0</v>
      </c>
      <c r="AH1346" s="12">
        <f t="shared" si="137"/>
        <v>3</v>
      </c>
    </row>
    <row r="1347" spans="1:34" hidden="1" x14ac:dyDescent="0.3">
      <c r="A1347" s="11" t="s">
        <v>4725</v>
      </c>
      <c r="B1347" s="12" t="s">
        <v>4576</v>
      </c>
      <c r="C1347" s="12" t="s">
        <v>4582</v>
      </c>
      <c r="D1347" s="11" t="s">
        <v>4719</v>
      </c>
      <c r="E1347" s="11" t="s">
        <v>4726</v>
      </c>
      <c r="F1347" s="11" t="s">
        <v>4725</v>
      </c>
      <c r="G1347" s="12" t="s">
        <v>4727</v>
      </c>
      <c r="H1347" s="13" t="s">
        <v>370</v>
      </c>
      <c r="I1347" s="13"/>
      <c r="J1347" s="13" t="s">
        <v>370</v>
      </c>
      <c r="M1347" s="15"/>
      <c r="N1347" s="13"/>
      <c r="P1347" s="13"/>
      <c r="R1347" s="13"/>
      <c r="T1347" s="13"/>
      <c r="W1347" s="13"/>
      <c r="Y1347" s="13"/>
      <c r="Z1347" s="14"/>
      <c r="AD1347" s="13">
        <f t="shared" si="135"/>
        <v>2</v>
      </c>
      <c r="AE1347" s="13">
        <f t="shared" si="133"/>
        <v>0</v>
      </c>
      <c r="AF1347" s="13">
        <f t="shared" si="134"/>
        <v>0</v>
      </c>
      <c r="AG1347" s="13">
        <f t="shared" si="136"/>
        <v>0</v>
      </c>
      <c r="AH1347" s="12">
        <f t="shared" si="137"/>
        <v>2</v>
      </c>
    </row>
    <row r="1348" spans="1:34" hidden="1" x14ac:dyDescent="0.3">
      <c r="A1348" s="11" t="s">
        <v>4728</v>
      </c>
      <c r="B1348" s="12" t="s">
        <v>4576</v>
      </c>
      <c r="C1348" s="12" t="s">
        <v>4582</v>
      </c>
      <c r="D1348" s="11" t="s">
        <v>4719</v>
      </c>
      <c r="E1348" s="11" t="s">
        <v>1523</v>
      </c>
      <c r="F1348" s="11" t="s">
        <v>4728</v>
      </c>
      <c r="G1348" s="12" t="s">
        <v>4729</v>
      </c>
      <c r="H1348" s="13" t="s">
        <v>396</v>
      </c>
      <c r="I1348" s="13"/>
      <c r="J1348" s="13"/>
      <c r="K1348" s="17" t="s">
        <v>416</v>
      </c>
      <c r="M1348" s="15"/>
      <c r="N1348" s="13"/>
      <c r="P1348" s="13"/>
      <c r="R1348" s="13" t="s">
        <v>396</v>
      </c>
      <c r="T1348" s="13"/>
      <c r="W1348" s="13"/>
      <c r="Y1348" s="13"/>
      <c r="Z1348" s="14"/>
      <c r="AD1348" s="13">
        <f t="shared" si="135"/>
        <v>1</v>
      </c>
      <c r="AE1348" s="13">
        <f t="shared" ref="AE1348:AE1411" si="138">COUNTIF(H1348:Z1348,"NB")</f>
        <v>0</v>
      </c>
      <c r="AF1348" s="13">
        <f t="shared" ref="AF1348:AF1411" si="139">COUNTIF(H1348:Z1348,"V")</f>
        <v>0</v>
      </c>
      <c r="AG1348" s="13">
        <f t="shared" si="136"/>
        <v>0</v>
      </c>
      <c r="AH1348" s="12">
        <f t="shared" si="137"/>
        <v>1</v>
      </c>
    </row>
    <row r="1349" spans="1:34" hidden="1" x14ac:dyDescent="0.3">
      <c r="A1349" s="11" t="s">
        <v>4730</v>
      </c>
      <c r="B1349" s="12" t="s">
        <v>4576</v>
      </c>
      <c r="C1349" s="12" t="s">
        <v>4582</v>
      </c>
      <c r="D1349" s="11" t="s">
        <v>4719</v>
      </c>
      <c r="E1349" s="11" t="s">
        <v>543</v>
      </c>
      <c r="F1349" s="11" t="s">
        <v>4730</v>
      </c>
      <c r="G1349" s="12" t="s">
        <v>4731</v>
      </c>
      <c r="I1349" s="13"/>
      <c r="J1349" s="13"/>
      <c r="K1349" s="14" t="s">
        <v>370</v>
      </c>
      <c r="M1349" s="15" t="s">
        <v>359</v>
      </c>
      <c r="N1349" s="13"/>
      <c r="O1349" s="13" t="s">
        <v>370</v>
      </c>
      <c r="P1349" s="13"/>
      <c r="R1349" s="13"/>
      <c r="T1349" s="13"/>
      <c r="W1349" s="13" t="s">
        <v>370</v>
      </c>
      <c r="Y1349" s="13"/>
      <c r="Z1349" s="14"/>
      <c r="AD1349" s="13">
        <f t="shared" si="135"/>
        <v>4</v>
      </c>
      <c r="AE1349" s="13">
        <f t="shared" si="138"/>
        <v>0</v>
      </c>
      <c r="AF1349" s="13">
        <f t="shared" si="139"/>
        <v>0</v>
      </c>
      <c r="AG1349" s="13">
        <f t="shared" si="136"/>
        <v>0</v>
      </c>
      <c r="AH1349" s="12">
        <f t="shared" si="137"/>
        <v>4</v>
      </c>
    </row>
    <row r="1350" spans="1:34" hidden="1" x14ac:dyDescent="0.3">
      <c r="A1350" s="11" t="s">
        <v>4732</v>
      </c>
      <c r="B1350" s="12" t="s">
        <v>4576</v>
      </c>
      <c r="C1350" s="12" t="s">
        <v>4582</v>
      </c>
      <c r="D1350" s="11" t="s">
        <v>4719</v>
      </c>
      <c r="E1350" s="11" t="s">
        <v>4733</v>
      </c>
      <c r="F1350" s="11" t="s">
        <v>4732</v>
      </c>
      <c r="G1350" s="12" t="s">
        <v>4734</v>
      </c>
      <c r="I1350" s="13"/>
      <c r="J1350" s="13"/>
      <c r="K1350" s="14" t="s">
        <v>370</v>
      </c>
      <c r="M1350" s="15"/>
      <c r="N1350" s="13"/>
      <c r="P1350" s="13" t="s">
        <v>370</v>
      </c>
      <c r="Q1350" s="13" t="s">
        <v>370</v>
      </c>
      <c r="R1350" s="13"/>
      <c r="T1350" s="13" t="s">
        <v>370</v>
      </c>
      <c r="W1350" s="13" t="s">
        <v>370</v>
      </c>
      <c r="Y1350" s="13"/>
      <c r="Z1350" s="14"/>
      <c r="AD1350" s="13">
        <f t="shared" si="135"/>
        <v>5</v>
      </c>
      <c r="AE1350" s="13">
        <f t="shared" si="138"/>
        <v>0</v>
      </c>
      <c r="AF1350" s="13">
        <f t="shared" si="139"/>
        <v>0</v>
      </c>
      <c r="AG1350" s="13">
        <f t="shared" si="136"/>
        <v>0</v>
      </c>
      <c r="AH1350" s="12">
        <f t="shared" si="137"/>
        <v>5</v>
      </c>
    </row>
    <row r="1351" spans="1:34" hidden="1" x14ac:dyDescent="0.3">
      <c r="A1351" s="11" t="s">
        <v>4735</v>
      </c>
      <c r="B1351" s="12" t="s">
        <v>4576</v>
      </c>
      <c r="C1351" s="12" t="s">
        <v>4582</v>
      </c>
      <c r="D1351" s="11" t="s">
        <v>4719</v>
      </c>
      <c r="E1351" s="11" t="s">
        <v>4736</v>
      </c>
      <c r="F1351" s="11" t="s">
        <v>4735</v>
      </c>
      <c r="G1351" s="12" t="s">
        <v>4737</v>
      </c>
      <c r="I1351" s="13"/>
      <c r="J1351" s="13"/>
      <c r="K1351" s="17" t="s">
        <v>416</v>
      </c>
      <c r="M1351" s="15"/>
      <c r="N1351" s="13"/>
      <c r="P1351" s="13"/>
      <c r="R1351" s="13"/>
      <c r="T1351" s="13"/>
      <c r="W1351" s="13"/>
      <c r="Y1351" s="13"/>
      <c r="Z1351" s="14"/>
      <c r="AD1351" s="13">
        <f t="shared" si="135"/>
        <v>1</v>
      </c>
      <c r="AE1351" s="13">
        <f t="shared" si="138"/>
        <v>0</v>
      </c>
      <c r="AF1351" s="13">
        <f t="shared" si="139"/>
        <v>0</v>
      </c>
      <c r="AG1351" s="13">
        <f t="shared" si="136"/>
        <v>0</v>
      </c>
      <c r="AH1351" s="12">
        <f t="shared" si="137"/>
        <v>1</v>
      </c>
    </row>
    <row r="1352" spans="1:34" hidden="1" x14ac:dyDescent="0.3">
      <c r="A1352" s="11" t="s">
        <v>59</v>
      </c>
      <c r="B1352" s="12" t="s">
        <v>4576</v>
      </c>
      <c r="C1352" s="12" t="s">
        <v>4582</v>
      </c>
      <c r="D1352" s="11" t="s">
        <v>4719</v>
      </c>
      <c r="E1352" s="11" t="s">
        <v>4738</v>
      </c>
      <c r="F1352" s="11" t="s">
        <v>59</v>
      </c>
      <c r="G1352" s="12" t="s">
        <v>4739</v>
      </c>
      <c r="I1352" s="13"/>
      <c r="J1352" s="13" t="s">
        <v>370</v>
      </c>
      <c r="K1352" s="14" t="s">
        <v>370</v>
      </c>
      <c r="M1352" s="15" t="s">
        <v>359</v>
      </c>
      <c r="N1352" s="13" t="s">
        <v>549</v>
      </c>
      <c r="O1352" s="13" t="s">
        <v>370</v>
      </c>
      <c r="P1352" s="13"/>
      <c r="Q1352" s="13" t="s">
        <v>370</v>
      </c>
      <c r="R1352" s="13"/>
      <c r="S1352" s="13" t="s">
        <v>370</v>
      </c>
      <c r="T1352" s="13" t="s">
        <v>370</v>
      </c>
      <c r="U1352" s="13" t="s">
        <v>370</v>
      </c>
      <c r="W1352" s="13" t="s">
        <v>370</v>
      </c>
      <c r="Y1352" s="13"/>
      <c r="Z1352" s="14"/>
      <c r="AD1352" s="13">
        <f t="shared" si="135"/>
        <v>9</v>
      </c>
      <c r="AE1352" s="13">
        <f t="shared" si="138"/>
        <v>0</v>
      </c>
      <c r="AF1352" s="13">
        <f t="shared" si="139"/>
        <v>0</v>
      </c>
      <c r="AG1352" s="13">
        <f t="shared" si="136"/>
        <v>1</v>
      </c>
      <c r="AH1352" s="12">
        <f t="shared" si="137"/>
        <v>10</v>
      </c>
    </row>
    <row r="1353" spans="1:34" hidden="1" x14ac:dyDescent="0.3">
      <c r="A1353" s="11" t="s">
        <v>4740</v>
      </c>
      <c r="B1353" s="12" t="s">
        <v>4576</v>
      </c>
      <c r="C1353" s="12" t="s">
        <v>4582</v>
      </c>
      <c r="D1353" s="11" t="s">
        <v>4719</v>
      </c>
      <c r="E1353" s="11" t="s">
        <v>4741</v>
      </c>
      <c r="F1353" s="11" t="s">
        <v>4740</v>
      </c>
      <c r="G1353" s="12" t="s">
        <v>4742</v>
      </c>
      <c r="I1353" s="13" t="s">
        <v>4743</v>
      </c>
      <c r="J1353" s="13"/>
      <c r="M1353" s="15"/>
      <c r="N1353" s="13" t="s">
        <v>549</v>
      </c>
      <c r="P1353" s="13"/>
      <c r="R1353" s="13"/>
      <c r="T1353" s="13"/>
      <c r="W1353" s="13" t="s">
        <v>370</v>
      </c>
      <c r="Y1353" s="13" t="s">
        <v>370</v>
      </c>
      <c r="Z1353" s="14"/>
      <c r="AD1353" s="13">
        <f t="shared" si="135"/>
        <v>2</v>
      </c>
      <c r="AE1353" s="13">
        <f t="shared" si="138"/>
        <v>0</v>
      </c>
      <c r="AF1353" s="13">
        <f t="shared" si="139"/>
        <v>0</v>
      </c>
      <c r="AG1353" s="13">
        <f t="shared" si="136"/>
        <v>1</v>
      </c>
      <c r="AH1353" s="12">
        <f t="shared" si="137"/>
        <v>3</v>
      </c>
    </row>
    <row r="1354" spans="1:34" hidden="1" x14ac:dyDescent="0.3">
      <c r="A1354" s="11" t="s">
        <v>4744</v>
      </c>
      <c r="B1354" s="12" t="s">
        <v>4576</v>
      </c>
      <c r="C1354" s="12" t="s">
        <v>4582</v>
      </c>
      <c r="D1354" s="11" t="s">
        <v>4719</v>
      </c>
      <c r="E1354" s="11" t="s">
        <v>4745</v>
      </c>
      <c r="F1354" s="11" t="s">
        <v>4744</v>
      </c>
      <c r="G1354" s="12" t="s">
        <v>4746</v>
      </c>
      <c r="H1354" s="13" t="s">
        <v>370</v>
      </c>
      <c r="I1354" s="13"/>
      <c r="J1354" s="13" t="s">
        <v>370</v>
      </c>
      <c r="K1354" s="14" t="s">
        <v>370</v>
      </c>
      <c r="M1354" s="15"/>
      <c r="N1354" s="13"/>
      <c r="P1354" s="13"/>
      <c r="R1354" s="13" t="s">
        <v>370</v>
      </c>
      <c r="S1354" s="13" t="s">
        <v>524</v>
      </c>
      <c r="T1354" s="13"/>
      <c r="W1354" s="13"/>
      <c r="Y1354" s="13"/>
      <c r="Z1354" s="14"/>
      <c r="AD1354" s="13">
        <f t="shared" si="135"/>
        <v>4</v>
      </c>
      <c r="AE1354" s="13">
        <f t="shared" si="138"/>
        <v>0</v>
      </c>
      <c r="AF1354" s="13">
        <f t="shared" si="139"/>
        <v>1</v>
      </c>
      <c r="AG1354" s="13">
        <f t="shared" si="136"/>
        <v>0</v>
      </c>
      <c r="AH1354" s="12">
        <f t="shared" si="137"/>
        <v>5</v>
      </c>
    </row>
    <row r="1355" spans="1:34" hidden="1" x14ac:dyDescent="0.3">
      <c r="A1355" s="11" t="s">
        <v>4747</v>
      </c>
      <c r="B1355" s="12" t="s">
        <v>4576</v>
      </c>
      <c r="C1355" s="12" t="s">
        <v>4582</v>
      </c>
      <c r="D1355" s="11" t="s">
        <v>4719</v>
      </c>
      <c r="E1355" s="11" t="s">
        <v>4748</v>
      </c>
      <c r="F1355" s="11" t="s">
        <v>4747</v>
      </c>
      <c r="G1355" s="12" t="s">
        <v>4749</v>
      </c>
      <c r="I1355" s="13"/>
      <c r="J1355" s="13" t="s">
        <v>370</v>
      </c>
      <c r="K1355" s="14" t="s">
        <v>370</v>
      </c>
      <c r="M1355" s="15" t="s">
        <v>359</v>
      </c>
      <c r="N1355" s="13"/>
      <c r="O1355" s="13" t="s">
        <v>370</v>
      </c>
      <c r="P1355" s="13" t="s">
        <v>370</v>
      </c>
      <c r="Q1355" s="13" t="s">
        <v>370</v>
      </c>
      <c r="R1355" s="13"/>
      <c r="S1355" s="13" t="s">
        <v>370</v>
      </c>
      <c r="T1355" s="13" t="s">
        <v>370</v>
      </c>
      <c r="W1355" s="13" t="s">
        <v>370</v>
      </c>
      <c r="Y1355" s="13"/>
      <c r="Z1355" s="14"/>
      <c r="AD1355" s="13">
        <f t="shared" si="135"/>
        <v>9</v>
      </c>
      <c r="AE1355" s="13">
        <f t="shared" si="138"/>
        <v>0</v>
      </c>
      <c r="AF1355" s="13">
        <f t="shared" si="139"/>
        <v>0</v>
      </c>
      <c r="AG1355" s="13">
        <f t="shared" si="136"/>
        <v>0</v>
      </c>
      <c r="AH1355" s="12">
        <f t="shared" si="137"/>
        <v>9</v>
      </c>
    </row>
    <row r="1356" spans="1:34" hidden="1" x14ac:dyDescent="0.3">
      <c r="A1356" s="11" t="s">
        <v>4750</v>
      </c>
      <c r="B1356" s="12" t="s">
        <v>4576</v>
      </c>
      <c r="C1356" s="12" t="s">
        <v>4582</v>
      </c>
      <c r="D1356" s="11" t="s">
        <v>4719</v>
      </c>
      <c r="E1356" s="11" t="s">
        <v>4751</v>
      </c>
      <c r="F1356" s="11" t="s">
        <v>4750</v>
      </c>
      <c r="G1356" s="12" t="s">
        <v>4752</v>
      </c>
      <c r="I1356" s="13"/>
      <c r="J1356" s="13"/>
      <c r="K1356" s="17" t="s">
        <v>416</v>
      </c>
      <c r="M1356" s="15"/>
      <c r="N1356" s="13"/>
      <c r="P1356" s="13"/>
      <c r="R1356" s="13"/>
      <c r="T1356" s="13"/>
      <c r="W1356" s="13"/>
      <c r="Y1356" s="13"/>
      <c r="Z1356" s="14"/>
      <c r="AD1356" s="13">
        <f t="shared" si="135"/>
        <v>1</v>
      </c>
      <c r="AE1356" s="13">
        <f t="shared" si="138"/>
        <v>0</v>
      </c>
      <c r="AF1356" s="13">
        <f t="shared" si="139"/>
        <v>0</v>
      </c>
      <c r="AG1356" s="13">
        <f t="shared" si="136"/>
        <v>0</v>
      </c>
      <c r="AH1356" s="12">
        <f t="shared" si="137"/>
        <v>1</v>
      </c>
    </row>
    <row r="1357" spans="1:34" hidden="1" x14ac:dyDescent="0.3">
      <c r="A1357" s="11" t="s">
        <v>4753</v>
      </c>
      <c r="B1357" s="12" t="s">
        <v>4576</v>
      </c>
      <c r="C1357" s="12" t="s">
        <v>4582</v>
      </c>
      <c r="D1357" s="11" t="s">
        <v>4719</v>
      </c>
      <c r="E1357" s="11" t="s">
        <v>592</v>
      </c>
      <c r="F1357" s="11" t="s">
        <v>4753</v>
      </c>
      <c r="G1357" s="12" t="s">
        <v>4754</v>
      </c>
      <c r="I1357" s="13"/>
      <c r="J1357" s="13"/>
      <c r="K1357" s="17" t="s">
        <v>416</v>
      </c>
      <c r="M1357" s="15"/>
      <c r="N1357" s="13"/>
      <c r="P1357" s="13"/>
      <c r="R1357" s="13"/>
      <c r="T1357" s="13"/>
      <c r="W1357" s="13"/>
      <c r="Y1357" s="13"/>
      <c r="Z1357" s="14"/>
      <c r="AD1357" s="13">
        <f t="shared" si="135"/>
        <v>1</v>
      </c>
      <c r="AE1357" s="13">
        <f t="shared" si="138"/>
        <v>0</v>
      </c>
      <c r="AF1357" s="13">
        <f t="shared" si="139"/>
        <v>0</v>
      </c>
      <c r="AG1357" s="13">
        <f t="shared" si="136"/>
        <v>0</v>
      </c>
      <c r="AH1357" s="12">
        <f t="shared" si="137"/>
        <v>1</v>
      </c>
    </row>
    <row r="1358" spans="1:34" hidden="1" x14ac:dyDescent="0.3">
      <c r="A1358" s="11" t="s">
        <v>4755</v>
      </c>
      <c r="B1358" s="12" t="s">
        <v>4576</v>
      </c>
      <c r="C1358" s="12" t="s">
        <v>4582</v>
      </c>
      <c r="D1358" s="11" t="s">
        <v>4719</v>
      </c>
      <c r="E1358" s="11" t="s">
        <v>4756</v>
      </c>
      <c r="F1358" s="11" t="s">
        <v>4755</v>
      </c>
      <c r="G1358" s="12" t="s">
        <v>4757</v>
      </c>
      <c r="I1358" s="13"/>
      <c r="J1358" s="13" t="s">
        <v>370</v>
      </c>
      <c r="K1358" s="14" t="s">
        <v>370</v>
      </c>
      <c r="M1358" s="15" t="s">
        <v>359</v>
      </c>
      <c r="N1358" s="13" t="s">
        <v>549</v>
      </c>
      <c r="O1358" s="13" t="s">
        <v>370</v>
      </c>
      <c r="P1358" s="13" t="s">
        <v>370</v>
      </c>
      <c r="Q1358" s="13" t="s">
        <v>370</v>
      </c>
      <c r="R1358" s="13" t="s">
        <v>370</v>
      </c>
      <c r="S1358" s="13" t="s">
        <v>370</v>
      </c>
      <c r="T1358" s="13" t="s">
        <v>370</v>
      </c>
      <c r="U1358" s="13" t="s">
        <v>370</v>
      </c>
      <c r="W1358" s="13" t="s">
        <v>370</v>
      </c>
      <c r="Y1358" s="13"/>
      <c r="Z1358" s="14"/>
      <c r="AD1358" s="13">
        <f t="shared" si="135"/>
        <v>11</v>
      </c>
      <c r="AE1358" s="13">
        <f t="shared" si="138"/>
        <v>0</v>
      </c>
      <c r="AF1358" s="13">
        <f t="shared" si="139"/>
        <v>0</v>
      </c>
      <c r="AG1358" s="13">
        <f t="shared" si="136"/>
        <v>1</v>
      </c>
      <c r="AH1358" s="12">
        <f t="shared" si="137"/>
        <v>12</v>
      </c>
    </row>
    <row r="1359" spans="1:34" hidden="1" x14ac:dyDescent="0.3">
      <c r="A1359" s="11" t="s">
        <v>4758</v>
      </c>
      <c r="B1359" s="12" t="s">
        <v>4576</v>
      </c>
      <c r="C1359" s="12" t="s">
        <v>4582</v>
      </c>
      <c r="D1359" s="11" t="s">
        <v>4719</v>
      </c>
      <c r="E1359" s="11" t="s">
        <v>4759</v>
      </c>
      <c r="F1359" s="11" t="s">
        <v>4758</v>
      </c>
      <c r="G1359" s="12" t="s">
        <v>4760</v>
      </c>
      <c r="H1359" s="13" t="s">
        <v>524</v>
      </c>
      <c r="I1359" s="13"/>
      <c r="J1359" s="13" t="s">
        <v>370</v>
      </c>
      <c r="M1359" s="15" t="s">
        <v>359</v>
      </c>
      <c r="N1359" s="13"/>
      <c r="O1359" s="13" t="s">
        <v>370</v>
      </c>
      <c r="P1359" s="13"/>
      <c r="R1359" s="13"/>
      <c r="S1359" s="13" t="s">
        <v>370</v>
      </c>
      <c r="T1359" s="13"/>
      <c r="W1359" s="13" t="s">
        <v>370</v>
      </c>
      <c r="Y1359" s="13"/>
      <c r="Z1359" s="14"/>
      <c r="AD1359" s="13">
        <f t="shared" si="135"/>
        <v>5</v>
      </c>
      <c r="AE1359" s="13">
        <f t="shared" si="138"/>
        <v>0</v>
      </c>
      <c r="AF1359" s="13">
        <f t="shared" si="139"/>
        <v>1</v>
      </c>
      <c r="AG1359" s="13">
        <f t="shared" si="136"/>
        <v>0</v>
      </c>
      <c r="AH1359" s="12">
        <f t="shared" si="137"/>
        <v>6</v>
      </c>
    </row>
    <row r="1360" spans="1:34" hidden="1" x14ac:dyDescent="0.3">
      <c r="A1360" s="11" t="s">
        <v>4761</v>
      </c>
      <c r="B1360" s="12" t="s">
        <v>4576</v>
      </c>
      <c r="C1360" s="12" t="s">
        <v>4582</v>
      </c>
      <c r="D1360" s="11" t="s">
        <v>4762</v>
      </c>
      <c r="E1360" s="11" t="s">
        <v>4763</v>
      </c>
      <c r="F1360" s="11" t="s">
        <v>4761</v>
      </c>
      <c r="G1360" s="12" t="s">
        <v>4764</v>
      </c>
      <c r="I1360" s="13"/>
      <c r="J1360" s="13" t="s">
        <v>370</v>
      </c>
      <c r="K1360" s="14" t="s">
        <v>370</v>
      </c>
      <c r="M1360" s="13" t="s">
        <v>359</v>
      </c>
      <c r="N1360" s="13"/>
      <c r="O1360" s="13" t="s">
        <v>370</v>
      </c>
      <c r="P1360" s="13" t="s">
        <v>396</v>
      </c>
      <c r="Q1360" s="13" t="s">
        <v>370</v>
      </c>
      <c r="R1360" s="13"/>
      <c r="S1360" s="13" t="s">
        <v>370</v>
      </c>
      <c r="T1360" s="13" t="s">
        <v>370</v>
      </c>
      <c r="W1360" s="13" t="s">
        <v>370</v>
      </c>
      <c r="Y1360" s="13"/>
      <c r="Z1360" s="14"/>
      <c r="AD1360" s="13">
        <f t="shared" si="135"/>
        <v>8</v>
      </c>
      <c r="AE1360" s="13">
        <f t="shared" si="138"/>
        <v>0</v>
      </c>
      <c r="AF1360" s="13">
        <f t="shared" si="139"/>
        <v>0</v>
      </c>
      <c r="AG1360" s="13">
        <f t="shared" si="136"/>
        <v>0</v>
      </c>
      <c r="AH1360" s="12">
        <f t="shared" ref="AH1360:AH1365" si="140">SUM(AD1360:AG1360)</f>
        <v>8</v>
      </c>
    </row>
    <row r="1361" spans="1:34" hidden="1" x14ac:dyDescent="0.3">
      <c r="A1361" s="11" t="s">
        <v>4765</v>
      </c>
      <c r="B1361" s="12" t="s">
        <v>4576</v>
      </c>
      <c r="C1361" s="12" t="s">
        <v>4582</v>
      </c>
      <c r="D1361" s="11" t="s">
        <v>4762</v>
      </c>
      <c r="E1361" s="11" t="s">
        <v>4766</v>
      </c>
      <c r="F1361" s="11" t="s">
        <v>4765</v>
      </c>
      <c r="G1361" s="12" t="s">
        <v>4767</v>
      </c>
      <c r="I1361" s="13"/>
      <c r="J1361" s="13"/>
      <c r="K1361" s="14" t="s">
        <v>370</v>
      </c>
      <c r="M1361" s="13" t="s">
        <v>370</v>
      </c>
      <c r="N1361" s="13"/>
      <c r="O1361" s="13" t="s">
        <v>370</v>
      </c>
      <c r="P1361" s="13"/>
      <c r="Q1361" s="13"/>
      <c r="R1361" s="13"/>
      <c r="S1361" s="13" t="s">
        <v>370</v>
      </c>
      <c r="T1361" s="13"/>
      <c r="W1361" s="13"/>
      <c r="Y1361" s="13"/>
      <c r="Z1361" s="14"/>
      <c r="AD1361" s="13">
        <f t="shared" si="135"/>
        <v>4</v>
      </c>
      <c r="AE1361" s="13">
        <f t="shared" si="138"/>
        <v>0</v>
      </c>
      <c r="AF1361" s="13">
        <f>COUNTIF(H1360:Z1360,"V")</f>
        <v>0</v>
      </c>
      <c r="AG1361" s="13">
        <f t="shared" si="136"/>
        <v>0</v>
      </c>
      <c r="AH1361" s="12">
        <f t="shared" si="140"/>
        <v>4</v>
      </c>
    </row>
    <row r="1362" spans="1:34" hidden="1" x14ac:dyDescent="0.3">
      <c r="A1362" s="11" t="s">
        <v>54</v>
      </c>
      <c r="B1362" s="12" t="s">
        <v>4576</v>
      </c>
      <c r="C1362" s="12" t="s">
        <v>4582</v>
      </c>
      <c r="D1362" s="11" t="s">
        <v>4762</v>
      </c>
      <c r="E1362" s="11" t="s">
        <v>4768</v>
      </c>
      <c r="F1362" s="11" t="s">
        <v>54</v>
      </c>
      <c r="G1362" s="12" t="s">
        <v>4769</v>
      </c>
      <c r="I1362" s="13"/>
      <c r="J1362" s="13"/>
      <c r="M1362" s="13" t="s">
        <v>359</v>
      </c>
      <c r="N1362" s="13"/>
      <c r="P1362" s="13"/>
      <c r="R1362" s="13"/>
      <c r="T1362" s="13"/>
      <c r="W1362" s="13" t="s">
        <v>370</v>
      </c>
      <c r="Y1362" s="13"/>
      <c r="Z1362" s="14"/>
      <c r="AD1362" s="13">
        <f t="shared" si="135"/>
        <v>2</v>
      </c>
      <c r="AE1362" s="13">
        <f t="shared" si="138"/>
        <v>0</v>
      </c>
      <c r="AF1362" s="13">
        <f>COUNTIF(H1362:Z1362,"V")</f>
        <v>0</v>
      </c>
      <c r="AG1362" s="13">
        <f t="shared" si="136"/>
        <v>0</v>
      </c>
      <c r="AH1362" s="12">
        <f t="shared" si="140"/>
        <v>2</v>
      </c>
    </row>
    <row r="1363" spans="1:34" hidden="1" x14ac:dyDescent="0.3">
      <c r="A1363" s="11" t="s">
        <v>4770</v>
      </c>
      <c r="B1363" s="12" t="s">
        <v>4576</v>
      </c>
      <c r="C1363" s="12" t="s">
        <v>4582</v>
      </c>
      <c r="D1363" s="11" t="s">
        <v>4762</v>
      </c>
      <c r="E1363" s="11" t="s">
        <v>1722</v>
      </c>
      <c r="F1363" s="11" t="s">
        <v>4770</v>
      </c>
      <c r="G1363" s="12" t="s">
        <v>4771</v>
      </c>
      <c r="I1363" s="13"/>
      <c r="J1363" s="13"/>
      <c r="M1363" s="13" t="s">
        <v>370</v>
      </c>
      <c r="N1363" s="13"/>
      <c r="O1363" s="13" t="s">
        <v>370</v>
      </c>
      <c r="P1363" s="13"/>
      <c r="R1363" s="13"/>
      <c r="S1363" s="13" t="s">
        <v>370</v>
      </c>
      <c r="T1363" s="13"/>
      <c r="W1363" s="13"/>
      <c r="Y1363" s="13"/>
      <c r="Z1363" s="14"/>
      <c r="AD1363" s="13">
        <f t="shared" si="135"/>
        <v>3</v>
      </c>
      <c r="AE1363" s="13">
        <f t="shared" si="138"/>
        <v>0</v>
      </c>
      <c r="AF1363" s="13">
        <f>COUNTIF(H1363:Z1363,"V")</f>
        <v>0</v>
      </c>
      <c r="AG1363" s="13">
        <f t="shared" si="136"/>
        <v>0</v>
      </c>
      <c r="AH1363" s="12">
        <f t="shared" si="140"/>
        <v>3</v>
      </c>
    </row>
    <row r="1364" spans="1:34" hidden="1" x14ac:dyDescent="0.3">
      <c r="A1364" s="11" t="s">
        <v>4772</v>
      </c>
      <c r="B1364" s="12" t="s">
        <v>4576</v>
      </c>
      <c r="C1364" s="12" t="s">
        <v>4582</v>
      </c>
      <c r="D1364" s="11" t="s">
        <v>4762</v>
      </c>
      <c r="E1364" s="11" t="s">
        <v>4716</v>
      </c>
      <c r="F1364" s="11" t="s">
        <v>4772</v>
      </c>
      <c r="G1364" s="12" t="s">
        <v>4773</v>
      </c>
      <c r="I1364" s="13"/>
      <c r="J1364" s="13"/>
      <c r="N1364" s="13"/>
      <c r="P1364" s="13"/>
      <c r="R1364" s="13"/>
      <c r="S1364" s="16" t="s">
        <v>416</v>
      </c>
      <c r="T1364" s="13"/>
      <c r="W1364" s="13"/>
      <c r="Y1364" s="13"/>
      <c r="Z1364" s="14"/>
      <c r="AD1364" s="13">
        <f t="shared" si="135"/>
        <v>1</v>
      </c>
      <c r="AE1364" s="13">
        <f t="shared" si="138"/>
        <v>0</v>
      </c>
      <c r="AF1364" s="13">
        <f>COUNTIF(H1364:Z1364,"V")</f>
        <v>0</v>
      </c>
      <c r="AG1364" s="13">
        <f t="shared" si="136"/>
        <v>0</v>
      </c>
      <c r="AH1364" s="12">
        <f t="shared" si="140"/>
        <v>1</v>
      </c>
    </row>
    <row r="1365" spans="1:34" hidden="1" x14ac:dyDescent="0.3">
      <c r="A1365" s="11" t="s">
        <v>4774</v>
      </c>
      <c r="B1365" s="12" t="s">
        <v>4576</v>
      </c>
      <c r="C1365" s="12" t="s">
        <v>4582</v>
      </c>
      <c r="D1365" s="11" t="s">
        <v>4762</v>
      </c>
      <c r="E1365" s="11" t="s">
        <v>4775</v>
      </c>
      <c r="F1365" s="11" t="s">
        <v>4774</v>
      </c>
      <c r="G1365" s="12" t="s">
        <v>4776</v>
      </c>
      <c r="H1365" s="13" t="s">
        <v>370</v>
      </c>
      <c r="I1365" s="13"/>
      <c r="J1365" s="13" t="s">
        <v>370</v>
      </c>
      <c r="K1365" s="14" t="s">
        <v>370</v>
      </c>
      <c r="N1365" s="13"/>
      <c r="P1365" s="13"/>
      <c r="R1365" s="13" t="s">
        <v>370</v>
      </c>
      <c r="S1365" s="13" t="s">
        <v>370</v>
      </c>
      <c r="T1365" s="13"/>
      <c r="W1365" s="13"/>
      <c r="Y1365" s="13"/>
      <c r="Z1365" s="14"/>
      <c r="AD1365" s="13">
        <f t="shared" si="135"/>
        <v>5</v>
      </c>
      <c r="AE1365" s="13">
        <f t="shared" si="138"/>
        <v>0</v>
      </c>
      <c r="AF1365" s="13">
        <f>COUNTIF(H1365:Z1365,"V")</f>
        <v>0</v>
      </c>
      <c r="AG1365" s="13">
        <f t="shared" si="136"/>
        <v>0</v>
      </c>
      <c r="AH1365" s="12">
        <f t="shared" si="140"/>
        <v>5</v>
      </c>
    </row>
    <row r="1366" spans="1:34" hidden="1" x14ac:dyDescent="0.3">
      <c r="A1366" s="11" t="s">
        <v>4777</v>
      </c>
      <c r="B1366" s="12" t="s">
        <v>4576</v>
      </c>
      <c r="C1366" s="12" t="s">
        <v>4582</v>
      </c>
      <c r="D1366" s="11" t="s">
        <v>4762</v>
      </c>
      <c r="E1366" s="11" t="s">
        <v>4366</v>
      </c>
      <c r="F1366" s="11" t="s">
        <v>4777</v>
      </c>
      <c r="G1366" s="12" t="s">
        <v>4778</v>
      </c>
      <c r="I1366" s="13"/>
      <c r="J1366" s="13"/>
      <c r="K1366" s="14" t="s">
        <v>370</v>
      </c>
      <c r="M1366" s="13" t="s">
        <v>359</v>
      </c>
      <c r="N1366" s="13" t="s">
        <v>549</v>
      </c>
      <c r="P1366" s="13" t="s">
        <v>370</v>
      </c>
      <c r="Q1366" s="13" t="s">
        <v>370</v>
      </c>
      <c r="R1366" s="13"/>
      <c r="T1366" s="13" t="s">
        <v>370</v>
      </c>
      <c r="U1366" s="13" t="s">
        <v>370</v>
      </c>
      <c r="W1366" s="13" t="s">
        <v>370</v>
      </c>
      <c r="Y1366" s="13"/>
      <c r="Z1366" s="14"/>
      <c r="AD1366" s="13">
        <f t="shared" si="135"/>
        <v>7</v>
      </c>
      <c r="AE1366" s="13">
        <f t="shared" si="138"/>
        <v>0</v>
      </c>
      <c r="AF1366" s="13">
        <f t="shared" si="139"/>
        <v>0</v>
      </c>
      <c r="AG1366" s="13">
        <f t="shared" si="136"/>
        <v>1</v>
      </c>
      <c r="AH1366" s="12">
        <f t="shared" si="137"/>
        <v>8</v>
      </c>
    </row>
    <row r="1367" spans="1:34" hidden="1" x14ac:dyDescent="0.3">
      <c r="A1367" s="11" t="s">
        <v>4779</v>
      </c>
      <c r="B1367" s="12" t="s">
        <v>4576</v>
      </c>
      <c r="C1367" s="12" t="s">
        <v>4582</v>
      </c>
      <c r="D1367" s="11" t="s">
        <v>4762</v>
      </c>
      <c r="E1367" s="11" t="s">
        <v>4780</v>
      </c>
      <c r="F1367" s="11" t="s">
        <v>4779</v>
      </c>
      <c r="G1367" s="12" t="s">
        <v>4781</v>
      </c>
      <c r="I1367" s="13"/>
      <c r="J1367" s="13"/>
      <c r="M1367" s="22" t="s">
        <v>416</v>
      </c>
      <c r="N1367" s="13"/>
      <c r="P1367" s="13"/>
      <c r="Q1367" s="13"/>
      <c r="R1367" s="13"/>
      <c r="T1367" s="13"/>
      <c r="W1367" s="13"/>
      <c r="Y1367" s="13"/>
      <c r="Z1367" s="14"/>
      <c r="AD1367" s="13">
        <f t="shared" si="135"/>
        <v>1</v>
      </c>
      <c r="AE1367" s="13">
        <f t="shared" si="138"/>
        <v>0</v>
      </c>
      <c r="AF1367" s="13">
        <f t="shared" si="139"/>
        <v>0</v>
      </c>
      <c r="AG1367" s="13">
        <f t="shared" si="136"/>
        <v>0</v>
      </c>
      <c r="AH1367" s="12">
        <f t="shared" si="137"/>
        <v>1</v>
      </c>
    </row>
    <row r="1368" spans="1:34" hidden="1" x14ac:dyDescent="0.3">
      <c r="A1368" s="11" t="s">
        <v>4782</v>
      </c>
      <c r="B1368" s="12" t="s">
        <v>4576</v>
      </c>
      <c r="C1368" s="12" t="s">
        <v>4582</v>
      </c>
      <c r="D1368" s="11" t="s">
        <v>4783</v>
      </c>
      <c r="E1368" s="11" t="s">
        <v>4784</v>
      </c>
      <c r="F1368" s="11" t="s">
        <v>4782</v>
      </c>
      <c r="G1368" s="12" t="s">
        <v>4785</v>
      </c>
      <c r="I1368" s="13"/>
      <c r="J1368" s="13"/>
      <c r="K1368" s="14" t="s">
        <v>370</v>
      </c>
      <c r="M1368" s="13" t="s">
        <v>359</v>
      </c>
      <c r="N1368" s="13"/>
      <c r="O1368" s="13" t="s">
        <v>370</v>
      </c>
      <c r="P1368" s="13" t="s">
        <v>370</v>
      </c>
      <c r="Q1368" s="13" t="s">
        <v>370</v>
      </c>
      <c r="R1368" s="13"/>
      <c r="S1368" s="13" t="s">
        <v>370</v>
      </c>
      <c r="T1368" s="13" t="s">
        <v>370</v>
      </c>
      <c r="W1368" s="13" t="s">
        <v>370</v>
      </c>
      <c r="Y1368" s="13"/>
      <c r="Z1368" s="14"/>
      <c r="AD1368" s="13">
        <f t="shared" si="135"/>
        <v>8</v>
      </c>
      <c r="AE1368" s="13">
        <f t="shared" si="138"/>
        <v>0</v>
      </c>
      <c r="AF1368" s="13">
        <f t="shared" si="139"/>
        <v>0</v>
      </c>
      <c r="AG1368" s="13">
        <f t="shared" si="136"/>
        <v>0</v>
      </c>
      <c r="AH1368" s="12">
        <f t="shared" si="137"/>
        <v>8</v>
      </c>
    </row>
    <row r="1369" spans="1:34" hidden="1" x14ac:dyDescent="0.3">
      <c r="A1369" s="11" t="s">
        <v>4786</v>
      </c>
      <c r="B1369" s="12" t="s">
        <v>4576</v>
      </c>
      <c r="C1369" s="12" t="s">
        <v>4582</v>
      </c>
      <c r="D1369" s="11" t="s">
        <v>4783</v>
      </c>
      <c r="E1369" s="11" t="s">
        <v>2247</v>
      </c>
      <c r="F1369" s="11" t="s">
        <v>4786</v>
      </c>
      <c r="G1369" s="12" t="s">
        <v>4787</v>
      </c>
      <c r="I1369" s="13"/>
      <c r="J1369" s="13" t="s">
        <v>370</v>
      </c>
      <c r="K1369" s="14" t="s">
        <v>370</v>
      </c>
      <c r="M1369" s="13" t="s">
        <v>370</v>
      </c>
      <c r="N1369" s="13"/>
      <c r="P1369" s="13"/>
      <c r="R1369" s="13"/>
      <c r="S1369" s="13" t="s">
        <v>370</v>
      </c>
      <c r="T1369" s="13"/>
      <c r="W1369" s="13"/>
      <c r="Y1369" s="13"/>
      <c r="Z1369" s="14"/>
      <c r="AD1369" s="13">
        <f t="shared" si="135"/>
        <v>4</v>
      </c>
      <c r="AE1369" s="13">
        <f t="shared" si="138"/>
        <v>0</v>
      </c>
      <c r="AF1369" s="13">
        <f t="shared" si="139"/>
        <v>0</v>
      </c>
      <c r="AG1369" s="13">
        <f t="shared" si="136"/>
        <v>0</v>
      </c>
      <c r="AH1369" s="12">
        <f t="shared" si="137"/>
        <v>4</v>
      </c>
    </row>
    <row r="1370" spans="1:34" hidden="1" x14ac:dyDescent="0.3">
      <c r="A1370" s="11" t="s">
        <v>4788</v>
      </c>
      <c r="B1370" s="12" t="s">
        <v>4576</v>
      </c>
      <c r="C1370" s="12" t="s">
        <v>4582</v>
      </c>
      <c r="D1370" s="11" t="s">
        <v>4789</v>
      </c>
      <c r="E1370" s="11" t="s">
        <v>4790</v>
      </c>
      <c r="F1370" s="11" t="s">
        <v>4788</v>
      </c>
      <c r="G1370" s="12" t="s">
        <v>4791</v>
      </c>
      <c r="I1370" s="13"/>
      <c r="J1370" s="13"/>
      <c r="K1370" s="14" t="s">
        <v>370</v>
      </c>
      <c r="M1370" s="13" t="s">
        <v>359</v>
      </c>
      <c r="N1370" s="13"/>
      <c r="O1370" s="13" t="s">
        <v>370</v>
      </c>
      <c r="P1370" s="13" t="s">
        <v>370</v>
      </c>
      <c r="Q1370" s="13" t="s">
        <v>370</v>
      </c>
      <c r="R1370" s="13"/>
      <c r="S1370" s="13" t="s">
        <v>370</v>
      </c>
      <c r="T1370" s="13" t="s">
        <v>370</v>
      </c>
      <c r="W1370" s="13" t="s">
        <v>370</v>
      </c>
      <c r="Y1370" s="13"/>
      <c r="Z1370" s="14"/>
      <c r="AD1370" s="13">
        <f t="shared" si="135"/>
        <v>8</v>
      </c>
      <c r="AE1370" s="13">
        <f t="shared" si="138"/>
        <v>0</v>
      </c>
      <c r="AF1370" s="13">
        <f t="shared" si="139"/>
        <v>0</v>
      </c>
      <c r="AG1370" s="13">
        <f t="shared" si="136"/>
        <v>0</v>
      </c>
      <c r="AH1370" s="12">
        <f t="shared" si="137"/>
        <v>8</v>
      </c>
    </row>
    <row r="1371" spans="1:34" hidden="1" x14ac:dyDescent="0.3">
      <c r="A1371" s="11" t="s">
        <v>4792</v>
      </c>
      <c r="B1371" s="12" t="s">
        <v>4576</v>
      </c>
      <c r="C1371" s="12" t="s">
        <v>4582</v>
      </c>
      <c r="D1371" s="11" t="s">
        <v>4793</v>
      </c>
      <c r="E1371" s="11" t="s">
        <v>4794</v>
      </c>
      <c r="F1371" s="11" t="s">
        <v>4792</v>
      </c>
      <c r="G1371" s="12" t="s">
        <v>4795</v>
      </c>
      <c r="I1371" s="13"/>
      <c r="J1371" s="13"/>
      <c r="K1371" s="17" t="s">
        <v>416</v>
      </c>
      <c r="M1371" s="15"/>
      <c r="N1371" s="13"/>
      <c r="P1371" s="13"/>
      <c r="R1371" s="13"/>
      <c r="T1371" s="13"/>
      <c r="W1371" s="13"/>
      <c r="Y1371" s="13"/>
      <c r="Z1371" s="14"/>
      <c r="AD1371" s="13">
        <f t="shared" si="135"/>
        <v>1</v>
      </c>
      <c r="AE1371" s="13">
        <f t="shared" si="138"/>
        <v>0</v>
      </c>
      <c r="AF1371" s="13">
        <f t="shared" si="139"/>
        <v>0</v>
      </c>
      <c r="AG1371" s="13">
        <f t="shared" si="136"/>
        <v>0</v>
      </c>
      <c r="AH1371" s="12">
        <f t="shared" si="137"/>
        <v>1</v>
      </c>
    </row>
    <row r="1372" spans="1:34" hidden="1" x14ac:dyDescent="0.3">
      <c r="A1372" s="11" t="s">
        <v>4796</v>
      </c>
      <c r="B1372" s="12" t="s">
        <v>4576</v>
      </c>
      <c r="C1372" s="12" t="s">
        <v>4582</v>
      </c>
      <c r="D1372" s="11" t="s">
        <v>4793</v>
      </c>
      <c r="E1372" s="11" t="s">
        <v>4797</v>
      </c>
      <c r="F1372" s="11" t="s">
        <v>4796</v>
      </c>
      <c r="G1372" s="12" t="s">
        <v>4798</v>
      </c>
      <c r="H1372" s="13" t="s">
        <v>396</v>
      </c>
      <c r="I1372" s="13"/>
      <c r="J1372" s="13"/>
      <c r="K1372" s="14" t="s">
        <v>370</v>
      </c>
      <c r="M1372" s="15"/>
      <c r="N1372" s="13"/>
      <c r="P1372" s="13"/>
      <c r="R1372" s="13" t="s">
        <v>370</v>
      </c>
      <c r="T1372" s="13"/>
      <c r="W1372" s="13"/>
      <c r="Y1372" s="13"/>
      <c r="Z1372" s="14"/>
      <c r="AD1372" s="13">
        <f t="shared" si="135"/>
        <v>2</v>
      </c>
      <c r="AE1372" s="13">
        <f t="shared" si="138"/>
        <v>0</v>
      </c>
      <c r="AF1372" s="13">
        <f t="shared" si="139"/>
        <v>0</v>
      </c>
      <c r="AG1372" s="13">
        <f t="shared" si="136"/>
        <v>0</v>
      </c>
      <c r="AH1372" s="12">
        <f t="shared" si="137"/>
        <v>2</v>
      </c>
    </row>
    <row r="1373" spans="1:34" hidden="1" x14ac:dyDescent="0.3">
      <c r="A1373" s="11" t="s">
        <v>4799</v>
      </c>
      <c r="B1373" s="12" t="s">
        <v>4576</v>
      </c>
      <c r="C1373" s="12" t="s">
        <v>4582</v>
      </c>
      <c r="D1373" s="11" t="s">
        <v>4793</v>
      </c>
      <c r="E1373" s="11" t="s">
        <v>4069</v>
      </c>
      <c r="F1373" s="11" t="s">
        <v>4799</v>
      </c>
      <c r="G1373" s="12" t="s">
        <v>4800</v>
      </c>
      <c r="H1373" s="13" t="s">
        <v>370</v>
      </c>
      <c r="I1373" s="13"/>
      <c r="J1373" s="13"/>
      <c r="K1373" s="14" t="s">
        <v>370</v>
      </c>
      <c r="M1373" s="15"/>
      <c r="N1373" s="13"/>
      <c r="P1373" s="13"/>
      <c r="R1373" s="13" t="s">
        <v>370</v>
      </c>
      <c r="T1373" s="13"/>
      <c r="V1373" s="13" t="s">
        <v>370</v>
      </c>
      <c r="W1373" s="13"/>
      <c r="Y1373" s="13"/>
      <c r="Z1373" s="14"/>
      <c r="AD1373" s="13">
        <f t="shared" si="135"/>
        <v>4</v>
      </c>
      <c r="AE1373" s="13">
        <f t="shared" si="138"/>
        <v>0</v>
      </c>
      <c r="AF1373" s="13">
        <f t="shared" si="139"/>
        <v>0</v>
      </c>
      <c r="AG1373" s="13">
        <f t="shared" si="136"/>
        <v>0</v>
      </c>
      <c r="AH1373" s="12">
        <f t="shared" si="137"/>
        <v>4</v>
      </c>
    </row>
    <row r="1374" spans="1:34" hidden="1" x14ac:dyDescent="0.3">
      <c r="A1374" s="11" t="s">
        <v>4801</v>
      </c>
      <c r="B1374" s="12" t="s">
        <v>4576</v>
      </c>
      <c r="C1374" s="12" t="s">
        <v>4582</v>
      </c>
      <c r="D1374" s="11" t="s">
        <v>4793</v>
      </c>
      <c r="E1374" s="11" t="s">
        <v>4802</v>
      </c>
      <c r="F1374" s="11" t="s">
        <v>4801</v>
      </c>
      <c r="G1374" s="12" t="s">
        <v>4803</v>
      </c>
      <c r="I1374" s="13"/>
      <c r="J1374" s="13"/>
      <c r="K1374" s="17" t="s">
        <v>416</v>
      </c>
      <c r="M1374" s="15"/>
      <c r="N1374" s="13"/>
      <c r="P1374" s="13"/>
      <c r="R1374" s="13"/>
      <c r="T1374" s="13"/>
      <c r="W1374" s="13"/>
      <c r="Y1374" s="13"/>
      <c r="Z1374" s="14"/>
      <c r="AD1374" s="13">
        <f t="shared" si="135"/>
        <v>1</v>
      </c>
      <c r="AE1374" s="13">
        <f t="shared" si="138"/>
        <v>0</v>
      </c>
      <c r="AF1374" s="13">
        <f t="shared" si="139"/>
        <v>0</v>
      </c>
      <c r="AG1374" s="13">
        <f t="shared" si="136"/>
        <v>0</v>
      </c>
      <c r="AH1374" s="12">
        <f t="shared" si="137"/>
        <v>1</v>
      </c>
    </row>
    <row r="1375" spans="1:34" hidden="1" x14ac:dyDescent="0.3">
      <c r="A1375" s="11" t="s">
        <v>4804</v>
      </c>
      <c r="B1375" s="12" t="s">
        <v>4576</v>
      </c>
      <c r="C1375" s="12" t="s">
        <v>4582</v>
      </c>
      <c r="D1375" s="11" t="s">
        <v>4793</v>
      </c>
      <c r="E1375" s="11" t="s">
        <v>4805</v>
      </c>
      <c r="F1375" s="11" t="s">
        <v>4804</v>
      </c>
      <c r="G1375" s="12" t="s">
        <v>4806</v>
      </c>
      <c r="I1375" s="13"/>
      <c r="J1375" s="13" t="s">
        <v>370</v>
      </c>
      <c r="K1375" s="14" t="s">
        <v>370</v>
      </c>
      <c r="M1375" s="15"/>
      <c r="N1375" s="13"/>
      <c r="P1375" s="13"/>
      <c r="R1375" s="13"/>
      <c r="T1375" s="13"/>
      <c r="W1375" s="13"/>
      <c r="Y1375" s="13"/>
      <c r="Z1375" s="14"/>
      <c r="AD1375" s="13">
        <f t="shared" si="135"/>
        <v>2</v>
      </c>
      <c r="AE1375" s="13">
        <f t="shared" si="138"/>
        <v>0</v>
      </c>
      <c r="AF1375" s="13">
        <f t="shared" si="139"/>
        <v>0</v>
      </c>
      <c r="AG1375" s="13">
        <f t="shared" si="136"/>
        <v>0</v>
      </c>
      <c r="AH1375" s="12">
        <f t="shared" si="137"/>
        <v>2</v>
      </c>
    </row>
    <row r="1376" spans="1:34" hidden="1" x14ac:dyDescent="0.3">
      <c r="A1376" s="11" t="s">
        <v>4807</v>
      </c>
      <c r="B1376" s="12" t="s">
        <v>4576</v>
      </c>
      <c r="C1376" s="12" t="s">
        <v>4582</v>
      </c>
      <c r="D1376" s="11" t="s">
        <v>4793</v>
      </c>
      <c r="E1376" s="11" t="s">
        <v>4808</v>
      </c>
      <c r="F1376" s="11" t="s">
        <v>4807</v>
      </c>
      <c r="G1376" s="12" t="s">
        <v>4809</v>
      </c>
      <c r="H1376" s="13" t="s">
        <v>370</v>
      </c>
      <c r="I1376" s="13"/>
      <c r="J1376" s="13" t="s">
        <v>370</v>
      </c>
      <c r="K1376" s="14" t="s">
        <v>370</v>
      </c>
      <c r="M1376" s="15"/>
      <c r="N1376" s="13"/>
      <c r="P1376" s="13"/>
      <c r="R1376" s="13" t="s">
        <v>370</v>
      </c>
      <c r="T1376" s="13"/>
      <c r="W1376" s="13"/>
      <c r="Y1376" s="13"/>
      <c r="Z1376" s="14"/>
      <c r="AD1376" s="13">
        <f t="shared" ref="AD1376:AD1433" si="141">COUNTIF(H1376:Z1376,"X")+COUNTIF(H1376:Z1376, "X(e)")</f>
        <v>4</v>
      </c>
      <c r="AE1376" s="13">
        <f t="shared" si="138"/>
        <v>0</v>
      </c>
      <c r="AF1376" s="13">
        <f t="shared" si="139"/>
        <v>0</v>
      </c>
      <c r="AG1376" s="13">
        <f t="shared" si="136"/>
        <v>0</v>
      </c>
      <c r="AH1376" s="12">
        <f t="shared" si="137"/>
        <v>4</v>
      </c>
    </row>
    <row r="1377" spans="1:34" hidden="1" x14ac:dyDescent="0.3">
      <c r="A1377" s="11" t="s">
        <v>4810</v>
      </c>
      <c r="B1377" s="12" t="s">
        <v>4576</v>
      </c>
      <c r="C1377" s="12" t="s">
        <v>4582</v>
      </c>
      <c r="D1377" s="11" t="s">
        <v>4793</v>
      </c>
      <c r="E1377" s="11" t="s">
        <v>4811</v>
      </c>
      <c r="F1377" s="11" t="s">
        <v>4810</v>
      </c>
      <c r="G1377" s="12" t="s">
        <v>4812</v>
      </c>
      <c r="I1377" s="13"/>
      <c r="J1377" s="13"/>
      <c r="K1377" s="17" t="s">
        <v>416</v>
      </c>
      <c r="M1377" s="15"/>
      <c r="N1377" s="13"/>
      <c r="P1377" s="13"/>
      <c r="R1377" s="13"/>
      <c r="T1377" s="13"/>
      <c r="W1377" s="13"/>
      <c r="Y1377" s="13"/>
      <c r="Z1377" s="14"/>
      <c r="AD1377" s="13">
        <f t="shared" si="141"/>
        <v>1</v>
      </c>
      <c r="AE1377" s="13">
        <f t="shared" si="138"/>
        <v>0</v>
      </c>
      <c r="AF1377" s="13">
        <f t="shared" si="139"/>
        <v>0</v>
      </c>
      <c r="AG1377" s="13">
        <f t="shared" si="136"/>
        <v>0</v>
      </c>
      <c r="AH1377" s="12">
        <f t="shared" si="137"/>
        <v>1</v>
      </c>
    </row>
    <row r="1378" spans="1:34" hidden="1" x14ac:dyDescent="0.3">
      <c r="A1378" s="11" t="s">
        <v>4813</v>
      </c>
      <c r="B1378" s="12" t="s">
        <v>4576</v>
      </c>
      <c r="C1378" s="12" t="s">
        <v>4582</v>
      </c>
      <c r="D1378" s="11" t="s">
        <v>4793</v>
      </c>
      <c r="E1378" s="11" t="s">
        <v>4814</v>
      </c>
      <c r="F1378" s="11" t="s">
        <v>4813</v>
      </c>
      <c r="G1378" s="12" t="s">
        <v>4815</v>
      </c>
      <c r="H1378" s="12"/>
      <c r="I1378" s="12"/>
      <c r="K1378" s="17" t="s">
        <v>416</v>
      </c>
      <c r="L1378" s="12"/>
      <c r="M1378" s="12"/>
      <c r="P1378" s="13"/>
      <c r="W1378" s="13"/>
      <c r="AD1378" s="13">
        <f t="shared" si="141"/>
        <v>1</v>
      </c>
      <c r="AE1378" s="13">
        <f t="shared" si="138"/>
        <v>0</v>
      </c>
      <c r="AF1378" s="13">
        <f t="shared" si="139"/>
        <v>0</v>
      </c>
      <c r="AG1378" s="13">
        <f t="shared" si="136"/>
        <v>0</v>
      </c>
      <c r="AH1378" s="12">
        <f t="shared" si="137"/>
        <v>1</v>
      </c>
    </row>
    <row r="1379" spans="1:34" hidden="1" x14ac:dyDescent="0.3">
      <c r="A1379" s="11" t="s">
        <v>4816</v>
      </c>
      <c r="B1379" s="12" t="s">
        <v>4576</v>
      </c>
      <c r="C1379" s="12" t="s">
        <v>4582</v>
      </c>
      <c r="D1379" s="11" t="s">
        <v>4793</v>
      </c>
      <c r="E1379" s="11" t="s">
        <v>3935</v>
      </c>
      <c r="F1379" s="11" t="s">
        <v>4816</v>
      </c>
      <c r="G1379" s="12" t="s">
        <v>4817</v>
      </c>
      <c r="I1379" s="13"/>
      <c r="J1379" s="13"/>
      <c r="K1379" s="17" t="s">
        <v>416</v>
      </c>
      <c r="M1379" s="15"/>
      <c r="N1379" s="13"/>
      <c r="P1379" s="13"/>
      <c r="R1379" s="13"/>
      <c r="T1379" s="13"/>
      <c r="W1379" s="13"/>
      <c r="Y1379" s="13"/>
      <c r="Z1379" s="14"/>
      <c r="AD1379" s="13">
        <f t="shared" si="141"/>
        <v>1</v>
      </c>
      <c r="AE1379" s="13">
        <f t="shared" si="138"/>
        <v>0</v>
      </c>
      <c r="AF1379" s="13">
        <f t="shared" si="139"/>
        <v>0</v>
      </c>
      <c r="AG1379" s="13">
        <f t="shared" si="136"/>
        <v>0</v>
      </c>
      <c r="AH1379" s="12">
        <f t="shared" si="137"/>
        <v>1</v>
      </c>
    </row>
    <row r="1380" spans="1:34" hidden="1" x14ac:dyDescent="0.3">
      <c r="A1380" s="11" t="s">
        <v>4818</v>
      </c>
      <c r="B1380" s="12" t="s">
        <v>4576</v>
      </c>
      <c r="C1380" s="12" t="s">
        <v>4582</v>
      </c>
      <c r="D1380" s="11" t="s">
        <v>4793</v>
      </c>
      <c r="E1380" s="11" t="s">
        <v>567</v>
      </c>
      <c r="F1380" s="11" t="s">
        <v>4818</v>
      </c>
      <c r="G1380" s="12" t="s">
        <v>4819</v>
      </c>
      <c r="I1380" s="13"/>
      <c r="K1380" s="14" t="s">
        <v>370</v>
      </c>
      <c r="M1380" s="15" t="s">
        <v>359</v>
      </c>
      <c r="N1380" s="13"/>
      <c r="P1380" s="13" t="s">
        <v>370</v>
      </c>
      <c r="Q1380" s="13" t="s">
        <v>370</v>
      </c>
      <c r="R1380" s="13"/>
      <c r="T1380" s="13" t="s">
        <v>370</v>
      </c>
      <c r="W1380" s="13" t="s">
        <v>370</v>
      </c>
      <c r="Y1380" s="13"/>
      <c r="Z1380" s="14"/>
      <c r="AD1380" s="13">
        <f t="shared" si="141"/>
        <v>6</v>
      </c>
      <c r="AE1380" s="13">
        <f t="shared" si="138"/>
        <v>0</v>
      </c>
      <c r="AF1380" s="13">
        <f t="shared" si="139"/>
        <v>0</v>
      </c>
      <c r="AG1380" s="13">
        <f t="shared" si="136"/>
        <v>0</v>
      </c>
      <c r="AH1380" s="12">
        <f t="shared" si="137"/>
        <v>6</v>
      </c>
    </row>
    <row r="1381" spans="1:34" hidden="1" x14ac:dyDescent="0.3">
      <c r="A1381" s="11" t="s">
        <v>4820</v>
      </c>
      <c r="B1381" s="12" t="s">
        <v>4576</v>
      </c>
      <c r="C1381" s="12" t="s">
        <v>4582</v>
      </c>
      <c r="D1381" s="11" t="s">
        <v>4793</v>
      </c>
      <c r="E1381" s="11" t="s">
        <v>4821</v>
      </c>
      <c r="F1381" s="11" t="s">
        <v>4820</v>
      </c>
      <c r="G1381" s="12" t="s">
        <v>4822</v>
      </c>
      <c r="I1381" s="13"/>
      <c r="J1381" s="13" t="s">
        <v>370</v>
      </c>
      <c r="K1381" s="14" t="s">
        <v>370</v>
      </c>
      <c r="M1381" s="15"/>
      <c r="N1381" s="13"/>
      <c r="P1381" s="13"/>
      <c r="R1381" s="13"/>
      <c r="T1381" s="13"/>
      <c r="W1381" s="13"/>
      <c r="Y1381" s="13"/>
      <c r="AD1381" s="13">
        <f t="shared" si="141"/>
        <v>2</v>
      </c>
      <c r="AE1381" s="13">
        <f t="shared" si="138"/>
        <v>0</v>
      </c>
      <c r="AF1381" s="13">
        <f t="shared" si="139"/>
        <v>0</v>
      </c>
      <c r="AG1381" s="13">
        <f t="shared" si="136"/>
        <v>0</v>
      </c>
      <c r="AH1381" s="12">
        <f t="shared" si="137"/>
        <v>2</v>
      </c>
    </row>
    <row r="1382" spans="1:34" hidden="1" x14ac:dyDescent="0.3">
      <c r="A1382" s="11" t="s">
        <v>4823</v>
      </c>
      <c r="B1382" s="12" t="s">
        <v>4576</v>
      </c>
      <c r="C1382" s="12" t="s">
        <v>4582</v>
      </c>
      <c r="D1382" s="11" t="s">
        <v>4793</v>
      </c>
      <c r="E1382" s="11" t="s">
        <v>4824</v>
      </c>
      <c r="F1382" s="11" t="s">
        <v>4823</v>
      </c>
      <c r="G1382" s="12" t="s">
        <v>4825</v>
      </c>
      <c r="I1382" s="13"/>
      <c r="K1382" s="14" t="s">
        <v>370</v>
      </c>
      <c r="M1382" s="15"/>
      <c r="N1382" s="13"/>
      <c r="P1382" s="13"/>
      <c r="R1382" s="13"/>
      <c r="S1382" s="13" t="s">
        <v>370</v>
      </c>
      <c r="T1382" s="13"/>
      <c r="W1382" s="13"/>
      <c r="Y1382" s="13"/>
      <c r="AD1382" s="13">
        <f t="shared" si="141"/>
        <v>2</v>
      </c>
      <c r="AE1382" s="13">
        <f t="shared" si="138"/>
        <v>0</v>
      </c>
      <c r="AF1382" s="13">
        <f t="shared" si="139"/>
        <v>0</v>
      </c>
      <c r="AG1382" s="13">
        <f t="shared" si="136"/>
        <v>0</v>
      </c>
      <c r="AH1382" s="12">
        <f t="shared" si="137"/>
        <v>2</v>
      </c>
    </row>
    <row r="1383" spans="1:34" hidden="1" x14ac:dyDescent="0.3">
      <c r="A1383" s="11" t="s">
        <v>4826</v>
      </c>
      <c r="B1383" s="12" t="s">
        <v>4576</v>
      </c>
      <c r="C1383" s="12" t="s">
        <v>4582</v>
      </c>
      <c r="D1383" s="11" t="s">
        <v>4793</v>
      </c>
      <c r="E1383" s="11" t="s">
        <v>4827</v>
      </c>
      <c r="F1383" s="11" t="s">
        <v>4826</v>
      </c>
      <c r="G1383" s="12" t="s">
        <v>4828</v>
      </c>
      <c r="I1383" s="13"/>
      <c r="J1383" s="13" t="s">
        <v>370</v>
      </c>
      <c r="K1383" s="14" t="s">
        <v>370</v>
      </c>
      <c r="M1383" s="15"/>
      <c r="N1383" s="13"/>
      <c r="O1383" s="13" t="s">
        <v>370</v>
      </c>
      <c r="P1383" s="13"/>
      <c r="R1383" s="13"/>
      <c r="S1383" s="13" t="s">
        <v>370</v>
      </c>
      <c r="T1383" s="13"/>
      <c r="W1383" s="13"/>
      <c r="Y1383" s="13"/>
      <c r="AD1383" s="13">
        <f t="shared" si="141"/>
        <v>4</v>
      </c>
      <c r="AE1383" s="13">
        <f t="shared" si="138"/>
        <v>0</v>
      </c>
      <c r="AF1383" s="13">
        <f t="shared" si="139"/>
        <v>0</v>
      </c>
      <c r="AG1383" s="13">
        <f t="shared" si="136"/>
        <v>0</v>
      </c>
      <c r="AH1383" s="12">
        <f t="shared" si="137"/>
        <v>4</v>
      </c>
    </row>
    <row r="1384" spans="1:34" hidden="1" x14ac:dyDescent="0.3">
      <c r="A1384" s="11" t="s">
        <v>4829</v>
      </c>
      <c r="B1384" s="12" t="s">
        <v>4576</v>
      </c>
      <c r="C1384" s="12" t="s">
        <v>4582</v>
      </c>
      <c r="D1384" s="11" t="s">
        <v>4793</v>
      </c>
      <c r="E1384" s="11" t="s">
        <v>4830</v>
      </c>
      <c r="F1384" s="11" t="s">
        <v>4829</v>
      </c>
      <c r="G1384" s="12" t="s">
        <v>4831</v>
      </c>
      <c r="I1384" s="13"/>
      <c r="J1384" s="13"/>
      <c r="M1384" s="19" t="s">
        <v>416</v>
      </c>
      <c r="N1384" s="13"/>
      <c r="P1384" s="13"/>
      <c r="R1384" s="13"/>
      <c r="T1384" s="13"/>
      <c r="W1384" s="13"/>
      <c r="Y1384" s="13"/>
      <c r="Z1384" s="14"/>
      <c r="AD1384" s="13">
        <f t="shared" si="141"/>
        <v>1</v>
      </c>
      <c r="AE1384" s="13">
        <f t="shared" si="138"/>
        <v>0</v>
      </c>
      <c r="AF1384" s="13">
        <f t="shared" si="139"/>
        <v>0</v>
      </c>
      <c r="AG1384" s="13">
        <f t="shared" si="136"/>
        <v>0</v>
      </c>
      <c r="AH1384" s="12">
        <f t="shared" si="137"/>
        <v>1</v>
      </c>
    </row>
    <row r="1385" spans="1:34" hidden="1" x14ac:dyDescent="0.3">
      <c r="A1385" s="11" t="s">
        <v>4832</v>
      </c>
      <c r="B1385" s="12" t="s">
        <v>4576</v>
      </c>
      <c r="C1385" s="12" t="s">
        <v>4582</v>
      </c>
      <c r="D1385" s="11" t="s">
        <v>4793</v>
      </c>
      <c r="E1385" s="11" t="s">
        <v>1393</v>
      </c>
      <c r="F1385" s="11" t="s">
        <v>4832</v>
      </c>
      <c r="G1385" s="12" t="s">
        <v>4833</v>
      </c>
      <c r="I1385" s="13"/>
      <c r="J1385" s="13"/>
      <c r="K1385" s="14" t="s">
        <v>370</v>
      </c>
      <c r="M1385" s="15"/>
      <c r="N1385" s="13"/>
      <c r="P1385" s="13"/>
      <c r="Q1385" s="13" t="s">
        <v>370</v>
      </c>
      <c r="R1385" s="13"/>
      <c r="T1385" s="13"/>
      <c r="W1385" s="13" t="s">
        <v>370</v>
      </c>
      <c r="Y1385" s="13"/>
      <c r="Z1385" s="14"/>
      <c r="AD1385" s="13">
        <f t="shared" si="141"/>
        <v>3</v>
      </c>
      <c r="AE1385" s="13">
        <f t="shared" si="138"/>
        <v>0</v>
      </c>
      <c r="AF1385" s="13">
        <f t="shared" si="139"/>
        <v>0</v>
      </c>
      <c r="AG1385" s="13">
        <f t="shared" si="136"/>
        <v>0</v>
      </c>
      <c r="AH1385" s="12">
        <f t="shared" si="137"/>
        <v>3</v>
      </c>
    </row>
    <row r="1386" spans="1:34" hidden="1" x14ac:dyDescent="0.3">
      <c r="A1386" s="11" t="s">
        <v>4834</v>
      </c>
      <c r="B1386" s="12" t="s">
        <v>4576</v>
      </c>
      <c r="C1386" s="12" t="s">
        <v>4582</v>
      </c>
      <c r="D1386" s="11" t="s">
        <v>4793</v>
      </c>
      <c r="E1386" s="11" t="s">
        <v>4835</v>
      </c>
      <c r="F1386" s="11" t="s">
        <v>4834</v>
      </c>
      <c r="G1386" s="12" t="s">
        <v>4836</v>
      </c>
      <c r="I1386" s="13"/>
      <c r="J1386" s="13"/>
      <c r="K1386" s="14" t="s">
        <v>370</v>
      </c>
      <c r="M1386" s="15" t="s">
        <v>359</v>
      </c>
      <c r="N1386" s="13"/>
      <c r="O1386" s="13" t="s">
        <v>370</v>
      </c>
      <c r="P1386" s="13"/>
      <c r="R1386" s="13"/>
      <c r="S1386" s="13" t="s">
        <v>370</v>
      </c>
      <c r="T1386" s="13"/>
      <c r="W1386" s="13" t="s">
        <v>359</v>
      </c>
      <c r="Y1386" s="13"/>
      <c r="Z1386" s="14"/>
      <c r="AD1386" s="13">
        <f t="shared" si="141"/>
        <v>5</v>
      </c>
      <c r="AE1386" s="13">
        <f t="shared" si="138"/>
        <v>0</v>
      </c>
      <c r="AF1386" s="13">
        <f t="shared" si="139"/>
        <v>0</v>
      </c>
      <c r="AG1386" s="13">
        <f t="shared" ref="AG1386:AG1449" si="142">COUNTIF(H1386:AA1386,"IN")</f>
        <v>0</v>
      </c>
      <c r="AH1386" s="12">
        <f t="shared" si="137"/>
        <v>5</v>
      </c>
    </row>
    <row r="1387" spans="1:34" hidden="1" x14ac:dyDescent="0.3">
      <c r="A1387" s="11" t="s">
        <v>4837</v>
      </c>
      <c r="B1387" s="12" t="s">
        <v>4576</v>
      </c>
      <c r="C1387" s="12" t="s">
        <v>4582</v>
      </c>
      <c r="D1387" s="11" t="s">
        <v>4793</v>
      </c>
      <c r="E1387" s="11" t="s">
        <v>4838</v>
      </c>
      <c r="F1387" s="11" t="s">
        <v>4837</v>
      </c>
      <c r="G1387" s="12" t="s">
        <v>4839</v>
      </c>
      <c r="I1387" s="13"/>
      <c r="J1387" s="13"/>
      <c r="M1387" s="15"/>
      <c r="N1387" s="13"/>
      <c r="O1387" s="23" t="s">
        <v>416</v>
      </c>
      <c r="P1387" s="13"/>
      <c r="R1387" s="13"/>
      <c r="T1387" s="13"/>
      <c r="W1387" s="13"/>
      <c r="Y1387" s="13"/>
      <c r="Z1387" s="14"/>
      <c r="AD1387" s="13">
        <f t="shared" si="141"/>
        <v>1</v>
      </c>
      <c r="AE1387" s="13">
        <f t="shared" si="138"/>
        <v>0</v>
      </c>
      <c r="AF1387" s="13">
        <f t="shared" si="139"/>
        <v>0</v>
      </c>
      <c r="AG1387" s="13">
        <f t="shared" si="142"/>
        <v>0</v>
      </c>
      <c r="AH1387" s="12">
        <f t="shared" si="137"/>
        <v>1</v>
      </c>
    </row>
    <row r="1388" spans="1:34" hidden="1" x14ac:dyDescent="0.3">
      <c r="A1388" s="11" t="s">
        <v>4840</v>
      </c>
      <c r="B1388" s="12" t="s">
        <v>4576</v>
      </c>
      <c r="C1388" s="12" t="s">
        <v>4582</v>
      </c>
      <c r="D1388" s="11" t="s">
        <v>4793</v>
      </c>
      <c r="E1388" s="11" t="s">
        <v>4485</v>
      </c>
      <c r="F1388" s="11" t="s">
        <v>4840</v>
      </c>
      <c r="G1388" s="12" t="s">
        <v>4841</v>
      </c>
      <c r="I1388" s="13"/>
      <c r="J1388" s="13" t="s">
        <v>370</v>
      </c>
      <c r="K1388" s="14" t="s">
        <v>370</v>
      </c>
      <c r="M1388" s="15"/>
      <c r="N1388" s="13"/>
      <c r="P1388" s="13"/>
      <c r="R1388" s="13"/>
      <c r="S1388" s="13" t="s">
        <v>370</v>
      </c>
      <c r="T1388" s="13"/>
      <c r="W1388" s="13"/>
      <c r="Y1388" s="13"/>
      <c r="Z1388" s="14"/>
      <c r="AD1388" s="13">
        <f t="shared" si="141"/>
        <v>3</v>
      </c>
      <c r="AE1388" s="13">
        <f t="shared" si="138"/>
        <v>0</v>
      </c>
      <c r="AF1388" s="13">
        <f t="shared" si="139"/>
        <v>0</v>
      </c>
      <c r="AG1388" s="13">
        <f t="shared" si="142"/>
        <v>0</v>
      </c>
      <c r="AH1388" s="12">
        <f t="shared" si="137"/>
        <v>3</v>
      </c>
    </row>
    <row r="1389" spans="1:34" hidden="1" x14ac:dyDescent="0.3">
      <c r="A1389" s="11" t="s">
        <v>4842</v>
      </c>
      <c r="B1389" s="12" t="s">
        <v>4576</v>
      </c>
      <c r="C1389" s="12" t="s">
        <v>4582</v>
      </c>
      <c r="D1389" s="11" t="s">
        <v>4793</v>
      </c>
      <c r="E1389" s="11" t="s">
        <v>4843</v>
      </c>
      <c r="F1389" s="11" t="s">
        <v>4842</v>
      </c>
      <c r="G1389" s="12" t="s">
        <v>4844</v>
      </c>
      <c r="I1389" s="13"/>
      <c r="J1389" s="13"/>
      <c r="M1389" s="15"/>
      <c r="N1389" s="13"/>
      <c r="O1389" s="16" t="s">
        <v>416</v>
      </c>
      <c r="P1389" s="13"/>
      <c r="R1389" s="13"/>
      <c r="S1389" s="13" t="s">
        <v>396</v>
      </c>
      <c r="T1389" s="13"/>
      <c r="W1389" s="13"/>
      <c r="Y1389" s="13"/>
      <c r="Z1389" s="14"/>
      <c r="AD1389" s="13">
        <f t="shared" si="141"/>
        <v>1</v>
      </c>
      <c r="AE1389" s="13">
        <f t="shared" si="138"/>
        <v>0</v>
      </c>
      <c r="AF1389" s="13">
        <f t="shared" si="139"/>
        <v>0</v>
      </c>
      <c r="AG1389" s="13">
        <f t="shared" si="142"/>
        <v>0</v>
      </c>
      <c r="AH1389" s="12">
        <f t="shared" si="137"/>
        <v>1</v>
      </c>
    </row>
    <row r="1390" spans="1:34" hidden="1" x14ac:dyDescent="0.3">
      <c r="A1390" s="11" t="s">
        <v>4845</v>
      </c>
      <c r="B1390" s="12" t="s">
        <v>4576</v>
      </c>
      <c r="C1390" s="12" t="s">
        <v>4582</v>
      </c>
      <c r="D1390" s="11" t="s">
        <v>4793</v>
      </c>
      <c r="E1390" s="11" t="s">
        <v>4846</v>
      </c>
      <c r="F1390" s="11" t="s">
        <v>4845</v>
      </c>
      <c r="G1390" s="12" t="s">
        <v>4847</v>
      </c>
      <c r="I1390" s="13"/>
      <c r="J1390" s="13"/>
      <c r="M1390" s="19" t="s">
        <v>416</v>
      </c>
      <c r="N1390" s="13"/>
      <c r="P1390" s="13"/>
      <c r="R1390" s="13"/>
      <c r="T1390" s="13"/>
      <c r="W1390" s="13"/>
      <c r="Y1390" s="13"/>
      <c r="Z1390" s="14"/>
      <c r="AD1390" s="13">
        <f t="shared" si="141"/>
        <v>1</v>
      </c>
      <c r="AE1390" s="13">
        <f t="shared" si="138"/>
        <v>0</v>
      </c>
      <c r="AF1390" s="13">
        <f t="shared" si="139"/>
        <v>0</v>
      </c>
      <c r="AG1390" s="13">
        <f t="shared" si="142"/>
        <v>0</v>
      </c>
      <c r="AH1390" s="12">
        <f t="shared" si="137"/>
        <v>1</v>
      </c>
    </row>
    <row r="1391" spans="1:34" hidden="1" x14ac:dyDescent="0.3">
      <c r="A1391" s="11" t="s">
        <v>4848</v>
      </c>
      <c r="B1391" s="12" t="s">
        <v>4576</v>
      </c>
      <c r="C1391" s="12" t="s">
        <v>4582</v>
      </c>
      <c r="D1391" s="11" t="s">
        <v>4793</v>
      </c>
      <c r="E1391" s="11" t="s">
        <v>4849</v>
      </c>
      <c r="F1391" s="11" t="s">
        <v>4848</v>
      </c>
      <c r="G1391" s="12" t="s">
        <v>4850</v>
      </c>
      <c r="I1391" s="13"/>
      <c r="J1391" s="13"/>
      <c r="M1391" s="15"/>
      <c r="N1391" s="13"/>
      <c r="P1391" s="13"/>
      <c r="R1391" s="13"/>
      <c r="T1391" s="13"/>
      <c r="W1391" s="16" t="s">
        <v>416</v>
      </c>
      <c r="Y1391" s="13"/>
      <c r="Z1391" s="14"/>
      <c r="AD1391" s="13">
        <f t="shared" si="141"/>
        <v>1</v>
      </c>
      <c r="AE1391" s="13">
        <f t="shared" si="138"/>
        <v>0</v>
      </c>
      <c r="AF1391" s="13">
        <f t="shared" si="139"/>
        <v>0</v>
      </c>
      <c r="AG1391" s="13">
        <f t="shared" si="142"/>
        <v>0</v>
      </c>
      <c r="AH1391" s="12">
        <f t="shared" si="137"/>
        <v>1</v>
      </c>
    </row>
    <row r="1392" spans="1:34" hidden="1" x14ac:dyDescent="0.3">
      <c r="A1392" s="11" t="s">
        <v>4851</v>
      </c>
      <c r="B1392" s="12" t="s">
        <v>4576</v>
      </c>
      <c r="C1392" s="12" t="s">
        <v>4582</v>
      </c>
      <c r="D1392" s="11" t="s">
        <v>4793</v>
      </c>
      <c r="E1392" s="11" t="s">
        <v>4852</v>
      </c>
      <c r="F1392" s="11" t="s">
        <v>4851</v>
      </c>
      <c r="G1392" s="12" t="s">
        <v>4853</v>
      </c>
      <c r="I1392" s="13"/>
      <c r="J1392" s="13"/>
      <c r="M1392" s="15"/>
      <c r="N1392" s="13"/>
      <c r="P1392" s="13"/>
      <c r="R1392" s="13"/>
      <c r="T1392" s="13"/>
      <c r="W1392" s="16" t="s">
        <v>416</v>
      </c>
      <c r="Y1392" s="13"/>
      <c r="Z1392" s="14"/>
      <c r="AD1392" s="13">
        <f t="shared" si="141"/>
        <v>1</v>
      </c>
      <c r="AE1392" s="13">
        <f t="shared" si="138"/>
        <v>0</v>
      </c>
      <c r="AF1392" s="13">
        <f t="shared" si="139"/>
        <v>0</v>
      </c>
      <c r="AG1392" s="13">
        <f t="shared" si="142"/>
        <v>0</v>
      </c>
      <c r="AH1392" s="12">
        <f t="shared" si="137"/>
        <v>1</v>
      </c>
    </row>
    <row r="1393" spans="1:34" hidden="1" x14ac:dyDescent="0.3">
      <c r="A1393" s="11" t="s">
        <v>4854</v>
      </c>
      <c r="B1393" s="12" t="s">
        <v>4576</v>
      </c>
      <c r="C1393" s="12" t="s">
        <v>4582</v>
      </c>
      <c r="D1393" s="11" t="s">
        <v>4855</v>
      </c>
      <c r="E1393" s="11" t="s">
        <v>4856</v>
      </c>
      <c r="F1393" s="11" t="s">
        <v>4854</v>
      </c>
      <c r="G1393" s="12" t="s">
        <v>4857</v>
      </c>
      <c r="H1393" s="13" t="s">
        <v>370</v>
      </c>
      <c r="I1393" s="13"/>
      <c r="J1393" s="13"/>
      <c r="L1393" s="13" t="s">
        <v>370</v>
      </c>
      <c r="M1393" s="15"/>
      <c r="N1393" s="13"/>
      <c r="P1393" s="13"/>
      <c r="R1393" s="13"/>
      <c r="T1393" s="13"/>
      <c r="W1393" s="13"/>
      <c r="Y1393" s="13"/>
      <c r="Z1393" s="14" t="s">
        <v>396</v>
      </c>
      <c r="AD1393" s="13">
        <f t="shared" si="141"/>
        <v>2</v>
      </c>
      <c r="AE1393" s="13">
        <f t="shared" si="138"/>
        <v>0</v>
      </c>
      <c r="AF1393" s="13">
        <f t="shared" si="139"/>
        <v>0</v>
      </c>
      <c r="AG1393" s="13">
        <f t="shared" si="142"/>
        <v>0</v>
      </c>
      <c r="AH1393" s="12">
        <f t="shared" si="137"/>
        <v>2</v>
      </c>
    </row>
    <row r="1394" spans="1:34" hidden="1" x14ac:dyDescent="0.3">
      <c r="A1394" s="11" t="s">
        <v>4858</v>
      </c>
      <c r="B1394" s="12" t="s">
        <v>4576</v>
      </c>
      <c r="C1394" s="12" t="s">
        <v>4582</v>
      </c>
      <c r="D1394" s="11" t="s">
        <v>4855</v>
      </c>
      <c r="E1394" s="11" t="s">
        <v>4859</v>
      </c>
      <c r="F1394" s="11" t="s">
        <v>4858</v>
      </c>
      <c r="G1394" s="12" t="s">
        <v>4860</v>
      </c>
      <c r="H1394" s="13" t="s">
        <v>524</v>
      </c>
      <c r="I1394" s="13"/>
      <c r="J1394" s="13"/>
      <c r="L1394" s="16" t="s">
        <v>416</v>
      </c>
      <c r="M1394" s="15"/>
      <c r="N1394" s="13"/>
      <c r="P1394" s="13"/>
      <c r="R1394" s="13"/>
      <c r="T1394" s="13"/>
      <c r="W1394" s="13"/>
      <c r="Y1394" s="13"/>
      <c r="Z1394" s="14"/>
      <c r="AD1394" s="13">
        <f t="shared" si="141"/>
        <v>1</v>
      </c>
      <c r="AE1394" s="13">
        <f t="shared" si="138"/>
        <v>0</v>
      </c>
      <c r="AF1394" s="13">
        <f t="shared" si="139"/>
        <v>1</v>
      </c>
      <c r="AG1394" s="13">
        <f t="shared" si="142"/>
        <v>0</v>
      </c>
      <c r="AH1394" s="12">
        <f t="shared" si="137"/>
        <v>2</v>
      </c>
    </row>
    <row r="1395" spans="1:34" hidden="1" x14ac:dyDescent="0.3">
      <c r="A1395" s="11" t="s">
        <v>4861</v>
      </c>
      <c r="B1395" s="12" t="s">
        <v>4576</v>
      </c>
      <c r="C1395" s="12" t="s">
        <v>4582</v>
      </c>
      <c r="D1395" s="11" t="s">
        <v>4862</v>
      </c>
      <c r="E1395" s="11" t="s">
        <v>4863</v>
      </c>
      <c r="F1395" s="11" t="s">
        <v>4861</v>
      </c>
      <c r="G1395" s="12" t="s">
        <v>4864</v>
      </c>
      <c r="H1395" s="13" t="s">
        <v>370</v>
      </c>
      <c r="I1395" s="13"/>
      <c r="J1395" s="13"/>
      <c r="L1395" s="13" t="s">
        <v>370</v>
      </c>
      <c r="M1395" s="15"/>
      <c r="N1395" s="13"/>
      <c r="P1395" s="13"/>
      <c r="R1395" s="13"/>
      <c r="T1395" s="13"/>
      <c r="V1395" s="13" t="s">
        <v>538</v>
      </c>
      <c r="W1395" s="13"/>
      <c r="Y1395" s="13"/>
      <c r="Z1395" s="14" t="s">
        <v>396</v>
      </c>
      <c r="AD1395" s="13">
        <f t="shared" si="141"/>
        <v>2</v>
      </c>
      <c r="AE1395" s="13">
        <f t="shared" si="138"/>
        <v>1</v>
      </c>
      <c r="AF1395" s="13">
        <f t="shared" si="139"/>
        <v>0</v>
      </c>
      <c r="AG1395" s="13">
        <f t="shared" si="142"/>
        <v>0</v>
      </c>
      <c r="AH1395" s="12">
        <f t="shared" si="137"/>
        <v>3</v>
      </c>
    </row>
    <row r="1396" spans="1:34" hidden="1" x14ac:dyDescent="0.3">
      <c r="A1396" s="11" t="s">
        <v>4865</v>
      </c>
      <c r="B1396" s="12" t="s">
        <v>4576</v>
      </c>
      <c r="C1396" s="12" t="s">
        <v>4582</v>
      </c>
      <c r="D1396" s="11" t="s">
        <v>4866</v>
      </c>
      <c r="E1396" s="11" t="s">
        <v>4867</v>
      </c>
      <c r="F1396" s="11" t="s">
        <v>4865</v>
      </c>
      <c r="G1396" s="12" t="s">
        <v>4868</v>
      </c>
      <c r="I1396" s="13"/>
      <c r="J1396" s="13" t="s">
        <v>370</v>
      </c>
      <c r="K1396" s="14" t="s">
        <v>370</v>
      </c>
      <c r="M1396" s="15"/>
      <c r="N1396" s="13"/>
      <c r="P1396" s="13"/>
      <c r="R1396" s="13" t="s">
        <v>370</v>
      </c>
      <c r="T1396" s="13"/>
      <c r="W1396" s="13"/>
      <c r="Y1396" s="13"/>
      <c r="Z1396" s="14"/>
      <c r="AD1396" s="13">
        <f t="shared" si="141"/>
        <v>3</v>
      </c>
      <c r="AE1396" s="13">
        <f t="shared" si="138"/>
        <v>0</v>
      </c>
      <c r="AF1396" s="13">
        <f t="shared" si="139"/>
        <v>0</v>
      </c>
      <c r="AG1396" s="13">
        <f t="shared" si="142"/>
        <v>0</v>
      </c>
      <c r="AH1396" s="12">
        <f t="shared" si="137"/>
        <v>3</v>
      </c>
    </row>
    <row r="1397" spans="1:34" hidden="1" x14ac:dyDescent="0.3">
      <c r="A1397" s="11" t="s">
        <v>4869</v>
      </c>
      <c r="B1397" s="12" t="s">
        <v>4576</v>
      </c>
      <c r="C1397" s="12" t="s">
        <v>4582</v>
      </c>
      <c r="D1397" s="11" t="s">
        <v>4866</v>
      </c>
      <c r="E1397" s="11" t="s">
        <v>4870</v>
      </c>
      <c r="F1397" s="11" t="s">
        <v>4869</v>
      </c>
      <c r="G1397" s="12" t="s">
        <v>4871</v>
      </c>
      <c r="H1397" s="13" t="s">
        <v>525</v>
      </c>
      <c r="I1397" s="13"/>
      <c r="J1397" s="13"/>
      <c r="K1397" s="14" t="s">
        <v>525</v>
      </c>
      <c r="M1397" s="15"/>
      <c r="N1397" s="13"/>
      <c r="P1397" s="13"/>
      <c r="R1397" s="13" t="s">
        <v>525</v>
      </c>
      <c r="T1397" s="13"/>
      <c r="V1397" s="13" t="s">
        <v>525</v>
      </c>
      <c r="W1397" s="13"/>
      <c r="Y1397" s="13"/>
      <c r="Z1397" s="14"/>
      <c r="AD1397" s="13">
        <f t="shared" si="141"/>
        <v>0</v>
      </c>
      <c r="AE1397" s="13">
        <f t="shared" si="138"/>
        <v>0</v>
      </c>
      <c r="AF1397" s="13">
        <f t="shared" si="139"/>
        <v>0</v>
      </c>
      <c r="AG1397" s="13">
        <f t="shared" si="142"/>
        <v>0</v>
      </c>
      <c r="AH1397" s="12">
        <f t="shared" si="137"/>
        <v>0</v>
      </c>
    </row>
    <row r="1398" spans="1:34" hidden="1" x14ac:dyDescent="0.3">
      <c r="A1398" s="11" t="s">
        <v>4872</v>
      </c>
      <c r="B1398" s="12" t="s">
        <v>4576</v>
      </c>
      <c r="C1398" s="12" t="s">
        <v>4582</v>
      </c>
      <c r="D1398" s="11" t="s">
        <v>4866</v>
      </c>
      <c r="E1398" s="11" t="s">
        <v>4873</v>
      </c>
      <c r="F1398" s="11" t="s">
        <v>4872</v>
      </c>
      <c r="G1398" s="12" t="s">
        <v>4874</v>
      </c>
      <c r="I1398" s="13"/>
      <c r="J1398" s="13"/>
      <c r="K1398" s="17" t="s">
        <v>416</v>
      </c>
      <c r="M1398" s="15"/>
      <c r="N1398" s="13"/>
      <c r="P1398" s="13"/>
      <c r="R1398" s="13"/>
      <c r="T1398" s="13"/>
      <c r="W1398" s="13"/>
      <c r="Y1398" s="13"/>
      <c r="Z1398" s="14"/>
      <c r="AD1398" s="13">
        <f t="shared" si="141"/>
        <v>1</v>
      </c>
      <c r="AE1398" s="13">
        <f t="shared" si="138"/>
        <v>0</v>
      </c>
      <c r="AF1398" s="13">
        <f t="shared" si="139"/>
        <v>0</v>
      </c>
      <c r="AG1398" s="13">
        <f t="shared" si="142"/>
        <v>0</v>
      </c>
      <c r="AH1398" s="12">
        <f t="shared" si="137"/>
        <v>1</v>
      </c>
    </row>
    <row r="1399" spans="1:34" hidden="1" x14ac:dyDescent="0.3">
      <c r="A1399" s="11" t="s">
        <v>4875</v>
      </c>
      <c r="B1399" s="12" t="s">
        <v>4576</v>
      </c>
      <c r="C1399" s="12" t="s">
        <v>4582</v>
      </c>
      <c r="D1399" s="11" t="s">
        <v>4876</v>
      </c>
      <c r="E1399" s="11" t="s">
        <v>4877</v>
      </c>
      <c r="F1399" s="11" t="s">
        <v>4875</v>
      </c>
      <c r="G1399" s="12" t="s">
        <v>4878</v>
      </c>
      <c r="H1399" s="13" t="s">
        <v>370</v>
      </c>
      <c r="I1399" s="13"/>
      <c r="J1399" s="13" t="s">
        <v>370</v>
      </c>
      <c r="K1399" s="14" t="s">
        <v>370</v>
      </c>
      <c r="M1399" s="15"/>
      <c r="N1399" s="13"/>
      <c r="P1399" s="13"/>
      <c r="R1399" s="13" t="s">
        <v>370</v>
      </c>
      <c r="S1399" s="13" t="s">
        <v>370</v>
      </c>
      <c r="T1399" s="13" t="s">
        <v>370</v>
      </c>
      <c r="W1399" s="13"/>
      <c r="Y1399" s="13"/>
      <c r="Z1399" s="14"/>
      <c r="AD1399" s="13">
        <f t="shared" si="141"/>
        <v>6</v>
      </c>
      <c r="AE1399" s="13">
        <f t="shared" si="138"/>
        <v>0</v>
      </c>
      <c r="AF1399" s="13">
        <f t="shared" si="139"/>
        <v>0</v>
      </c>
      <c r="AG1399" s="13">
        <f t="shared" si="142"/>
        <v>0</v>
      </c>
      <c r="AH1399" s="12">
        <f t="shared" si="137"/>
        <v>6</v>
      </c>
    </row>
    <row r="1400" spans="1:34" hidden="1" x14ac:dyDescent="0.3">
      <c r="A1400" s="11" t="s">
        <v>4879</v>
      </c>
      <c r="B1400" s="12" t="s">
        <v>4576</v>
      </c>
      <c r="C1400" s="12" t="s">
        <v>4582</v>
      </c>
      <c r="D1400" s="11" t="s">
        <v>4876</v>
      </c>
      <c r="E1400" s="11" t="s">
        <v>4880</v>
      </c>
      <c r="F1400" s="11" t="s">
        <v>4879</v>
      </c>
      <c r="G1400" s="12" t="s">
        <v>4881</v>
      </c>
      <c r="I1400" s="13" t="s">
        <v>370</v>
      </c>
      <c r="J1400" s="13"/>
      <c r="K1400" s="14" t="s">
        <v>370</v>
      </c>
      <c r="M1400" s="15" t="s">
        <v>359</v>
      </c>
      <c r="N1400" s="13" t="s">
        <v>370</v>
      </c>
      <c r="P1400" s="13" t="s">
        <v>370</v>
      </c>
      <c r="Q1400" s="13" t="s">
        <v>370</v>
      </c>
      <c r="R1400" s="13"/>
      <c r="T1400" s="13" t="s">
        <v>370</v>
      </c>
      <c r="U1400" s="13" t="s">
        <v>538</v>
      </c>
      <c r="W1400" s="13" t="s">
        <v>370</v>
      </c>
      <c r="Y1400" s="13" t="s">
        <v>370</v>
      </c>
      <c r="Z1400" s="14"/>
      <c r="AD1400" s="13">
        <f t="shared" si="141"/>
        <v>9</v>
      </c>
      <c r="AE1400" s="13">
        <f t="shared" si="138"/>
        <v>1</v>
      </c>
      <c r="AF1400" s="13">
        <f t="shared" si="139"/>
        <v>0</v>
      </c>
      <c r="AG1400" s="13">
        <f t="shared" si="142"/>
        <v>0</v>
      </c>
      <c r="AH1400" s="12">
        <f t="shared" si="137"/>
        <v>10</v>
      </c>
    </row>
    <row r="1401" spans="1:34" hidden="1" x14ac:dyDescent="0.3">
      <c r="A1401" s="11" t="s">
        <v>4882</v>
      </c>
      <c r="B1401" s="12" t="s">
        <v>4576</v>
      </c>
      <c r="C1401" s="12" t="s">
        <v>4582</v>
      </c>
      <c r="D1401" s="11" t="s">
        <v>4876</v>
      </c>
      <c r="E1401" s="11" t="s">
        <v>4341</v>
      </c>
      <c r="F1401" s="11" t="s">
        <v>4882</v>
      </c>
      <c r="G1401" s="12" t="s">
        <v>4883</v>
      </c>
      <c r="I1401" s="13"/>
      <c r="J1401" s="13"/>
      <c r="K1401" s="17" t="s">
        <v>416</v>
      </c>
      <c r="M1401" s="15"/>
      <c r="N1401" s="13"/>
      <c r="P1401" s="13"/>
      <c r="R1401" s="13"/>
      <c r="T1401" s="13"/>
      <c r="W1401" s="13"/>
      <c r="Y1401" s="13"/>
      <c r="Z1401" s="14"/>
      <c r="AD1401" s="13">
        <f t="shared" si="141"/>
        <v>1</v>
      </c>
      <c r="AE1401" s="13">
        <f t="shared" si="138"/>
        <v>0</v>
      </c>
      <c r="AF1401" s="13">
        <f t="shared" si="139"/>
        <v>0</v>
      </c>
      <c r="AG1401" s="13">
        <f t="shared" si="142"/>
        <v>0</v>
      </c>
      <c r="AH1401" s="12">
        <f t="shared" ref="AH1401:AH1429" si="143">SUM(AD1401:AG1401)</f>
        <v>1</v>
      </c>
    </row>
    <row r="1402" spans="1:34" hidden="1" x14ac:dyDescent="0.3">
      <c r="A1402" s="11" t="s">
        <v>4884</v>
      </c>
      <c r="B1402" s="12" t="s">
        <v>4576</v>
      </c>
      <c r="C1402" s="12" t="s">
        <v>4582</v>
      </c>
      <c r="D1402" s="11" t="s">
        <v>4885</v>
      </c>
      <c r="E1402" s="11" t="s">
        <v>4886</v>
      </c>
      <c r="F1402" s="11" t="s">
        <v>4884</v>
      </c>
      <c r="G1402" s="12" t="s">
        <v>4887</v>
      </c>
      <c r="I1402" s="13"/>
      <c r="J1402" s="13" t="s">
        <v>370</v>
      </c>
      <c r="K1402" s="14" t="s">
        <v>370</v>
      </c>
      <c r="M1402" s="15" t="s">
        <v>359</v>
      </c>
      <c r="N1402" s="13"/>
      <c r="O1402" s="13" t="s">
        <v>370</v>
      </c>
      <c r="P1402" s="13"/>
      <c r="R1402" s="13"/>
      <c r="S1402" s="13" t="s">
        <v>370</v>
      </c>
      <c r="T1402" s="13"/>
      <c r="W1402" s="13"/>
      <c r="Y1402" s="13"/>
      <c r="Z1402" s="14"/>
      <c r="AD1402" s="13">
        <f t="shared" si="141"/>
        <v>5</v>
      </c>
      <c r="AE1402" s="13">
        <f t="shared" si="138"/>
        <v>0</v>
      </c>
      <c r="AF1402" s="13">
        <f t="shared" si="139"/>
        <v>0</v>
      </c>
      <c r="AG1402" s="13">
        <f t="shared" si="142"/>
        <v>0</v>
      </c>
      <c r="AH1402" s="12">
        <f t="shared" si="143"/>
        <v>5</v>
      </c>
    </row>
    <row r="1403" spans="1:34" hidden="1" x14ac:dyDescent="0.3">
      <c r="A1403" s="11" t="s">
        <v>4888</v>
      </c>
      <c r="B1403" s="12" t="s">
        <v>4576</v>
      </c>
      <c r="C1403" s="12" t="s">
        <v>4582</v>
      </c>
      <c r="D1403" s="11" t="s">
        <v>4885</v>
      </c>
      <c r="E1403" s="11" t="s">
        <v>4889</v>
      </c>
      <c r="F1403" s="11" t="s">
        <v>4888</v>
      </c>
      <c r="G1403" s="12" t="s">
        <v>4890</v>
      </c>
      <c r="H1403" s="13" t="s">
        <v>370</v>
      </c>
      <c r="I1403" s="13"/>
      <c r="J1403" s="13" t="s">
        <v>370</v>
      </c>
      <c r="K1403" s="14" t="s">
        <v>370</v>
      </c>
      <c r="M1403" s="15"/>
      <c r="N1403" s="13"/>
      <c r="P1403" s="13"/>
      <c r="R1403" s="13" t="s">
        <v>370</v>
      </c>
      <c r="T1403" s="13"/>
      <c r="V1403" s="13" t="s">
        <v>549</v>
      </c>
      <c r="W1403" s="13"/>
      <c r="Y1403" s="13"/>
      <c r="Z1403" s="14"/>
      <c r="AD1403" s="13">
        <f t="shared" si="141"/>
        <v>4</v>
      </c>
      <c r="AE1403" s="13">
        <f t="shared" si="138"/>
        <v>0</v>
      </c>
      <c r="AF1403" s="13">
        <f t="shared" si="139"/>
        <v>0</v>
      </c>
      <c r="AG1403" s="13">
        <f t="shared" si="142"/>
        <v>1</v>
      </c>
      <c r="AH1403" s="12">
        <f t="shared" si="143"/>
        <v>5</v>
      </c>
    </row>
    <row r="1404" spans="1:34" hidden="1" x14ac:dyDescent="0.3">
      <c r="A1404" s="11" t="s">
        <v>4891</v>
      </c>
      <c r="B1404" s="12" t="s">
        <v>4576</v>
      </c>
      <c r="C1404" s="12" t="s">
        <v>4582</v>
      </c>
      <c r="D1404" s="11" t="s">
        <v>4885</v>
      </c>
      <c r="E1404" s="11" t="s">
        <v>4892</v>
      </c>
      <c r="F1404" s="11" t="s">
        <v>4891</v>
      </c>
      <c r="G1404" s="12" t="s">
        <v>4893</v>
      </c>
      <c r="I1404" s="13"/>
      <c r="J1404" s="13"/>
      <c r="K1404" s="14" t="s">
        <v>370</v>
      </c>
      <c r="M1404" s="15"/>
      <c r="N1404" s="13"/>
      <c r="P1404" s="13"/>
      <c r="Q1404" s="13" t="s">
        <v>370</v>
      </c>
      <c r="R1404" s="13"/>
      <c r="T1404" s="13"/>
      <c r="W1404" s="13"/>
      <c r="Y1404" s="13"/>
      <c r="Z1404" s="14"/>
      <c r="AD1404" s="13">
        <f t="shared" si="141"/>
        <v>2</v>
      </c>
      <c r="AE1404" s="13">
        <f t="shared" si="138"/>
        <v>0</v>
      </c>
      <c r="AF1404" s="13">
        <f t="shared" si="139"/>
        <v>0</v>
      </c>
      <c r="AG1404" s="13">
        <f t="shared" si="142"/>
        <v>0</v>
      </c>
      <c r="AH1404" s="12">
        <f t="shared" si="143"/>
        <v>2</v>
      </c>
    </row>
    <row r="1405" spans="1:34" hidden="1" x14ac:dyDescent="0.3">
      <c r="A1405" s="11" t="s">
        <v>4894</v>
      </c>
      <c r="B1405" s="12" t="s">
        <v>4576</v>
      </c>
      <c r="C1405" s="12" t="s">
        <v>4582</v>
      </c>
      <c r="D1405" s="11" t="s">
        <v>4885</v>
      </c>
      <c r="E1405" s="11" t="s">
        <v>4895</v>
      </c>
      <c r="F1405" s="11" t="s">
        <v>4894</v>
      </c>
      <c r="G1405" s="12" t="s">
        <v>4896</v>
      </c>
      <c r="I1405" s="13"/>
      <c r="K1405" s="14" t="s">
        <v>370</v>
      </c>
      <c r="M1405" s="15"/>
      <c r="N1405" s="13"/>
      <c r="P1405" s="13"/>
      <c r="R1405" s="13"/>
      <c r="T1405" s="13" t="s">
        <v>370</v>
      </c>
      <c r="W1405" s="13"/>
      <c r="Y1405" s="13"/>
      <c r="AD1405" s="13">
        <f t="shared" si="141"/>
        <v>2</v>
      </c>
      <c r="AE1405" s="13">
        <f t="shared" si="138"/>
        <v>0</v>
      </c>
      <c r="AF1405" s="13">
        <f t="shared" si="139"/>
        <v>0</v>
      </c>
      <c r="AG1405" s="13">
        <f t="shared" si="142"/>
        <v>0</v>
      </c>
      <c r="AH1405" s="12">
        <f t="shared" si="143"/>
        <v>2</v>
      </c>
    </row>
    <row r="1406" spans="1:34" hidden="1" x14ac:dyDescent="0.3">
      <c r="A1406" s="11" t="s">
        <v>4897</v>
      </c>
      <c r="B1406" s="12" t="s">
        <v>4576</v>
      </c>
      <c r="C1406" s="12" t="s">
        <v>4582</v>
      </c>
      <c r="D1406" s="11" t="s">
        <v>4885</v>
      </c>
      <c r="E1406" s="11" t="s">
        <v>4898</v>
      </c>
      <c r="F1406" s="11" t="s">
        <v>4897</v>
      </c>
      <c r="G1406" s="12" t="s">
        <v>4899</v>
      </c>
      <c r="I1406" s="13"/>
      <c r="J1406" s="13"/>
      <c r="K1406" s="17" t="s">
        <v>416</v>
      </c>
      <c r="M1406" s="15"/>
      <c r="N1406" s="13"/>
      <c r="P1406" s="13"/>
      <c r="R1406" s="13"/>
      <c r="T1406" s="13"/>
      <c r="W1406" s="13"/>
      <c r="Y1406" s="13"/>
      <c r="Z1406" s="14"/>
      <c r="AD1406" s="13">
        <f t="shared" si="141"/>
        <v>1</v>
      </c>
      <c r="AE1406" s="13">
        <f t="shared" si="138"/>
        <v>0</v>
      </c>
      <c r="AF1406" s="13">
        <f t="shared" si="139"/>
        <v>0</v>
      </c>
      <c r="AG1406" s="13">
        <f t="shared" si="142"/>
        <v>0</v>
      </c>
      <c r="AH1406" s="12">
        <f t="shared" si="143"/>
        <v>1</v>
      </c>
    </row>
    <row r="1407" spans="1:34" hidden="1" x14ac:dyDescent="0.3">
      <c r="A1407" s="11" t="s">
        <v>4900</v>
      </c>
      <c r="B1407" s="12" t="s">
        <v>4576</v>
      </c>
      <c r="C1407" s="12" t="s">
        <v>4582</v>
      </c>
      <c r="D1407" s="11" t="s">
        <v>4885</v>
      </c>
      <c r="E1407" s="11" t="s">
        <v>4901</v>
      </c>
      <c r="F1407" s="11" t="s">
        <v>4900</v>
      </c>
      <c r="G1407" s="12" t="s">
        <v>4902</v>
      </c>
      <c r="I1407" s="13"/>
      <c r="J1407" s="13"/>
      <c r="K1407" s="17" t="s">
        <v>416</v>
      </c>
      <c r="M1407" s="15"/>
      <c r="N1407" s="13"/>
      <c r="P1407" s="13"/>
      <c r="R1407" s="13" t="s">
        <v>524</v>
      </c>
      <c r="T1407" s="13"/>
      <c r="W1407" s="13"/>
      <c r="Y1407" s="13"/>
      <c r="Z1407" s="14"/>
      <c r="AD1407" s="13">
        <f t="shared" si="141"/>
        <v>1</v>
      </c>
      <c r="AE1407" s="13">
        <f t="shared" si="138"/>
        <v>0</v>
      </c>
      <c r="AF1407" s="13">
        <f t="shared" si="139"/>
        <v>1</v>
      </c>
      <c r="AG1407" s="13">
        <f t="shared" si="142"/>
        <v>0</v>
      </c>
      <c r="AH1407" s="12">
        <f t="shared" si="143"/>
        <v>2</v>
      </c>
    </row>
    <row r="1408" spans="1:34" hidden="1" x14ac:dyDescent="0.3">
      <c r="A1408" s="11" t="s">
        <v>4903</v>
      </c>
      <c r="B1408" s="12" t="s">
        <v>4576</v>
      </c>
      <c r="C1408" s="12" t="s">
        <v>4582</v>
      </c>
      <c r="D1408" s="11" t="s">
        <v>4904</v>
      </c>
      <c r="E1408" s="11" t="s">
        <v>4905</v>
      </c>
      <c r="F1408" s="11" t="s">
        <v>4903</v>
      </c>
      <c r="G1408" s="12" t="s">
        <v>4906</v>
      </c>
      <c r="I1408" s="13"/>
      <c r="J1408" s="13"/>
      <c r="K1408" s="17" t="s">
        <v>847</v>
      </c>
      <c r="M1408" s="15"/>
      <c r="N1408" s="13"/>
      <c r="P1408" s="13"/>
      <c r="R1408" s="13"/>
      <c r="T1408" s="13"/>
      <c r="W1408" s="13"/>
      <c r="Y1408" s="13"/>
      <c r="Z1408" s="14"/>
      <c r="AD1408" s="13">
        <f t="shared" si="141"/>
        <v>0</v>
      </c>
      <c r="AE1408" s="13">
        <f t="shared" si="138"/>
        <v>0</v>
      </c>
      <c r="AF1408" s="13">
        <f t="shared" si="139"/>
        <v>0</v>
      </c>
      <c r="AG1408" s="13">
        <f t="shared" si="142"/>
        <v>0</v>
      </c>
      <c r="AH1408" s="12">
        <f t="shared" si="143"/>
        <v>0</v>
      </c>
    </row>
    <row r="1409" spans="1:34" hidden="1" x14ac:dyDescent="0.3">
      <c r="A1409" s="11" t="s">
        <v>4907</v>
      </c>
      <c r="B1409" s="12" t="s">
        <v>4576</v>
      </c>
      <c r="C1409" s="12" t="s">
        <v>4582</v>
      </c>
      <c r="D1409" s="11" t="s">
        <v>4908</v>
      </c>
      <c r="E1409" s="11" t="s">
        <v>4909</v>
      </c>
      <c r="F1409" s="11" t="s">
        <v>4907</v>
      </c>
      <c r="G1409" s="12" t="s">
        <v>4910</v>
      </c>
      <c r="I1409" s="13"/>
      <c r="J1409" s="13" t="s">
        <v>370</v>
      </c>
      <c r="K1409" s="14" t="s">
        <v>370</v>
      </c>
      <c r="M1409" s="15" t="s">
        <v>359</v>
      </c>
      <c r="N1409" s="13"/>
      <c r="O1409" s="13" t="s">
        <v>370</v>
      </c>
      <c r="P1409" s="13" t="s">
        <v>370</v>
      </c>
      <c r="Q1409" s="13" t="s">
        <v>370</v>
      </c>
      <c r="R1409" s="13"/>
      <c r="S1409" s="13" t="s">
        <v>370</v>
      </c>
      <c r="T1409" s="13" t="s">
        <v>370</v>
      </c>
      <c r="U1409" s="13" t="s">
        <v>370</v>
      </c>
      <c r="W1409" s="13" t="s">
        <v>370</v>
      </c>
      <c r="Y1409" s="13"/>
      <c r="Z1409" s="14"/>
      <c r="AD1409" s="13">
        <f t="shared" si="141"/>
        <v>10</v>
      </c>
      <c r="AE1409" s="13">
        <f t="shared" si="138"/>
        <v>0</v>
      </c>
      <c r="AF1409" s="13">
        <f t="shared" si="139"/>
        <v>0</v>
      </c>
      <c r="AG1409" s="13">
        <f t="shared" si="142"/>
        <v>0</v>
      </c>
      <c r="AH1409" s="12">
        <f t="shared" si="143"/>
        <v>10</v>
      </c>
    </row>
    <row r="1410" spans="1:34" hidden="1" x14ac:dyDescent="0.3">
      <c r="A1410" s="11" t="s">
        <v>4911</v>
      </c>
      <c r="B1410" s="12" t="s">
        <v>4576</v>
      </c>
      <c r="C1410" s="12" t="s">
        <v>4582</v>
      </c>
      <c r="D1410" s="11" t="s">
        <v>4912</v>
      </c>
      <c r="E1410" s="11" t="s">
        <v>4913</v>
      </c>
      <c r="F1410" s="11" t="s">
        <v>4911</v>
      </c>
      <c r="G1410" s="12" t="s">
        <v>4914</v>
      </c>
      <c r="H1410" s="13" t="s">
        <v>525</v>
      </c>
      <c r="I1410" s="13"/>
      <c r="J1410" s="13" t="s">
        <v>538</v>
      </c>
      <c r="K1410" s="14" t="s">
        <v>370</v>
      </c>
      <c r="M1410" s="15"/>
      <c r="N1410" s="13"/>
      <c r="P1410" s="13"/>
      <c r="R1410" s="13" t="s">
        <v>370</v>
      </c>
      <c r="T1410" s="13"/>
      <c r="W1410" s="13"/>
      <c r="Y1410" s="13"/>
      <c r="Z1410" s="14"/>
      <c r="AD1410" s="13">
        <f t="shared" si="141"/>
        <v>2</v>
      </c>
      <c r="AE1410" s="13">
        <f t="shared" si="138"/>
        <v>1</v>
      </c>
      <c r="AF1410" s="13">
        <f t="shared" si="139"/>
        <v>0</v>
      </c>
      <c r="AG1410" s="13">
        <f t="shared" si="142"/>
        <v>0</v>
      </c>
      <c r="AH1410" s="12">
        <f t="shared" si="143"/>
        <v>3</v>
      </c>
    </row>
    <row r="1411" spans="1:34" hidden="1" x14ac:dyDescent="0.3">
      <c r="A1411" s="11" t="s">
        <v>4915</v>
      </c>
      <c r="B1411" s="12" t="s">
        <v>4576</v>
      </c>
      <c r="C1411" s="12" t="s">
        <v>4582</v>
      </c>
      <c r="D1411" s="11" t="s">
        <v>4912</v>
      </c>
      <c r="E1411" s="11" t="s">
        <v>4916</v>
      </c>
      <c r="F1411" s="11" t="s">
        <v>4915</v>
      </c>
      <c r="G1411" s="12" t="s">
        <v>4917</v>
      </c>
      <c r="I1411" s="13"/>
      <c r="J1411" s="13" t="s">
        <v>370</v>
      </c>
      <c r="K1411" s="14" t="s">
        <v>370</v>
      </c>
      <c r="M1411" s="15"/>
      <c r="N1411" s="13"/>
      <c r="P1411" s="13"/>
      <c r="R1411" s="13"/>
      <c r="S1411" s="13" t="s">
        <v>370</v>
      </c>
      <c r="T1411" s="13"/>
      <c r="W1411" s="13"/>
      <c r="Y1411" s="13"/>
      <c r="Z1411" s="14"/>
      <c r="AD1411" s="13">
        <f t="shared" si="141"/>
        <v>3</v>
      </c>
      <c r="AE1411" s="13">
        <f t="shared" si="138"/>
        <v>0</v>
      </c>
      <c r="AF1411" s="13">
        <f t="shared" si="139"/>
        <v>0</v>
      </c>
      <c r="AG1411" s="13">
        <f t="shared" si="142"/>
        <v>0</v>
      </c>
      <c r="AH1411" s="12">
        <f t="shared" si="143"/>
        <v>3</v>
      </c>
    </row>
    <row r="1412" spans="1:34" hidden="1" x14ac:dyDescent="0.3">
      <c r="A1412" s="11" t="s">
        <v>4918</v>
      </c>
      <c r="B1412" s="12" t="s">
        <v>4576</v>
      </c>
      <c r="C1412" s="12" t="s">
        <v>4582</v>
      </c>
      <c r="D1412" s="11" t="s">
        <v>4912</v>
      </c>
      <c r="E1412" s="11" t="s">
        <v>4919</v>
      </c>
      <c r="F1412" s="11" t="s">
        <v>4918</v>
      </c>
      <c r="G1412" s="12" t="s">
        <v>4920</v>
      </c>
      <c r="H1412" s="13" t="s">
        <v>370</v>
      </c>
      <c r="I1412" s="13"/>
      <c r="J1412" s="13" t="s">
        <v>370</v>
      </c>
      <c r="K1412" s="14" t="s">
        <v>370</v>
      </c>
      <c r="M1412" s="15"/>
      <c r="N1412" s="13"/>
      <c r="P1412" s="13"/>
      <c r="R1412" s="13" t="s">
        <v>370</v>
      </c>
      <c r="T1412" s="13"/>
      <c r="W1412" s="13"/>
      <c r="Y1412" s="13"/>
      <c r="Z1412" s="14"/>
      <c r="AD1412" s="13">
        <f t="shared" si="141"/>
        <v>4</v>
      </c>
      <c r="AE1412" s="13">
        <f t="shared" ref="AE1412:AE1433" si="144">COUNTIF(H1412:Z1412,"NB")</f>
        <v>0</v>
      </c>
      <c r="AF1412" s="13">
        <f t="shared" ref="AF1412:AF1433" si="145">COUNTIF(H1412:Z1412,"V")</f>
        <v>0</v>
      </c>
      <c r="AG1412" s="13">
        <f t="shared" si="142"/>
        <v>0</v>
      </c>
      <c r="AH1412" s="12">
        <f t="shared" si="143"/>
        <v>4</v>
      </c>
    </row>
    <row r="1413" spans="1:34" hidden="1" x14ac:dyDescent="0.3">
      <c r="A1413" s="11" t="s">
        <v>4921</v>
      </c>
      <c r="B1413" s="12" t="s">
        <v>4576</v>
      </c>
      <c r="C1413" s="12" t="s">
        <v>4582</v>
      </c>
      <c r="D1413" s="11" t="s">
        <v>4922</v>
      </c>
      <c r="E1413" s="11" t="s">
        <v>4923</v>
      </c>
      <c r="F1413" s="11" t="s">
        <v>4921</v>
      </c>
      <c r="G1413" s="12" t="s">
        <v>4924</v>
      </c>
      <c r="H1413" s="13" t="s">
        <v>396</v>
      </c>
      <c r="I1413" s="13"/>
      <c r="J1413" s="13" t="s">
        <v>370</v>
      </c>
      <c r="K1413" s="14" t="s">
        <v>370</v>
      </c>
      <c r="M1413" s="15" t="s">
        <v>359</v>
      </c>
      <c r="N1413" s="13"/>
      <c r="O1413" s="13" t="s">
        <v>370</v>
      </c>
      <c r="P1413" s="13" t="s">
        <v>370</v>
      </c>
      <c r="Q1413" s="13" t="s">
        <v>370</v>
      </c>
      <c r="R1413" s="13" t="s">
        <v>370</v>
      </c>
      <c r="S1413" s="13" t="s">
        <v>370</v>
      </c>
      <c r="T1413" s="13" t="s">
        <v>370</v>
      </c>
      <c r="U1413" s="13" t="s">
        <v>549</v>
      </c>
      <c r="W1413" s="13" t="s">
        <v>370</v>
      </c>
      <c r="Y1413" s="13"/>
      <c r="Z1413" s="14"/>
      <c r="AD1413" s="13">
        <f t="shared" si="141"/>
        <v>10</v>
      </c>
      <c r="AE1413" s="13">
        <f t="shared" si="144"/>
        <v>0</v>
      </c>
      <c r="AF1413" s="13">
        <f t="shared" si="145"/>
        <v>0</v>
      </c>
      <c r="AG1413" s="13">
        <f t="shared" si="142"/>
        <v>1</v>
      </c>
      <c r="AH1413" s="12">
        <f t="shared" si="143"/>
        <v>11</v>
      </c>
    </row>
    <row r="1414" spans="1:34" hidden="1" x14ac:dyDescent="0.3">
      <c r="A1414" s="11" t="s">
        <v>4925</v>
      </c>
      <c r="B1414" s="12" t="s">
        <v>4576</v>
      </c>
      <c r="C1414" s="12" t="s">
        <v>4582</v>
      </c>
      <c r="D1414" s="11" t="s">
        <v>4922</v>
      </c>
      <c r="E1414" s="11" t="s">
        <v>4926</v>
      </c>
      <c r="F1414" s="11" t="s">
        <v>4925</v>
      </c>
      <c r="G1414" s="12" t="s">
        <v>4927</v>
      </c>
      <c r="I1414" s="13"/>
      <c r="J1414" s="16" t="s">
        <v>416</v>
      </c>
      <c r="M1414" s="15"/>
      <c r="N1414" s="13"/>
      <c r="P1414" s="13"/>
      <c r="R1414" s="13"/>
      <c r="T1414" s="13"/>
      <c r="W1414" s="13"/>
      <c r="Y1414" s="13"/>
      <c r="Z1414" s="14"/>
      <c r="AD1414" s="13">
        <f t="shared" si="141"/>
        <v>1</v>
      </c>
      <c r="AE1414" s="13">
        <f t="shared" si="144"/>
        <v>0</v>
      </c>
      <c r="AF1414" s="13">
        <f t="shared" si="145"/>
        <v>0</v>
      </c>
      <c r="AG1414" s="13">
        <f t="shared" si="142"/>
        <v>0</v>
      </c>
      <c r="AH1414" s="12">
        <f t="shared" si="143"/>
        <v>1</v>
      </c>
    </row>
    <row r="1415" spans="1:34" hidden="1" x14ac:dyDescent="0.3">
      <c r="A1415" s="11" t="s">
        <v>4928</v>
      </c>
      <c r="B1415" s="12" t="s">
        <v>4576</v>
      </c>
      <c r="C1415" s="12" t="s">
        <v>4582</v>
      </c>
      <c r="D1415" s="11" t="s">
        <v>4922</v>
      </c>
      <c r="E1415" s="11" t="s">
        <v>4929</v>
      </c>
      <c r="F1415" s="11" t="s">
        <v>4928</v>
      </c>
      <c r="G1415" s="12" t="s">
        <v>4930</v>
      </c>
      <c r="I1415" s="27"/>
      <c r="J1415" s="13" t="s">
        <v>370</v>
      </c>
      <c r="K1415" s="14" t="s">
        <v>370</v>
      </c>
      <c r="M1415" s="15" t="s">
        <v>359</v>
      </c>
      <c r="N1415" s="13" t="s">
        <v>549</v>
      </c>
      <c r="O1415" s="13" t="s">
        <v>370</v>
      </c>
      <c r="P1415" s="13" t="s">
        <v>370</v>
      </c>
      <c r="Q1415" s="13" t="s">
        <v>370</v>
      </c>
      <c r="R1415" s="13"/>
      <c r="S1415" s="13" t="s">
        <v>370</v>
      </c>
      <c r="T1415" s="13" t="s">
        <v>370</v>
      </c>
      <c r="W1415" s="13" t="s">
        <v>370</v>
      </c>
      <c r="Y1415" s="13"/>
      <c r="Z1415" s="14"/>
      <c r="AD1415" s="13">
        <f>COUNTIF(H1415:Z1415,"X")+COUNTIF(H1415:Z1415, "X(e)")</f>
        <v>9</v>
      </c>
      <c r="AE1415" s="13">
        <f>COUNTIF(H1415:Z1415,"NB")</f>
        <v>0</v>
      </c>
      <c r="AF1415" s="13">
        <f>COUNTIF(H1415:Z1415,"V")</f>
        <v>0</v>
      </c>
      <c r="AG1415" s="13">
        <f>COUNTIF(H1415:AA1415,"IN")</f>
        <v>1</v>
      </c>
      <c r="AH1415" s="12">
        <f>SUM(AD1415:AG1415)</f>
        <v>10</v>
      </c>
    </row>
    <row r="1416" spans="1:34" hidden="1" x14ac:dyDescent="0.3">
      <c r="A1416" s="11" t="s">
        <v>4931</v>
      </c>
      <c r="B1416" s="12" t="s">
        <v>4576</v>
      </c>
      <c r="C1416" s="12" t="s">
        <v>4582</v>
      </c>
      <c r="D1416" s="11" t="s">
        <v>4922</v>
      </c>
      <c r="E1416" s="11" t="s">
        <v>4932</v>
      </c>
      <c r="F1416" s="11" t="s">
        <v>4931</v>
      </c>
      <c r="G1416" s="12" t="s">
        <v>4933</v>
      </c>
      <c r="I1416" s="13"/>
      <c r="J1416" s="16" t="s">
        <v>416</v>
      </c>
      <c r="M1416" s="15"/>
      <c r="N1416" s="13"/>
      <c r="P1416" s="13"/>
      <c r="R1416" s="13"/>
      <c r="T1416" s="13"/>
      <c r="W1416" s="13"/>
      <c r="Y1416" s="13"/>
      <c r="Z1416" s="14"/>
      <c r="AD1416" s="13">
        <f>COUNTIF(H1416:Z1416,"X")+COUNTIF(H1416:Z1416, "X(e)")</f>
        <v>1</v>
      </c>
      <c r="AE1416" s="13">
        <f>COUNTIF(H1416:Z1416,"NB")</f>
        <v>0</v>
      </c>
      <c r="AF1416" s="13">
        <f>COUNTIF(H1416:Z1416,"V")</f>
        <v>0</v>
      </c>
      <c r="AG1416" s="13">
        <f>COUNTIF(H1416:AA1416,"IN")</f>
        <v>0</v>
      </c>
      <c r="AH1416" s="12">
        <f>SUM(AD1416:AG1416)</f>
        <v>1</v>
      </c>
    </row>
    <row r="1417" spans="1:34" hidden="1" x14ac:dyDescent="0.3">
      <c r="A1417" s="11" t="s">
        <v>4934</v>
      </c>
      <c r="B1417" s="12" t="s">
        <v>4576</v>
      </c>
      <c r="C1417" s="12" t="s">
        <v>4582</v>
      </c>
      <c r="D1417" s="11" t="s">
        <v>4922</v>
      </c>
      <c r="E1417" s="11" t="s">
        <v>4935</v>
      </c>
      <c r="F1417" s="11" t="s">
        <v>4934</v>
      </c>
      <c r="G1417" s="12" t="s">
        <v>4936</v>
      </c>
      <c r="H1417" s="13" t="s">
        <v>370</v>
      </c>
      <c r="I1417" s="13"/>
      <c r="J1417" s="13" t="s">
        <v>370</v>
      </c>
      <c r="M1417" s="15" t="s">
        <v>359</v>
      </c>
      <c r="N1417" s="13"/>
      <c r="O1417" s="13" t="s">
        <v>370</v>
      </c>
      <c r="P1417" s="13"/>
      <c r="R1417" s="13"/>
      <c r="S1417" s="13" t="s">
        <v>370</v>
      </c>
      <c r="T1417" s="13"/>
      <c r="W1417" s="13" t="s">
        <v>370</v>
      </c>
      <c r="Y1417" s="13"/>
      <c r="Z1417" s="14"/>
      <c r="AD1417" s="13">
        <f t="shared" si="141"/>
        <v>6</v>
      </c>
      <c r="AE1417" s="13">
        <f t="shared" si="144"/>
        <v>0</v>
      </c>
      <c r="AF1417" s="13">
        <f t="shared" si="145"/>
        <v>0</v>
      </c>
      <c r="AG1417" s="13">
        <f t="shared" si="142"/>
        <v>0</v>
      </c>
      <c r="AH1417" s="12">
        <f t="shared" si="143"/>
        <v>6</v>
      </c>
    </row>
    <row r="1418" spans="1:34" hidden="1" x14ac:dyDescent="0.3">
      <c r="A1418" s="11" t="s">
        <v>4937</v>
      </c>
      <c r="B1418" s="12" t="s">
        <v>4576</v>
      </c>
      <c r="C1418" s="12" t="s">
        <v>4582</v>
      </c>
      <c r="D1418" s="11" t="s">
        <v>4922</v>
      </c>
      <c r="E1418" s="11" t="s">
        <v>4152</v>
      </c>
      <c r="F1418" s="11" t="s">
        <v>4937</v>
      </c>
      <c r="G1418" s="12" t="s">
        <v>4938</v>
      </c>
      <c r="I1418" s="13"/>
      <c r="J1418" s="13"/>
      <c r="M1418" s="15" t="s">
        <v>359</v>
      </c>
      <c r="N1418" s="13"/>
      <c r="O1418" s="13" t="s">
        <v>370</v>
      </c>
      <c r="P1418" s="13"/>
      <c r="R1418" s="13"/>
      <c r="T1418" s="13"/>
      <c r="W1418" s="13"/>
      <c r="Y1418" s="13"/>
      <c r="Z1418" s="14"/>
      <c r="AD1418" s="13">
        <f t="shared" si="141"/>
        <v>2</v>
      </c>
      <c r="AE1418" s="13">
        <f t="shared" si="144"/>
        <v>0</v>
      </c>
      <c r="AF1418" s="13">
        <f t="shared" si="145"/>
        <v>0</v>
      </c>
      <c r="AG1418" s="13">
        <f t="shared" si="142"/>
        <v>0</v>
      </c>
      <c r="AH1418" s="12">
        <f t="shared" si="143"/>
        <v>2</v>
      </c>
    </row>
    <row r="1419" spans="1:34" hidden="1" x14ac:dyDescent="0.3">
      <c r="A1419" s="11" t="s">
        <v>4939</v>
      </c>
      <c r="B1419" s="12" t="s">
        <v>4576</v>
      </c>
      <c r="C1419" s="12" t="s">
        <v>4582</v>
      </c>
      <c r="D1419" s="11" t="s">
        <v>4922</v>
      </c>
      <c r="E1419" s="11" t="s">
        <v>4940</v>
      </c>
      <c r="F1419" s="11" t="s">
        <v>4939</v>
      </c>
      <c r="G1419" s="12" t="s">
        <v>4941</v>
      </c>
      <c r="I1419" s="13"/>
      <c r="J1419" s="13" t="s">
        <v>370</v>
      </c>
      <c r="K1419" s="14" t="s">
        <v>370</v>
      </c>
      <c r="M1419" s="15" t="s">
        <v>359</v>
      </c>
      <c r="N1419" s="13"/>
      <c r="O1419" s="13" t="s">
        <v>370</v>
      </c>
      <c r="P1419" s="13" t="s">
        <v>370</v>
      </c>
      <c r="Q1419" s="13" t="s">
        <v>370</v>
      </c>
      <c r="R1419" s="13"/>
      <c r="S1419" s="13" t="s">
        <v>370</v>
      </c>
      <c r="T1419" s="13" t="s">
        <v>370</v>
      </c>
      <c r="U1419" s="13" t="s">
        <v>524</v>
      </c>
      <c r="W1419" s="13" t="s">
        <v>370</v>
      </c>
      <c r="Y1419" s="13"/>
      <c r="Z1419" s="14"/>
      <c r="AD1419" s="13">
        <f t="shared" si="141"/>
        <v>9</v>
      </c>
      <c r="AE1419" s="13">
        <f t="shared" si="144"/>
        <v>0</v>
      </c>
      <c r="AF1419" s="13">
        <f t="shared" si="145"/>
        <v>1</v>
      </c>
      <c r="AG1419" s="13">
        <f t="shared" si="142"/>
        <v>0</v>
      </c>
      <c r="AH1419" s="12">
        <f t="shared" si="143"/>
        <v>10</v>
      </c>
    </row>
    <row r="1420" spans="1:34" hidden="1" x14ac:dyDescent="0.3">
      <c r="A1420" s="11" t="s">
        <v>4942</v>
      </c>
      <c r="B1420" s="12" t="s">
        <v>4576</v>
      </c>
      <c r="C1420" s="12" t="s">
        <v>4582</v>
      </c>
      <c r="D1420" s="11" t="s">
        <v>4922</v>
      </c>
      <c r="E1420" s="11" t="s">
        <v>4943</v>
      </c>
      <c r="F1420" s="11" t="s">
        <v>4942</v>
      </c>
      <c r="G1420" s="12" t="s">
        <v>4944</v>
      </c>
      <c r="H1420" s="13" t="s">
        <v>525</v>
      </c>
      <c r="I1420" s="13"/>
      <c r="J1420" s="13" t="s">
        <v>370</v>
      </c>
      <c r="K1420" s="14" t="s">
        <v>370</v>
      </c>
      <c r="M1420" s="15" t="s">
        <v>359</v>
      </c>
      <c r="N1420" s="13"/>
      <c r="O1420" s="13" t="s">
        <v>370</v>
      </c>
      <c r="P1420" s="13" t="s">
        <v>370</v>
      </c>
      <c r="Q1420" s="13" t="s">
        <v>370</v>
      </c>
      <c r="R1420" s="13" t="s">
        <v>370</v>
      </c>
      <c r="S1420" s="13" t="s">
        <v>370</v>
      </c>
      <c r="T1420" s="13" t="s">
        <v>370</v>
      </c>
      <c r="U1420" s="13" t="s">
        <v>524</v>
      </c>
      <c r="W1420" s="13" t="s">
        <v>370</v>
      </c>
      <c r="Y1420" s="13"/>
      <c r="Z1420" s="14"/>
      <c r="AD1420" s="13">
        <f t="shared" si="141"/>
        <v>10</v>
      </c>
      <c r="AE1420" s="13">
        <f t="shared" si="144"/>
        <v>0</v>
      </c>
      <c r="AF1420" s="13">
        <f t="shared" si="145"/>
        <v>1</v>
      </c>
      <c r="AG1420" s="13">
        <f t="shared" si="142"/>
        <v>0</v>
      </c>
      <c r="AH1420" s="12">
        <f t="shared" si="143"/>
        <v>11</v>
      </c>
    </row>
    <row r="1421" spans="1:34" hidden="1" x14ac:dyDescent="0.3">
      <c r="A1421" s="11" t="s">
        <v>4945</v>
      </c>
      <c r="B1421" s="12" t="s">
        <v>4576</v>
      </c>
      <c r="C1421" s="12" t="s">
        <v>4582</v>
      </c>
      <c r="D1421" s="11" t="s">
        <v>4946</v>
      </c>
      <c r="E1421" s="11" t="s">
        <v>1976</v>
      </c>
      <c r="F1421" s="11" t="s">
        <v>4945</v>
      </c>
      <c r="G1421" s="12" t="s">
        <v>4947</v>
      </c>
      <c r="I1421" s="13"/>
      <c r="J1421" s="13"/>
      <c r="M1421" s="15" t="s">
        <v>359</v>
      </c>
      <c r="N1421" s="13"/>
      <c r="O1421" s="13" t="s">
        <v>370</v>
      </c>
      <c r="P1421" s="13"/>
      <c r="R1421" s="13"/>
      <c r="S1421" s="13" t="s">
        <v>370</v>
      </c>
      <c r="T1421" s="13"/>
      <c r="W1421" s="13"/>
      <c r="Y1421" s="13"/>
      <c r="Z1421" s="14"/>
      <c r="AD1421" s="13">
        <f t="shared" si="141"/>
        <v>3</v>
      </c>
      <c r="AE1421" s="13">
        <f t="shared" si="144"/>
        <v>0</v>
      </c>
      <c r="AF1421" s="13">
        <f t="shared" si="145"/>
        <v>0</v>
      </c>
      <c r="AG1421" s="13">
        <f t="shared" si="142"/>
        <v>0</v>
      </c>
      <c r="AH1421" s="12">
        <f t="shared" si="143"/>
        <v>3</v>
      </c>
    </row>
    <row r="1422" spans="1:34" hidden="1" x14ac:dyDescent="0.3">
      <c r="A1422" s="11" t="s">
        <v>4948</v>
      </c>
      <c r="B1422" s="12" t="s">
        <v>4576</v>
      </c>
      <c r="C1422" s="12" t="s">
        <v>4582</v>
      </c>
      <c r="D1422" s="11" t="s">
        <v>4949</v>
      </c>
      <c r="E1422" s="11" t="s">
        <v>4950</v>
      </c>
      <c r="F1422" s="11" t="s">
        <v>4948</v>
      </c>
      <c r="G1422" s="12" t="s">
        <v>4951</v>
      </c>
      <c r="I1422" s="13"/>
      <c r="J1422" s="13"/>
      <c r="M1422" s="15" t="s">
        <v>359</v>
      </c>
      <c r="N1422" s="13"/>
      <c r="O1422" s="13" t="s">
        <v>370</v>
      </c>
      <c r="P1422" s="13"/>
      <c r="R1422" s="13"/>
      <c r="T1422" s="13"/>
      <c r="W1422" s="13"/>
      <c r="Y1422" s="13"/>
      <c r="Z1422" s="14"/>
      <c r="AD1422" s="13">
        <f t="shared" si="141"/>
        <v>2</v>
      </c>
      <c r="AE1422" s="13">
        <f t="shared" si="144"/>
        <v>0</v>
      </c>
      <c r="AF1422" s="13">
        <f t="shared" si="145"/>
        <v>0</v>
      </c>
      <c r="AG1422" s="13">
        <f t="shared" si="142"/>
        <v>0</v>
      </c>
      <c r="AH1422" s="12">
        <f t="shared" si="143"/>
        <v>2</v>
      </c>
    </row>
    <row r="1423" spans="1:34" hidden="1" x14ac:dyDescent="0.3">
      <c r="A1423" s="11" t="s">
        <v>4952</v>
      </c>
      <c r="B1423" s="12" t="s">
        <v>4576</v>
      </c>
      <c r="C1423" s="12" t="s">
        <v>4582</v>
      </c>
      <c r="D1423" s="11" t="s">
        <v>4953</v>
      </c>
      <c r="E1423" s="11" t="s">
        <v>4954</v>
      </c>
      <c r="F1423" s="11" t="s">
        <v>4952</v>
      </c>
      <c r="G1423" s="12" t="s">
        <v>4955</v>
      </c>
      <c r="I1423" s="13"/>
      <c r="J1423" s="13"/>
      <c r="K1423" s="17" t="s">
        <v>416</v>
      </c>
      <c r="M1423" s="15"/>
      <c r="N1423" s="13"/>
      <c r="P1423" s="13"/>
      <c r="R1423" s="13"/>
      <c r="T1423" s="13"/>
      <c r="W1423" s="13"/>
      <c r="Y1423" s="13"/>
      <c r="Z1423" s="14"/>
      <c r="AD1423" s="13">
        <f t="shared" si="141"/>
        <v>1</v>
      </c>
      <c r="AE1423" s="13">
        <f t="shared" si="144"/>
        <v>0</v>
      </c>
      <c r="AF1423" s="13">
        <f t="shared" si="145"/>
        <v>0</v>
      </c>
      <c r="AG1423" s="13">
        <f t="shared" si="142"/>
        <v>0</v>
      </c>
      <c r="AH1423" s="12">
        <f t="shared" si="143"/>
        <v>1</v>
      </c>
    </row>
    <row r="1424" spans="1:34" hidden="1" x14ac:dyDescent="0.3">
      <c r="A1424" s="11" t="s">
        <v>4956</v>
      </c>
      <c r="B1424" s="12" t="s">
        <v>4576</v>
      </c>
      <c r="C1424" s="12" t="s">
        <v>4582</v>
      </c>
      <c r="D1424" s="11" t="s">
        <v>4957</v>
      </c>
      <c r="E1424" s="11" t="s">
        <v>4958</v>
      </c>
      <c r="F1424" s="11" t="s">
        <v>4956</v>
      </c>
      <c r="G1424" s="12" t="s">
        <v>4959</v>
      </c>
      <c r="H1424" s="13" t="s">
        <v>370</v>
      </c>
      <c r="I1424" s="13"/>
      <c r="J1424" s="13" t="s">
        <v>370</v>
      </c>
      <c r="K1424" s="14" t="s">
        <v>370</v>
      </c>
      <c r="M1424" s="15" t="s">
        <v>359</v>
      </c>
      <c r="N1424" s="13" t="s">
        <v>549</v>
      </c>
      <c r="P1424" s="13"/>
      <c r="R1424" s="13" t="s">
        <v>370</v>
      </c>
      <c r="T1424" s="13"/>
      <c r="V1424" s="13" t="s">
        <v>370</v>
      </c>
      <c r="W1424" s="13" t="s">
        <v>370</v>
      </c>
      <c r="Y1424" s="13"/>
      <c r="Z1424" s="14"/>
      <c r="AD1424" s="13">
        <f t="shared" si="141"/>
        <v>7</v>
      </c>
      <c r="AE1424" s="13">
        <f t="shared" si="144"/>
        <v>0</v>
      </c>
      <c r="AF1424" s="13">
        <f t="shared" si="145"/>
        <v>0</v>
      </c>
      <c r="AG1424" s="13">
        <f t="shared" si="142"/>
        <v>1</v>
      </c>
      <c r="AH1424" s="12">
        <f t="shared" si="143"/>
        <v>8</v>
      </c>
    </row>
    <row r="1425" spans="1:34" hidden="1" x14ac:dyDescent="0.3">
      <c r="A1425" s="11" t="s">
        <v>4960</v>
      </c>
      <c r="B1425" s="12" t="s">
        <v>4576</v>
      </c>
      <c r="C1425" s="12" t="s">
        <v>4582</v>
      </c>
      <c r="D1425" s="11" t="s">
        <v>4961</v>
      </c>
      <c r="E1425" s="11" t="s">
        <v>1806</v>
      </c>
      <c r="F1425" s="11" t="s">
        <v>4960</v>
      </c>
      <c r="G1425" s="12" t="s">
        <v>4962</v>
      </c>
      <c r="I1425" s="13"/>
      <c r="J1425" s="13" t="s">
        <v>370</v>
      </c>
      <c r="K1425" s="14" t="s">
        <v>370</v>
      </c>
      <c r="M1425" s="15"/>
      <c r="N1425" s="13"/>
      <c r="P1425" s="13" t="s">
        <v>370</v>
      </c>
      <c r="Q1425" s="13" t="s">
        <v>370</v>
      </c>
      <c r="R1425" s="13"/>
      <c r="S1425" s="13" t="s">
        <v>370</v>
      </c>
      <c r="T1425" s="13" t="s">
        <v>370</v>
      </c>
      <c r="W1425" s="13" t="s">
        <v>370</v>
      </c>
      <c r="Y1425" s="13"/>
      <c r="Z1425" s="14"/>
      <c r="AD1425" s="13">
        <f t="shared" si="141"/>
        <v>7</v>
      </c>
      <c r="AE1425" s="13">
        <f t="shared" si="144"/>
        <v>0</v>
      </c>
      <c r="AF1425" s="13">
        <f t="shared" si="145"/>
        <v>0</v>
      </c>
      <c r="AG1425" s="13">
        <f t="shared" si="142"/>
        <v>0</v>
      </c>
      <c r="AH1425" s="12">
        <f t="shared" si="143"/>
        <v>7</v>
      </c>
    </row>
    <row r="1426" spans="1:34" hidden="1" x14ac:dyDescent="0.3">
      <c r="A1426" s="11" t="s">
        <v>220</v>
      </c>
      <c r="B1426" s="12" t="s">
        <v>4576</v>
      </c>
      <c r="C1426" s="12" t="s">
        <v>4582</v>
      </c>
      <c r="D1426" s="11" t="s">
        <v>4963</v>
      </c>
      <c r="E1426" s="11" t="s">
        <v>4964</v>
      </c>
      <c r="F1426" s="11" t="s">
        <v>220</v>
      </c>
      <c r="G1426" s="12" t="s">
        <v>4965</v>
      </c>
      <c r="I1426" s="13"/>
      <c r="J1426" s="13"/>
      <c r="M1426" s="15" t="s">
        <v>359</v>
      </c>
      <c r="N1426" s="13" t="s">
        <v>549</v>
      </c>
      <c r="O1426" s="13" t="s">
        <v>370</v>
      </c>
      <c r="P1426" s="13"/>
      <c r="R1426" s="13"/>
      <c r="S1426" s="13" t="s">
        <v>370</v>
      </c>
      <c r="T1426" s="13"/>
      <c r="W1426" s="13" t="s">
        <v>370</v>
      </c>
      <c r="Y1426" s="13"/>
      <c r="Z1426" s="14"/>
      <c r="AD1426" s="13">
        <f t="shared" si="141"/>
        <v>4</v>
      </c>
      <c r="AE1426" s="13">
        <f t="shared" si="144"/>
        <v>0</v>
      </c>
      <c r="AF1426" s="13">
        <f t="shared" si="145"/>
        <v>0</v>
      </c>
      <c r="AG1426" s="13">
        <f t="shared" si="142"/>
        <v>1</v>
      </c>
      <c r="AH1426" s="12">
        <f t="shared" si="143"/>
        <v>5</v>
      </c>
    </row>
    <row r="1427" spans="1:34" hidden="1" x14ac:dyDescent="0.3">
      <c r="A1427" s="11" t="s">
        <v>4966</v>
      </c>
      <c r="B1427" s="12" t="s">
        <v>4576</v>
      </c>
      <c r="C1427" s="12" t="s">
        <v>4582</v>
      </c>
      <c r="D1427" s="11" t="s">
        <v>4963</v>
      </c>
      <c r="E1427" s="11" t="s">
        <v>4967</v>
      </c>
      <c r="F1427" s="11" t="s">
        <v>4966</v>
      </c>
      <c r="G1427" s="12" t="s">
        <v>4968</v>
      </c>
      <c r="H1427" s="13" t="s">
        <v>370</v>
      </c>
      <c r="I1427" s="13"/>
      <c r="J1427" s="13" t="s">
        <v>370</v>
      </c>
      <c r="M1427" s="15"/>
      <c r="N1427" s="13"/>
      <c r="P1427" s="13"/>
      <c r="R1427" s="13"/>
      <c r="S1427" s="13" t="s">
        <v>370</v>
      </c>
      <c r="T1427" s="13"/>
      <c r="V1427" s="13" t="s">
        <v>362</v>
      </c>
      <c r="W1427" s="13"/>
      <c r="Y1427" s="13"/>
      <c r="Z1427" s="14"/>
      <c r="AD1427" s="13">
        <f t="shared" si="141"/>
        <v>3</v>
      </c>
      <c r="AE1427" s="13">
        <f t="shared" si="144"/>
        <v>0</v>
      </c>
      <c r="AF1427" s="13">
        <f t="shared" si="145"/>
        <v>0</v>
      </c>
      <c r="AG1427" s="13">
        <f t="shared" si="142"/>
        <v>1</v>
      </c>
      <c r="AH1427" s="12">
        <f t="shared" si="143"/>
        <v>4</v>
      </c>
    </row>
    <row r="1428" spans="1:34" hidden="1" x14ac:dyDescent="0.3">
      <c r="A1428" s="11" t="s">
        <v>4969</v>
      </c>
      <c r="B1428" s="12" t="s">
        <v>4576</v>
      </c>
      <c r="C1428" s="12" t="s">
        <v>4582</v>
      </c>
      <c r="D1428" s="11" t="s">
        <v>4963</v>
      </c>
      <c r="E1428" s="11" t="s">
        <v>4970</v>
      </c>
      <c r="F1428" s="11" t="s">
        <v>4969</v>
      </c>
      <c r="G1428" s="12" t="s">
        <v>4971</v>
      </c>
      <c r="I1428" s="13"/>
      <c r="J1428" s="13"/>
      <c r="M1428" s="15"/>
      <c r="N1428" s="13"/>
      <c r="O1428" s="13" t="s">
        <v>370</v>
      </c>
      <c r="P1428" s="13"/>
      <c r="R1428" s="13"/>
      <c r="S1428" s="13" t="s">
        <v>370</v>
      </c>
      <c r="T1428" s="13"/>
      <c r="W1428" s="13"/>
      <c r="Y1428" s="13"/>
      <c r="Z1428" s="14"/>
      <c r="AD1428" s="13">
        <f t="shared" si="141"/>
        <v>2</v>
      </c>
      <c r="AE1428" s="13">
        <f t="shared" si="144"/>
        <v>0</v>
      </c>
      <c r="AF1428" s="13">
        <f t="shared" si="145"/>
        <v>0</v>
      </c>
      <c r="AG1428" s="13">
        <f t="shared" si="142"/>
        <v>0</v>
      </c>
      <c r="AH1428" s="12">
        <f t="shared" si="143"/>
        <v>2</v>
      </c>
    </row>
    <row r="1429" spans="1:34" hidden="1" x14ac:dyDescent="0.3">
      <c r="A1429" s="11" t="s">
        <v>4972</v>
      </c>
      <c r="B1429" s="12" t="s">
        <v>4576</v>
      </c>
      <c r="C1429" s="12" t="s">
        <v>4582</v>
      </c>
      <c r="D1429" s="11" t="s">
        <v>4963</v>
      </c>
      <c r="E1429" s="11" t="s">
        <v>4973</v>
      </c>
      <c r="F1429" s="11" t="s">
        <v>4972</v>
      </c>
      <c r="G1429" s="12" t="s">
        <v>4974</v>
      </c>
      <c r="H1429" s="13" t="s">
        <v>370</v>
      </c>
      <c r="I1429" s="13"/>
      <c r="J1429" s="13" t="s">
        <v>370</v>
      </c>
      <c r="K1429" s="14" t="s">
        <v>370</v>
      </c>
      <c r="M1429" s="15" t="s">
        <v>359</v>
      </c>
      <c r="N1429" s="13"/>
      <c r="O1429" s="13" t="s">
        <v>370</v>
      </c>
      <c r="P1429" s="13" t="s">
        <v>370</v>
      </c>
      <c r="Q1429" s="13" t="s">
        <v>370</v>
      </c>
      <c r="R1429" s="13" t="s">
        <v>370</v>
      </c>
      <c r="S1429" s="13" t="s">
        <v>370</v>
      </c>
      <c r="T1429" s="13" t="s">
        <v>370</v>
      </c>
      <c r="U1429" s="13" t="s">
        <v>370</v>
      </c>
      <c r="V1429" s="13" t="s">
        <v>370</v>
      </c>
      <c r="W1429" s="13" t="s">
        <v>370</v>
      </c>
      <c r="Y1429" s="13"/>
      <c r="Z1429" s="14"/>
      <c r="AD1429" s="13">
        <f t="shared" si="141"/>
        <v>13</v>
      </c>
      <c r="AE1429" s="13">
        <f t="shared" si="144"/>
        <v>0</v>
      </c>
      <c r="AF1429" s="13">
        <f t="shared" si="145"/>
        <v>0</v>
      </c>
      <c r="AG1429" s="13">
        <f t="shared" si="142"/>
        <v>0</v>
      </c>
      <c r="AH1429" s="12">
        <f t="shared" si="143"/>
        <v>13</v>
      </c>
    </row>
    <row r="1430" spans="1:34" hidden="1" x14ac:dyDescent="0.3">
      <c r="A1430" s="11" t="s">
        <v>4975</v>
      </c>
      <c r="B1430" s="12" t="s">
        <v>4976</v>
      </c>
      <c r="C1430" s="12" t="s">
        <v>4977</v>
      </c>
      <c r="D1430" s="11" t="s">
        <v>4978</v>
      </c>
      <c r="E1430" s="11" t="s">
        <v>4979</v>
      </c>
      <c r="F1430" s="11" t="s">
        <v>4975</v>
      </c>
      <c r="G1430" s="12" t="s">
        <v>4978</v>
      </c>
      <c r="I1430" s="13"/>
      <c r="J1430" s="13"/>
      <c r="M1430" s="15" t="s">
        <v>370</v>
      </c>
      <c r="N1430" s="13"/>
      <c r="O1430" s="13" t="s">
        <v>370</v>
      </c>
      <c r="P1430" s="13"/>
      <c r="R1430" s="13"/>
      <c r="T1430" s="13"/>
      <c r="W1430" s="13"/>
      <c r="Y1430" s="13"/>
      <c r="Z1430" s="14"/>
      <c r="AD1430" s="13">
        <f t="shared" si="141"/>
        <v>2</v>
      </c>
      <c r="AE1430" s="13">
        <f t="shared" si="144"/>
        <v>0</v>
      </c>
      <c r="AF1430" s="13">
        <f t="shared" si="145"/>
        <v>0</v>
      </c>
      <c r="AG1430" s="13">
        <f t="shared" si="142"/>
        <v>0</v>
      </c>
      <c r="AH1430" s="12">
        <f>SUM(AD1430:AG1430)</f>
        <v>2</v>
      </c>
    </row>
    <row r="1431" spans="1:34" hidden="1" x14ac:dyDescent="0.3">
      <c r="A1431" s="11" t="s">
        <v>4980</v>
      </c>
      <c r="B1431" s="12" t="s">
        <v>4976</v>
      </c>
      <c r="C1431" s="12" t="s">
        <v>4981</v>
      </c>
      <c r="D1431" s="11" t="s">
        <v>4982</v>
      </c>
      <c r="E1431" s="11" t="s">
        <v>4983</v>
      </c>
      <c r="F1431" s="11" t="s">
        <v>4980</v>
      </c>
      <c r="G1431" s="12" t="s">
        <v>4984</v>
      </c>
      <c r="I1431" s="13"/>
      <c r="J1431" s="13"/>
      <c r="M1431" s="15" t="s">
        <v>370</v>
      </c>
      <c r="N1431" s="13"/>
      <c r="O1431" s="13" t="s">
        <v>370</v>
      </c>
      <c r="P1431" s="13" t="s">
        <v>370</v>
      </c>
      <c r="Q1431" s="13" t="s">
        <v>370</v>
      </c>
      <c r="R1431" s="13"/>
      <c r="S1431" s="13" t="s">
        <v>370</v>
      </c>
      <c r="T1431" s="13" t="s">
        <v>370</v>
      </c>
      <c r="W1431" s="13" t="s">
        <v>370</v>
      </c>
      <c r="Y1431" s="13"/>
      <c r="Z1431" s="14"/>
      <c r="AD1431" s="13">
        <f t="shared" si="141"/>
        <v>7</v>
      </c>
      <c r="AE1431" s="13">
        <f t="shared" si="144"/>
        <v>0</v>
      </c>
      <c r="AF1431" s="13">
        <f t="shared" si="145"/>
        <v>0</v>
      </c>
      <c r="AG1431" s="13">
        <f t="shared" si="142"/>
        <v>0</v>
      </c>
      <c r="AH1431" s="12">
        <f>SUM(AD1431:AG1431)</f>
        <v>7</v>
      </c>
    </row>
    <row r="1432" spans="1:34" hidden="1" x14ac:dyDescent="0.3">
      <c r="A1432" s="11" t="s">
        <v>4985</v>
      </c>
      <c r="B1432" s="12" t="s">
        <v>4976</v>
      </c>
      <c r="C1432" s="12" t="s">
        <v>4981</v>
      </c>
      <c r="D1432" s="11" t="s">
        <v>4982</v>
      </c>
      <c r="E1432" s="11" t="s">
        <v>4986</v>
      </c>
      <c r="F1432" s="11" t="s">
        <v>4985</v>
      </c>
      <c r="G1432" s="12" t="s">
        <v>4987</v>
      </c>
      <c r="I1432" s="13"/>
      <c r="J1432" s="13" t="s">
        <v>370</v>
      </c>
      <c r="K1432" s="14" t="s">
        <v>370</v>
      </c>
      <c r="M1432" s="15"/>
      <c r="N1432" s="13"/>
      <c r="O1432" s="13" t="s">
        <v>370</v>
      </c>
      <c r="P1432" s="13"/>
      <c r="R1432" s="13"/>
      <c r="S1432" s="13" t="s">
        <v>370</v>
      </c>
      <c r="T1432" s="13"/>
      <c r="W1432" s="13"/>
      <c r="Y1432" s="13"/>
      <c r="Z1432" s="14"/>
      <c r="AD1432" s="13">
        <f t="shared" si="141"/>
        <v>4</v>
      </c>
      <c r="AE1432" s="13">
        <f t="shared" si="144"/>
        <v>0</v>
      </c>
      <c r="AF1432" s="13">
        <f t="shared" si="145"/>
        <v>0</v>
      </c>
      <c r="AG1432" s="13">
        <f t="shared" si="142"/>
        <v>0</v>
      </c>
      <c r="AH1432" s="12">
        <f>SUM(AD1432:AG1432)</f>
        <v>4</v>
      </c>
    </row>
    <row r="1433" spans="1:34" hidden="1" x14ac:dyDescent="0.3">
      <c r="A1433" s="11" t="s">
        <v>4988</v>
      </c>
      <c r="B1433" s="12" t="s">
        <v>4976</v>
      </c>
      <c r="C1433" s="12" t="s">
        <v>4981</v>
      </c>
      <c r="D1433" s="11" t="s">
        <v>4982</v>
      </c>
      <c r="E1433" s="11" t="s">
        <v>4989</v>
      </c>
      <c r="F1433" s="11" t="s">
        <v>4988</v>
      </c>
      <c r="G1433" s="12" t="s">
        <v>4990</v>
      </c>
      <c r="I1433" s="13"/>
      <c r="J1433" s="13" t="s">
        <v>370</v>
      </c>
      <c r="M1433" s="15"/>
      <c r="N1433" s="13"/>
      <c r="P1433" s="13"/>
      <c r="R1433" s="13"/>
      <c r="S1433" s="13" t="s">
        <v>370</v>
      </c>
      <c r="T1433" s="13"/>
      <c r="W1433" s="13"/>
      <c r="Y1433" s="13"/>
      <c r="Z1433" s="14"/>
      <c r="AD1433" s="13">
        <f t="shared" si="141"/>
        <v>2</v>
      </c>
      <c r="AE1433" s="13">
        <f t="shared" si="144"/>
        <v>0</v>
      </c>
      <c r="AF1433" s="13">
        <f t="shared" si="145"/>
        <v>0</v>
      </c>
      <c r="AG1433" s="13">
        <f t="shared" si="142"/>
        <v>0</v>
      </c>
      <c r="AH1433" s="12">
        <f>SUM(AD1433:AG1433)</f>
        <v>2</v>
      </c>
    </row>
    <row r="1434" spans="1:34" hidden="1" x14ac:dyDescent="0.3">
      <c r="A1434" s="11" t="s">
        <v>4991</v>
      </c>
      <c r="B1434" s="12" t="s">
        <v>4976</v>
      </c>
      <c r="C1434" s="12" t="s">
        <v>4981</v>
      </c>
      <c r="D1434" s="11" t="s">
        <v>4982</v>
      </c>
      <c r="E1434" s="11" t="s">
        <v>4992</v>
      </c>
      <c r="F1434" s="11" t="s">
        <v>4991</v>
      </c>
      <c r="G1434" s="12" t="s">
        <v>4993</v>
      </c>
      <c r="I1434" s="13"/>
      <c r="J1434" s="13"/>
      <c r="K1434" s="14" t="s">
        <v>370</v>
      </c>
      <c r="M1434" s="15" t="s">
        <v>370</v>
      </c>
      <c r="N1434" s="13"/>
      <c r="O1434" s="13" t="s">
        <v>370</v>
      </c>
      <c r="P1434" s="13" t="s">
        <v>370</v>
      </c>
      <c r="Q1434" s="13" t="s">
        <v>370</v>
      </c>
      <c r="R1434" s="13"/>
      <c r="S1434" s="13" t="s">
        <v>396</v>
      </c>
      <c r="T1434" s="13" t="s">
        <v>370</v>
      </c>
      <c r="W1434" s="13" t="s">
        <v>370</v>
      </c>
      <c r="Y1434" s="13"/>
      <c r="Z1434" s="14"/>
      <c r="AD1434" s="13">
        <f>COUNTIF(I1434:Z1434,"X")+COUNTIF(I1434:Z1434, "X(e)")</f>
        <v>7</v>
      </c>
      <c r="AE1434" s="13">
        <f>COUNTIF(I1434:Z1434,"NB")</f>
        <v>0</v>
      </c>
      <c r="AF1434" s="13">
        <f>COUNTIF(I1434:Z1434,"V")</f>
        <v>0</v>
      </c>
      <c r="AG1434" s="13">
        <f t="shared" si="142"/>
        <v>0</v>
      </c>
      <c r="AH1434" s="12">
        <f>SUM(AD1434:AG1434)</f>
        <v>7</v>
      </c>
    </row>
    <row r="1435" spans="1:34" hidden="1" x14ac:dyDescent="0.3">
      <c r="A1435" s="11" t="s">
        <v>4994</v>
      </c>
      <c r="B1435" s="12" t="s">
        <v>4976</v>
      </c>
      <c r="C1435" s="12" t="s">
        <v>4981</v>
      </c>
      <c r="D1435" s="11" t="s">
        <v>4995</v>
      </c>
      <c r="E1435" s="11" t="s">
        <v>4412</v>
      </c>
      <c r="F1435" s="11" t="s">
        <v>4994</v>
      </c>
      <c r="G1435" s="12" t="s">
        <v>4996</v>
      </c>
      <c r="I1435" s="13"/>
      <c r="J1435" s="13" t="s">
        <v>370</v>
      </c>
      <c r="K1435" s="14" t="s">
        <v>370</v>
      </c>
      <c r="M1435" s="15" t="s">
        <v>370</v>
      </c>
      <c r="N1435" s="13"/>
      <c r="O1435" s="13" t="s">
        <v>370</v>
      </c>
      <c r="P1435" s="13" t="s">
        <v>370</v>
      </c>
      <c r="Q1435" s="13" t="s">
        <v>370</v>
      </c>
      <c r="R1435" s="13"/>
      <c r="S1435" s="13" t="s">
        <v>370</v>
      </c>
      <c r="T1435" s="13" t="s">
        <v>370</v>
      </c>
      <c r="W1435" s="13" t="s">
        <v>370</v>
      </c>
      <c r="Y1435" s="13"/>
      <c r="Z1435" s="14"/>
      <c r="AD1435" s="13">
        <f t="shared" ref="AD1435:AD1498" si="146">COUNTIF(H1435:Z1435,"X")+COUNTIF(H1435:Z1435, "X(e)")</f>
        <v>9</v>
      </c>
      <c r="AE1435" s="13">
        <f t="shared" ref="AE1435:AE1498" si="147">COUNTIF(H1435:Z1435,"NB")</f>
        <v>0</v>
      </c>
      <c r="AF1435" s="13">
        <f t="shared" ref="AF1435:AF1498" si="148">COUNTIF(H1435:Z1435,"V")</f>
        <v>0</v>
      </c>
      <c r="AG1435" s="13">
        <f t="shared" si="142"/>
        <v>0</v>
      </c>
      <c r="AH1435" s="12">
        <f t="shared" ref="AH1435:AH1440" si="149">SUM(AD1435:AG1435)</f>
        <v>9</v>
      </c>
    </row>
    <row r="1436" spans="1:34" hidden="1" x14ac:dyDescent="0.3">
      <c r="A1436" s="11" t="s">
        <v>4997</v>
      </c>
      <c r="B1436" s="12" t="s">
        <v>4976</v>
      </c>
      <c r="C1436" s="12" t="s">
        <v>4981</v>
      </c>
      <c r="D1436" s="11" t="s">
        <v>4995</v>
      </c>
      <c r="E1436" s="11" t="s">
        <v>4998</v>
      </c>
      <c r="F1436" s="11" t="s">
        <v>4997</v>
      </c>
      <c r="G1436" s="12" t="s">
        <v>4999</v>
      </c>
      <c r="I1436" s="13"/>
      <c r="J1436" s="13" t="s">
        <v>370</v>
      </c>
      <c r="K1436" s="14" t="s">
        <v>370</v>
      </c>
      <c r="M1436" s="15"/>
      <c r="N1436" s="13"/>
      <c r="P1436" s="13"/>
      <c r="R1436" s="13"/>
      <c r="S1436" s="13" t="s">
        <v>370</v>
      </c>
      <c r="T1436" s="13"/>
      <c r="W1436" s="13"/>
      <c r="Y1436" s="13"/>
      <c r="Z1436" s="14"/>
      <c r="AD1436" s="13">
        <f t="shared" si="146"/>
        <v>3</v>
      </c>
      <c r="AE1436" s="13">
        <f t="shared" si="147"/>
        <v>0</v>
      </c>
      <c r="AF1436" s="13">
        <f t="shared" si="148"/>
        <v>0</v>
      </c>
      <c r="AG1436" s="13">
        <f t="shared" si="142"/>
        <v>0</v>
      </c>
      <c r="AH1436" s="12">
        <f t="shared" si="149"/>
        <v>3</v>
      </c>
    </row>
    <row r="1437" spans="1:34" hidden="1" x14ac:dyDescent="0.3">
      <c r="A1437" s="11" t="s">
        <v>5000</v>
      </c>
      <c r="B1437" s="12" t="s">
        <v>4976</v>
      </c>
      <c r="C1437" s="12" t="s">
        <v>4981</v>
      </c>
      <c r="D1437" s="11" t="s">
        <v>5001</v>
      </c>
      <c r="E1437" s="11" t="s">
        <v>401</v>
      </c>
      <c r="F1437" s="11" t="s">
        <v>5000</v>
      </c>
      <c r="G1437" s="12" t="s">
        <v>5002</v>
      </c>
      <c r="H1437" s="13" t="s">
        <v>370</v>
      </c>
      <c r="I1437" s="13"/>
      <c r="J1437" s="13"/>
      <c r="K1437" s="14" t="s">
        <v>370</v>
      </c>
      <c r="M1437" s="15"/>
      <c r="N1437" s="13"/>
      <c r="P1437" s="13"/>
      <c r="R1437" s="13" t="s">
        <v>370</v>
      </c>
      <c r="T1437" s="13"/>
      <c r="W1437" s="13"/>
      <c r="Y1437" s="13"/>
      <c r="Z1437" s="14"/>
      <c r="AD1437" s="13">
        <f t="shared" si="146"/>
        <v>3</v>
      </c>
      <c r="AE1437" s="13">
        <f t="shared" si="147"/>
        <v>0</v>
      </c>
      <c r="AF1437" s="13">
        <f t="shared" si="148"/>
        <v>0</v>
      </c>
      <c r="AG1437" s="13">
        <f t="shared" si="142"/>
        <v>0</v>
      </c>
      <c r="AH1437" s="12">
        <f t="shared" si="149"/>
        <v>3</v>
      </c>
    </row>
    <row r="1438" spans="1:34" hidden="1" x14ac:dyDescent="0.3">
      <c r="A1438" s="11" t="s">
        <v>5003</v>
      </c>
      <c r="B1438" s="12" t="s">
        <v>4976</v>
      </c>
      <c r="C1438" s="12" t="s">
        <v>4981</v>
      </c>
      <c r="D1438" s="11" t="s">
        <v>5004</v>
      </c>
      <c r="E1438" s="11" t="s">
        <v>1175</v>
      </c>
      <c r="F1438" s="11" t="s">
        <v>5003</v>
      </c>
      <c r="G1438" s="12" t="s">
        <v>5005</v>
      </c>
      <c r="H1438" s="13" t="s">
        <v>370</v>
      </c>
      <c r="I1438" s="13"/>
      <c r="J1438" s="13" t="s">
        <v>370</v>
      </c>
      <c r="K1438" s="14" t="s">
        <v>370</v>
      </c>
      <c r="M1438" s="15"/>
      <c r="N1438" s="13"/>
      <c r="P1438" s="13"/>
      <c r="R1438" s="13" t="s">
        <v>370</v>
      </c>
      <c r="T1438" s="13"/>
      <c r="W1438" s="13"/>
      <c r="Y1438" s="13"/>
      <c r="Z1438" s="14"/>
      <c r="AD1438" s="13">
        <f t="shared" si="146"/>
        <v>4</v>
      </c>
      <c r="AE1438" s="13">
        <f t="shared" si="147"/>
        <v>0</v>
      </c>
      <c r="AF1438" s="13">
        <f t="shared" si="148"/>
        <v>0</v>
      </c>
      <c r="AG1438" s="13">
        <f t="shared" si="142"/>
        <v>0</v>
      </c>
      <c r="AH1438" s="12">
        <f t="shared" si="149"/>
        <v>4</v>
      </c>
    </row>
    <row r="1439" spans="1:34" hidden="1" x14ac:dyDescent="0.3">
      <c r="A1439" s="11" t="s">
        <v>5006</v>
      </c>
      <c r="B1439" s="12" t="s">
        <v>4976</v>
      </c>
      <c r="C1439" s="12" t="s">
        <v>4981</v>
      </c>
      <c r="D1439" s="11" t="s">
        <v>5007</v>
      </c>
      <c r="E1439" s="11" t="s">
        <v>5008</v>
      </c>
      <c r="F1439" s="11" t="s">
        <v>5006</v>
      </c>
      <c r="G1439" s="12" t="s">
        <v>5009</v>
      </c>
      <c r="H1439" s="13" t="s">
        <v>370</v>
      </c>
      <c r="I1439" s="13"/>
      <c r="J1439" s="13"/>
      <c r="K1439" s="14" t="s">
        <v>370</v>
      </c>
      <c r="M1439" s="15"/>
      <c r="N1439" s="13"/>
      <c r="P1439" s="13"/>
      <c r="R1439" s="13" t="s">
        <v>370</v>
      </c>
      <c r="T1439" s="13"/>
      <c r="V1439" s="13" t="s">
        <v>370</v>
      </c>
      <c r="W1439" s="13"/>
      <c r="Y1439" s="13"/>
      <c r="Z1439" s="14"/>
      <c r="AD1439" s="13">
        <f t="shared" si="146"/>
        <v>4</v>
      </c>
      <c r="AE1439" s="13">
        <f t="shared" si="147"/>
        <v>0</v>
      </c>
      <c r="AF1439" s="13">
        <f t="shared" si="148"/>
        <v>0</v>
      </c>
      <c r="AG1439" s="13">
        <f t="shared" si="142"/>
        <v>0</v>
      </c>
      <c r="AH1439" s="12">
        <f t="shared" si="149"/>
        <v>4</v>
      </c>
    </row>
    <row r="1440" spans="1:34" hidden="1" x14ac:dyDescent="0.3">
      <c r="A1440" s="11" t="s">
        <v>5010</v>
      </c>
      <c r="B1440" s="12" t="s">
        <v>4976</v>
      </c>
      <c r="C1440" s="12" t="s">
        <v>4981</v>
      </c>
      <c r="D1440" s="11" t="s">
        <v>5007</v>
      </c>
      <c r="E1440" s="11" t="s">
        <v>5011</v>
      </c>
      <c r="F1440" s="11" t="s">
        <v>5010</v>
      </c>
      <c r="G1440" s="12" t="s">
        <v>5012</v>
      </c>
      <c r="H1440" s="13" t="s">
        <v>370</v>
      </c>
      <c r="I1440" s="13"/>
      <c r="J1440" s="13"/>
      <c r="K1440" s="14" t="s">
        <v>370</v>
      </c>
      <c r="M1440" s="15"/>
      <c r="N1440" s="13"/>
      <c r="P1440" s="13"/>
      <c r="R1440" s="13" t="s">
        <v>370</v>
      </c>
      <c r="T1440" s="13"/>
      <c r="W1440" s="13"/>
      <c r="Y1440" s="13"/>
      <c r="Z1440" s="14"/>
      <c r="AD1440" s="13">
        <f t="shared" si="146"/>
        <v>3</v>
      </c>
      <c r="AE1440" s="13">
        <f t="shared" si="147"/>
        <v>0</v>
      </c>
      <c r="AF1440" s="13">
        <f t="shared" si="148"/>
        <v>0</v>
      </c>
      <c r="AG1440" s="13">
        <f t="shared" si="142"/>
        <v>0</v>
      </c>
      <c r="AH1440" s="12">
        <f t="shared" si="149"/>
        <v>3</v>
      </c>
    </row>
    <row r="1441" spans="1:34" hidden="1" x14ac:dyDescent="0.3">
      <c r="A1441" s="11" t="s">
        <v>5013</v>
      </c>
      <c r="B1441" s="12" t="s">
        <v>4976</v>
      </c>
      <c r="C1441" s="12" t="s">
        <v>4981</v>
      </c>
      <c r="D1441" s="11" t="s">
        <v>5014</v>
      </c>
      <c r="E1441" s="11" t="s">
        <v>2313</v>
      </c>
      <c r="F1441" s="11" t="s">
        <v>5013</v>
      </c>
      <c r="G1441" s="12" t="s">
        <v>5015</v>
      </c>
      <c r="I1441" s="13"/>
      <c r="J1441" s="13"/>
      <c r="K1441" s="14" t="s">
        <v>370</v>
      </c>
      <c r="M1441" s="15"/>
      <c r="N1441" s="13"/>
      <c r="P1441" s="13" t="s">
        <v>370</v>
      </c>
      <c r="Q1441" s="13" t="s">
        <v>370</v>
      </c>
      <c r="R1441" s="13"/>
      <c r="T1441" s="13" t="s">
        <v>370</v>
      </c>
      <c r="W1441" s="13" t="s">
        <v>370</v>
      </c>
      <c r="Y1441" s="13"/>
      <c r="Z1441" s="14"/>
      <c r="AD1441" s="13">
        <f t="shared" si="146"/>
        <v>5</v>
      </c>
      <c r="AE1441" s="13">
        <f t="shared" si="147"/>
        <v>0</v>
      </c>
      <c r="AF1441" s="13">
        <f t="shared" si="148"/>
        <v>0</v>
      </c>
      <c r="AG1441" s="13">
        <f t="shared" si="142"/>
        <v>0</v>
      </c>
      <c r="AH1441" s="12">
        <f t="shared" ref="AH1441:AH1527" si="150">SUM(AD1441:AG1441)</f>
        <v>5</v>
      </c>
    </row>
    <row r="1442" spans="1:34" hidden="1" x14ac:dyDescent="0.3">
      <c r="A1442" s="11" t="s">
        <v>5016</v>
      </c>
      <c r="B1442" s="12" t="s">
        <v>4976</v>
      </c>
      <c r="C1442" s="12" t="s">
        <v>4981</v>
      </c>
      <c r="D1442" s="11" t="s">
        <v>5014</v>
      </c>
      <c r="E1442" s="11" t="s">
        <v>5017</v>
      </c>
      <c r="F1442" s="11" t="s">
        <v>5016</v>
      </c>
      <c r="G1442" s="12" t="s">
        <v>5018</v>
      </c>
      <c r="I1442" s="13"/>
      <c r="J1442" s="13" t="s">
        <v>396</v>
      </c>
      <c r="K1442" s="14" t="s">
        <v>370</v>
      </c>
      <c r="M1442" s="15"/>
      <c r="N1442" s="13"/>
      <c r="P1442" s="13"/>
      <c r="R1442" s="13"/>
      <c r="S1442" s="13" t="s">
        <v>370</v>
      </c>
      <c r="T1442" s="13"/>
      <c r="W1442" s="13"/>
      <c r="Y1442" s="13"/>
      <c r="Z1442" s="14"/>
      <c r="AD1442" s="13">
        <f t="shared" si="146"/>
        <v>2</v>
      </c>
      <c r="AE1442" s="13">
        <f t="shared" si="147"/>
        <v>0</v>
      </c>
      <c r="AF1442" s="13">
        <f t="shared" si="148"/>
        <v>0</v>
      </c>
      <c r="AG1442" s="13">
        <f t="shared" si="142"/>
        <v>0</v>
      </c>
      <c r="AH1442" s="12">
        <f t="shared" si="150"/>
        <v>2</v>
      </c>
    </row>
    <row r="1443" spans="1:34" hidden="1" x14ac:dyDescent="0.3">
      <c r="A1443" s="11" t="s">
        <v>5019</v>
      </c>
      <c r="B1443" s="12" t="s">
        <v>4976</v>
      </c>
      <c r="C1443" s="12" t="s">
        <v>4981</v>
      </c>
      <c r="D1443" s="11" t="s">
        <v>5014</v>
      </c>
      <c r="E1443" s="11" t="s">
        <v>5020</v>
      </c>
      <c r="F1443" s="11" t="s">
        <v>5019</v>
      </c>
      <c r="G1443" s="12" t="s">
        <v>5021</v>
      </c>
      <c r="H1443" s="12"/>
      <c r="I1443" s="12"/>
      <c r="L1443" s="12"/>
      <c r="M1443" s="13" t="s">
        <v>359</v>
      </c>
      <c r="O1443" s="13" t="s">
        <v>370</v>
      </c>
      <c r="P1443" s="13"/>
      <c r="S1443" s="13" t="s">
        <v>370</v>
      </c>
      <c r="W1443" s="13"/>
      <c r="AD1443" s="13">
        <f t="shared" si="146"/>
        <v>3</v>
      </c>
      <c r="AE1443" s="13">
        <f t="shared" si="147"/>
        <v>0</v>
      </c>
      <c r="AF1443" s="13">
        <f t="shared" si="148"/>
        <v>0</v>
      </c>
      <c r="AG1443" s="13">
        <f t="shared" si="142"/>
        <v>0</v>
      </c>
      <c r="AH1443" s="12">
        <f t="shared" si="150"/>
        <v>3</v>
      </c>
    </row>
    <row r="1444" spans="1:34" hidden="1" x14ac:dyDescent="0.3">
      <c r="A1444" s="11" t="s">
        <v>86</v>
      </c>
      <c r="B1444" s="12" t="s">
        <v>4976</v>
      </c>
      <c r="C1444" s="12" t="s">
        <v>4981</v>
      </c>
      <c r="D1444" s="11" t="s">
        <v>5022</v>
      </c>
      <c r="E1444" s="11" t="s">
        <v>398</v>
      </c>
      <c r="F1444" s="11" t="s">
        <v>86</v>
      </c>
      <c r="G1444" s="12" t="s">
        <v>5023</v>
      </c>
      <c r="H1444" s="13" t="s">
        <v>370</v>
      </c>
      <c r="I1444" s="13"/>
      <c r="J1444" s="13" t="s">
        <v>370</v>
      </c>
      <c r="K1444" s="14" t="s">
        <v>370</v>
      </c>
      <c r="M1444" s="15" t="s">
        <v>370</v>
      </c>
      <c r="N1444" s="13"/>
      <c r="O1444" s="13" t="s">
        <v>370</v>
      </c>
      <c r="P1444" s="13" t="s">
        <v>370</v>
      </c>
      <c r="Q1444" s="13" t="s">
        <v>370</v>
      </c>
      <c r="R1444" s="13" t="s">
        <v>370</v>
      </c>
      <c r="S1444" s="13" t="s">
        <v>370</v>
      </c>
      <c r="T1444" s="13" t="s">
        <v>370</v>
      </c>
      <c r="U1444" s="13" t="s">
        <v>370</v>
      </c>
      <c r="W1444" s="13" t="s">
        <v>370</v>
      </c>
      <c r="Y1444" s="13"/>
      <c r="Z1444" s="14"/>
      <c r="AD1444" s="13">
        <f t="shared" si="146"/>
        <v>12</v>
      </c>
      <c r="AE1444" s="13">
        <f t="shared" si="147"/>
        <v>0</v>
      </c>
      <c r="AF1444" s="13">
        <f t="shared" si="148"/>
        <v>0</v>
      </c>
      <c r="AG1444" s="13">
        <f t="shared" si="142"/>
        <v>0</v>
      </c>
      <c r="AH1444" s="12">
        <f t="shared" si="150"/>
        <v>12</v>
      </c>
    </row>
    <row r="1445" spans="1:34" hidden="1" x14ac:dyDescent="0.3">
      <c r="A1445" s="11" t="s">
        <v>5024</v>
      </c>
      <c r="B1445" s="12" t="s">
        <v>4976</v>
      </c>
      <c r="C1445" s="12" t="s">
        <v>4981</v>
      </c>
      <c r="D1445" s="11" t="s">
        <v>5025</v>
      </c>
      <c r="E1445" s="11" t="s">
        <v>5026</v>
      </c>
      <c r="F1445" s="11" t="s">
        <v>5024</v>
      </c>
      <c r="G1445" s="12" t="s">
        <v>5027</v>
      </c>
      <c r="I1445" s="13"/>
      <c r="J1445" s="13"/>
      <c r="K1445" s="14" t="s">
        <v>370</v>
      </c>
      <c r="M1445" s="15" t="s">
        <v>370</v>
      </c>
      <c r="N1445" s="13"/>
      <c r="P1445" s="13" t="s">
        <v>370</v>
      </c>
      <c r="Q1445" s="13" t="s">
        <v>370</v>
      </c>
      <c r="R1445" s="13"/>
      <c r="S1445" s="13" t="s">
        <v>370</v>
      </c>
      <c r="T1445" s="13" t="s">
        <v>370</v>
      </c>
      <c r="U1445" s="13" t="s">
        <v>370</v>
      </c>
      <c r="W1445" s="13" t="s">
        <v>370</v>
      </c>
      <c r="Y1445" s="13"/>
      <c r="Z1445" s="14"/>
      <c r="AD1445" s="13">
        <f t="shared" si="146"/>
        <v>8</v>
      </c>
      <c r="AE1445" s="13">
        <f t="shared" si="147"/>
        <v>0</v>
      </c>
      <c r="AF1445" s="13">
        <f t="shared" si="148"/>
        <v>0</v>
      </c>
      <c r="AG1445" s="13">
        <f t="shared" si="142"/>
        <v>0</v>
      </c>
      <c r="AH1445" s="12">
        <f t="shared" si="150"/>
        <v>8</v>
      </c>
    </row>
    <row r="1446" spans="1:34" hidden="1" x14ac:dyDescent="0.3">
      <c r="A1446" s="11" t="s">
        <v>5028</v>
      </c>
      <c r="B1446" s="12" t="s">
        <v>4976</v>
      </c>
      <c r="C1446" s="12" t="s">
        <v>4981</v>
      </c>
      <c r="D1446" s="11" t="s">
        <v>5025</v>
      </c>
      <c r="E1446" s="11" t="s">
        <v>5029</v>
      </c>
      <c r="F1446" s="11" t="s">
        <v>5028</v>
      </c>
      <c r="G1446" s="12" t="s">
        <v>5030</v>
      </c>
      <c r="I1446" s="13"/>
      <c r="J1446" s="13"/>
      <c r="K1446" s="17" t="s">
        <v>416</v>
      </c>
      <c r="M1446" s="15"/>
      <c r="N1446" s="13"/>
      <c r="P1446" s="13"/>
      <c r="R1446" s="13"/>
      <c r="T1446" s="13"/>
      <c r="W1446" s="13"/>
      <c r="Y1446" s="13"/>
      <c r="Z1446" s="14"/>
      <c r="AD1446" s="13">
        <f t="shared" si="146"/>
        <v>1</v>
      </c>
      <c r="AE1446" s="13">
        <f t="shared" si="147"/>
        <v>0</v>
      </c>
      <c r="AF1446" s="13">
        <f t="shared" si="148"/>
        <v>0</v>
      </c>
      <c r="AG1446" s="13">
        <f t="shared" si="142"/>
        <v>0</v>
      </c>
      <c r="AH1446" s="12">
        <f t="shared" si="150"/>
        <v>1</v>
      </c>
    </row>
    <row r="1447" spans="1:34" hidden="1" x14ac:dyDescent="0.3">
      <c r="A1447" s="11" t="s">
        <v>5031</v>
      </c>
      <c r="B1447" s="12" t="s">
        <v>4976</v>
      </c>
      <c r="C1447" s="12" t="s">
        <v>4981</v>
      </c>
      <c r="D1447" s="11" t="s">
        <v>5032</v>
      </c>
      <c r="E1447" s="11" t="s">
        <v>5033</v>
      </c>
      <c r="F1447" s="11" t="s">
        <v>5031</v>
      </c>
      <c r="G1447" s="12" t="s">
        <v>5034</v>
      </c>
      <c r="I1447" s="13"/>
      <c r="J1447" s="13"/>
      <c r="K1447" s="17" t="s">
        <v>416</v>
      </c>
      <c r="M1447" s="15"/>
      <c r="N1447" s="13"/>
      <c r="P1447" s="13"/>
      <c r="R1447" s="13"/>
      <c r="T1447" s="13"/>
      <c r="W1447" s="13"/>
      <c r="Y1447" s="13"/>
      <c r="Z1447" s="14"/>
      <c r="AD1447" s="13">
        <f>COUNTIF(H1447:Z1447,"X")+COUNTIF(H1447:Z1447, "X(e)")</f>
        <v>1</v>
      </c>
      <c r="AE1447" s="13">
        <f>COUNTIF(H1447:Z1447,"NB")</f>
        <v>0</v>
      </c>
      <c r="AF1447" s="13">
        <f>COUNTIF(H1447:Z1447,"V")</f>
        <v>0</v>
      </c>
      <c r="AG1447" s="13">
        <f>COUNTIF(H1447:AA1447,"IN")</f>
        <v>0</v>
      </c>
      <c r="AH1447" s="12">
        <f>SUM(AD1447:AG1447)</f>
        <v>1</v>
      </c>
    </row>
    <row r="1448" spans="1:34" hidden="1" x14ac:dyDescent="0.3">
      <c r="A1448" s="11" t="s">
        <v>5035</v>
      </c>
      <c r="B1448" s="12" t="s">
        <v>4976</v>
      </c>
      <c r="C1448" s="12" t="s">
        <v>4981</v>
      </c>
      <c r="D1448" s="11" t="s">
        <v>5036</v>
      </c>
      <c r="E1448" s="11" t="s">
        <v>5037</v>
      </c>
      <c r="F1448" s="11" t="s">
        <v>5035</v>
      </c>
      <c r="G1448" s="12" t="s">
        <v>5038</v>
      </c>
      <c r="H1448" s="13" t="s">
        <v>370</v>
      </c>
      <c r="I1448" s="13"/>
      <c r="J1448" s="13"/>
      <c r="K1448" s="14" t="s">
        <v>370</v>
      </c>
      <c r="M1448" s="15"/>
      <c r="N1448" s="13"/>
      <c r="P1448" s="13"/>
      <c r="R1448" s="13"/>
      <c r="T1448" s="13"/>
      <c r="W1448" s="13"/>
      <c r="Y1448" s="13"/>
      <c r="Z1448" s="14"/>
      <c r="AD1448" s="13">
        <f t="shared" si="146"/>
        <v>2</v>
      </c>
      <c r="AE1448" s="13">
        <f t="shared" si="147"/>
        <v>0</v>
      </c>
      <c r="AF1448" s="13">
        <f t="shared" si="148"/>
        <v>0</v>
      </c>
      <c r="AG1448" s="13">
        <f t="shared" si="142"/>
        <v>0</v>
      </c>
      <c r="AH1448" s="12">
        <f t="shared" si="150"/>
        <v>2</v>
      </c>
    </row>
    <row r="1449" spans="1:34" hidden="1" x14ac:dyDescent="0.3">
      <c r="A1449" s="11" t="s">
        <v>88</v>
      </c>
      <c r="B1449" s="12" t="s">
        <v>4976</v>
      </c>
      <c r="C1449" s="12" t="s">
        <v>4981</v>
      </c>
      <c r="D1449" s="11" t="s">
        <v>5039</v>
      </c>
      <c r="E1449" s="11" t="s">
        <v>5040</v>
      </c>
      <c r="F1449" s="11" t="s">
        <v>88</v>
      </c>
      <c r="G1449" s="12" t="s">
        <v>5041</v>
      </c>
      <c r="H1449" s="13" t="s">
        <v>370</v>
      </c>
      <c r="I1449" s="13"/>
      <c r="J1449" s="13" t="s">
        <v>370</v>
      </c>
      <c r="K1449" s="14" t="s">
        <v>370</v>
      </c>
      <c r="M1449" s="15" t="s">
        <v>370</v>
      </c>
      <c r="N1449" s="13"/>
      <c r="O1449" s="13" t="s">
        <v>370</v>
      </c>
      <c r="P1449" s="13" t="s">
        <v>370</v>
      </c>
      <c r="Q1449" s="13" t="s">
        <v>370</v>
      </c>
      <c r="R1449" s="13" t="s">
        <v>370</v>
      </c>
      <c r="S1449" s="13" t="s">
        <v>370</v>
      </c>
      <c r="T1449" s="13" t="s">
        <v>370</v>
      </c>
      <c r="U1449" s="13" t="s">
        <v>370</v>
      </c>
      <c r="W1449" s="13" t="s">
        <v>370</v>
      </c>
      <c r="Y1449" s="13"/>
      <c r="Z1449" s="14"/>
      <c r="AD1449" s="13">
        <f t="shared" si="146"/>
        <v>12</v>
      </c>
      <c r="AE1449" s="13">
        <f t="shared" si="147"/>
        <v>0</v>
      </c>
      <c r="AF1449" s="13">
        <f t="shared" si="148"/>
        <v>0</v>
      </c>
      <c r="AG1449" s="13">
        <f t="shared" si="142"/>
        <v>0</v>
      </c>
      <c r="AH1449" s="12">
        <f t="shared" si="150"/>
        <v>12</v>
      </c>
    </row>
    <row r="1450" spans="1:34" hidden="1" x14ac:dyDescent="0.3">
      <c r="A1450" s="11" t="s">
        <v>5042</v>
      </c>
      <c r="B1450" s="12" t="s">
        <v>4976</v>
      </c>
      <c r="C1450" s="12" t="s">
        <v>4981</v>
      </c>
      <c r="D1450" s="11" t="s">
        <v>5039</v>
      </c>
      <c r="E1450" s="11" t="s">
        <v>3898</v>
      </c>
      <c r="F1450" s="11" t="s">
        <v>5042</v>
      </c>
      <c r="G1450" s="12" t="s">
        <v>5043</v>
      </c>
      <c r="H1450" s="13" t="s">
        <v>370</v>
      </c>
      <c r="I1450" s="13"/>
      <c r="J1450" s="13" t="s">
        <v>370</v>
      </c>
      <c r="K1450" s="14" t="s">
        <v>370</v>
      </c>
      <c r="M1450" s="15"/>
      <c r="N1450" s="13"/>
      <c r="P1450" s="13"/>
      <c r="R1450" s="13" t="s">
        <v>370</v>
      </c>
      <c r="S1450" s="13" t="s">
        <v>370</v>
      </c>
      <c r="T1450" s="13"/>
      <c r="V1450" s="13" t="s">
        <v>359</v>
      </c>
      <c r="W1450" s="13"/>
      <c r="Y1450" s="13"/>
      <c r="Z1450" s="14"/>
      <c r="AD1450" s="13">
        <f t="shared" si="146"/>
        <v>6</v>
      </c>
      <c r="AE1450" s="13">
        <f t="shared" si="147"/>
        <v>0</v>
      </c>
      <c r="AF1450" s="13">
        <f t="shared" si="148"/>
        <v>0</v>
      </c>
      <c r="AG1450" s="13">
        <f t="shared" ref="AG1450:AG1532" si="151">COUNTIF(H1450:AA1450,"IN")</f>
        <v>0</v>
      </c>
      <c r="AH1450" s="12">
        <f t="shared" si="150"/>
        <v>6</v>
      </c>
    </row>
    <row r="1451" spans="1:34" hidden="1" x14ac:dyDescent="0.3">
      <c r="A1451" s="11" t="s">
        <v>5044</v>
      </c>
      <c r="B1451" s="12" t="s">
        <v>4976</v>
      </c>
      <c r="C1451" s="12" t="s">
        <v>4981</v>
      </c>
      <c r="D1451" s="11" t="s">
        <v>5039</v>
      </c>
      <c r="E1451" s="11" t="s">
        <v>4229</v>
      </c>
      <c r="F1451" s="11" t="s">
        <v>5044</v>
      </c>
      <c r="G1451" s="12" t="s">
        <v>5045</v>
      </c>
      <c r="I1451" s="13"/>
      <c r="J1451" s="13" t="s">
        <v>370</v>
      </c>
      <c r="K1451" s="14" t="s">
        <v>370</v>
      </c>
      <c r="M1451" s="15"/>
      <c r="N1451" s="13"/>
      <c r="P1451" s="13"/>
      <c r="R1451" s="13" t="s">
        <v>370</v>
      </c>
      <c r="T1451" s="13"/>
      <c r="W1451" s="13"/>
      <c r="Y1451" s="13"/>
      <c r="Z1451" s="14"/>
      <c r="AD1451" s="13">
        <f t="shared" si="146"/>
        <v>3</v>
      </c>
      <c r="AE1451" s="13">
        <f t="shared" si="147"/>
        <v>0</v>
      </c>
      <c r="AF1451" s="13">
        <f t="shared" si="148"/>
        <v>0</v>
      </c>
      <c r="AG1451" s="13">
        <f t="shared" si="151"/>
        <v>0</v>
      </c>
      <c r="AH1451" s="12">
        <f t="shared" si="150"/>
        <v>3</v>
      </c>
    </row>
    <row r="1452" spans="1:34" hidden="1" x14ac:dyDescent="0.3">
      <c r="A1452" s="11" t="s">
        <v>5046</v>
      </c>
      <c r="B1452" s="12" t="s">
        <v>4976</v>
      </c>
      <c r="C1452" s="12" t="s">
        <v>4981</v>
      </c>
      <c r="D1452" s="11" t="s">
        <v>5039</v>
      </c>
      <c r="E1452" s="11" t="s">
        <v>5047</v>
      </c>
      <c r="F1452" s="11" t="s">
        <v>5046</v>
      </c>
      <c r="G1452" s="12" t="s">
        <v>5048</v>
      </c>
      <c r="I1452" s="13"/>
      <c r="J1452" s="13"/>
      <c r="M1452" s="15"/>
      <c r="N1452" s="13"/>
      <c r="O1452" s="13" t="s">
        <v>370</v>
      </c>
      <c r="P1452" s="13"/>
      <c r="R1452" s="13"/>
      <c r="S1452" s="13" t="s">
        <v>370</v>
      </c>
      <c r="T1452" s="13"/>
      <c r="W1452" s="13"/>
      <c r="Y1452" s="13"/>
      <c r="Z1452" s="14"/>
      <c r="AD1452" s="13">
        <f t="shared" si="146"/>
        <v>2</v>
      </c>
      <c r="AE1452" s="13">
        <f t="shared" si="147"/>
        <v>0</v>
      </c>
      <c r="AF1452" s="13">
        <f t="shared" si="148"/>
        <v>0</v>
      </c>
      <c r="AG1452" s="13">
        <f t="shared" si="151"/>
        <v>0</v>
      </c>
      <c r="AH1452" s="12">
        <f t="shared" si="150"/>
        <v>2</v>
      </c>
    </row>
    <row r="1453" spans="1:34" hidden="1" x14ac:dyDescent="0.3">
      <c r="A1453" s="11" t="s">
        <v>5049</v>
      </c>
      <c r="B1453" s="12" t="s">
        <v>4976</v>
      </c>
      <c r="C1453" s="12" t="s">
        <v>4981</v>
      </c>
      <c r="D1453" s="11" t="s">
        <v>5039</v>
      </c>
      <c r="E1453" s="11" t="s">
        <v>5050</v>
      </c>
      <c r="F1453" s="11" t="s">
        <v>5049</v>
      </c>
      <c r="G1453" s="12" t="s">
        <v>5051</v>
      </c>
      <c r="I1453" s="13"/>
      <c r="J1453" s="13"/>
      <c r="M1453" s="15" t="s">
        <v>370</v>
      </c>
      <c r="N1453" s="13"/>
      <c r="P1453" s="13"/>
      <c r="R1453" s="13"/>
      <c r="T1453" s="13"/>
      <c r="W1453" s="13" t="s">
        <v>370</v>
      </c>
      <c r="Y1453" s="13"/>
      <c r="Z1453" s="14"/>
      <c r="AD1453" s="13">
        <f t="shared" si="146"/>
        <v>2</v>
      </c>
      <c r="AE1453" s="13">
        <f t="shared" si="147"/>
        <v>0</v>
      </c>
      <c r="AF1453" s="13">
        <f t="shared" si="148"/>
        <v>0</v>
      </c>
      <c r="AG1453" s="13">
        <f t="shared" si="151"/>
        <v>0</v>
      </c>
      <c r="AH1453" s="12">
        <f t="shared" si="150"/>
        <v>2</v>
      </c>
    </row>
    <row r="1454" spans="1:34" hidden="1" x14ac:dyDescent="0.3">
      <c r="A1454" s="11" t="s">
        <v>5052</v>
      </c>
      <c r="B1454" s="12" t="s">
        <v>4976</v>
      </c>
      <c r="C1454" s="12" t="s">
        <v>4981</v>
      </c>
      <c r="D1454" s="11" t="s">
        <v>5039</v>
      </c>
      <c r="E1454" s="11" t="s">
        <v>5053</v>
      </c>
      <c r="F1454" s="11" t="s">
        <v>5052</v>
      </c>
      <c r="G1454" s="12" t="s">
        <v>5054</v>
      </c>
      <c r="I1454" s="13"/>
      <c r="J1454" s="13"/>
      <c r="M1454" s="15" t="s">
        <v>370</v>
      </c>
      <c r="N1454" s="13"/>
      <c r="O1454" s="13" t="s">
        <v>370</v>
      </c>
      <c r="P1454" s="13"/>
      <c r="R1454" s="13"/>
      <c r="S1454" s="13" t="s">
        <v>370</v>
      </c>
      <c r="T1454" s="13"/>
      <c r="W1454" s="13"/>
      <c r="Y1454" s="13"/>
      <c r="Z1454" s="14"/>
      <c r="AD1454" s="13">
        <f t="shared" si="146"/>
        <v>3</v>
      </c>
      <c r="AE1454" s="13">
        <f t="shared" si="147"/>
        <v>0</v>
      </c>
      <c r="AF1454" s="13">
        <f t="shared" si="148"/>
        <v>0</v>
      </c>
      <c r="AG1454" s="13">
        <f t="shared" si="151"/>
        <v>0</v>
      </c>
      <c r="AH1454" s="12">
        <f t="shared" si="150"/>
        <v>3</v>
      </c>
    </row>
    <row r="1455" spans="1:34" hidden="1" x14ac:dyDescent="0.3">
      <c r="A1455" s="11" t="s">
        <v>5055</v>
      </c>
      <c r="B1455" s="12" t="s">
        <v>4976</v>
      </c>
      <c r="C1455" s="12" t="s">
        <v>4981</v>
      </c>
      <c r="D1455" s="11" t="s">
        <v>5039</v>
      </c>
      <c r="E1455" s="11" t="s">
        <v>2531</v>
      </c>
      <c r="F1455" s="11" t="s">
        <v>5055</v>
      </c>
      <c r="G1455" s="12" t="s">
        <v>5056</v>
      </c>
      <c r="I1455" s="13"/>
      <c r="J1455" s="13" t="s">
        <v>370</v>
      </c>
      <c r="K1455" s="14" t="s">
        <v>370</v>
      </c>
      <c r="M1455" s="15"/>
      <c r="N1455" s="13"/>
      <c r="P1455" s="13"/>
      <c r="R1455" s="13"/>
      <c r="S1455" s="13" t="s">
        <v>370</v>
      </c>
      <c r="T1455" s="13"/>
      <c r="W1455" s="13"/>
      <c r="Y1455" s="13"/>
      <c r="Z1455" s="14"/>
      <c r="AD1455" s="13">
        <f t="shared" si="146"/>
        <v>3</v>
      </c>
      <c r="AE1455" s="13">
        <f t="shared" si="147"/>
        <v>0</v>
      </c>
      <c r="AF1455" s="13">
        <f t="shared" si="148"/>
        <v>0</v>
      </c>
      <c r="AG1455" s="13">
        <f t="shared" si="151"/>
        <v>0</v>
      </c>
      <c r="AH1455" s="12">
        <f t="shared" si="150"/>
        <v>3</v>
      </c>
    </row>
    <row r="1456" spans="1:34" hidden="1" x14ac:dyDescent="0.3">
      <c r="A1456" s="11" t="s">
        <v>5057</v>
      </c>
      <c r="B1456" s="12" t="s">
        <v>4976</v>
      </c>
      <c r="C1456" s="12" t="s">
        <v>4981</v>
      </c>
      <c r="D1456" s="11" t="s">
        <v>5039</v>
      </c>
      <c r="E1456" s="11" t="s">
        <v>5058</v>
      </c>
      <c r="F1456" s="11" t="s">
        <v>5057</v>
      </c>
      <c r="G1456" s="12" t="s">
        <v>5059</v>
      </c>
      <c r="I1456" s="13"/>
      <c r="J1456" s="13"/>
      <c r="M1456" s="15"/>
      <c r="N1456" s="13"/>
      <c r="O1456" s="13" t="s">
        <v>370</v>
      </c>
      <c r="P1456" s="13"/>
      <c r="R1456" s="13"/>
      <c r="S1456" s="13" t="s">
        <v>370</v>
      </c>
      <c r="T1456" s="13"/>
      <c r="W1456" s="13"/>
      <c r="Y1456" s="13"/>
      <c r="Z1456" s="14"/>
      <c r="AD1456" s="13">
        <f t="shared" si="146"/>
        <v>2</v>
      </c>
      <c r="AE1456" s="13">
        <f t="shared" si="147"/>
        <v>0</v>
      </c>
      <c r="AF1456" s="13">
        <f t="shared" si="148"/>
        <v>0</v>
      </c>
      <c r="AG1456" s="13">
        <f t="shared" si="151"/>
        <v>0</v>
      </c>
      <c r="AH1456" s="12">
        <f t="shared" si="150"/>
        <v>2</v>
      </c>
    </row>
    <row r="1457" spans="1:34" hidden="1" x14ac:dyDescent="0.3">
      <c r="A1457" s="11" t="s">
        <v>5060</v>
      </c>
      <c r="B1457" s="12" t="s">
        <v>4976</v>
      </c>
      <c r="C1457" s="12" t="s">
        <v>4981</v>
      </c>
      <c r="D1457" s="11" t="s">
        <v>5039</v>
      </c>
      <c r="E1457" s="11" t="s">
        <v>5061</v>
      </c>
      <c r="F1457" s="11" t="s">
        <v>5060</v>
      </c>
      <c r="G1457" s="12" t="s">
        <v>5062</v>
      </c>
      <c r="I1457" s="13"/>
      <c r="J1457" s="13"/>
      <c r="M1457" s="15" t="s">
        <v>370</v>
      </c>
      <c r="N1457" s="13"/>
      <c r="O1457" s="13" t="s">
        <v>370</v>
      </c>
      <c r="P1457" s="13"/>
      <c r="R1457" s="13"/>
      <c r="S1457" s="13" t="s">
        <v>370</v>
      </c>
      <c r="T1457" s="13"/>
      <c r="W1457" s="13" t="s">
        <v>370</v>
      </c>
      <c r="Y1457" s="13"/>
      <c r="Z1457" s="14"/>
      <c r="AD1457" s="13">
        <f t="shared" si="146"/>
        <v>4</v>
      </c>
      <c r="AE1457" s="13">
        <f t="shared" si="147"/>
        <v>0</v>
      </c>
      <c r="AF1457" s="13">
        <f t="shared" si="148"/>
        <v>0</v>
      </c>
      <c r="AG1457" s="13">
        <f t="shared" si="151"/>
        <v>0</v>
      </c>
      <c r="AH1457" s="12">
        <f t="shared" si="150"/>
        <v>4</v>
      </c>
    </row>
    <row r="1458" spans="1:34" hidden="1" x14ac:dyDescent="0.3">
      <c r="A1458" s="11" t="s">
        <v>5063</v>
      </c>
      <c r="B1458" s="12" t="s">
        <v>4976</v>
      </c>
      <c r="C1458" s="12" t="s">
        <v>4981</v>
      </c>
      <c r="D1458" s="11" t="s">
        <v>5039</v>
      </c>
      <c r="E1458" s="11" t="s">
        <v>3601</v>
      </c>
      <c r="F1458" s="11" t="s">
        <v>5063</v>
      </c>
      <c r="G1458" s="12" t="s">
        <v>5064</v>
      </c>
      <c r="I1458" s="13"/>
      <c r="J1458" s="13" t="s">
        <v>370</v>
      </c>
      <c r="K1458" s="14" t="s">
        <v>370</v>
      </c>
      <c r="M1458" s="15" t="s">
        <v>370</v>
      </c>
      <c r="N1458" s="13"/>
      <c r="O1458" s="13" t="s">
        <v>370</v>
      </c>
      <c r="P1458" s="13"/>
      <c r="R1458" s="13"/>
      <c r="S1458" s="13" t="s">
        <v>370</v>
      </c>
      <c r="T1458" s="13"/>
      <c r="W1458" s="13"/>
      <c r="Y1458" s="13"/>
      <c r="Z1458" s="14"/>
      <c r="AD1458" s="13">
        <f t="shared" si="146"/>
        <v>5</v>
      </c>
      <c r="AE1458" s="13">
        <f t="shared" si="147"/>
        <v>0</v>
      </c>
      <c r="AF1458" s="13">
        <f t="shared" si="148"/>
        <v>0</v>
      </c>
      <c r="AG1458" s="13">
        <f t="shared" si="151"/>
        <v>0</v>
      </c>
      <c r="AH1458" s="12">
        <f t="shared" si="150"/>
        <v>5</v>
      </c>
    </row>
    <row r="1459" spans="1:34" hidden="1" x14ac:dyDescent="0.3">
      <c r="A1459" s="11" t="s">
        <v>5065</v>
      </c>
      <c r="B1459" s="12" t="s">
        <v>4976</v>
      </c>
      <c r="C1459" s="12" t="s">
        <v>4981</v>
      </c>
      <c r="D1459" s="11" t="s">
        <v>5039</v>
      </c>
      <c r="E1459" s="11" t="s">
        <v>5066</v>
      </c>
      <c r="F1459" s="11" t="s">
        <v>5065</v>
      </c>
      <c r="G1459" s="12" t="s">
        <v>5067</v>
      </c>
      <c r="I1459" s="13"/>
      <c r="J1459" s="13" t="s">
        <v>370</v>
      </c>
      <c r="K1459" s="14" t="s">
        <v>370</v>
      </c>
      <c r="M1459" s="15" t="s">
        <v>370</v>
      </c>
      <c r="N1459" s="13"/>
      <c r="O1459" s="13" t="s">
        <v>370</v>
      </c>
      <c r="P1459" s="13" t="s">
        <v>370</v>
      </c>
      <c r="Q1459" s="13" t="s">
        <v>370</v>
      </c>
      <c r="R1459" s="13"/>
      <c r="S1459" s="13" t="s">
        <v>370</v>
      </c>
      <c r="T1459" s="13" t="s">
        <v>370</v>
      </c>
      <c r="W1459" s="13" t="s">
        <v>370</v>
      </c>
      <c r="Y1459" s="13"/>
      <c r="Z1459" s="14"/>
      <c r="AD1459" s="13">
        <f t="shared" si="146"/>
        <v>9</v>
      </c>
      <c r="AE1459" s="13">
        <f t="shared" si="147"/>
        <v>0</v>
      </c>
      <c r="AF1459" s="13">
        <f t="shared" si="148"/>
        <v>0</v>
      </c>
      <c r="AG1459" s="13">
        <f t="shared" si="151"/>
        <v>0</v>
      </c>
      <c r="AH1459" s="12">
        <f t="shared" si="150"/>
        <v>9</v>
      </c>
    </row>
    <row r="1460" spans="1:34" hidden="1" x14ac:dyDescent="0.3">
      <c r="A1460" s="11" t="s">
        <v>5068</v>
      </c>
      <c r="B1460" s="12" t="s">
        <v>4976</v>
      </c>
      <c r="C1460" s="12" t="s">
        <v>4981</v>
      </c>
      <c r="D1460" s="11" t="s">
        <v>5039</v>
      </c>
      <c r="E1460" s="11" t="s">
        <v>4377</v>
      </c>
      <c r="F1460" s="11" t="s">
        <v>5068</v>
      </c>
      <c r="G1460" s="12" t="s">
        <v>5069</v>
      </c>
      <c r="I1460" s="13"/>
      <c r="J1460" s="13"/>
      <c r="M1460" s="15" t="s">
        <v>370</v>
      </c>
      <c r="N1460" s="13"/>
      <c r="P1460" s="13"/>
      <c r="R1460" s="13"/>
      <c r="T1460" s="13"/>
      <c r="W1460" s="13"/>
      <c r="Y1460" s="13"/>
      <c r="Z1460" s="14"/>
      <c r="AD1460" s="13">
        <f t="shared" si="146"/>
        <v>1</v>
      </c>
      <c r="AE1460" s="13">
        <f t="shared" si="147"/>
        <v>0</v>
      </c>
      <c r="AF1460" s="13">
        <f t="shared" si="148"/>
        <v>0</v>
      </c>
      <c r="AG1460" s="13">
        <f t="shared" si="151"/>
        <v>0</v>
      </c>
      <c r="AH1460" s="12">
        <f t="shared" si="150"/>
        <v>1</v>
      </c>
    </row>
    <row r="1461" spans="1:34" hidden="1" x14ac:dyDescent="0.3">
      <c r="A1461" s="11" t="s">
        <v>5070</v>
      </c>
      <c r="B1461" s="12" t="s">
        <v>4976</v>
      </c>
      <c r="C1461" s="12" t="s">
        <v>4981</v>
      </c>
      <c r="D1461" s="11" t="s">
        <v>5039</v>
      </c>
      <c r="E1461" s="11" t="s">
        <v>5071</v>
      </c>
      <c r="F1461" s="11" t="s">
        <v>5070</v>
      </c>
      <c r="G1461" s="12" t="s">
        <v>5072</v>
      </c>
      <c r="I1461" s="13"/>
      <c r="J1461" s="13"/>
      <c r="M1461" s="15" t="s">
        <v>370</v>
      </c>
      <c r="N1461" s="13"/>
      <c r="O1461" s="13" t="s">
        <v>370</v>
      </c>
      <c r="P1461" s="13"/>
      <c r="R1461" s="13"/>
      <c r="W1461" s="13"/>
      <c r="Y1461" s="13"/>
      <c r="Z1461" s="14"/>
      <c r="AD1461" s="13">
        <f t="shared" si="146"/>
        <v>2</v>
      </c>
      <c r="AE1461" s="13">
        <f t="shared" si="147"/>
        <v>0</v>
      </c>
      <c r="AF1461" s="13">
        <f t="shared" si="148"/>
        <v>0</v>
      </c>
      <c r="AG1461" s="13">
        <f t="shared" si="151"/>
        <v>0</v>
      </c>
      <c r="AH1461" s="12">
        <f t="shared" si="150"/>
        <v>2</v>
      </c>
    </row>
    <row r="1462" spans="1:34" hidden="1" x14ac:dyDescent="0.3">
      <c r="A1462" s="11" t="s">
        <v>5073</v>
      </c>
      <c r="B1462" s="12" t="s">
        <v>4976</v>
      </c>
      <c r="C1462" s="12" t="s">
        <v>4981</v>
      </c>
      <c r="D1462" s="11" t="s">
        <v>5039</v>
      </c>
      <c r="E1462" s="11" t="s">
        <v>5074</v>
      </c>
      <c r="F1462" s="11" t="s">
        <v>5073</v>
      </c>
      <c r="G1462" s="12" t="s">
        <v>5075</v>
      </c>
      <c r="I1462" s="13"/>
      <c r="J1462" s="13"/>
      <c r="K1462" s="14" t="s">
        <v>370</v>
      </c>
      <c r="M1462" s="15" t="s">
        <v>370</v>
      </c>
      <c r="N1462" s="13"/>
      <c r="O1462" s="13" t="s">
        <v>370</v>
      </c>
      <c r="P1462" s="13"/>
      <c r="R1462" s="13"/>
      <c r="S1462" s="13" t="s">
        <v>370</v>
      </c>
      <c r="T1462" s="13"/>
      <c r="W1462" s="13"/>
      <c r="Y1462" s="13"/>
      <c r="Z1462" s="14"/>
      <c r="AD1462" s="13">
        <f t="shared" si="146"/>
        <v>4</v>
      </c>
      <c r="AE1462" s="13">
        <f t="shared" si="147"/>
        <v>0</v>
      </c>
      <c r="AF1462" s="13">
        <f t="shared" si="148"/>
        <v>0</v>
      </c>
      <c r="AG1462" s="13">
        <f t="shared" si="151"/>
        <v>0</v>
      </c>
      <c r="AH1462" s="12">
        <f t="shared" si="150"/>
        <v>4</v>
      </c>
    </row>
    <row r="1463" spans="1:34" hidden="1" x14ac:dyDescent="0.3">
      <c r="A1463" s="11" t="s">
        <v>5076</v>
      </c>
      <c r="B1463" s="12" t="s">
        <v>4976</v>
      </c>
      <c r="C1463" s="12" t="s">
        <v>4981</v>
      </c>
      <c r="D1463" s="11" t="s">
        <v>5039</v>
      </c>
      <c r="E1463" s="11" t="s">
        <v>5077</v>
      </c>
      <c r="F1463" s="11" t="s">
        <v>5076</v>
      </c>
      <c r="G1463" s="12" t="s">
        <v>5078</v>
      </c>
      <c r="I1463" s="13"/>
      <c r="J1463" s="13"/>
      <c r="K1463" s="14" t="s">
        <v>370</v>
      </c>
      <c r="M1463" s="15" t="s">
        <v>370</v>
      </c>
      <c r="N1463" s="13"/>
      <c r="P1463" s="13" t="s">
        <v>370</v>
      </c>
      <c r="R1463" s="13"/>
      <c r="T1463" s="13"/>
      <c r="W1463" s="13" t="s">
        <v>370</v>
      </c>
      <c r="Y1463" s="13"/>
      <c r="Z1463" s="14"/>
      <c r="AD1463" s="13">
        <f t="shared" si="146"/>
        <v>4</v>
      </c>
      <c r="AE1463" s="13">
        <f t="shared" si="147"/>
        <v>0</v>
      </c>
      <c r="AF1463" s="13">
        <f t="shared" si="148"/>
        <v>0</v>
      </c>
      <c r="AG1463" s="13">
        <f t="shared" si="151"/>
        <v>0</v>
      </c>
      <c r="AH1463" s="12">
        <f t="shared" si="150"/>
        <v>4</v>
      </c>
    </row>
    <row r="1464" spans="1:34" hidden="1" x14ac:dyDescent="0.3">
      <c r="A1464" s="11" t="s">
        <v>91</v>
      </c>
      <c r="B1464" s="12" t="s">
        <v>4976</v>
      </c>
      <c r="C1464" s="12" t="s">
        <v>4981</v>
      </c>
      <c r="D1464" s="11" t="s">
        <v>5039</v>
      </c>
      <c r="E1464" s="11" t="s">
        <v>5079</v>
      </c>
      <c r="F1464" s="11" t="s">
        <v>91</v>
      </c>
      <c r="G1464" s="12" t="s">
        <v>5080</v>
      </c>
      <c r="I1464" s="13"/>
      <c r="J1464" s="13"/>
      <c r="K1464" s="14" t="s">
        <v>370</v>
      </c>
      <c r="M1464" s="15" t="s">
        <v>370</v>
      </c>
      <c r="N1464" s="13"/>
      <c r="O1464" s="13" t="s">
        <v>370</v>
      </c>
      <c r="P1464" s="13" t="s">
        <v>370</v>
      </c>
      <c r="Q1464" s="13" t="s">
        <v>370</v>
      </c>
      <c r="R1464" s="13"/>
      <c r="S1464" s="13" t="s">
        <v>370</v>
      </c>
      <c r="T1464" s="13" t="s">
        <v>370</v>
      </c>
      <c r="W1464" s="13" t="s">
        <v>370</v>
      </c>
      <c r="Y1464" s="13"/>
      <c r="Z1464" s="14"/>
      <c r="AD1464" s="13">
        <f t="shared" si="146"/>
        <v>8</v>
      </c>
      <c r="AE1464" s="13">
        <f t="shared" si="147"/>
        <v>0</v>
      </c>
      <c r="AF1464" s="13">
        <f t="shared" si="148"/>
        <v>0</v>
      </c>
      <c r="AG1464" s="13">
        <f t="shared" si="151"/>
        <v>0</v>
      </c>
      <c r="AH1464" s="12">
        <f t="shared" si="150"/>
        <v>8</v>
      </c>
    </row>
    <row r="1465" spans="1:34" hidden="1" x14ac:dyDescent="0.3">
      <c r="A1465" s="11" t="s">
        <v>5081</v>
      </c>
      <c r="B1465" s="12" t="s">
        <v>4976</v>
      </c>
      <c r="C1465" s="12" t="s">
        <v>4981</v>
      </c>
      <c r="D1465" s="11" t="s">
        <v>5039</v>
      </c>
      <c r="E1465" s="11" t="s">
        <v>5082</v>
      </c>
      <c r="F1465" s="11" t="s">
        <v>5081</v>
      </c>
      <c r="G1465" s="12" t="s">
        <v>5083</v>
      </c>
      <c r="I1465" s="13"/>
      <c r="J1465" s="13" t="s">
        <v>370</v>
      </c>
      <c r="K1465" s="14" t="s">
        <v>370</v>
      </c>
      <c r="M1465" s="15"/>
      <c r="N1465" s="13"/>
      <c r="P1465" s="13"/>
      <c r="R1465" s="13"/>
      <c r="T1465" s="13"/>
      <c r="W1465" s="13"/>
      <c r="Y1465" s="13"/>
      <c r="Z1465" s="14"/>
      <c r="AD1465" s="13">
        <f t="shared" si="146"/>
        <v>2</v>
      </c>
      <c r="AE1465" s="13">
        <f t="shared" si="147"/>
        <v>0</v>
      </c>
      <c r="AF1465" s="13">
        <f t="shared" si="148"/>
        <v>0</v>
      </c>
      <c r="AG1465" s="13">
        <f t="shared" si="151"/>
        <v>0</v>
      </c>
      <c r="AH1465" s="12">
        <f t="shared" si="150"/>
        <v>2</v>
      </c>
    </row>
    <row r="1466" spans="1:34" hidden="1" x14ac:dyDescent="0.3">
      <c r="A1466" s="11" t="s">
        <v>5084</v>
      </c>
      <c r="B1466" s="12" t="s">
        <v>4976</v>
      </c>
      <c r="C1466" s="12" t="s">
        <v>4981</v>
      </c>
      <c r="D1466" s="11" t="s">
        <v>5039</v>
      </c>
      <c r="E1466" s="11" t="s">
        <v>5085</v>
      </c>
      <c r="F1466" s="11" t="s">
        <v>5084</v>
      </c>
      <c r="G1466" s="12" t="s">
        <v>5086</v>
      </c>
      <c r="I1466" s="13"/>
      <c r="J1466" s="13" t="s">
        <v>370</v>
      </c>
      <c r="K1466" s="14" t="s">
        <v>370</v>
      </c>
      <c r="M1466" s="15"/>
      <c r="N1466" s="13"/>
      <c r="P1466" s="13"/>
      <c r="R1466" s="13" t="s">
        <v>370</v>
      </c>
      <c r="T1466" s="13"/>
      <c r="W1466" s="13"/>
      <c r="Y1466" s="13"/>
      <c r="Z1466" s="14"/>
      <c r="AD1466" s="13">
        <f t="shared" si="146"/>
        <v>3</v>
      </c>
      <c r="AE1466" s="13">
        <f t="shared" si="147"/>
        <v>0</v>
      </c>
      <c r="AF1466" s="13">
        <f t="shared" si="148"/>
        <v>0</v>
      </c>
      <c r="AG1466" s="13">
        <f t="shared" si="151"/>
        <v>0</v>
      </c>
      <c r="AH1466" s="12">
        <f t="shared" si="150"/>
        <v>3</v>
      </c>
    </row>
    <row r="1467" spans="1:34" hidden="1" x14ac:dyDescent="0.3">
      <c r="A1467" s="11" t="s">
        <v>5087</v>
      </c>
      <c r="B1467" s="12" t="s">
        <v>4976</v>
      </c>
      <c r="C1467" s="12" t="s">
        <v>4981</v>
      </c>
      <c r="D1467" s="11" t="s">
        <v>5039</v>
      </c>
      <c r="E1467" s="11" t="s">
        <v>5088</v>
      </c>
      <c r="F1467" s="11" t="s">
        <v>5087</v>
      </c>
      <c r="G1467" s="12" t="s">
        <v>5089</v>
      </c>
      <c r="I1467" s="13"/>
      <c r="J1467" s="13"/>
      <c r="K1467" s="17" t="s">
        <v>416</v>
      </c>
      <c r="M1467" s="15"/>
      <c r="N1467" s="13"/>
      <c r="P1467" s="13"/>
      <c r="R1467" s="13"/>
      <c r="T1467" s="13"/>
      <c r="W1467" s="13"/>
      <c r="Y1467" s="13"/>
      <c r="Z1467" s="14"/>
      <c r="AD1467" s="13">
        <f t="shared" si="146"/>
        <v>1</v>
      </c>
      <c r="AE1467" s="13">
        <f t="shared" si="147"/>
        <v>0</v>
      </c>
      <c r="AF1467" s="13">
        <f t="shared" si="148"/>
        <v>0</v>
      </c>
      <c r="AG1467" s="13">
        <f t="shared" si="151"/>
        <v>0</v>
      </c>
      <c r="AH1467" s="12">
        <f t="shared" si="150"/>
        <v>1</v>
      </c>
    </row>
    <row r="1468" spans="1:34" hidden="1" x14ac:dyDescent="0.3">
      <c r="A1468" s="11" t="s">
        <v>5090</v>
      </c>
      <c r="B1468" s="12" t="s">
        <v>4976</v>
      </c>
      <c r="C1468" s="12" t="s">
        <v>4981</v>
      </c>
      <c r="D1468" s="11" t="s">
        <v>5039</v>
      </c>
      <c r="E1468" s="11" t="s">
        <v>4152</v>
      </c>
      <c r="F1468" s="11" t="s">
        <v>5090</v>
      </c>
      <c r="G1468" s="12" t="s">
        <v>5091</v>
      </c>
      <c r="I1468" s="13"/>
      <c r="J1468" s="13"/>
      <c r="K1468" s="17" t="s">
        <v>416</v>
      </c>
      <c r="M1468" s="15"/>
      <c r="N1468" s="13"/>
      <c r="P1468" s="13"/>
      <c r="R1468" s="13"/>
      <c r="T1468" s="13"/>
      <c r="W1468" s="13"/>
      <c r="Y1468" s="13"/>
      <c r="Z1468" s="14"/>
      <c r="AD1468" s="13">
        <f t="shared" si="146"/>
        <v>1</v>
      </c>
      <c r="AE1468" s="13">
        <f t="shared" si="147"/>
        <v>0</v>
      </c>
      <c r="AF1468" s="13">
        <f t="shared" si="148"/>
        <v>0</v>
      </c>
      <c r="AG1468" s="13">
        <f t="shared" si="151"/>
        <v>0</v>
      </c>
      <c r="AH1468" s="12">
        <f t="shared" si="150"/>
        <v>1</v>
      </c>
    </row>
    <row r="1469" spans="1:34" hidden="1" x14ac:dyDescent="0.3">
      <c r="A1469" s="11" t="s">
        <v>5092</v>
      </c>
      <c r="B1469" s="12" t="s">
        <v>4976</v>
      </c>
      <c r="C1469" s="12" t="s">
        <v>4981</v>
      </c>
      <c r="D1469" s="11" t="s">
        <v>5039</v>
      </c>
      <c r="E1469" s="11" t="s">
        <v>3449</v>
      </c>
      <c r="F1469" s="11" t="s">
        <v>5092</v>
      </c>
      <c r="G1469" s="12" t="s">
        <v>5093</v>
      </c>
      <c r="H1469" s="13" t="s">
        <v>370</v>
      </c>
      <c r="I1469" s="13"/>
      <c r="J1469" s="13" t="s">
        <v>370</v>
      </c>
      <c r="K1469" s="14" t="s">
        <v>370</v>
      </c>
      <c r="M1469" s="15"/>
      <c r="N1469" s="13"/>
      <c r="P1469" s="13"/>
      <c r="R1469" s="13" t="s">
        <v>370</v>
      </c>
      <c r="S1469" s="13" t="s">
        <v>370</v>
      </c>
      <c r="T1469" s="13"/>
      <c r="V1469" s="13" t="s">
        <v>359</v>
      </c>
      <c r="W1469" s="13"/>
      <c r="Y1469" s="13"/>
      <c r="Z1469" s="14"/>
      <c r="AD1469" s="13">
        <f t="shared" si="146"/>
        <v>6</v>
      </c>
      <c r="AE1469" s="13">
        <f t="shared" si="147"/>
        <v>0</v>
      </c>
      <c r="AF1469" s="13">
        <f t="shared" si="148"/>
        <v>0</v>
      </c>
      <c r="AG1469" s="13">
        <f t="shared" si="151"/>
        <v>0</v>
      </c>
      <c r="AH1469" s="12">
        <f t="shared" si="150"/>
        <v>6</v>
      </c>
    </row>
    <row r="1470" spans="1:34" hidden="1" x14ac:dyDescent="0.3">
      <c r="A1470" s="11" t="s">
        <v>5094</v>
      </c>
      <c r="B1470" s="12" t="s">
        <v>4976</v>
      </c>
      <c r="C1470" s="12" t="s">
        <v>4981</v>
      </c>
      <c r="D1470" s="11" t="s">
        <v>5039</v>
      </c>
      <c r="E1470" s="11" t="s">
        <v>5095</v>
      </c>
      <c r="F1470" s="11" t="s">
        <v>5094</v>
      </c>
      <c r="G1470" s="12" t="s">
        <v>5096</v>
      </c>
      <c r="I1470" s="13"/>
      <c r="J1470" s="13"/>
      <c r="M1470" s="15" t="s">
        <v>370</v>
      </c>
      <c r="N1470" s="13"/>
      <c r="O1470" s="13" t="s">
        <v>370</v>
      </c>
      <c r="P1470" s="13"/>
      <c r="R1470" s="13"/>
      <c r="S1470" s="13" t="s">
        <v>370</v>
      </c>
      <c r="T1470" s="13"/>
      <c r="W1470" s="13"/>
      <c r="Y1470" s="13"/>
      <c r="Z1470" s="14"/>
      <c r="AD1470" s="13">
        <f t="shared" si="146"/>
        <v>3</v>
      </c>
      <c r="AE1470" s="13">
        <f t="shared" si="147"/>
        <v>0</v>
      </c>
      <c r="AF1470" s="13">
        <f t="shared" si="148"/>
        <v>0</v>
      </c>
      <c r="AG1470" s="13">
        <f t="shared" si="151"/>
        <v>0</v>
      </c>
      <c r="AH1470" s="12">
        <f t="shared" si="150"/>
        <v>3</v>
      </c>
    </row>
    <row r="1471" spans="1:34" hidden="1" x14ac:dyDescent="0.3">
      <c r="A1471" s="11" t="s">
        <v>5097</v>
      </c>
      <c r="B1471" s="12" t="s">
        <v>4976</v>
      </c>
      <c r="C1471" s="12" t="s">
        <v>4981</v>
      </c>
      <c r="D1471" s="11" t="s">
        <v>5039</v>
      </c>
      <c r="E1471" s="11" t="s">
        <v>5098</v>
      </c>
      <c r="F1471" s="11" t="s">
        <v>5097</v>
      </c>
      <c r="G1471" s="12" t="s">
        <v>5099</v>
      </c>
      <c r="I1471" s="13"/>
      <c r="J1471" s="13" t="s">
        <v>370</v>
      </c>
      <c r="K1471" s="14" t="s">
        <v>370</v>
      </c>
      <c r="M1471" s="15" t="s">
        <v>370</v>
      </c>
      <c r="N1471" s="13"/>
      <c r="O1471" s="13" t="s">
        <v>370</v>
      </c>
      <c r="P1471" s="13"/>
      <c r="R1471" s="13"/>
      <c r="S1471" s="13" t="s">
        <v>370</v>
      </c>
      <c r="T1471" s="13"/>
      <c r="W1471" s="13" t="s">
        <v>370</v>
      </c>
      <c r="Y1471" s="13"/>
      <c r="Z1471" s="14"/>
      <c r="AD1471" s="13">
        <f t="shared" si="146"/>
        <v>6</v>
      </c>
      <c r="AE1471" s="13">
        <f t="shared" si="147"/>
        <v>0</v>
      </c>
      <c r="AF1471" s="13">
        <f t="shared" si="148"/>
        <v>0</v>
      </c>
      <c r="AG1471" s="13">
        <f t="shared" si="151"/>
        <v>0</v>
      </c>
      <c r="AH1471" s="12">
        <f t="shared" si="150"/>
        <v>6</v>
      </c>
    </row>
    <row r="1472" spans="1:34" hidden="1" x14ac:dyDescent="0.3">
      <c r="A1472" s="11" t="s">
        <v>5100</v>
      </c>
      <c r="B1472" s="12" t="s">
        <v>4976</v>
      </c>
      <c r="C1472" s="12" t="s">
        <v>4981</v>
      </c>
      <c r="D1472" s="11" t="s">
        <v>5039</v>
      </c>
      <c r="E1472" s="11" t="s">
        <v>5101</v>
      </c>
      <c r="F1472" s="11" t="s">
        <v>5100</v>
      </c>
      <c r="G1472" s="12" t="s">
        <v>5102</v>
      </c>
      <c r="I1472" s="13"/>
      <c r="J1472" s="13" t="s">
        <v>370</v>
      </c>
      <c r="M1472" s="15"/>
      <c r="N1472" s="13"/>
      <c r="P1472" s="13"/>
      <c r="R1472" s="13"/>
      <c r="S1472" s="13" t="s">
        <v>370</v>
      </c>
      <c r="T1472" s="13"/>
      <c r="W1472" s="13"/>
      <c r="Y1472" s="13"/>
      <c r="Z1472" s="14"/>
      <c r="AD1472" s="13">
        <f t="shared" si="146"/>
        <v>2</v>
      </c>
      <c r="AE1472" s="13">
        <f t="shared" si="147"/>
        <v>0</v>
      </c>
      <c r="AF1472" s="13">
        <f t="shared" si="148"/>
        <v>0</v>
      </c>
      <c r="AG1472" s="13">
        <f t="shared" si="151"/>
        <v>0</v>
      </c>
      <c r="AH1472" s="12">
        <f t="shared" si="150"/>
        <v>2</v>
      </c>
    </row>
    <row r="1473" spans="1:34" hidden="1" x14ac:dyDescent="0.3">
      <c r="A1473" s="11" t="s">
        <v>5103</v>
      </c>
      <c r="B1473" s="12" t="s">
        <v>4976</v>
      </c>
      <c r="C1473" s="12" t="s">
        <v>4981</v>
      </c>
      <c r="D1473" s="11" t="s">
        <v>5039</v>
      </c>
      <c r="E1473" s="11" t="s">
        <v>887</v>
      </c>
      <c r="F1473" s="11" t="s">
        <v>5103</v>
      </c>
      <c r="G1473" s="12" t="s">
        <v>5104</v>
      </c>
      <c r="I1473" s="13"/>
      <c r="J1473" s="13"/>
      <c r="M1473" s="15" t="s">
        <v>370</v>
      </c>
      <c r="N1473" s="13"/>
      <c r="P1473" s="13"/>
      <c r="R1473" s="13"/>
      <c r="T1473" s="13"/>
      <c r="W1473" s="13" t="s">
        <v>370</v>
      </c>
      <c r="Y1473" s="13"/>
      <c r="Z1473" s="14"/>
      <c r="AD1473" s="13">
        <f t="shared" si="146"/>
        <v>2</v>
      </c>
      <c r="AE1473" s="13">
        <f t="shared" si="147"/>
        <v>0</v>
      </c>
      <c r="AF1473" s="13">
        <f t="shared" si="148"/>
        <v>0</v>
      </c>
      <c r="AG1473" s="13">
        <f t="shared" si="151"/>
        <v>0</v>
      </c>
      <c r="AH1473" s="12">
        <f t="shared" si="150"/>
        <v>2</v>
      </c>
    </row>
    <row r="1474" spans="1:34" hidden="1" x14ac:dyDescent="0.3">
      <c r="A1474" s="11" t="s">
        <v>5105</v>
      </c>
      <c r="B1474" s="12" t="s">
        <v>4976</v>
      </c>
      <c r="C1474" s="12" t="s">
        <v>4981</v>
      </c>
      <c r="D1474" s="11" t="s">
        <v>5039</v>
      </c>
      <c r="E1474" s="11" t="s">
        <v>5106</v>
      </c>
      <c r="F1474" s="11" t="s">
        <v>5105</v>
      </c>
      <c r="G1474" s="12" t="s">
        <v>5107</v>
      </c>
      <c r="I1474" s="13"/>
      <c r="J1474" s="13"/>
      <c r="K1474" s="14" t="s">
        <v>370</v>
      </c>
      <c r="M1474" s="15"/>
      <c r="N1474" s="13"/>
      <c r="P1474" s="13" t="s">
        <v>370</v>
      </c>
      <c r="Q1474" s="13" t="s">
        <v>370</v>
      </c>
      <c r="R1474" s="13"/>
      <c r="T1474" s="13" t="s">
        <v>370</v>
      </c>
      <c r="W1474" s="13"/>
      <c r="Y1474" s="13"/>
      <c r="Z1474" s="14"/>
      <c r="AD1474" s="13">
        <f t="shared" si="146"/>
        <v>4</v>
      </c>
      <c r="AE1474" s="13">
        <f t="shared" si="147"/>
        <v>0</v>
      </c>
      <c r="AF1474" s="13">
        <f t="shared" si="148"/>
        <v>0</v>
      </c>
      <c r="AG1474" s="13">
        <f t="shared" si="151"/>
        <v>0</v>
      </c>
      <c r="AH1474" s="12">
        <f t="shared" si="150"/>
        <v>4</v>
      </c>
    </row>
    <row r="1475" spans="1:34" hidden="1" x14ac:dyDescent="0.3">
      <c r="A1475" s="11" t="s">
        <v>5108</v>
      </c>
      <c r="B1475" s="12" t="s">
        <v>4976</v>
      </c>
      <c r="C1475" s="12" t="s">
        <v>4981</v>
      </c>
      <c r="D1475" s="11" t="s">
        <v>5039</v>
      </c>
      <c r="E1475" s="11" t="s">
        <v>5109</v>
      </c>
      <c r="F1475" s="11" t="s">
        <v>5108</v>
      </c>
      <c r="G1475" s="12" t="s">
        <v>5110</v>
      </c>
      <c r="I1475" s="13"/>
      <c r="J1475" s="13" t="s">
        <v>370</v>
      </c>
      <c r="K1475" s="14" t="s">
        <v>370</v>
      </c>
      <c r="M1475" s="15" t="s">
        <v>370</v>
      </c>
      <c r="N1475" s="13"/>
      <c r="O1475" s="13" t="s">
        <v>370</v>
      </c>
      <c r="P1475" s="13" t="s">
        <v>370</v>
      </c>
      <c r="Q1475" s="13" t="s">
        <v>370</v>
      </c>
      <c r="R1475" s="13"/>
      <c r="S1475" s="13" t="s">
        <v>370</v>
      </c>
      <c r="T1475" s="13" t="s">
        <v>370</v>
      </c>
      <c r="W1475" s="13" t="s">
        <v>370</v>
      </c>
      <c r="Y1475" s="13"/>
      <c r="Z1475" s="14"/>
      <c r="AD1475" s="13">
        <f t="shared" si="146"/>
        <v>9</v>
      </c>
      <c r="AE1475" s="13">
        <f t="shared" si="147"/>
        <v>0</v>
      </c>
      <c r="AF1475" s="13">
        <f t="shared" si="148"/>
        <v>0</v>
      </c>
      <c r="AG1475" s="13">
        <f t="shared" si="151"/>
        <v>0</v>
      </c>
      <c r="AH1475" s="12">
        <f t="shared" si="150"/>
        <v>9</v>
      </c>
    </row>
    <row r="1476" spans="1:34" hidden="1" x14ac:dyDescent="0.3">
      <c r="A1476" s="11" t="s">
        <v>5111</v>
      </c>
      <c r="B1476" s="12" t="s">
        <v>4976</v>
      </c>
      <c r="C1476" s="12" t="s">
        <v>4981</v>
      </c>
      <c r="D1476" s="11" t="s">
        <v>5039</v>
      </c>
      <c r="E1476" s="11" t="s">
        <v>5112</v>
      </c>
      <c r="F1476" s="11" t="s">
        <v>5111</v>
      </c>
      <c r="G1476" s="12" t="s">
        <v>5113</v>
      </c>
      <c r="I1476" s="13"/>
      <c r="J1476" s="13"/>
      <c r="K1476" s="14" t="s">
        <v>370</v>
      </c>
      <c r="M1476" s="15"/>
      <c r="N1476" s="13"/>
      <c r="P1476" s="13"/>
      <c r="Q1476" s="13" t="s">
        <v>370</v>
      </c>
      <c r="R1476" s="13"/>
      <c r="T1476" s="13"/>
      <c r="W1476" s="13" t="s">
        <v>370</v>
      </c>
      <c r="Y1476" s="13"/>
      <c r="Z1476" s="14"/>
      <c r="AD1476" s="13">
        <f t="shared" si="146"/>
        <v>3</v>
      </c>
      <c r="AE1476" s="13">
        <f t="shared" si="147"/>
        <v>0</v>
      </c>
      <c r="AF1476" s="13">
        <f t="shared" si="148"/>
        <v>0</v>
      </c>
      <c r="AG1476" s="13">
        <f t="shared" si="151"/>
        <v>0</v>
      </c>
      <c r="AH1476" s="12">
        <f t="shared" si="150"/>
        <v>3</v>
      </c>
    </row>
    <row r="1477" spans="1:34" hidden="1" x14ac:dyDescent="0.3">
      <c r="A1477" s="11" t="s">
        <v>5114</v>
      </c>
      <c r="B1477" s="12" t="s">
        <v>4976</v>
      </c>
      <c r="C1477" s="12" t="s">
        <v>4981</v>
      </c>
      <c r="D1477" s="11" t="s">
        <v>5039</v>
      </c>
      <c r="E1477" s="11" t="s">
        <v>5115</v>
      </c>
      <c r="F1477" s="11" t="s">
        <v>5114</v>
      </c>
      <c r="G1477" s="12" t="s">
        <v>5116</v>
      </c>
      <c r="I1477" s="13"/>
      <c r="J1477" s="13"/>
      <c r="K1477" s="14" t="s">
        <v>370</v>
      </c>
      <c r="M1477" s="15"/>
      <c r="N1477" s="13"/>
      <c r="P1477" s="13"/>
      <c r="R1477" s="13"/>
      <c r="S1477" s="13" t="s">
        <v>370</v>
      </c>
      <c r="T1477" s="13"/>
      <c r="W1477" s="13"/>
      <c r="Y1477" s="13"/>
      <c r="Z1477" s="14"/>
      <c r="AD1477" s="13">
        <f t="shared" si="146"/>
        <v>2</v>
      </c>
      <c r="AE1477" s="13">
        <f t="shared" si="147"/>
        <v>0</v>
      </c>
      <c r="AF1477" s="13">
        <f t="shared" si="148"/>
        <v>0</v>
      </c>
      <c r="AG1477" s="13">
        <f t="shared" si="151"/>
        <v>0</v>
      </c>
      <c r="AH1477" s="12">
        <f t="shared" si="150"/>
        <v>2</v>
      </c>
    </row>
    <row r="1478" spans="1:34" hidden="1" x14ac:dyDescent="0.3">
      <c r="A1478" s="11" t="s">
        <v>5117</v>
      </c>
      <c r="B1478" s="12" t="s">
        <v>4976</v>
      </c>
      <c r="C1478" s="12" t="s">
        <v>4981</v>
      </c>
      <c r="D1478" s="11" t="s">
        <v>5118</v>
      </c>
      <c r="E1478" s="11" t="s">
        <v>1973</v>
      </c>
      <c r="F1478" s="11" t="s">
        <v>5117</v>
      </c>
      <c r="G1478" s="12" t="s">
        <v>5119</v>
      </c>
      <c r="I1478" s="13"/>
      <c r="J1478" s="13"/>
      <c r="K1478" s="17" t="s">
        <v>416</v>
      </c>
      <c r="M1478" s="15"/>
      <c r="N1478" s="13"/>
      <c r="P1478" s="13"/>
      <c r="R1478" s="13"/>
      <c r="T1478" s="13"/>
      <c r="W1478" s="13"/>
      <c r="Y1478" s="13"/>
      <c r="Z1478" s="14"/>
      <c r="AD1478" s="13">
        <f>COUNTIF(H1478:Z1478,"X")+COUNTIF(H1478:Z1478, "X(e)")</f>
        <v>1</v>
      </c>
      <c r="AE1478" s="13">
        <f>COUNTIF(H1478:Z1478,"NB")</f>
        <v>0</v>
      </c>
      <c r="AF1478" s="13">
        <f>COUNTIF(H1478:Z1478,"V")</f>
        <v>0</v>
      </c>
      <c r="AG1478" s="13">
        <f t="shared" si="151"/>
        <v>0</v>
      </c>
      <c r="AH1478" s="12">
        <f>SUM(AD1478:AG1478)</f>
        <v>1</v>
      </c>
    </row>
    <row r="1479" spans="1:34" hidden="1" x14ac:dyDescent="0.3">
      <c r="A1479" s="11" t="s">
        <v>5120</v>
      </c>
      <c r="B1479" s="12" t="s">
        <v>4976</v>
      </c>
      <c r="C1479" s="12" t="s">
        <v>4981</v>
      </c>
      <c r="D1479" s="11" t="s">
        <v>5121</v>
      </c>
      <c r="E1479" s="11" t="s">
        <v>5122</v>
      </c>
      <c r="F1479" s="11" t="s">
        <v>5120</v>
      </c>
      <c r="G1479" s="12" t="s">
        <v>5123</v>
      </c>
      <c r="I1479" s="13"/>
      <c r="J1479" s="13"/>
      <c r="K1479" s="14" t="s">
        <v>370</v>
      </c>
      <c r="M1479" s="15" t="s">
        <v>370</v>
      </c>
      <c r="N1479" s="13"/>
      <c r="O1479" s="13" t="s">
        <v>370</v>
      </c>
      <c r="P1479" s="13"/>
      <c r="R1479" s="13"/>
      <c r="S1479" s="13" t="s">
        <v>370</v>
      </c>
      <c r="T1479" s="13"/>
      <c r="W1479" s="13" t="s">
        <v>370</v>
      </c>
      <c r="Y1479" s="13"/>
      <c r="Z1479" s="14"/>
      <c r="AD1479" s="13">
        <f t="shared" si="146"/>
        <v>5</v>
      </c>
      <c r="AE1479" s="13">
        <f t="shared" si="147"/>
        <v>0</v>
      </c>
      <c r="AF1479" s="13">
        <f t="shared" si="148"/>
        <v>0</v>
      </c>
      <c r="AG1479" s="13">
        <f t="shared" si="151"/>
        <v>0</v>
      </c>
      <c r="AH1479" s="12">
        <f t="shared" si="150"/>
        <v>5</v>
      </c>
    </row>
    <row r="1480" spans="1:34" hidden="1" x14ac:dyDescent="0.3">
      <c r="A1480" s="11" t="s">
        <v>5124</v>
      </c>
      <c r="B1480" s="12" t="s">
        <v>4976</v>
      </c>
      <c r="C1480" s="12" t="s">
        <v>4981</v>
      </c>
      <c r="D1480" s="11" t="s">
        <v>5125</v>
      </c>
      <c r="E1480" s="11" t="s">
        <v>1359</v>
      </c>
      <c r="F1480" s="11" t="s">
        <v>5124</v>
      </c>
      <c r="G1480" s="12" t="s">
        <v>5126</v>
      </c>
      <c r="I1480" s="13"/>
      <c r="J1480" s="13"/>
      <c r="K1480" s="14" t="s">
        <v>370</v>
      </c>
      <c r="M1480" s="15" t="s">
        <v>370</v>
      </c>
      <c r="N1480" s="13"/>
      <c r="O1480" s="13" t="s">
        <v>370</v>
      </c>
      <c r="P1480" s="13"/>
      <c r="R1480" s="13"/>
      <c r="S1480" s="13" t="s">
        <v>370</v>
      </c>
      <c r="T1480" s="13"/>
      <c r="W1480" s="13"/>
      <c r="Y1480" s="13"/>
      <c r="Z1480" s="14"/>
      <c r="AD1480" s="13">
        <f t="shared" si="146"/>
        <v>4</v>
      </c>
      <c r="AE1480" s="13">
        <f t="shared" si="147"/>
        <v>0</v>
      </c>
      <c r="AF1480" s="13">
        <f t="shared" si="148"/>
        <v>0</v>
      </c>
      <c r="AG1480" s="13">
        <f t="shared" si="151"/>
        <v>0</v>
      </c>
      <c r="AH1480" s="12">
        <f t="shared" si="150"/>
        <v>4</v>
      </c>
    </row>
    <row r="1481" spans="1:34" hidden="1" x14ac:dyDescent="0.3">
      <c r="A1481" s="11" t="s">
        <v>5127</v>
      </c>
      <c r="B1481" s="12" t="s">
        <v>4976</v>
      </c>
      <c r="C1481" s="12" t="s">
        <v>4981</v>
      </c>
      <c r="D1481" s="11" t="s">
        <v>5128</v>
      </c>
      <c r="E1481" s="11" t="s">
        <v>5129</v>
      </c>
      <c r="F1481" s="11" t="s">
        <v>5127</v>
      </c>
      <c r="G1481" s="12" t="s">
        <v>5130</v>
      </c>
      <c r="I1481" s="13"/>
      <c r="J1481" s="13"/>
      <c r="M1481" s="15" t="s">
        <v>370</v>
      </c>
      <c r="N1481" s="13"/>
      <c r="P1481" s="13"/>
      <c r="R1481" s="13"/>
      <c r="T1481" s="13"/>
      <c r="W1481" s="13" t="s">
        <v>370</v>
      </c>
      <c r="Y1481" s="13"/>
      <c r="Z1481" s="14"/>
      <c r="AD1481" s="13">
        <f t="shared" si="146"/>
        <v>2</v>
      </c>
      <c r="AE1481" s="13">
        <f t="shared" si="147"/>
        <v>0</v>
      </c>
      <c r="AF1481" s="13">
        <f t="shared" si="148"/>
        <v>0</v>
      </c>
      <c r="AG1481" s="13">
        <f t="shared" si="151"/>
        <v>0</v>
      </c>
      <c r="AH1481" s="12">
        <f t="shared" si="150"/>
        <v>2</v>
      </c>
    </row>
    <row r="1482" spans="1:34" hidden="1" x14ac:dyDescent="0.3">
      <c r="A1482" s="11" t="s">
        <v>5131</v>
      </c>
      <c r="B1482" s="12" t="s">
        <v>4976</v>
      </c>
      <c r="C1482" s="12" t="s">
        <v>4981</v>
      </c>
      <c r="D1482" s="11" t="s">
        <v>5128</v>
      </c>
      <c r="E1482" s="11" t="s">
        <v>5132</v>
      </c>
      <c r="F1482" s="11" t="s">
        <v>5131</v>
      </c>
      <c r="G1482" s="12" t="s">
        <v>5133</v>
      </c>
      <c r="I1482" s="13"/>
      <c r="J1482" s="13"/>
      <c r="K1482" s="17" t="s">
        <v>416</v>
      </c>
      <c r="M1482" s="15"/>
      <c r="N1482" s="13"/>
      <c r="P1482" s="13"/>
      <c r="R1482" s="13"/>
      <c r="T1482" s="13"/>
      <c r="W1482" s="13"/>
      <c r="Y1482" s="13"/>
      <c r="Z1482" s="14"/>
      <c r="AD1482" s="13">
        <f t="shared" si="146"/>
        <v>1</v>
      </c>
      <c r="AE1482" s="13">
        <f t="shared" si="147"/>
        <v>0</v>
      </c>
      <c r="AF1482" s="13">
        <f t="shared" si="148"/>
        <v>0</v>
      </c>
      <c r="AG1482" s="13">
        <f t="shared" si="151"/>
        <v>0</v>
      </c>
      <c r="AH1482" s="12">
        <f t="shared" si="150"/>
        <v>1</v>
      </c>
    </row>
    <row r="1483" spans="1:34" hidden="1" x14ac:dyDescent="0.3">
      <c r="A1483" s="11" t="s">
        <v>5134</v>
      </c>
      <c r="B1483" s="12" t="s">
        <v>4976</v>
      </c>
      <c r="C1483" s="12" t="s">
        <v>4981</v>
      </c>
      <c r="D1483" s="11" t="s">
        <v>5135</v>
      </c>
      <c r="E1483" s="11" t="s">
        <v>5136</v>
      </c>
      <c r="F1483" s="11" t="s">
        <v>5134</v>
      </c>
      <c r="G1483" s="12" t="s">
        <v>5137</v>
      </c>
      <c r="I1483" s="13"/>
      <c r="M1483" s="15" t="s">
        <v>370</v>
      </c>
      <c r="N1483" s="13"/>
      <c r="O1483" s="13" t="s">
        <v>370</v>
      </c>
      <c r="P1483" s="13"/>
      <c r="R1483" s="13"/>
      <c r="S1483" s="12"/>
      <c r="T1483" s="13"/>
      <c r="W1483" s="13" t="s">
        <v>370</v>
      </c>
      <c r="Y1483" s="13"/>
      <c r="Z1483" s="14"/>
      <c r="AD1483" s="13">
        <f t="shared" si="146"/>
        <v>3</v>
      </c>
      <c r="AE1483" s="13">
        <f t="shared" si="147"/>
        <v>0</v>
      </c>
      <c r="AF1483" s="13">
        <f t="shared" si="148"/>
        <v>0</v>
      </c>
      <c r="AG1483" s="13">
        <f t="shared" si="151"/>
        <v>0</v>
      </c>
      <c r="AH1483" s="12">
        <f t="shared" si="150"/>
        <v>3</v>
      </c>
    </row>
    <row r="1484" spans="1:34" hidden="1" x14ac:dyDescent="0.3">
      <c r="A1484" s="11" t="s">
        <v>5138</v>
      </c>
      <c r="B1484" s="12" t="s">
        <v>4976</v>
      </c>
      <c r="C1484" s="12" t="s">
        <v>4981</v>
      </c>
      <c r="D1484" s="11" t="s">
        <v>5135</v>
      </c>
      <c r="E1484" s="11" t="s">
        <v>464</v>
      </c>
      <c r="F1484" s="11" t="s">
        <v>5138</v>
      </c>
      <c r="G1484" s="12" t="s">
        <v>5139</v>
      </c>
      <c r="I1484" s="13"/>
      <c r="J1484" s="13" t="s">
        <v>370</v>
      </c>
      <c r="M1484" s="15" t="s">
        <v>370</v>
      </c>
      <c r="N1484" s="13"/>
      <c r="O1484" s="13" t="s">
        <v>370</v>
      </c>
      <c r="P1484" s="13"/>
      <c r="R1484" s="13"/>
      <c r="S1484" s="13" t="s">
        <v>370</v>
      </c>
      <c r="T1484" s="13"/>
      <c r="Y1484" s="13"/>
      <c r="Z1484" s="14"/>
      <c r="AD1484" s="13">
        <f t="shared" si="146"/>
        <v>4</v>
      </c>
      <c r="AE1484" s="13">
        <f t="shared" si="147"/>
        <v>0</v>
      </c>
      <c r="AF1484" s="13">
        <f t="shared" si="148"/>
        <v>0</v>
      </c>
      <c r="AG1484" s="13">
        <f t="shared" si="151"/>
        <v>0</v>
      </c>
      <c r="AH1484" s="12">
        <f t="shared" si="150"/>
        <v>4</v>
      </c>
    </row>
    <row r="1485" spans="1:34" hidden="1" x14ac:dyDescent="0.3">
      <c r="A1485" s="11" t="s">
        <v>5140</v>
      </c>
      <c r="B1485" s="12" t="s">
        <v>4976</v>
      </c>
      <c r="C1485" s="12" t="s">
        <v>4981</v>
      </c>
      <c r="D1485" s="11" t="s">
        <v>5141</v>
      </c>
      <c r="E1485" s="11" t="s">
        <v>864</v>
      </c>
      <c r="F1485" s="11" t="s">
        <v>5140</v>
      </c>
      <c r="G1485" s="12" t="s">
        <v>5142</v>
      </c>
      <c r="I1485" s="13"/>
      <c r="J1485" s="13"/>
      <c r="K1485" s="17" t="s">
        <v>416</v>
      </c>
      <c r="M1485" s="15"/>
      <c r="N1485" s="13"/>
      <c r="P1485" s="13"/>
      <c r="R1485" s="13"/>
      <c r="T1485" s="13"/>
      <c r="W1485" s="13"/>
      <c r="Y1485" s="13"/>
      <c r="Z1485" s="14"/>
      <c r="AD1485" s="13">
        <f>COUNTIF(H1485:Z1485,"X")+COUNTIF(H1485:Z1485, "X(e)")</f>
        <v>1</v>
      </c>
      <c r="AE1485" s="13">
        <f>COUNTIF(H1485:Z1485,"NB")</f>
        <v>0</v>
      </c>
      <c r="AF1485" s="13">
        <f>COUNTIF(H1485:Z1485,"V")</f>
        <v>0</v>
      </c>
      <c r="AG1485" s="13">
        <f>COUNTIF(H1485:AA1485,"IN")</f>
        <v>0</v>
      </c>
      <c r="AH1485" s="12">
        <f>SUM(AD1485:AG1485)</f>
        <v>1</v>
      </c>
    </row>
    <row r="1486" spans="1:34" hidden="1" x14ac:dyDescent="0.3">
      <c r="A1486" s="11" t="s">
        <v>5143</v>
      </c>
      <c r="B1486" s="12" t="s">
        <v>4976</v>
      </c>
      <c r="C1486" s="12" t="s">
        <v>4981</v>
      </c>
      <c r="D1486" s="11" t="s">
        <v>5144</v>
      </c>
      <c r="E1486" s="11" t="s">
        <v>5145</v>
      </c>
      <c r="F1486" s="11" t="s">
        <v>5143</v>
      </c>
      <c r="G1486" s="12" t="s">
        <v>5146</v>
      </c>
      <c r="I1486" s="13"/>
      <c r="J1486" s="13"/>
      <c r="K1486" s="17" t="s">
        <v>416</v>
      </c>
      <c r="M1486" s="15"/>
      <c r="N1486" s="13"/>
      <c r="P1486" s="13"/>
      <c r="R1486" s="13"/>
      <c r="T1486" s="13"/>
      <c r="W1486" s="13"/>
      <c r="Y1486" s="13"/>
      <c r="Z1486" s="14"/>
      <c r="AD1486" s="13">
        <f t="shared" si="146"/>
        <v>1</v>
      </c>
      <c r="AE1486" s="13">
        <f t="shared" si="147"/>
        <v>0</v>
      </c>
      <c r="AF1486" s="13">
        <f t="shared" si="148"/>
        <v>0</v>
      </c>
      <c r="AG1486" s="13">
        <f t="shared" si="151"/>
        <v>0</v>
      </c>
      <c r="AH1486" s="12">
        <f t="shared" si="150"/>
        <v>1</v>
      </c>
    </row>
    <row r="1487" spans="1:34" hidden="1" x14ac:dyDescent="0.3">
      <c r="A1487" s="11" t="s">
        <v>94</v>
      </c>
      <c r="B1487" s="12" t="s">
        <v>4976</v>
      </c>
      <c r="C1487" s="12" t="s">
        <v>4981</v>
      </c>
      <c r="D1487" s="11" t="s">
        <v>5144</v>
      </c>
      <c r="E1487" s="11" t="s">
        <v>5147</v>
      </c>
      <c r="F1487" s="11" t="s">
        <v>94</v>
      </c>
      <c r="G1487" s="12" t="s">
        <v>5148</v>
      </c>
      <c r="H1487" s="13" t="s">
        <v>370</v>
      </c>
      <c r="I1487" s="13"/>
      <c r="J1487" s="13" t="s">
        <v>370</v>
      </c>
      <c r="K1487" s="14" t="s">
        <v>370</v>
      </c>
      <c r="M1487" s="15" t="s">
        <v>370</v>
      </c>
      <c r="N1487" s="13"/>
      <c r="O1487" s="13" t="s">
        <v>370</v>
      </c>
      <c r="P1487" s="13"/>
      <c r="Q1487" s="13" t="s">
        <v>370</v>
      </c>
      <c r="R1487" s="13" t="s">
        <v>370</v>
      </c>
      <c r="S1487" s="13" t="s">
        <v>370</v>
      </c>
      <c r="T1487" s="13"/>
      <c r="U1487" s="13" t="s">
        <v>370</v>
      </c>
      <c r="W1487" s="13" t="s">
        <v>370</v>
      </c>
      <c r="Y1487" s="13"/>
      <c r="Z1487" s="14"/>
      <c r="AD1487" s="13">
        <f t="shared" si="146"/>
        <v>10</v>
      </c>
      <c r="AE1487" s="13">
        <f t="shared" si="147"/>
        <v>0</v>
      </c>
      <c r="AF1487" s="13">
        <f t="shared" si="148"/>
        <v>0</v>
      </c>
      <c r="AG1487" s="13">
        <f t="shared" si="151"/>
        <v>0</v>
      </c>
      <c r="AH1487" s="12">
        <f t="shared" si="150"/>
        <v>10</v>
      </c>
    </row>
    <row r="1488" spans="1:34" hidden="1" x14ac:dyDescent="0.3">
      <c r="A1488" s="11" t="s">
        <v>5149</v>
      </c>
      <c r="B1488" s="12" t="s">
        <v>4976</v>
      </c>
      <c r="C1488" s="12" t="s">
        <v>4981</v>
      </c>
      <c r="D1488" s="11" t="s">
        <v>5144</v>
      </c>
      <c r="E1488" s="11" t="s">
        <v>5150</v>
      </c>
      <c r="F1488" s="11" t="s">
        <v>5149</v>
      </c>
      <c r="G1488" s="12" t="s">
        <v>5151</v>
      </c>
      <c r="I1488" s="13"/>
      <c r="J1488" s="13"/>
      <c r="M1488" s="15" t="s">
        <v>370</v>
      </c>
      <c r="N1488" s="13"/>
      <c r="O1488" s="13" t="s">
        <v>370</v>
      </c>
      <c r="P1488" s="13"/>
      <c r="R1488" s="13"/>
      <c r="T1488" s="13"/>
      <c r="W1488" s="13"/>
      <c r="Y1488" s="13"/>
      <c r="Z1488" s="14"/>
      <c r="AD1488" s="13">
        <f t="shared" si="146"/>
        <v>2</v>
      </c>
      <c r="AE1488" s="13">
        <f t="shared" si="147"/>
        <v>0</v>
      </c>
      <c r="AF1488" s="13">
        <f t="shared" si="148"/>
        <v>0</v>
      </c>
      <c r="AG1488" s="13">
        <f t="shared" si="151"/>
        <v>0</v>
      </c>
      <c r="AH1488" s="12">
        <f t="shared" si="150"/>
        <v>2</v>
      </c>
    </row>
    <row r="1489" spans="1:34" hidden="1" x14ac:dyDescent="0.3">
      <c r="A1489" s="11" t="s">
        <v>5152</v>
      </c>
      <c r="B1489" s="12" t="s">
        <v>4976</v>
      </c>
      <c r="C1489" s="12" t="s">
        <v>4981</v>
      </c>
      <c r="D1489" s="11" t="s">
        <v>5144</v>
      </c>
      <c r="E1489" s="11" t="s">
        <v>5153</v>
      </c>
      <c r="F1489" s="11" t="s">
        <v>5152</v>
      </c>
      <c r="G1489" s="12" t="s">
        <v>5154</v>
      </c>
      <c r="I1489" s="13"/>
      <c r="J1489" s="13"/>
      <c r="K1489" s="17" t="s">
        <v>416</v>
      </c>
      <c r="M1489" s="15"/>
      <c r="N1489" s="13"/>
      <c r="P1489" s="13"/>
      <c r="R1489" s="13"/>
      <c r="T1489" s="13"/>
      <c r="W1489" s="13"/>
      <c r="Y1489" s="13"/>
      <c r="Z1489" s="14"/>
      <c r="AD1489" s="13">
        <f t="shared" si="146"/>
        <v>1</v>
      </c>
      <c r="AE1489" s="13">
        <f t="shared" si="147"/>
        <v>0</v>
      </c>
      <c r="AF1489" s="13">
        <f t="shared" si="148"/>
        <v>0</v>
      </c>
      <c r="AG1489" s="13">
        <f t="shared" si="151"/>
        <v>0</v>
      </c>
      <c r="AH1489" s="12">
        <f t="shared" si="150"/>
        <v>1</v>
      </c>
    </row>
    <row r="1490" spans="1:34" hidden="1" x14ac:dyDescent="0.3">
      <c r="A1490" s="11" t="s">
        <v>5155</v>
      </c>
      <c r="B1490" s="12" t="s">
        <v>4976</v>
      </c>
      <c r="C1490" s="12" t="s">
        <v>4981</v>
      </c>
      <c r="D1490" s="11" t="s">
        <v>5144</v>
      </c>
      <c r="E1490" s="11" t="s">
        <v>3325</v>
      </c>
      <c r="F1490" s="11" t="s">
        <v>5155</v>
      </c>
      <c r="G1490" s="12" t="s">
        <v>5156</v>
      </c>
      <c r="I1490" s="13"/>
      <c r="J1490" s="13"/>
      <c r="M1490" s="15" t="s">
        <v>370</v>
      </c>
      <c r="N1490" s="13"/>
      <c r="O1490" s="13" t="s">
        <v>370</v>
      </c>
      <c r="P1490" s="13"/>
      <c r="R1490" s="13"/>
      <c r="S1490" s="13" t="s">
        <v>370</v>
      </c>
      <c r="T1490" s="13"/>
      <c r="W1490" s="13"/>
      <c r="Y1490" s="13"/>
      <c r="Z1490" s="14"/>
      <c r="AD1490" s="13">
        <f t="shared" si="146"/>
        <v>3</v>
      </c>
      <c r="AE1490" s="13">
        <f t="shared" si="147"/>
        <v>0</v>
      </c>
      <c r="AF1490" s="13">
        <f t="shared" si="148"/>
        <v>0</v>
      </c>
      <c r="AG1490" s="13">
        <f t="shared" si="151"/>
        <v>0</v>
      </c>
      <c r="AH1490" s="12">
        <f t="shared" si="150"/>
        <v>3</v>
      </c>
    </row>
    <row r="1491" spans="1:34" hidden="1" x14ac:dyDescent="0.3">
      <c r="A1491" s="11" t="s">
        <v>5157</v>
      </c>
      <c r="B1491" s="12" t="s">
        <v>4976</v>
      </c>
      <c r="C1491" s="12" t="s">
        <v>4981</v>
      </c>
      <c r="D1491" s="11" t="s">
        <v>5144</v>
      </c>
      <c r="E1491" s="11" t="s">
        <v>5158</v>
      </c>
      <c r="F1491" s="11" t="s">
        <v>5157</v>
      </c>
      <c r="G1491" s="12" t="s">
        <v>5159</v>
      </c>
      <c r="I1491" s="13"/>
      <c r="J1491" s="13"/>
      <c r="M1491" s="15" t="s">
        <v>370</v>
      </c>
      <c r="N1491" s="13"/>
      <c r="O1491" s="13" t="s">
        <v>370</v>
      </c>
      <c r="P1491" s="13"/>
      <c r="R1491" s="13"/>
      <c r="S1491" s="13" t="s">
        <v>370</v>
      </c>
      <c r="T1491" s="13" t="s">
        <v>370</v>
      </c>
      <c r="W1491" s="13" t="s">
        <v>370</v>
      </c>
      <c r="Y1491" s="13"/>
      <c r="Z1491" s="14"/>
      <c r="AD1491" s="13">
        <f t="shared" si="146"/>
        <v>5</v>
      </c>
      <c r="AE1491" s="13">
        <f t="shared" si="147"/>
        <v>0</v>
      </c>
      <c r="AF1491" s="13">
        <f t="shared" si="148"/>
        <v>0</v>
      </c>
      <c r="AG1491" s="13">
        <f t="shared" si="151"/>
        <v>0</v>
      </c>
      <c r="AH1491" s="12">
        <f t="shared" si="150"/>
        <v>5</v>
      </c>
    </row>
    <row r="1492" spans="1:34" hidden="1" x14ac:dyDescent="0.3">
      <c r="A1492" s="11" t="s">
        <v>5160</v>
      </c>
      <c r="B1492" s="12" t="s">
        <v>4976</v>
      </c>
      <c r="C1492" s="12" t="s">
        <v>4981</v>
      </c>
      <c r="D1492" s="11" t="s">
        <v>5144</v>
      </c>
      <c r="E1492" s="11" t="s">
        <v>4506</v>
      </c>
      <c r="F1492" s="11" t="s">
        <v>5160</v>
      </c>
      <c r="G1492" s="12" t="s">
        <v>5161</v>
      </c>
      <c r="I1492" s="13"/>
      <c r="J1492" s="13"/>
      <c r="K1492" s="17" t="s">
        <v>416</v>
      </c>
      <c r="M1492" s="15"/>
      <c r="N1492" s="13"/>
      <c r="P1492" s="13"/>
      <c r="R1492" s="13"/>
      <c r="W1492" s="13"/>
      <c r="Y1492" s="13"/>
      <c r="Z1492" s="14"/>
      <c r="AD1492" s="13">
        <f t="shared" si="146"/>
        <v>1</v>
      </c>
      <c r="AE1492" s="13">
        <f t="shared" si="147"/>
        <v>0</v>
      </c>
      <c r="AF1492" s="13">
        <f t="shared" si="148"/>
        <v>0</v>
      </c>
      <c r="AG1492" s="13">
        <f t="shared" si="151"/>
        <v>0</v>
      </c>
      <c r="AH1492" s="12">
        <f t="shared" si="150"/>
        <v>1</v>
      </c>
    </row>
    <row r="1493" spans="1:34" hidden="1" x14ac:dyDescent="0.3">
      <c r="A1493" s="11" t="s">
        <v>5162</v>
      </c>
      <c r="B1493" s="12" t="s">
        <v>4976</v>
      </c>
      <c r="C1493" s="12" t="s">
        <v>4981</v>
      </c>
      <c r="D1493" s="11" t="s">
        <v>5163</v>
      </c>
      <c r="E1493" s="11" t="s">
        <v>3785</v>
      </c>
      <c r="F1493" s="11" t="s">
        <v>5162</v>
      </c>
      <c r="G1493" s="12" t="s">
        <v>5164</v>
      </c>
      <c r="I1493" s="13"/>
      <c r="J1493" s="13"/>
      <c r="M1493" s="15"/>
      <c r="N1493" s="13"/>
      <c r="P1493" s="13"/>
      <c r="R1493" s="13"/>
      <c r="S1493" s="16" t="s">
        <v>416</v>
      </c>
      <c r="T1493" s="13"/>
      <c r="W1493" s="13"/>
      <c r="Y1493" s="13"/>
      <c r="Z1493" s="14"/>
      <c r="AD1493" s="13">
        <f t="shared" si="146"/>
        <v>1</v>
      </c>
      <c r="AE1493" s="13">
        <f t="shared" si="147"/>
        <v>0</v>
      </c>
      <c r="AF1493" s="13">
        <f t="shared" si="148"/>
        <v>0</v>
      </c>
      <c r="AG1493" s="13">
        <f t="shared" si="151"/>
        <v>0</v>
      </c>
      <c r="AH1493" s="12">
        <f t="shared" si="150"/>
        <v>1</v>
      </c>
    </row>
    <row r="1494" spans="1:34" hidden="1" x14ac:dyDescent="0.3">
      <c r="A1494" s="11" t="s">
        <v>5165</v>
      </c>
      <c r="B1494" s="12" t="s">
        <v>4976</v>
      </c>
      <c r="C1494" s="12" t="s">
        <v>4981</v>
      </c>
      <c r="D1494" s="11" t="s">
        <v>5163</v>
      </c>
      <c r="E1494" s="11" t="s">
        <v>5166</v>
      </c>
      <c r="F1494" s="11" t="s">
        <v>5165</v>
      </c>
      <c r="G1494" s="12" t="s">
        <v>5167</v>
      </c>
      <c r="I1494" s="13"/>
      <c r="J1494" s="13"/>
      <c r="M1494" s="15"/>
      <c r="N1494" s="13"/>
      <c r="P1494" s="13"/>
      <c r="R1494" s="13"/>
      <c r="S1494" s="16" t="s">
        <v>416</v>
      </c>
      <c r="T1494" s="13"/>
      <c r="W1494" s="13"/>
      <c r="Y1494" s="13"/>
      <c r="Z1494" s="14"/>
      <c r="AD1494" s="13">
        <f t="shared" si="146"/>
        <v>1</v>
      </c>
      <c r="AE1494" s="13">
        <f t="shared" si="147"/>
        <v>0</v>
      </c>
      <c r="AF1494" s="13">
        <f t="shared" si="148"/>
        <v>0</v>
      </c>
      <c r="AG1494" s="13">
        <f t="shared" si="151"/>
        <v>0</v>
      </c>
      <c r="AH1494" s="12">
        <f t="shared" si="150"/>
        <v>1</v>
      </c>
    </row>
    <row r="1495" spans="1:34" hidden="1" x14ac:dyDescent="0.3">
      <c r="A1495" s="11" t="s">
        <v>5168</v>
      </c>
      <c r="B1495" s="12" t="s">
        <v>4976</v>
      </c>
      <c r="C1495" s="12" t="s">
        <v>4981</v>
      </c>
      <c r="D1495" s="11" t="s">
        <v>5163</v>
      </c>
      <c r="E1495" s="11" t="s">
        <v>5169</v>
      </c>
      <c r="F1495" s="11" t="s">
        <v>5168</v>
      </c>
      <c r="G1495" s="12" t="s">
        <v>5170</v>
      </c>
      <c r="I1495" s="13"/>
      <c r="J1495" s="13"/>
      <c r="K1495" s="17" t="s">
        <v>416</v>
      </c>
      <c r="M1495" s="15"/>
      <c r="N1495" s="13"/>
      <c r="P1495" s="13"/>
      <c r="R1495" s="13"/>
      <c r="S1495" s="16"/>
      <c r="T1495" s="13"/>
      <c r="W1495" s="13"/>
      <c r="Y1495" s="13"/>
      <c r="Z1495" s="14"/>
      <c r="AD1495" s="13">
        <f t="shared" si="146"/>
        <v>1</v>
      </c>
      <c r="AE1495" s="13">
        <f t="shared" si="147"/>
        <v>0</v>
      </c>
      <c r="AF1495" s="13">
        <f t="shared" si="148"/>
        <v>0</v>
      </c>
      <c r="AG1495" s="13">
        <f t="shared" si="151"/>
        <v>0</v>
      </c>
      <c r="AH1495" s="12">
        <f t="shared" si="150"/>
        <v>1</v>
      </c>
    </row>
    <row r="1496" spans="1:34" hidden="1" x14ac:dyDescent="0.3">
      <c r="A1496" s="11" t="s">
        <v>5171</v>
      </c>
      <c r="B1496" s="12" t="s">
        <v>4976</v>
      </c>
      <c r="C1496" s="12" t="s">
        <v>4981</v>
      </c>
      <c r="D1496" s="11" t="s">
        <v>5163</v>
      </c>
      <c r="E1496" s="11" t="s">
        <v>5172</v>
      </c>
      <c r="F1496" s="11" t="s">
        <v>5171</v>
      </c>
      <c r="G1496" s="12" t="s">
        <v>5173</v>
      </c>
      <c r="I1496" s="13"/>
      <c r="J1496" s="13"/>
      <c r="K1496" s="17" t="s">
        <v>416</v>
      </c>
      <c r="M1496" s="15"/>
      <c r="N1496" s="13"/>
      <c r="P1496" s="13"/>
      <c r="R1496" s="13"/>
      <c r="S1496" s="16"/>
      <c r="T1496" s="13"/>
      <c r="W1496" s="13"/>
      <c r="Y1496" s="13"/>
      <c r="Z1496" s="14"/>
      <c r="AD1496" s="13">
        <f t="shared" si="146"/>
        <v>1</v>
      </c>
      <c r="AE1496" s="13">
        <f t="shared" si="147"/>
        <v>0</v>
      </c>
      <c r="AF1496" s="13">
        <f t="shared" si="148"/>
        <v>0</v>
      </c>
      <c r="AG1496" s="13">
        <f t="shared" si="151"/>
        <v>0</v>
      </c>
      <c r="AH1496" s="12">
        <f t="shared" si="150"/>
        <v>1</v>
      </c>
    </row>
    <row r="1497" spans="1:34" hidden="1" x14ac:dyDescent="0.3">
      <c r="A1497" s="11" t="s">
        <v>5174</v>
      </c>
      <c r="B1497" s="12" t="s">
        <v>4976</v>
      </c>
      <c r="C1497" s="12" t="s">
        <v>4981</v>
      </c>
      <c r="D1497" s="11" t="s">
        <v>5163</v>
      </c>
      <c r="E1497" s="11" t="s">
        <v>5175</v>
      </c>
      <c r="F1497" s="11" t="s">
        <v>5174</v>
      </c>
      <c r="G1497" s="12" t="s">
        <v>5176</v>
      </c>
      <c r="H1497" s="13" t="s">
        <v>370</v>
      </c>
      <c r="I1497" s="13"/>
      <c r="J1497" s="13" t="s">
        <v>370</v>
      </c>
      <c r="K1497" s="14" t="s">
        <v>370</v>
      </c>
      <c r="M1497" s="15"/>
      <c r="N1497" s="13"/>
      <c r="P1497" s="13"/>
      <c r="R1497" s="13" t="s">
        <v>370</v>
      </c>
      <c r="T1497" s="13"/>
      <c r="W1497" s="13"/>
      <c r="Y1497" s="13"/>
      <c r="Z1497" s="14"/>
      <c r="AD1497" s="13">
        <f t="shared" si="146"/>
        <v>4</v>
      </c>
      <c r="AE1497" s="13">
        <f t="shared" si="147"/>
        <v>0</v>
      </c>
      <c r="AF1497" s="13">
        <f t="shared" si="148"/>
        <v>0</v>
      </c>
      <c r="AG1497" s="13">
        <f t="shared" si="151"/>
        <v>0</v>
      </c>
      <c r="AH1497" s="12">
        <f t="shared" si="150"/>
        <v>4</v>
      </c>
    </row>
    <row r="1498" spans="1:34" hidden="1" x14ac:dyDescent="0.3">
      <c r="A1498" s="11" t="s">
        <v>5177</v>
      </c>
      <c r="B1498" s="12" t="s">
        <v>4976</v>
      </c>
      <c r="C1498" s="12" t="s">
        <v>4981</v>
      </c>
      <c r="D1498" s="11" t="s">
        <v>5163</v>
      </c>
      <c r="E1498" s="11" t="s">
        <v>3403</v>
      </c>
      <c r="F1498" s="11" t="s">
        <v>5177</v>
      </c>
      <c r="G1498" s="12" t="s">
        <v>5178</v>
      </c>
      <c r="I1498" s="13"/>
      <c r="J1498" s="13"/>
      <c r="K1498" s="17" t="s">
        <v>416</v>
      </c>
      <c r="M1498" s="15"/>
      <c r="N1498" s="13"/>
      <c r="P1498" s="13"/>
      <c r="R1498" s="13"/>
      <c r="T1498" s="13"/>
      <c r="W1498" s="13"/>
      <c r="Y1498" s="13"/>
      <c r="Z1498" s="14"/>
      <c r="AD1498" s="13">
        <f t="shared" si="146"/>
        <v>1</v>
      </c>
      <c r="AE1498" s="13">
        <f t="shared" si="147"/>
        <v>0</v>
      </c>
      <c r="AF1498" s="13">
        <f t="shared" si="148"/>
        <v>0</v>
      </c>
      <c r="AG1498" s="13">
        <f t="shared" si="151"/>
        <v>0</v>
      </c>
      <c r="AH1498" s="12">
        <f t="shared" si="150"/>
        <v>1</v>
      </c>
    </row>
    <row r="1499" spans="1:34" hidden="1" x14ac:dyDescent="0.3">
      <c r="A1499" s="11" t="s">
        <v>5179</v>
      </c>
      <c r="B1499" s="12" t="s">
        <v>4976</v>
      </c>
      <c r="C1499" s="12" t="s">
        <v>4981</v>
      </c>
      <c r="D1499" s="11" t="s">
        <v>5163</v>
      </c>
      <c r="E1499" s="11" t="s">
        <v>5085</v>
      </c>
      <c r="F1499" s="11" t="s">
        <v>5179</v>
      </c>
      <c r="G1499" s="12" t="s">
        <v>5180</v>
      </c>
      <c r="I1499" s="13"/>
      <c r="J1499" s="13"/>
      <c r="K1499" s="14" t="s">
        <v>370</v>
      </c>
      <c r="M1499" s="15"/>
      <c r="N1499" s="13"/>
      <c r="P1499" s="13" t="s">
        <v>370</v>
      </c>
      <c r="Q1499" s="13" t="s">
        <v>370</v>
      </c>
      <c r="R1499" s="13"/>
      <c r="T1499" s="13" t="s">
        <v>370</v>
      </c>
      <c r="W1499" s="13" t="s">
        <v>370</v>
      </c>
      <c r="Y1499" s="13"/>
      <c r="Z1499" s="14"/>
      <c r="AD1499" s="13">
        <f t="shared" ref="AD1499:AD1508" si="152">COUNTIF(H1499:Z1499,"X")+COUNTIF(H1499:Z1499, "X(e)")</f>
        <v>5</v>
      </c>
      <c r="AE1499" s="13">
        <f t="shared" ref="AE1499:AE1508" si="153">COUNTIF(H1499:Z1499,"NB")</f>
        <v>0</v>
      </c>
      <c r="AF1499" s="13">
        <f t="shared" ref="AF1499:AF1508" si="154">COUNTIF(H1499:Z1499,"V")</f>
        <v>0</v>
      </c>
      <c r="AG1499" s="13">
        <f t="shared" si="151"/>
        <v>0</v>
      </c>
      <c r="AH1499" s="12">
        <f t="shared" si="150"/>
        <v>5</v>
      </c>
    </row>
    <row r="1500" spans="1:34" hidden="1" x14ac:dyDescent="0.3">
      <c r="A1500" s="11" t="s">
        <v>5181</v>
      </c>
      <c r="B1500" s="12" t="s">
        <v>4976</v>
      </c>
      <c r="C1500" s="12" t="s">
        <v>4981</v>
      </c>
      <c r="D1500" s="11" t="s">
        <v>5163</v>
      </c>
      <c r="E1500" s="11" t="s">
        <v>5182</v>
      </c>
      <c r="F1500" s="11" t="s">
        <v>5181</v>
      </c>
      <c r="G1500" s="12" t="s">
        <v>5183</v>
      </c>
      <c r="I1500" s="13"/>
      <c r="J1500" s="13"/>
      <c r="M1500" s="15" t="s">
        <v>370</v>
      </c>
      <c r="N1500" s="13"/>
      <c r="O1500" s="13" t="s">
        <v>370</v>
      </c>
      <c r="P1500" s="13"/>
      <c r="R1500" s="13"/>
      <c r="S1500" s="13" t="s">
        <v>370</v>
      </c>
      <c r="T1500" s="13"/>
      <c r="W1500" s="13"/>
      <c r="Y1500" s="13"/>
      <c r="Z1500" s="14"/>
      <c r="AD1500" s="13">
        <f t="shared" si="152"/>
        <v>3</v>
      </c>
      <c r="AE1500" s="13">
        <f t="shared" si="153"/>
        <v>0</v>
      </c>
      <c r="AF1500" s="13">
        <f t="shared" si="154"/>
        <v>0</v>
      </c>
      <c r="AG1500" s="13">
        <f t="shared" si="151"/>
        <v>0</v>
      </c>
      <c r="AH1500" s="12">
        <f t="shared" si="150"/>
        <v>3</v>
      </c>
    </row>
    <row r="1501" spans="1:34" hidden="1" x14ac:dyDescent="0.3">
      <c r="A1501" s="11" t="s">
        <v>5184</v>
      </c>
      <c r="B1501" s="12" t="s">
        <v>4976</v>
      </c>
      <c r="C1501" s="12" t="s">
        <v>4981</v>
      </c>
      <c r="D1501" s="11" t="s">
        <v>5163</v>
      </c>
      <c r="E1501" s="11" t="s">
        <v>5082</v>
      </c>
      <c r="F1501" s="11" t="s">
        <v>5184</v>
      </c>
      <c r="G1501" s="12" t="s">
        <v>5185</v>
      </c>
      <c r="I1501" s="13"/>
      <c r="J1501" s="13"/>
      <c r="K1501" s="14" t="s">
        <v>370</v>
      </c>
      <c r="M1501" s="15"/>
      <c r="N1501" s="13"/>
      <c r="P1501" s="13" t="s">
        <v>370</v>
      </c>
      <c r="Q1501" s="13" t="s">
        <v>370</v>
      </c>
      <c r="R1501" s="13"/>
      <c r="T1501" s="13" t="s">
        <v>370</v>
      </c>
      <c r="W1501" s="13" t="s">
        <v>370</v>
      </c>
      <c r="Y1501" s="13"/>
      <c r="Z1501" s="14"/>
      <c r="AD1501" s="13">
        <f t="shared" si="152"/>
        <v>5</v>
      </c>
      <c r="AE1501" s="13">
        <f t="shared" si="153"/>
        <v>0</v>
      </c>
      <c r="AF1501" s="13">
        <f t="shared" si="154"/>
        <v>0</v>
      </c>
      <c r="AG1501" s="13">
        <f t="shared" si="151"/>
        <v>0</v>
      </c>
      <c r="AH1501" s="12">
        <f t="shared" si="150"/>
        <v>5</v>
      </c>
    </row>
    <row r="1502" spans="1:34" hidden="1" x14ac:dyDescent="0.3">
      <c r="A1502" s="11" t="s">
        <v>5186</v>
      </c>
      <c r="B1502" s="12" t="s">
        <v>4976</v>
      </c>
      <c r="C1502" s="12" t="s">
        <v>4981</v>
      </c>
      <c r="D1502" s="11" t="s">
        <v>5163</v>
      </c>
      <c r="E1502" s="11" t="s">
        <v>5187</v>
      </c>
      <c r="F1502" s="11" t="s">
        <v>5186</v>
      </c>
      <c r="G1502" s="12" t="s">
        <v>5188</v>
      </c>
      <c r="I1502" s="13"/>
      <c r="J1502" s="13"/>
      <c r="M1502" s="15"/>
      <c r="N1502" s="13"/>
      <c r="O1502" s="13" t="s">
        <v>370</v>
      </c>
      <c r="P1502" s="13"/>
      <c r="R1502" s="13"/>
      <c r="S1502" s="13" t="s">
        <v>370</v>
      </c>
      <c r="T1502" s="13"/>
      <c r="W1502" s="13"/>
      <c r="Y1502" s="13"/>
      <c r="Z1502" s="14"/>
      <c r="AD1502" s="13">
        <f t="shared" si="152"/>
        <v>2</v>
      </c>
      <c r="AE1502" s="13">
        <f t="shared" si="153"/>
        <v>0</v>
      </c>
      <c r="AF1502" s="13">
        <f t="shared" si="154"/>
        <v>0</v>
      </c>
      <c r="AG1502" s="13">
        <f t="shared" si="151"/>
        <v>0</v>
      </c>
      <c r="AH1502" s="12">
        <f t="shared" si="150"/>
        <v>2</v>
      </c>
    </row>
    <row r="1503" spans="1:34" hidden="1" x14ac:dyDescent="0.3">
      <c r="A1503" s="11" t="s">
        <v>5189</v>
      </c>
      <c r="B1503" s="12" t="s">
        <v>4976</v>
      </c>
      <c r="C1503" s="12" t="s">
        <v>4981</v>
      </c>
      <c r="D1503" s="11" t="s">
        <v>5163</v>
      </c>
      <c r="E1503" s="11" t="s">
        <v>5190</v>
      </c>
      <c r="F1503" s="11" t="s">
        <v>5189</v>
      </c>
      <c r="G1503" s="12" t="s">
        <v>5191</v>
      </c>
      <c r="I1503" s="13"/>
      <c r="J1503" s="13"/>
      <c r="K1503" s="14" t="s">
        <v>370</v>
      </c>
      <c r="M1503" s="15" t="s">
        <v>370</v>
      </c>
      <c r="N1503" s="13"/>
      <c r="P1503" s="13"/>
      <c r="R1503" s="13"/>
      <c r="T1503" s="13"/>
      <c r="W1503" s="13" t="s">
        <v>370</v>
      </c>
      <c r="Y1503" s="13"/>
      <c r="Z1503" s="14"/>
      <c r="AD1503" s="13">
        <f t="shared" si="152"/>
        <v>3</v>
      </c>
      <c r="AE1503" s="13">
        <f t="shared" si="153"/>
        <v>0</v>
      </c>
      <c r="AF1503" s="13">
        <f t="shared" si="154"/>
        <v>0</v>
      </c>
      <c r="AG1503" s="13">
        <f t="shared" si="151"/>
        <v>0</v>
      </c>
      <c r="AH1503" s="12">
        <f t="shared" si="150"/>
        <v>3</v>
      </c>
    </row>
    <row r="1504" spans="1:34" hidden="1" x14ac:dyDescent="0.3">
      <c r="A1504" s="11" t="s">
        <v>5192</v>
      </c>
      <c r="B1504" s="12" t="s">
        <v>4976</v>
      </c>
      <c r="C1504" s="12" t="s">
        <v>4981</v>
      </c>
      <c r="D1504" s="11" t="s">
        <v>5163</v>
      </c>
      <c r="E1504" s="11" t="s">
        <v>3719</v>
      </c>
      <c r="F1504" s="11" t="s">
        <v>5192</v>
      </c>
      <c r="G1504" s="12" t="s">
        <v>5193</v>
      </c>
      <c r="I1504" s="13"/>
      <c r="J1504" s="13"/>
      <c r="K1504" s="14" t="s">
        <v>370</v>
      </c>
      <c r="M1504" s="15"/>
      <c r="N1504" s="13"/>
      <c r="P1504" s="13"/>
      <c r="Q1504" s="13" t="s">
        <v>370</v>
      </c>
      <c r="R1504" s="13"/>
      <c r="T1504" s="13"/>
      <c r="W1504" s="13" t="s">
        <v>370</v>
      </c>
      <c r="Y1504" s="13"/>
      <c r="Z1504" s="14"/>
      <c r="AD1504" s="13">
        <f t="shared" si="152"/>
        <v>3</v>
      </c>
      <c r="AE1504" s="13">
        <f t="shared" si="153"/>
        <v>0</v>
      </c>
      <c r="AF1504" s="13">
        <f t="shared" si="154"/>
        <v>0</v>
      </c>
      <c r="AG1504" s="13">
        <f t="shared" si="151"/>
        <v>0</v>
      </c>
      <c r="AH1504" s="12">
        <f t="shared" si="150"/>
        <v>3</v>
      </c>
    </row>
    <row r="1505" spans="1:34" hidden="1" x14ac:dyDescent="0.3">
      <c r="A1505" s="11" t="s">
        <v>5194</v>
      </c>
      <c r="B1505" s="12" t="s">
        <v>4976</v>
      </c>
      <c r="C1505" s="12" t="s">
        <v>4981</v>
      </c>
      <c r="D1505" s="11" t="s">
        <v>5163</v>
      </c>
      <c r="E1505" s="11" t="s">
        <v>3998</v>
      </c>
      <c r="F1505" s="11" t="s">
        <v>5194</v>
      </c>
      <c r="G1505" s="12" t="s">
        <v>5195</v>
      </c>
      <c r="I1505" s="13"/>
      <c r="J1505" s="13"/>
      <c r="K1505" s="17" t="s">
        <v>416</v>
      </c>
      <c r="M1505" s="15"/>
      <c r="N1505" s="13"/>
      <c r="P1505" s="13"/>
      <c r="R1505" s="13"/>
      <c r="T1505" s="13"/>
      <c r="W1505" s="13"/>
      <c r="Y1505" s="13"/>
      <c r="Z1505" s="14"/>
      <c r="AD1505" s="13">
        <f t="shared" si="152"/>
        <v>1</v>
      </c>
      <c r="AE1505" s="13">
        <f t="shared" si="153"/>
        <v>0</v>
      </c>
      <c r="AF1505" s="13">
        <f t="shared" si="154"/>
        <v>0</v>
      </c>
      <c r="AG1505" s="13">
        <f t="shared" si="151"/>
        <v>0</v>
      </c>
      <c r="AH1505" s="12">
        <f t="shared" si="150"/>
        <v>1</v>
      </c>
    </row>
    <row r="1506" spans="1:34" hidden="1" x14ac:dyDescent="0.3">
      <c r="A1506" s="11" t="s">
        <v>5196</v>
      </c>
      <c r="B1506" s="12" t="s">
        <v>4976</v>
      </c>
      <c r="C1506" s="12" t="s">
        <v>4981</v>
      </c>
      <c r="D1506" s="11" t="s">
        <v>5163</v>
      </c>
      <c r="E1506" s="11" t="s">
        <v>1277</v>
      </c>
      <c r="F1506" s="11" t="s">
        <v>5196</v>
      </c>
      <c r="G1506" s="12" t="s">
        <v>5197</v>
      </c>
      <c r="I1506" s="13"/>
      <c r="J1506" s="13" t="s">
        <v>370</v>
      </c>
      <c r="K1506" s="14" t="s">
        <v>370</v>
      </c>
      <c r="M1506" s="15"/>
      <c r="N1506" s="13"/>
      <c r="P1506" s="13"/>
      <c r="R1506" s="13"/>
      <c r="T1506" s="13"/>
      <c r="W1506" s="13"/>
      <c r="Y1506" s="13"/>
      <c r="Z1506" s="14"/>
      <c r="AD1506" s="13">
        <f t="shared" si="152"/>
        <v>2</v>
      </c>
      <c r="AE1506" s="13">
        <f t="shared" si="153"/>
        <v>0</v>
      </c>
      <c r="AF1506" s="13">
        <f t="shared" si="154"/>
        <v>0</v>
      </c>
      <c r="AG1506" s="13">
        <f t="shared" si="151"/>
        <v>0</v>
      </c>
      <c r="AH1506" s="12">
        <f t="shared" si="150"/>
        <v>2</v>
      </c>
    </row>
    <row r="1507" spans="1:34" hidden="1" x14ac:dyDescent="0.3">
      <c r="A1507" s="11" t="s">
        <v>5198</v>
      </c>
      <c r="B1507" s="12" t="s">
        <v>4976</v>
      </c>
      <c r="C1507" s="12" t="s">
        <v>4981</v>
      </c>
      <c r="D1507" s="11" t="s">
        <v>5163</v>
      </c>
      <c r="E1507" s="11" t="s">
        <v>2417</v>
      </c>
      <c r="F1507" s="11" t="s">
        <v>5198</v>
      </c>
      <c r="G1507" s="12" t="s">
        <v>5199</v>
      </c>
      <c r="I1507" s="13"/>
      <c r="J1507" s="13" t="s">
        <v>370</v>
      </c>
      <c r="M1507" s="15" t="s">
        <v>370</v>
      </c>
      <c r="N1507" s="13"/>
      <c r="O1507" s="13" t="s">
        <v>370</v>
      </c>
      <c r="P1507" s="13"/>
      <c r="R1507" s="13"/>
      <c r="S1507" s="13" t="s">
        <v>370</v>
      </c>
      <c r="T1507" s="13"/>
      <c r="W1507" s="13"/>
      <c r="Y1507" s="13"/>
      <c r="Z1507" s="14"/>
      <c r="AD1507" s="13">
        <f t="shared" si="152"/>
        <v>4</v>
      </c>
      <c r="AE1507" s="13">
        <f t="shared" si="153"/>
        <v>0</v>
      </c>
      <c r="AF1507" s="13">
        <f t="shared" si="154"/>
        <v>0</v>
      </c>
      <c r="AG1507" s="13">
        <f t="shared" si="151"/>
        <v>0</v>
      </c>
      <c r="AH1507" s="12">
        <f t="shared" si="150"/>
        <v>4</v>
      </c>
    </row>
    <row r="1508" spans="1:34" hidden="1" x14ac:dyDescent="0.3">
      <c r="A1508" s="11" t="s">
        <v>5200</v>
      </c>
      <c r="B1508" s="12" t="s">
        <v>4976</v>
      </c>
      <c r="C1508" s="12" t="s">
        <v>4981</v>
      </c>
      <c r="D1508" s="11" t="s">
        <v>5163</v>
      </c>
      <c r="E1508" s="11" t="s">
        <v>5201</v>
      </c>
      <c r="F1508" s="11" t="s">
        <v>5200</v>
      </c>
      <c r="G1508" s="12" t="s">
        <v>5202</v>
      </c>
      <c r="H1508" s="12"/>
      <c r="I1508" s="13"/>
      <c r="J1508" s="13" t="s">
        <v>370</v>
      </c>
      <c r="K1508" s="14" t="s">
        <v>370</v>
      </c>
      <c r="M1508" s="15" t="s">
        <v>370</v>
      </c>
      <c r="N1508" s="13"/>
      <c r="O1508" s="13" t="s">
        <v>370</v>
      </c>
      <c r="P1508" s="13"/>
      <c r="Q1508" s="13" t="s">
        <v>370</v>
      </c>
      <c r="R1508" s="13"/>
      <c r="S1508" s="13" t="s">
        <v>370</v>
      </c>
      <c r="T1508" s="13" t="s">
        <v>370</v>
      </c>
      <c r="W1508" s="13" t="s">
        <v>370</v>
      </c>
      <c r="Y1508" s="13"/>
      <c r="Z1508" s="14"/>
      <c r="AD1508" s="13">
        <f t="shared" si="152"/>
        <v>8</v>
      </c>
      <c r="AE1508" s="13">
        <f t="shared" si="153"/>
        <v>0</v>
      </c>
      <c r="AF1508" s="13">
        <f t="shared" si="154"/>
        <v>0</v>
      </c>
      <c r="AG1508" s="13">
        <f t="shared" si="151"/>
        <v>0</v>
      </c>
    </row>
    <row r="1509" spans="1:34" hidden="1" x14ac:dyDescent="0.3">
      <c r="A1509" s="11" t="s">
        <v>5203</v>
      </c>
      <c r="B1509" s="12" t="s">
        <v>4976</v>
      </c>
      <c r="C1509" s="12" t="s">
        <v>4981</v>
      </c>
      <c r="D1509" s="11" t="s">
        <v>5163</v>
      </c>
      <c r="E1509" s="11" t="s">
        <v>5204</v>
      </c>
      <c r="F1509" s="11" t="s">
        <v>5203</v>
      </c>
      <c r="G1509" s="12" t="s">
        <v>5205</v>
      </c>
      <c r="H1509" s="13" t="s">
        <v>370</v>
      </c>
      <c r="I1509" s="13"/>
      <c r="K1509" s="14" t="s">
        <v>370</v>
      </c>
      <c r="M1509" s="12"/>
      <c r="N1509" s="13"/>
      <c r="O1509" s="12"/>
      <c r="P1509" s="13"/>
      <c r="R1509" s="13" t="s">
        <v>370</v>
      </c>
      <c r="S1509" s="12"/>
      <c r="Y1509" s="13"/>
      <c r="Z1509" s="14"/>
      <c r="AD1509" s="13">
        <f>COUNTIF(H1509:Z1509,"X")+COUNTIF(H1509:Z1509, "X(e)")</f>
        <v>3</v>
      </c>
      <c r="AE1509" s="13">
        <f>COUNTIF(H1509:Z1509,"NB")</f>
        <v>0</v>
      </c>
      <c r="AF1509" s="13">
        <f>COUNTIF(H1509:Z1509,"V")</f>
        <v>0</v>
      </c>
      <c r="AG1509" s="13">
        <f>COUNTIF(H1509:AA1509,"IN")</f>
        <v>0</v>
      </c>
      <c r="AH1509" s="12">
        <f>SUM(AD1509:AG1509)</f>
        <v>3</v>
      </c>
    </row>
    <row r="1510" spans="1:34" hidden="1" x14ac:dyDescent="0.3">
      <c r="A1510" s="11" t="s">
        <v>5206</v>
      </c>
      <c r="B1510" s="12" t="s">
        <v>4976</v>
      </c>
      <c r="C1510" s="12" t="s">
        <v>4981</v>
      </c>
      <c r="D1510" s="11" t="s">
        <v>5207</v>
      </c>
      <c r="E1510" s="11" t="s">
        <v>5208</v>
      </c>
      <c r="F1510" s="11" t="s">
        <v>5206</v>
      </c>
      <c r="G1510" s="12" t="s">
        <v>5209</v>
      </c>
      <c r="I1510" s="13"/>
      <c r="J1510" s="13" t="s">
        <v>370</v>
      </c>
      <c r="K1510" s="14" t="s">
        <v>370</v>
      </c>
      <c r="M1510" s="15" t="s">
        <v>370</v>
      </c>
      <c r="N1510" s="13"/>
      <c r="O1510" s="13" t="s">
        <v>370</v>
      </c>
      <c r="P1510" s="13" t="s">
        <v>370</v>
      </c>
      <c r="Q1510" s="13" t="s">
        <v>370</v>
      </c>
      <c r="R1510" s="13"/>
      <c r="S1510" s="13" t="s">
        <v>370</v>
      </c>
      <c r="T1510" s="13" t="s">
        <v>370</v>
      </c>
      <c r="W1510" s="13" t="s">
        <v>370</v>
      </c>
      <c r="Y1510" s="13"/>
      <c r="Z1510" s="14"/>
      <c r="AD1510" s="13">
        <f t="shared" ref="AD1510:AD1576" si="155">COUNTIF(H1510:Z1510,"X")+COUNTIF(H1510:Z1510, "X(e)")</f>
        <v>9</v>
      </c>
      <c r="AE1510" s="13">
        <f t="shared" ref="AE1510:AE1581" si="156">COUNTIF(H1510:Z1510,"NB")</f>
        <v>0</v>
      </c>
      <c r="AF1510" s="13">
        <f t="shared" ref="AF1510:AF1581" si="157">COUNTIF(H1510:Z1510,"V")</f>
        <v>0</v>
      </c>
      <c r="AG1510" s="13">
        <f t="shared" si="151"/>
        <v>0</v>
      </c>
      <c r="AH1510" s="12">
        <f t="shared" si="150"/>
        <v>9</v>
      </c>
    </row>
    <row r="1511" spans="1:34" hidden="1" x14ac:dyDescent="0.3">
      <c r="A1511" s="11" t="s">
        <v>5210</v>
      </c>
      <c r="B1511" s="12" t="s">
        <v>4976</v>
      </c>
      <c r="C1511" s="12" t="s">
        <v>4981</v>
      </c>
      <c r="D1511" s="11" t="s">
        <v>5207</v>
      </c>
      <c r="E1511" s="11" t="s">
        <v>5211</v>
      </c>
      <c r="F1511" s="11" t="s">
        <v>5210</v>
      </c>
      <c r="G1511" s="12" t="s">
        <v>5212</v>
      </c>
      <c r="I1511" s="13"/>
      <c r="J1511" s="13" t="s">
        <v>370</v>
      </c>
      <c r="K1511" s="14" t="s">
        <v>370</v>
      </c>
      <c r="M1511" s="15"/>
      <c r="N1511" s="13"/>
      <c r="P1511" s="13"/>
      <c r="R1511" s="13"/>
      <c r="S1511" s="13" t="s">
        <v>370</v>
      </c>
      <c r="T1511" s="13"/>
      <c r="W1511" s="13"/>
      <c r="Y1511" s="13"/>
      <c r="Z1511" s="14"/>
      <c r="AD1511" s="13">
        <f t="shared" si="155"/>
        <v>3</v>
      </c>
      <c r="AE1511" s="13">
        <f t="shared" si="156"/>
        <v>0</v>
      </c>
      <c r="AF1511" s="13">
        <f t="shared" si="157"/>
        <v>0</v>
      </c>
      <c r="AG1511" s="13">
        <f t="shared" si="151"/>
        <v>0</v>
      </c>
      <c r="AH1511" s="12">
        <f t="shared" si="150"/>
        <v>3</v>
      </c>
    </row>
    <row r="1512" spans="1:34" hidden="1" x14ac:dyDescent="0.3">
      <c r="A1512" s="11" t="s">
        <v>5213</v>
      </c>
      <c r="B1512" s="12" t="s">
        <v>4976</v>
      </c>
      <c r="C1512" s="12" t="s">
        <v>4981</v>
      </c>
      <c r="D1512" s="11" t="s">
        <v>5207</v>
      </c>
      <c r="E1512" s="11" t="s">
        <v>5214</v>
      </c>
      <c r="F1512" s="11" t="s">
        <v>5213</v>
      </c>
      <c r="G1512" s="12" t="s">
        <v>5215</v>
      </c>
      <c r="I1512" s="13"/>
      <c r="J1512" s="13" t="s">
        <v>370</v>
      </c>
      <c r="K1512" s="14" t="s">
        <v>370</v>
      </c>
      <c r="M1512" s="15" t="s">
        <v>370</v>
      </c>
      <c r="N1512" s="13"/>
      <c r="O1512" s="13" t="s">
        <v>370</v>
      </c>
      <c r="P1512" s="13" t="s">
        <v>370</v>
      </c>
      <c r="Q1512" s="13" t="s">
        <v>370</v>
      </c>
      <c r="R1512" s="13"/>
      <c r="S1512" s="13" t="s">
        <v>370</v>
      </c>
      <c r="T1512" s="13" t="s">
        <v>370</v>
      </c>
      <c r="W1512" s="13" t="s">
        <v>370</v>
      </c>
      <c r="Y1512" s="13"/>
      <c r="Z1512" s="14"/>
      <c r="AD1512" s="13">
        <f t="shared" si="155"/>
        <v>9</v>
      </c>
      <c r="AE1512" s="13">
        <f t="shared" si="156"/>
        <v>0</v>
      </c>
      <c r="AF1512" s="13">
        <f t="shared" si="157"/>
        <v>0</v>
      </c>
      <c r="AG1512" s="13">
        <f t="shared" si="151"/>
        <v>0</v>
      </c>
      <c r="AH1512" s="12">
        <f t="shared" si="150"/>
        <v>9</v>
      </c>
    </row>
    <row r="1513" spans="1:34" hidden="1" x14ac:dyDescent="0.3">
      <c r="A1513" s="11" t="s">
        <v>5216</v>
      </c>
      <c r="B1513" s="12" t="s">
        <v>4976</v>
      </c>
      <c r="C1513" s="12" t="s">
        <v>4981</v>
      </c>
      <c r="D1513" s="11" t="s">
        <v>5207</v>
      </c>
      <c r="E1513" s="11" t="s">
        <v>5217</v>
      </c>
      <c r="F1513" s="11" t="s">
        <v>5216</v>
      </c>
      <c r="G1513" s="12" t="s">
        <v>5218</v>
      </c>
      <c r="I1513" s="13"/>
      <c r="J1513" s="13" t="s">
        <v>370</v>
      </c>
      <c r="K1513" s="14" t="s">
        <v>370</v>
      </c>
      <c r="M1513" s="15"/>
      <c r="N1513" s="13"/>
      <c r="P1513" s="13"/>
      <c r="R1513" s="13"/>
      <c r="S1513" s="13" t="s">
        <v>370</v>
      </c>
      <c r="T1513" s="13"/>
      <c r="W1513" s="13"/>
      <c r="Y1513" s="13"/>
      <c r="Z1513" s="14"/>
      <c r="AD1513" s="13">
        <f t="shared" si="155"/>
        <v>3</v>
      </c>
      <c r="AE1513" s="13">
        <f t="shared" si="156"/>
        <v>0</v>
      </c>
      <c r="AF1513" s="13">
        <f t="shared" si="157"/>
        <v>0</v>
      </c>
      <c r="AG1513" s="13">
        <f t="shared" si="151"/>
        <v>0</v>
      </c>
      <c r="AH1513" s="12">
        <f t="shared" si="150"/>
        <v>3</v>
      </c>
    </row>
    <row r="1514" spans="1:34" hidden="1" x14ac:dyDescent="0.3">
      <c r="A1514" s="11" t="s">
        <v>5219</v>
      </c>
      <c r="B1514" s="12" t="s">
        <v>4976</v>
      </c>
      <c r="C1514" s="12" t="s">
        <v>4981</v>
      </c>
      <c r="D1514" s="11" t="s">
        <v>5220</v>
      </c>
      <c r="E1514" s="11" t="s">
        <v>5221</v>
      </c>
      <c r="F1514" s="11" t="s">
        <v>5219</v>
      </c>
      <c r="G1514" s="12" t="s">
        <v>5222</v>
      </c>
      <c r="I1514" s="13"/>
      <c r="J1514" s="13"/>
      <c r="M1514" s="15" t="s">
        <v>370</v>
      </c>
      <c r="N1514" s="13"/>
      <c r="P1514" s="13"/>
      <c r="R1514" s="13"/>
      <c r="T1514" s="13"/>
      <c r="W1514" s="13"/>
      <c r="Y1514" s="13"/>
      <c r="Z1514" s="14"/>
      <c r="AD1514" s="13">
        <f t="shared" si="155"/>
        <v>1</v>
      </c>
      <c r="AE1514" s="13">
        <f t="shared" si="156"/>
        <v>0</v>
      </c>
      <c r="AF1514" s="13">
        <f t="shared" si="157"/>
        <v>0</v>
      </c>
      <c r="AG1514" s="13">
        <f t="shared" si="151"/>
        <v>0</v>
      </c>
      <c r="AH1514" s="12">
        <f t="shared" si="150"/>
        <v>1</v>
      </c>
    </row>
    <row r="1515" spans="1:34" hidden="1" x14ac:dyDescent="0.3">
      <c r="A1515" s="11" t="s">
        <v>5223</v>
      </c>
      <c r="B1515" s="12" t="s">
        <v>4976</v>
      </c>
      <c r="C1515" s="12" t="s">
        <v>4981</v>
      </c>
      <c r="D1515" s="11" t="s">
        <v>5224</v>
      </c>
      <c r="E1515" s="11" t="s">
        <v>5225</v>
      </c>
      <c r="F1515" s="11" t="s">
        <v>5223</v>
      </c>
      <c r="G1515" s="12" t="s">
        <v>5226</v>
      </c>
      <c r="I1515" s="13"/>
      <c r="J1515" s="13" t="s">
        <v>370</v>
      </c>
      <c r="K1515" s="14" t="s">
        <v>370</v>
      </c>
      <c r="M1515" s="15" t="s">
        <v>370</v>
      </c>
      <c r="N1515" s="13"/>
      <c r="O1515" s="13" t="s">
        <v>370</v>
      </c>
      <c r="P1515" s="13"/>
      <c r="R1515" s="13"/>
      <c r="S1515" s="13" t="s">
        <v>370</v>
      </c>
      <c r="T1515" s="13"/>
      <c r="W1515" s="13"/>
      <c r="Y1515" s="13"/>
      <c r="Z1515" s="14"/>
      <c r="AD1515" s="13">
        <f>COUNTIF(H1515:Z1515,"X")+COUNTIF(H1515:Z1515, "X(e)")</f>
        <v>5</v>
      </c>
      <c r="AE1515" s="13">
        <f>COUNTIF(H1515:Z1515,"NB")</f>
        <v>0</v>
      </c>
      <c r="AF1515" s="13">
        <f>COUNTIF(H1515:Z1515,"V")</f>
        <v>0</v>
      </c>
      <c r="AG1515" s="13">
        <f t="shared" si="151"/>
        <v>0</v>
      </c>
      <c r="AH1515" s="12">
        <f>SUM(AD1515:AG1515)</f>
        <v>5</v>
      </c>
    </row>
    <row r="1516" spans="1:34" hidden="1" x14ac:dyDescent="0.3">
      <c r="A1516" s="11" t="s">
        <v>5227</v>
      </c>
      <c r="B1516" s="12" t="s">
        <v>4976</v>
      </c>
      <c r="C1516" s="12" t="s">
        <v>4981</v>
      </c>
      <c r="D1516" s="11" t="s">
        <v>5224</v>
      </c>
      <c r="E1516" s="11" t="s">
        <v>792</v>
      </c>
      <c r="F1516" s="11" t="s">
        <v>5227</v>
      </c>
      <c r="G1516" s="12" t="s">
        <v>5228</v>
      </c>
      <c r="I1516" s="13"/>
      <c r="J1516" s="13"/>
      <c r="K1516" s="14" t="s">
        <v>370</v>
      </c>
      <c r="M1516" s="15"/>
      <c r="N1516" s="13"/>
      <c r="P1516" s="13" t="s">
        <v>370</v>
      </c>
      <c r="Q1516" s="13" t="s">
        <v>370</v>
      </c>
      <c r="R1516" s="13"/>
      <c r="T1516" s="13" t="s">
        <v>370</v>
      </c>
      <c r="W1516" s="13" t="s">
        <v>370</v>
      </c>
      <c r="Y1516" s="13"/>
      <c r="Z1516" s="14"/>
      <c r="AD1516" s="13">
        <f>COUNTIF(H1516:Z1516,"X")+COUNTIF(H1516:Z1516, "X(e)")</f>
        <v>5</v>
      </c>
      <c r="AE1516" s="13">
        <f>COUNTIF(H1516:Z1516,"NB")</f>
        <v>0</v>
      </c>
      <c r="AF1516" s="13">
        <f>COUNTIF(H1516:Z1516,"V")</f>
        <v>0</v>
      </c>
      <c r="AG1516" s="13">
        <f t="shared" si="151"/>
        <v>0</v>
      </c>
      <c r="AH1516" s="12">
        <f>SUM(AD1516:AG1516)</f>
        <v>5</v>
      </c>
    </row>
    <row r="1517" spans="1:34" hidden="1" x14ac:dyDescent="0.3">
      <c r="A1517" s="11" t="s">
        <v>5229</v>
      </c>
      <c r="B1517" s="12" t="s">
        <v>4976</v>
      </c>
      <c r="C1517" s="12" t="s">
        <v>4981</v>
      </c>
      <c r="D1517" s="11" t="s">
        <v>5230</v>
      </c>
      <c r="E1517" s="11" t="s">
        <v>5231</v>
      </c>
      <c r="F1517" s="11" t="s">
        <v>5229</v>
      </c>
      <c r="G1517" s="12" t="s">
        <v>5232</v>
      </c>
      <c r="I1517" s="13"/>
      <c r="J1517" s="13" t="s">
        <v>370</v>
      </c>
      <c r="K1517" s="14" t="s">
        <v>370</v>
      </c>
      <c r="M1517" s="15" t="s">
        <v>370</v>
      </c>
      <c r="N1517" s="13"/>
      <c r="O1517" s="13" t="s">
        <v>370</v>
      </c>
      <c r="P1517" s="13" t="s">
        <v>396</v>
      </c>
      <c r="Q1517" s="13" t="s">
        <v>370</v>
      </c>
      <c r="R1517" s="13"/>
      <c r="S1517" s="13" t="s">
        <v>370</v>
      </c>
      <c r="T1517" s="13" t="s">
        <v>370</v>
      </c>
      <c r="W1517" s="13" t="s">
        <v>370</v>
      </c>
      <c r="Y1517" s="13"/>
      <c r="Z1517" s="14"/>
      <c r="AD1517" s="13">
        <f t="shared" si="155"/>
        <v>8</v>
      </c>
      <c r="AE1517" s="13">
        <f t="shared" si="156"/>
        <v>0</v>
      </c>
      <c r="AF1517" s="13">
        <f t="shared" si="157"/>
        <v>0</v>
      </c>
      <c r="AG1517" s="13">
        <f t="shared" si="151"/>
        <v>0</v>
      </c>
      <c r="AH1517" s="12">
        <f t="shared" si="150"/>
        <v>8</v>
      </c>
    </row>
    <row r="1518" spans="1:34" hidden="1" x14ac:dyDescent="0.3">
      <c r="A1518" s="11" t="s">
        <v>5233</v>
      </c>
      <c r="B1518" s="12" t="s">
        <v>4976</v>
      </c>
      <c r="C1518" s="12" t="s">
        <v>4981</v>
      </c>
      <c r="D1518" s="11" t="s">
        <v>5234</v>
      </c>
      <c r="E1518" s="11" t="s">
        <v>5235</v>
      </c>
      <c r="F1518" s="11" t="s">
        <v>5233</v>
      </c>
      <c r="G1518" s="12" t="s">
        <v>5236</v>
      </c>
      <c r="I1518" s="13"/>
      <c r="J1518" s="13"/>
      <c r="M1518" s="15" t="s">
        <v>370</v>
      </c>
      <c r="N1518" s="13"/>
      <c r="O1518" s="13" t="s">
        <v>370</v>
      </c>
      <c r="P1518" s="13"/>
      <c r="R1518" s="13"/>
      <c r="T1518" s="13"/>
      <c r="W1518" s="13"/>
      <c r="Y1518" s="13"/>
      <c r="Z1518" s="14"/>
      <c r="AD1518" s="13">
        <f t="shared" si="155"/>
        <v>2</v>
      </c>
      <c r="AE1518" s="13">
        <f t="shared" si="156"/>
        <v>0</v>
      </c>
      <c r="AF1518" s="13">
        <f t="shared" si="157"/>
        <v>0</v>
      </c>
      <c r="AG1518" s="13">
        <f t="shared" si="151"/>
        <v>0</v>
      </c>
      <c r="AH1518" s="12">
        <f t="shared" si="150"/>
        <v>2</v>
      </c>
    </row>
    <row r="1519" spans="1:34" hidden="1" x14ac:dyDescent="0.3">
      <c r="A1519" s="11" t="s">
        <v>5237</v>
      </c>
      <c r="B1519" s="12" t="s">
        <v>4976</v>
      </c>
      <c r="C1519" s="12" t="s">
        <v>4981</v>
      </c>
      <c r="D1519" s="11" t="s">
        <v>5234</v>
      </c>
      <c r="E1519" s="11" t="s">
        <v>5238</v>
      </c>
      <c r="F1519" s="11" t="s">
        <v>5237</v>
      </c>
      <c r="G1519" s="12" t="s">
        <v>5239</v>
      </c>
      <c r="I1519" s="13"/>
      <c r="J1519" s="13"/>
      <c r="K1519" s="14" t="s">
        <v>370</v>
      </c>
      <c r="M1519" s="15"/>
      <c r="N1519" s="13"/>
      <c r="P1519" s="13" t="s">
        <v>370</v>
      </c>
      <c r="Q1519" s="13" t="s">
        <v>370</v>
      </c>
      <c r="R1519" s="13"/>
      <c r="T1519" s="13" t="s">
        <v>370</v>
      </c>
      <c r="W1519" s="13" t="s">
        <v>370</v>
      </c>
      <c r="Y1519" s="13"/>
      <c r="Z1519" s="14"/>
      <c r="AD1519" s="13">
        <f t="shared" si="155"/>
        <v>5</v>
      </c>
      <c r="AE1519" s="13">
        <f t="shared" si="156"/>
        <v>0</v>
      </c>
      <c r="AF1519" s="13">
        <f t="shared" si="157"/>
        <v>0</v>
      </c>
      <c r="AG1519" s="13">
        <f t="shared" si="151"/>
        <v>0</v>
      </c>
      <c r="AH1519" s="12">
        <f t="shared" si="150"/>
        <v>5</v>
      </c>
    </row>
    <row r="1520" spans="1:34" hidden="1" x14ac:dyDescent="0.3">
      <c r="A1520" s="11" t="s">
        <v>5240</v>
      </c>
      <c r="B1520" s="12" t="s">
        <v>4976</v>
      </c>
      <c r="C1520" s="12" t="s">
        <v>4981</v>
      </c>
      <c r="D1520" s="11" t="s">
        <v>5234</v>
      </c>
      <c r="E1520" s="11" t="s">
        <v>5241</v>
      </c>
      <c r="F1520" s="11" t="s">
        <v>5240</v>
      </c>
      <c r="G1520" s="12" t="s">
        <v>5242</v>
      </c>
      <c r="I1520" s="13"/>
      <c r="J1520" s="13" t="s">
        <v>370</v>
      </c>
      <c r="K1520" s="14" t="s">
        <v>370</v>
      </c>
      <c r="M1520" s="15"/>
      <c r="N1520" s="13"/>
      <c r="P1520" s="13"/>
      <c r="R1520" s="13"/>
      <c r="S1520" s="13" t="s">
        <v>370</v>
      </c>
      <c r="T1520" s="13"/>
      <c r="W1520" s="13"/>
      <c r="Y1520" s="13"/>
      <c r="Z1520" s="14"/>
      <c r="AD1520" s="13">
        <f t="shared" si="155"/>
        <v>3</v>
      </c>
      <c r="AE1520" s="13">
        <f t="shared" si="156"/>
        <v>0</v>
      </c>
      <c r="AF1520" s="13">
        <f t="shared" si="157"/>
        <v>0</v>
      </c>
      <c r="AG1520" s="13">
        <f t="shared" si="151"/>
        <v>0</v>
      </c>
      <c r="AH1520" s="12">
        <f t="shared" si="150"/>
        <v>3</v>
      </c>
    </row>
    <row r="1521" spans="1:34" hidden="1" x14ac:dyDescent="0.3">
      <c r="A1521" s="11" t="s">
        <v>5243</v>
      </c>
      <c r="B1521" s="12" t="s">
        <v>4976</v>
      </c>
      <c r="C1521" s="12" t="s">
        <v>4981</v>
      </c>
      <c r="D1521" s="11" t="s">
        <v>5234</v>
      </c>
      <c r="E1521" s="11" t="s">
        <v>5244</v>
      </c>
      <c r="F1521" s="11" t="s">
        <v>5243</v>
      </c>
      <c r="G1521" s="12" t="s">
        <v>5245</v>
      </c>
      <c r="I1521" s="13"/>
      <c r="J1521" s="13"/>
      <c r="K1521" s="14" t="s">
        <v>370</v>
      </c>
      <c r="M1521" s="13" t="s">
        <v>370</v>
      </c>
      <c r="N1521" s="13"/>
      <c r="O1521" s="13" t="s">
        <v>370</v>
      </c>
      <c r="P1521" s="13"/>
      <c r="R1521" s="13"/>
      <c r="S1521" s="13" t="s">
        <v>370</v>
      </c>
      <c r="T1521" s="13"/>
      <c r="W1521" s="13" t="s">
        <v>370</v>
      </c>
      <c r="Y1521" s="13"/>
      <c r="Z1521" s="14"/>
      <c r="AD1521" s="13">
        <f t="shared" si="155"/>
        <v>5</v>
      </c>
      <c r="AE1521" s="13">
        <f t="shared" si="156"/>
        <v>0</v>
      </c>
      <c r="AF1521" s="13">
        <f t="shared" si="157"/>
        <v>0</v>
      </c>
      <c r="AG1521" s="13">
        <f t="shared" si="151"/>
        <v>0</v>
      </c>
      <c r="AH1521" s="12">
        <f t="shared" si="150"/>
        <v>5</v>
      </c>
    </row>
    <row r="1522" spans="1:34" hidden="1" x14ac:dyDescent="0.3">
      <c r="A1522" s="11" t="s">
        <v>5246</v>
      </c>
      <c r="B1522" s="12" t="s">
        <v>4976</v>
      </c>
      <c r="C1522" s="12" t="s">
        <v>4981</v>
      </c>
      <c r="D1522" s="11" t="s">
        <v>5234</v>
      </c>
      <c r="E1522" s="11" t="s">
        <v>4756</v>
      </c>
      <c r="F1522" s="11" t="s">
        <v>5246</v>
      </c>
      <c r="G1522" s="12" t="s">
        <v>5247</v>
      </c>
      <c r="I1522" s="13"/>
      <c r="J1522" s="13" t="s">
        <v>370</v>
      </c>
      <c r="K1522" s="14" t="s">
        <v>370</v>
      </c>
      <c r="M1522" s="15"/>
      <c r="N1522" s="13"/>
      <c r="P1522" s="13"/>
      <c r="R1522" s="13"/>
      <c r="S1522" s="13" t="s">
        <v>370</v>
      </c>
      <c r="T1522" s="13"/>
      <c r="W1522" s="13"/>
      <c r="Y1522" s="13"/>
      <c r="Z1522" s="14"/>
      <c r="AD1522" s="13">
        <f t="shared" si="155"/>
        <v>3</v>
      </c>
      <c r="AE1522" s="13">
        <f t="shared" si="156"/>
        <v>0</v>
      </c>
      <c r="AF1522" s="13">
        <f t="shared" si="157"/>
        <v>0</v>
      </c>
      <c r="AG1522" s="13">
        <f t="shared" si="151"/>
        <v>0</v>
      </c>
      <c r="AH1522" s="12">
        <f t="shared" si="150"/>
        <v>3</v>
      </c>
    </row>
    <row r="1523" spans="1:34" hidden="1" x14ac:dyDescent="0.3">
      <c r="A1523" s="11" t="s">
        <v>5248</v>
      </c>
      <c r="B1523" s="12" t="s">
        <v>4976</v>
      </c>
      <c r="C1523" s="12" t="s">
        <v>4981</v>
      </c>
      <c r="D1523" s="11" t="s">
        <v>5234</v>
      </c>
      <c r="E1523" s="11" t="s">
        <v>5249</v>
      </c>
      <c r="F1523" s="11" t="s">
        <v>5248</v>
      </c>
      <c r="G1523" s="12" t="s">
        <v>5250</v>
      </c>
      <c r="I1523" s="13"/>
      <c r="J1523" s="13"/>
      <c r="M1523" s="15" t="s">
        <v>370</v>
      </c>
      <c r="N1523" s="13"/>
      <c r="O1523" s="13" t="s">
        <v>370</v>
      </c>
      <c r="P1523" s="13"/>
      <c r="R1523" s="13"/>
      <c r="S1523" s="13" t="s">
        <v>370</v>
      </c>
      <c r="T1523" s="13"/>
      <c r="W1523" s="13"/>
      <c r="Y1523" s="13"/>
      <c r="Z1523" s="14"/>
      <c r="AD1523" s="13">
        <f t="shared" si="155"/>
        <v>3</v>
      </c>
      <c r="AE1523" s="13">
        <f t="shared" si="156"/>
        <v>0</v>
      </c>
      <c r="AF1523" s="13">
        <f t="shared" si="157"/>
        <v>0</v>
      </c>
      <c r="AG1523" s="13">
        <f t="shared" si="151"/>
        <v>0</v>
      </c>
      <c r="AH1523" s="12">
        <f t="shared" si="150"/>
        <v>3</v>
      </c>
    </row>
    <row r="1524" spans="1:34" hidden="1" x14ac:dyDescent="0.3">
      <c r="A1524" s="11" t="s">
        <v>5251</v>
      </c>
      <c r="B1524" s="12" t="s">
        <v>4976</v>
      </c>
      <c r="C1524" s="12" t="s">
        <v>4981</v>
      </c>
      <c r="D1524" s="11" t="s">
        <v>5234</v>
      </c>
      <c r="E1524" s="11" t="s">
        <v>474</v>
      </c>
      <c r="F1524" s="11" t="s">
        <v>5251</v>
      </c>
      <c r="G1524" s="12" t="s">
        <v>5252</v>
      </c>
      <c r="I1524" s="13"/>
      <c r="J1524" s="13" t="s">
        <v>370</v>
      </c>
      <c r="K1524" s="14" t="s">
        <v>370</v>
      </c>
      <c r="M1524" s="15" t="s">
        <v>370</v>
      </c>
      <c r="N1524" s="13"/>
      <c r="O1524" s="13" t="s">
        <v>370</v>
      </c>
      <c r="P1524" s="13"/>
      <c r="R1524" s="13"/>
      <c r="S1524" s="13" t="s">
        <v>370</v>
      </c>
      <c r="T1524" s="13"/>
      <c r="W1524" s="13"/>
      <c r="Y1524" s="13"/>
      <c r="Z1524" s="14"/>
      <c r="AD1524" s="13">
        <f t="shared" si="155"/>
        <v>5</v>
      </c>
      <c r="AE1524" s="13">
        <f t="shared" si="156"/>
        <v>0</v>
      </c>
      <c r="AF1524" s="13">
        <f t="shared" si="157"/>
        <v>0</v>
      </c>
      <c r="AG1524" s="13">
        <f t="shared" si="151"/>
        <v>0</v>
      </c>
      <c r="AH1524" s="12">
        <f t="shared" si="150"/>
        <v>5</v>
      </c>
    </row>
    <row r="1525" spans="1:34" hidden="1" x14ac:dyDescent="0.3">
      <c r="A1525" s="11" t="s">
        <v>5253</v>
      </c>
      <c r="B1525" s="12" t="s">
        <v>4976</v>
      </c>
      <c r="C1525" s="12" t="s">
        <v>4981</v>
      </c>
      <c r="D1525" s="11" t="s">
        <v>5234</v>
      </c>
      <c r="E1525" s="11" t="s">
        <v>5254</v>
      </c>
      <c r="F1525" s="11" t="s">
        <v>5253</v>
      </c>
      <c r="G1525" s="12" t="s">
        <v>5255</v>
      </c>
      <c r="I1525" s="13"/>
      <c r="J1525" s="13"/>
      <c r="K1525" s="14" t="s">
        <v>370</v>
      </c>
      <c r="M1525" s="15" t="s">
        <v>370</v>
      </c>
      <c r="N1525" s="13"/>
      <c r="O1525" s="13" t="s">
        <v>370</v>
      </c>
      <c r="P1525" s="13"/>
      <c r="R1525" s="13"/>
      <c r="S1525" s="13" t="s">
        <v>370</v>
      </c>
      <c r="T1525" s="13"/>
      <c r="W1525" s="13"/>
      <c r="Y1525" s="13"/>
      <c r="Z1525" s="14"/>
      <c r="AD1525" s="13">
        <f t="shared" si="155"/>
        <v>4</v>
      </c>
      <c r="AE1525" s="13">
        <f t="shared" si="156"/>
        <v>0</v>
      </c>
      <c r="AF1525" s="13">
        <f t="shared" si="157"/>
        <v>0</v>
      </c>
      <c r="AG1525" s="13">
        <f t="shared" si="151"/>
        <v>0</v>
      </c>
      <c r="AH1525" s="12">
        <f t="shared" si="150"/>
        <v>4</v>
      </c>
    </row>
    <row r="1526" spans="1:34" hidden="1" x14ac:dyDescent="0.3">
      <c r="A1526" s="11" t="s">
        <v>5256</v>
      </c>
      <c r="B1526" s="12" t="s">
        <v>4976</v>
      </c>
      <c r="C1526" s="12" t="s">
        <v>4981</v>
      </c>
      <c r="D1526" s="11" t="s">
        <v>5257</v>
      </c>
      <c r="E1526" s="11" t="s">
        <v>1411</v>
      </c>
      <c r="F1526" s="11" t="s">
        <v>5256</v>
      </c>
      <c r="G1526" s="12" t="s">
        <v>5258</v>
      </c>
      <c r="I1526" s="13"/>
      <c r="J1526" s="13" t="s">
        <v>370</v>
      </c>
      <c r="K1526" s="14" t="s">
        <v>370</v>
      </c>
      <c r="M1526" s="15" t="s">
        <v>370</v>
      </c>
      <c r="N1526" s="13"/>
      <c r="O1526" s="13" t="s">
        <v>370</v>
      </c>
      <c r="P1526" s="13" t="s">
        <v>370</v>
      </c>
      <c r="Q1526" s="13" t="s">
        <v>370</v>
      </c>
      <c r="R1526" s="13"/>
      <c r="S1526" s="13" t="s">
        <v>370</v>
      </c>
      <c r="T1526" s="13" t="s">
        <v>370</v>
      </c>
      <c r="W1526" s="13" t="s">
        <v>370</v>
      </c>
      <c r="Y1526" s="13"/>
      <c r="Z1526" s="14"/>
      <c r="AD1526" s="13">
        <f t="shared" si="155"/>
        <v>9</v>
      </c>
      <c r="AE1526" s="13">
        <f t="shared" si="156"/>
        <v>0</v>
      </c>
      <c r="AF1526" s="13">
        <f t="shared" si="157"/>
        <v>0</v>
      </c>
      <c r="AG1526" s="13">
        <f t="shared" si="151"/>
        <v>0</v>
      </c>
      <c r="AH1526" s="12">
        <f t="shared" si="150"/>
        <v>9</v>
      </c>
    </row>
    <row r="1527" spans="1:34" hidden="1" x14ac:dyDescent="0.3">
      <c r="A1527" s="11" t="s">
        <v>5259</v>
      </c>
      <c r="B1527" s="12" t="s">
        <v>4976</v>
      </c>
      <c r="C1527" s="12" t="s">
        <v>4981</v>
      </c>
      <c r="D1527" s="11" t="s">
        <v>5257</v>
      </c>
      <c r="E1527" s="11" t="s">
        <v>5260</v>
      </c>
      <c r="F1527" s="11" t="s">
        <v>5259</v>
      </c>
      <c r="G1527" s="12" t="s">
        <v>5261</v>
      </c>
      <c r="I1527" s="13"/>
      <c r="J1527" s="13"/>
      <c r="K1527" s="14" t="s">
        <v>370</v>
      </c>
      <c r="M1527" s="15" t="s">
        <v>370</v>
      </c>
      <c r="N1527" s="13"/>
      <c r="O1527" s="13" t="s">
        <v>370</v>
      </c>
      <c r="P1527" s="13"/>
      <c r="R1527" s="13"/>
      <c r="S1527" s="13" t="s">
        <v>370</v>
      </c>
      <c r="T1527" s="13"/>
      <c r="W1527" s="13"/>
      <c r="Y1527" s="13"/>
      <c r="Z1527" s="14"/>
      <c r="AD1527" s="13">
        <f t="shared" si="155"/>
        <v>4</v>
      </c>
      <c r="AE1527" s="13">
        <f t="shared" si="156"/>
        <v>0</v>
      </c>
      <c r="AF1527" s="13">
        <f t="shared" si="157"/>
        <v>0</v>
      </c>
      <c r="AG1527" s="13">
        <f t="shared" si="151"/>
        <v>0</v>
      </c>
      <c r="AH1527" s="12">
        <f t="shared" si="150"/>
        <v>4</v>
      </c>
    </row>
    <row r="1528" spans="1:34" hidden="1" x14ac:dyDescent="0.3">
      <c r="A1528" s="11" t="s">
        <v>5262</v>
      </c>
      <c r="B1528" s="12" t="s">
        <v>4976</v>
      </c>
      <c r="C1528" s="12" t="s">
        <v>4981</v>
      </c>
      <c r="D1528" s="11" t="s">
        <v>5257</v>
      </c>
      <c r="E1528" s="11" t="s">
        <v>5263</v>
      </c>
      <c r="F1528" s="11" t="s">
        <v>5262</v>
      </c>
      <c r="G1528" s="12" t="s">
        <v>5264</v>
      </c>
      <c r="I1528" s="13"/>
      <c r="J1528" s="13"/>
      <c r="K1528" s="14" t="s">
        <v>370</v>
      </c>
      <c r="M1528" s="15" t="s">
        <v>370</v>
      </c>
      <c r="N1528" s="13"/>
      <c r="P1528" s="13"/>
      <c r="R1528" s="13"/>
      <c r="T1528" s="13"/>
      <c r="W1528" s="13" t="s">
        <v>370</v>
      </c>
      <c r="Y1528" s="13"/>
      <c r="Z1528" s="14"/>
      <c r="AD1528" s="13">
        <f t="shared" si="155"/>
        <v>3</v>
      </c>
      <c r="AE1528" s="13">
        <f t="shared" si="156"/>
        <v>0</v>
      </c>
      <c r="AF1528" s="13">
        <f t="shared" si="157"/>
        <v>0</v>
      </c>
      <c r="AG1528" s="13">
        <f t="shared" si="151"/>
        <v>0</v>
      </c>
      <c r="AH1528" s="12">
        <f t="shared" ref="AH1528:AH1576" si="158">SUM(AD1528:AG1528)</f>
        <v>3</v>
      </c>
    </row>
    <row r="1529" spans="1:34" hidden="1" x14ac:dyDescent="0.3">
      <c r="A1529" s="11" t="s">
        <v>5265</v>
      </c>
      <c r="B1529" s="12" t="s">
        <v>4976</v>
      </c>
      <c r="C1529" s="12" t="s">
        <v>4981</v>
      </c>
      <c r="D1529" s="11" t="s">
        <v>5257</v>
      </c>
      <c r="E1529" s="11" t="s">
        <v>2977</v>
      </c>
      <c r="F1529" s="11" t="s">
        <v>5265</v>
      </c>
      <c r="G1529" s="12" t="s">
        <v>5266</v>
      </c>
      <c r="I1529" s="13"/>
      <c r="J1529" s="13" t="s">
        <v>370</v>
      </c>
      <c r="K1529" s="14" t="s">
        <v>370</v>
      </c>
      <c r="M1529" s="15"/>
      <c r="N1529" s="13"/>
      <c r="P1529" s="13"/>
      <c r="R1529" s="13"/>
      <c r="S1529" s="13" t="s">
        <v>370</v>
      </c>
      <c r="T1529" s="13"/>
      <c r="W1529" s="13"/>
      <c r="Y1529" s="13"/>
      <c r="Z1529" s="14"/>
      <c r="AD1529" s="13">
        <f t="shared" si="155"/>
        <v>3</v>
      </c>
      <c r="AE1529" s="13">
        <f t="shared" si="156"/>
        <v>0</v>
      </c>
      <c r="AF1529" s="13">
        <f t="shared" si="157"/>
        <v>0</v>
      </c>
      <c r="AG1529" s="13">
        <f t="shared" si="151"/>
        <v>0</v>
      </c>
      <c r="AH1529" s="12">
        <f t="shared" si="158"/>
        <v>3</v>
      </c>
    </row>
    <row r="1530" spans="1:34" hidden="1" x14ac:dyDescent="0.3">
      <c r="A1530" s="11" t="s">
        <v>5267</v>
      </c>
      <c r="B1530" s="12" t="s">
        <v>4976</v>
      </c>
      <c r="C1530" s="12" t="s">
        <v>4981</v>
      </c>
      <c r="D1530" s="11" t="s">
        <v>5257</v>
      </c>
      <c r="E1530" s="11" t="s">
        <v>5268</v>
      </c>
      <c r="F1530" s="11" t="s">
        <v>5267</v>
      </c>
      <c r="G1530" s="12" t="s">
        <v>5269</v>
      </c>
      <c r="I1530" s="13"/>
      <c r="J1530" s="13"/>
      <c r="K1530" s="14" t="s">
        <v>370</v>
      </c>
      <c r="M1530" s="15" t="s">
        <v>370</v>
      </c>
      <c r="N1530" s="13"/>
      <c r="P1530" s="13" t="s">
        <v>370</v>
      </c>
      <c r="Q1530" s="13" t="s">
        <v>370</v>
      </c>
      <c r="R1530" s="13"/>
      <c r="T1530" s="13" t="s">
        <v>370</v>
      </c>
      <c r="W1530" s="13" t="s">
        <v>370</v>
      </c>
      <c r="Y1530" s="13"/>
      <c r="Z1530" s="14"/>
      <c r="AD1530" s="13">
        <f t="shared" si="155"/>
        <v>6</v>
      </c>
      <c r="AE1530" s="13">
        <f t="shared" si="156"/>
        <v>0</v>
      </c>
      <c r="AF1530" s="13">
        <f t="shared" si="157"/>
        <v>0</v>
      </c>
      <c r="AG1530" s="13">
        <f t="shared" si="151"/>
        <v>0</v>
      </c>
      <c r="AH1530" s="12">
        <f t="shared" si="158"/>
        <v>6</v>
      </c>
    </row>
    <row r="1531" spans="1:34" hidden="1" x14ac:dyDescent="0.3">
      <c r="A1531" s="11" t="s">
        <v>5270</v>
      </c>
      <c r="B1531" s="12" t="s">
        <v>4976</v>
      </c>
      <c r="C1531" s="12" t="s">
        <v>4981</v>
      </c>
      <c r="D1531" s="11" t="s">
        <v>5257</v>
      </c>
      <c r="E1531" s="11" t="s">
        <v>5271</v>
      </c>
      <c r="F1531" s="11" t="s">
        <v>5270</v>
      </c>
      <c r="G1531" s="12" t="s">
        <v>5272</v>
      </c>
      <c r="I1531" s="13"/>
      <c r="J1531" s="13" t="s">
        <v>370</v>
      </c>
      <c r="K1531" s="14" t="s">
        <v>370</v>
      </c>
      <c r="M1531" s="15" t="s">
        <v>370</v>
      </c>
      <c r="N1531" s="13"/>
      <c r="O1531" s="13" t="s">
        <v>370</v>
      </c>
      <c r="P1531" s="13"/>
      <c r="R1531" s="13"/>
      <c r="S1531" s="13" t="s">
        <v>370</v>
      </c>
      <c r="T1531" s="13"/>
      <c r="W1531" s="13" t="s">
        <v>370</v>
      </c>
      <c r="Y1531" s="13"/>
      <c r="Z1531" s="14"/>
      <c r="AD1531" s="13">
        <f t="shared" si="155"/>
        <v>6</v>
      </c>
      <c r="AE1531" s="13">
        <f t="shared" si="156"/>
        <v>0</v>
      </c>
      <c r="AF1531" s="13">
        <f t="shared" si="157"/>
        <v>0</v>
      </c>
      <c r="AG1531" s="13">
        <f t="shared" si="151"/>
        <v>0</v>
      </c>
      <c r="AH1531" s="12">
        <f t="shared" si="158"/>
        <v>6</v>
      </c>
    </row>
    <row r="1532" spans="1:34" hidden="1" x14ac:dyDescent="0.3">
      <c r="A1532" s="11" t="s">
        <v>5273</v>
      </c>
      <c r="B1532" s="12" t="s">
        <v>4976</v>
      </c>
      <c r="C1532" s="12" t="s">
        <v>4981</v>
      </c>
      <c r="D1532" s="11" t="s">
        <v>5257</v>
      </c>
      <c r="E1532" s="11" t="s">
        <v>3203</v>
      </c>
      <c r="F1532" s="11" t="s">
        <v>5273</v>
      </c>
      <c r="G1532" s="12" t="s">
        <v>5274</v>
      </c>
      <c r="I1532" s="13"/>
      <c r="J1532" s="13"/>
      <c r="M1532" s="15" t="s">
        <v>370</v>
      </c>
      <c r="N1532" s="13"/>
      <c r="O1532" s="13" t="s">
        <v>370</v>
      </c>
      <c r="P1532" s="13"/>
      <c r="R1532" s="13"/>
      <c r="T1532" s="13"/>
      <c r="W1532" s="13"/>
      <c r="Y1532" s="13"/>
      <c r="Z1532" s="14"/>
      <c r="AD1532" s="13">
        <f t="shared" si="155"/>
        <v>2</v>
      </c>
      <c r="AE1532" s="13">
        <f t="shared" si="156"/>
        <v>0</v>
      </c>
      <c r="AF1532" s="13">
        <f t="shared" si="157"/>
        <v>0</v>
      </c>
      <c r="AG1532" s="13">
        <f t="shared" si="151"/>
        <v>0</v>
      </c>
      <c r="AH1532" s="12">
        <f t="shared" si="158"/>
        <v>2</v>
      </c>
    </row>
    <row r="1533" spans="1:34" hidden="1" x14ac:dyDescent="0.3">
      <c r="A1533" s="11" t="s">
        <v>5275</v>
      </c>
      <c r="B1533" s="12" t="s">
        <v>4976</v>
      </c>
      <c r="C1533" s="12" t="s">
        <v>4981</v>
      </c>
      <c r="D1533" s="11" t="s">
        <v>5257</v>
      </c>
      <c r="E1533" s="11" t="s">
        <v>1353</v>
      </c>
      <c r="F1533" s="11" t="s">
        <v>5275</v>
      </c>
      <c r="G1533" s="12" t="s">
        <v>5276</v>
      </c>
      <c r="I1533" s="13"/>
      <c r="J1533" s="13"/>
      <c r="K1533" s="14" t="s">
        <v>370</v>
      </c>
      <c r="M1533" s="15" t="s">
        <v>370</v>
      </c>
      <c r="N1533" s="13"/>
      <c r="P1533" s="13"/>
      <c r="R1533" s="13"/>
      <c r="S1533" s="13" t="s">
        <v>370</v>
      </c>
      <c r="T1533" s="13"/>
      <c r="W1533" s="13" t="s">
        <v>370</v>
      </c>
      <c r="Y1533" s="13"/>
      <c r="Z1533" s="14"/>
      <c r="AD1533" s="13">
        <f t="shared" si="155"/>
        <v>4</v>
      </c>
      <c r="AE1533" s="13">
        <f t="shared" si="156"/>
        <v>0</v>
      </c>
      <c r="AF1533" s="13">
        <f t="shared" si="157"/>
        <v>0</v>
      </c>
      <c r="AG1533" s="13">
        <f t="shared" ref="AG1533:AG1596" si="159">COUNTIF(H1533:AA1533,"IN")</f>
        <v>0</v>
      </c>
      <c r="AH1533" s="12">
        <f t="shared" si="158"/>
        <v>4</v>
      </c>
    </row>
    <row r="1534" spans="1:34" hidden="1" x14ac:dyDescent="0.3">
      <c r="A1534" s="11" t="s">
        <v>5277</v>
      </c>
      <c r="B1534" s="12" t="s">
        <v>4976</v>
      </c>
      <c r="C1534" s="12" t="s">
        <v>4981</v>
      </c>
      <c r="D1534" s="11" t="s">
        <v>5257</v>
      </c>
      <c r="E1534" s="11" t="s">
        <v>5278</v>
      </c>
      <c r="F1534" s="11" t="s">
        <v>5277</v>
      </c>
      <c r="G1534" s="12" t="s">
        <v>5279</v>
      </c>
      <c r="I1534" s="13"/>
      <c r="J1534" s="13"/>
      <c r="K1534" s="17" t="s">
        <v>416</v>
      </c>
      <c r="M1534" s="15"/>
      <c r="N1534" s="13"/>
      <c r="P1534" s="13"/>
      <c r="R1534" s="13"/>
      <c r="T1534" s="13"/>
      <c r="W1534" s="13"/>
      <c r="Y1534" s="13"/>
      <c r="Z1534" s="14"/>
      <c r="AD1534" s="13">
        <f t="shared" si="155"/>
        <v>1</v>
      </c>
      <c r="AE1534" s="13">
        <f t="shared" si="156"/>
        <v>0</v>
      </c>
      <c r="AF1534" s="13">
        <f t="shared" si="157"/>
        <v>0</v>
      </c>
      <c r="AG1534" s="13">
        <f t="shared" si="159"/>
        <v>0</v>
      </c>
      <c r="AH1534" s="12">
        <f t="shared" si="158"/>
        <v>1</v>
      </c>
    </row>
    <row r="1535" spans="1:34" hidden="1" x14ac:dyDescent="0.3">
      <c r="A1535" s="11" t="s">
        <v>5280</v>
      </c>
      <c r="B1535" s="12" t="s">
        <v>4976</v>
      </c>
      <c r="C1535" s="12" t="s">
        <v>4981</v>
      </c>
      <c r="D1535" s="11" t="s">
        <v>5257</v>
      </c>
      <c r="E1535" s="11" t="s">
        <v>2570</v>
      </c>
      <c r="F1535" s="11" t="s">
        <v>5280</v>
      </c>
      <c r="G1535" s="12" t="s">
        <v>5281</v>
      </c>
      <c r="I1535" s="13"/>
      <c r="J1535" s="13" t="s">
        <v>370</v>
      </c>
      <c r="M1535" s="15" t="s">
        <v>370</v>
      </c>
      <c r="N1535" s="13"/>
      <c r="O1535" s="13" t="s">
        <v>370</v>
      </c>
      <c r="P1535" s="13"/>
      <c r="R1535" s="13"/>
      <c r="S1535" s="13" t="s">
        <v>370</v>
      </c>
      <c r="T1535" s="13"/>
      <c r="W1535" s="13"/>
      <c r="Y1535" s="13"/>
      <c r="Z1535" s="14"/>
      <c r="AD1535" s="13">
        <f t="shared" si="155"/>
        <v>4</v>
      </c>
      <c r="AE1535" s="13">
        <f t="shared" si="156"/>
        <v>0</v>
      </c>
      <c r="AF1535" s="13">
        <f t="shared" si="157"/>
        <v>0</v>
      </c>
      <c r="AG1535" s="13">
        <f t="shared" si="159"/>
        <v>0</v>
      </c>
      <c r="AH1535" s="12">
        <f t="shared" si="158"/>
        <v>4</v>
      </c>
    </row>
    <row r="1536" spans="1:34" hidden="1" x14ac:dyDescent="0.3">
      <c r="A1536" s="11" t="s">
        <v>5282</v>
      </c>
      <c r="B1536" s="12" t="s">
        <v>4976</v>
      </c>
      <c r="C1536" s="12" t="s">
        <v>4981</v>
      </c>
      <c r="D1536" s="11" t="s">
        <v>5257</v>
      </c>
      <c r="E1536" s="11" t="s">
        <v>2417</v>
      </c>
      <c r="F1536" s="11" t="s">
        <v>5282</v>
      </c>
      <c r="G1536" s="12" t="s">
        <v>5283</v>
      </c>
      <c r="I1536" s="13"/>
      <c r="J1536" s="13" t="s">
        <v>370</v>
      </c>
      <c r="K1536" s="14" t="s">
        <v>370</v>
      </c>
      <c r="M1536" s="15" t="s">
        <v>370</v>
      </c>
      <c r="N1536" s="13"/>
      <c r="O1536" s="13" t="s">
        <v>370</v>
      </c>
      <c r="P1536" s="13" t="s">
        <v>370</v>
      </c>
      <c r="Q1536" s="13" t="s">
        <v>370</v>
      </c>
      <c r="R1536" s="13"/>
      <c r="S1536" s="13" t="s">
        <v>370</v>
      </c>
      <c r="T1536" s="13" t="s">
        <v>370</v>
      </c>
      <c r="U1536" s="13" t="s">
        <v>370</v>
      </c>
      <c r="W1536" s="13" t="s">
        <v>370</v>
      </c>
      <c r="Y1536" s="13"/>
      <c r="Z1536" s="14"/>
      <c r="AD1536" s="13">
        <f t="shared" si="155"/>
        <v>10</v>
      </c>
      <c r="AE1536" s="13">
        <f t="shared" si="156"/>
        <v>0</v>
      </c>
      <c r="AF1536" s="13">
        <f t="shared" si="157"/>
        <v>0</v>
      </c>
      <c r="AG1536" s="13">
        <f t="shared" si="159"/>
        <v>0</v>
      </c>
      <c r="AH1536" s="12">
        <f t="shared" si="158"/>
        <v>10</v>
      </c>
    </row>
    <row r="1537" spans="1:34" hidden="1" x14ac:dyDescent="0.3">
      <c r="A1537" s="11" t="s">
        <v>5284</v>
      </c>
      <c r="B1537" s="12" t="s">
        <v>4976</v>
      </c>
      <c r="C1537" s="12" t="s">
        <v>4981</v>
      </c>
      <c r="D1537" s="11" t="s">
        <v>5257</v>
      </c>
      <c r="E1537" s="11" t="s">
        <v>5285</v>
      </c>
      <c r="F1537" s="11" t="s">
        <v>5284</v>
      </c>
      <c r="G1537" s="12" t="s">
        <v>5286</v>
      </c>
      <c r="I1537" s="13"/>
      <c r="J1537" s="13"/>
      <c r="M1537" s="15" t="s">
        <v>370</v>
      </c>
      <c r="N1537" s="13"/>
      <c r="O1537" s="13" t="s">
        <v>370</v>
      </c>
      <c r="P1537" s="13"/>
      <c r="R1537" s="13"/>
      <c r="S1537" s="13" t="s">
        <v>370</v>
      </c>
      <c r="T1537" s="13"/>
      <c r="W1537" s="13" t="s">
        <v>370</v>
      </c>
      <c r="Y1537" s="13"/>
      <c r="Z1537" s="14"/>
      <c r="AD1537" s="13">
        <f t="shared" si="155"/>
        <v>4</v>
      </c>
      <c r="AE1537" s="13">
        <f t="shared" si="156"/>
        <v>0</v>
      </c>
      <c r="AF1537" s="13">
        <f t="shared" si="157"/>
        <v>0</v>
      </c>
      <c r="AG1537" s="13">
        <f t="shared" si="159"/>
        <v>0</v>
      </c>
      <c r="AH1537" s="12">
        <f t="shared" si="158"/>
        <v>4</v>
      </c>
    </row>
    <row r="1538" spans="1:34" hidden="1" x14ac:dyDescent="0.3">
      <c r="A1538" s="11" t="s">
        <v>5287</v>
      </c>
      <c r="B1538" s="12" t="s">
        <v>4976</v>
      </c>
      <c r="C1538" s="12" t="s">
        <v>4981</v>
      </c>
      <c r="D1538" s="11" t="s">
        <v>5257</v>
      </c>
      <c r="E1538" s="11" t="s">
        <v>5288</v>
      </c>
      <c r="F1538" s="11" t="s">
        <v>5287</v>
      </c>
      <c r="G1538" s="12" t="s">
        <v>5289</v>
      </c>
      <c r="I1538" s="13"/>
      <c r="J1538" s="13"/>
      <c r="K1538" s="14" t="s">
        <v>370</v>
      </c>
      <c r="M1538" s="15" t="s">
        <v>370</v>
      </c>
      <c r="N1538" s="13"/>
      <c r="O1538" s="13" t="s">
        <v>370</v>
      </c>
      <c r="P1538" s="13"/>
      <c r="R1538" s="13"/>
      <c r="S1538" s="13" t="s">
        <v>370</v>
      </c>
      <c r="T1538" s="13"/>
      <c r="W1538" s="13"/>
      <c r="Y1538" s="13"/>
      <c r="Z1538" s="14"/>
      <c r="AD1538" s="13">
        <f t="shared" si="155"/>
        <v>4</v>
      </c>
      <c r="AE1538" s="13">
        <f t="shared" si="156"/>
        <v>0</v>
      </c>
      <c r="AF1538" s="13">
        <f t="shared" si="157"/>
        <v>0</v>
      </c>
      <c r="AG1538" s="13">
        <f t="shared" si="159"/>
        <v>0</v>
      </c>
      <c r="AH1538" s="12">
        <f t="shared" si="158"/>
        <v>4</v>
      </c>
    </row>
    <row r="1539" spans="1:34" hidden="1" x14ac:dyDescent="0.3">
      <c r="A1539" s="11" t="s">
        <v>5290</v>
      </c>
      <c r="B1539" s="12" t="s">
        <v>4976</v>
      </c>
      <c r="C1539" s="12" t="s">
        <v>4981</v>
      </c>
      <c r="D1539" s="11" t="s">
        <v>5257</v>
      </c>
      <c r="E1539" s="11" t="s">
        <v>493</v>
      </c>
      <c r="F1539" s="11" t="s">
        <v>5290</v>
      </c>
      <c r="G1539" s="12" t="s">
        <v>5291</v>
      </c>
      <c r="I1539" s="13"/>
      <c r="J1539" s="13"/>
      <c r="K1539" s="17" t="s">
        <v>416</v>
      </c>
      <c r="M1539" s="15"/>
      <c r="N1539" s="13"/>
      <c r="P1539" s="13"/>
      <c r="R1539" s="13"/>
      <c r="T1539" s="13"/>
      <c r="W1539" s="13"/>
      <c r="Y1539" s="13"/>
      <c r="Z1539" s="14"/>
      <c r="AD1539" s="13">
        <f t="shared" si="155"/>
        <v>1</v>
      </c>
      <c r="AE1539" s="13">
        <f t="shared" si="156"/>
        <v>0</v>
      </c>
      <c r="AF1539" s="13">
        <f t="shared" si="157"/>
        <v>0</v>
      </c>
      <c r="AG1539" s="13">
        <f t="shared" si="159"/>
        <v>0</v>
      </c>
      <c r="AH1539" s="12">
        <f t="shared" si="158"/>
        <v>1</v>
      </c>
    </row>
    <row r="1540" spans="1:34" hidden="1" x14ac:dyDescent="0.3">
      <c r="A1540" s="11" t="s">
        <v>5292</v>
      </c>
      <c r="B1540" s="12" t="s">
        <v>4976</v>
      </c>
      <c r="C1540" s="12" t="s">
        <v>4981</v>
      </c>
      <c r="D1540" s="11" t="s">
        <v>5257</v>
      </c>
      <c r="E1540" s="11" t="s">
        <v>5293</v>
      </c>
      <c r="F1540" s="11" t="s">
        <v>5292</v>
      </c>
      <c r="G1540" s="12" t="s">
        <v>5294</v>
      </c>
      <c r="I1540" s="13"/>
      <c r="J1540" s="13" t="s">
        <v>370</v>
      </c>
      <c r="K1540" s="14" t="s">
        <v>370</v>
      </c>
      <c r="M1540" s="15" t="s">
        <v>370</v>
      </c>
      <c r="N1540" s="13"/>
      <c r="O1540" s="13" t="s">
        <v>370</v>
      </c>
      <c r="P1540" s="13" t="s">
        <v>370</v>
      </c>
      <c r="Q1540" s="13" t="s">
        <v>370</v>
      </c>
      <c r="R1540" s="13"/>
      <c r="S1540" s="13" t="s">
        <v>370</v>
      </c>
      <c r="T1540" s="13" t="s">
        <v>370</v>
      </c>
      <c r="W1540" s="13" t="s">
        <v>370</v>
      </c>
      <c r="Y1540" s="13"/>
      <c r="Z1540" s="14"/>
      <c r="AD1540" s="13">
        <f t="shared" si="155"/>
        <v>9</v>
      </c>
      <c r="AE1540" s="13">
        <f t="shared" si="156"/>
        <v>0</v>
      </c>
      <c r="AF1540" s="13">
        <f t="shared" si="157"/>
        <v>0</v>
      </c>
      <c r="AG1540" s="13">
        <f t="shared" si="159"/>
        <v>0</v>
      </c>
      <c r="AH1540" s="12">
        <f t="shared" si="158"/>
        <v>9</v>
      </c>
    </row>
    <row r="1541" spans="1:34" hidden="1" x14ac:dyDescent="0.3">
      <c r="A1541" s="11" t="s">
        <v>5295</v>
      </c>
      <c r="B1541" s="12" t="s">
        <v>4976</v>
      </c>
      <c r="C1541" s="12" t="s">
        <v>4981</v>
      </c>
      <c r="D1541" s="11" t="s">
        <v>5257</v>
      </c>
      <c r="E1541" s="11" t="s">
        <v>5296</v>
      </c>
      <c r="F1541" s="11" t="s">
        <v>5295</v>
      </c>
      <c r="G1541" s="12" t="s">
        <v>5297</v>
      </c>
      <c r="I1541" s="13"/>
      <c r="J1541" s="13"/>
      <c r="K1541" s="17" t="s">
        <v>416</v>
      </c>
      <c r="M1541" s="15"/>
      <c r="N1541" s="13"/>
      <c r="P1541" s="13"/>
      <c r="R1541" s="13"/>
      <c r="T1541" s="13"/>
      <c r="W1541" s="13"/>
      <c r="Y1541" s="13"/>
      <c r="Z1541" s="14"/>
      <c r="AD1541" s="13">
        <f t="shared" si="155"/>
        <v>1</v>
      </c>
      <c r="AE1541" s="13">
        <f t="shared" si="156"/>
        <v>0</v>
      </c>
      <c r="AF1541" s="13">
        <f t="shared" si="157"/>
        <v>0</v>
      </c>
      <c r="AG1541" s="13">
        <f t="shared" si="159"/>
        <v>0</v>
      </c>
      <c r="AH1541" s="12">
        <f t="shared" si="158"/>
        <v>1</v>
      </c>
    </row>
    <row r="1542" spans="1:34" hidden="1" x14ac:dyDescent="0.3">
      <c r="A1542" s="11" t="s">
        <v>5298</v>
      </c>
      <c r="B1542" s="12" t="s">
        <v>4976</v>
      </c>
      <c r="C1542" s="12" t="s">
        <v>4981</v>
      </c>
      <c r="D1542" s="11" t="s">
        <v>5257</v>
      </c>
      <c r="E1542" s="11" t="s">
        <v>5299</v>
      </c>
      <c r="F1542" s="11" t="s">
        <v>5298</v>
      </c>
      <c r="G1542" s="12" t="s">
        <v>5300</v>
      </c>
      <c r="I1542" s="13"/>
      <c r="J1542" s="13" t="s">
        <v>370</v>
      </c>
      <c r="K1542" s="14" t="s">
        <v>370</v>
      </c>
      <c r="M1542" s="15"/>
      <c r="N1542" s="13"/>
      <c r="P1542" s="13"/>
      <c r="R1542" s="13"/>
      <c r="S1542" s="13" t="s">
        <v>370</v>
      </c>
      <c r="T1542" s="13"/>
      <c r="W1542" s="13"/>
      <c r="Y1542" s="13"/>
      <c r="Z1542" s="14"/>
      <c r="AD1542" s="13">
        <f t="shared" si="155"/>
        <v>3</v>
      </c>
      <c r="AE1542" s="13">
        <f t="shared" si="156"/>
        <v>0</v>
      </c>
      <c r="AF1542" s="13">
        <f t="shared" si="157"/>
        <v>0</v>
      </c>
      <c r="AG1542" s="13">
        <f t="shared" si="159"/>
        <v>0</v>
      </c>
      <c r="AH1542" s="12">
        <f t="shared" si="158"/>
        <v>3</v>
      </c>
    </row>
    <row r="1543" spans="1:34" hidden="1" x14ac:dyDescent="0.3">
      <c r="A1543" s="11" t="s">
        <v>5301</v>
      </c>
      <c r="B1543" s="12" t="s">
        <v>4976</v>
      </c>
      <c r="C1543" s="12" t="s">
        <v>4981</v>
      </c>
      <c r="D1543" s="11" t="s">
        <v>5257</v>
      </c>
      <c r="E1543" s="11" t="s">
        <v>5302</v>
      </c>
      <c r="F1543" s="11" t="s">
        <v>5301</v>
      </c>
      <c r="G1543" s="12" t="s">
        <v>5303</v>
      </c>
      <c r="I1543" s="13"/>
      <c r="J1543" s="13"/>
      <c r="K1543" s="17" t="s">
        <v>416</v>
      </c>
      <c r="M1543" s="15"/>
      <c r="N1543" s="13"/>
      <c r="P1543" s="13"/>
      <c r="R1543" s="13"/>
      <c r="T1543" s="13"/>
      <c r="W1543" s="13"/>
      <c r="Y1543" s="13"/>
      <c r="Z1543" s="14"/>
      <c r="AD1543" s="13">
        <f t="shared" si="155"/>
        <v>1</v>
      </c>
      <c r="AE1543" s="13">
        <f t="shared" si="156"/>
        <v>0</v>
      </c>
      <c r="AF1543" s="13">
        <f t="shared" si="157"/>
        <v>0</v>
      </c>
      <c r="AG1543" s="13">
        <f t="shared" si="159"/>
        <v>0</v>
      </c>
      <c r="AH1543" s="12">
        <f t="shared" si="158"/>
        <v>1</v>
      </c>
    </row>
    <row r="1544" spans="1:34" hidden="1" x14ac:dyDescent="0.3">
      <c r="A1544" s="11" t="s">
        <v>5304</v>
      </c>
      <c r="B1544" s="12" t="s">
        <v>4976</v>
      </c>
      <c r="C1544" s="12" t="s">
        <v>4981</v>
      </c>
      <c r="D1544" s="11" t="s">
        <v>5257</v>
      </c>
      <c r="E1544" s="11" t="s">
        <v>3211</v>
      </c>
      <c r="F1544" s="11" t="s">
        <v>5304</v>
      </c>
      <c r="G1544" s="12" t="s">
        <v>5305</v>
      </c>
      <c r="I1544" s="13"/>
      <c r="J1544" s="13" t="s">
        <v>370</v>
      </c>
      <c r="M1544" s="15"/>
      <c r="N1544" s="13"/>
      <c r="P1544" s="13"/>
      <c r="R1544" s="13"/>
      <c r="S1544" s="13" t="s">
        <v>359</v>
      </c>
      <c r="T1544" s="13"/>
      <c r="W1544" s="13"/>
      <c r="Y1544" s="13"/>
      <c r="Z1544" s="14"/>
      <c r="AD1544" s="13">
        <f t="shared" si="155"/>
        <v>2</v>
      </c>
      <c r="AE1544" s="13">
        <f t="shared" si="156"/>
        <v>0</v>
      </c>
      <c r="AF1544" s="13">
        <f t="shared" si="157"/>
        <v>0</v>
      </c>
      <c r="AG1544" s="13">
        <f t="shared" si="159"/>
        <v>0</v>
      </c>
      <c r="AH1544" s="12">
        <f t="shared" si="158"/>
        <v>2</v>
      </c>
    </row>
    <row r="1545" spans="1:34" hidden="1" x14ac:dyDescent="0.3">
      <c r="A1545" s="11" t="s">
        <v>5306</v>
      </c>
      <c r="B1545" s="12" t="s">
        <v>4976</v>
      </c>
      <c r="C1545" s="12" t="s">
        <v>4981</v>
      </c>
      <c r="D1545" s="11" t="s">
        <v>5257</v>
      </c>
      <c r="E1545" s="11" t="s">
        <v>5095</v>
      </c>
      <c r="F1545" s="11" t="s">
        <v>5306</v>
      </c>
      <c r="G1545" s="12" t="s">
        <v>5307</v>
      </c>
      <c r="I1545" s="13"/>
      <c r="J1545" s="13"/>
      <c r="K1545" s="17" t="s">
        <v>416</v>
      </c>
      <c r="M1545" s="15"/>
      <c r="N1545" s="13"/>
      <c r="P1545" s="13"/>
      <c r="R1545" s="13"/>
      <c r="T1545" s="13"/>
      <c r="W1545" s="13"/>
      <c r="Y1545" s="13"/>
      <c r="Z1545" s="14"/>
      <c r="AD1545" s="13">
        <f t="shared" si="155"/>
        <v>1</v>
      </c>
      <c r="AE1545" s="13">
        <f t="shared" si="156"/>
        <v>0</v>
      </c>
      <c r="AF1545" s="13">
        <f t="shared" si="157"/>
        <v>0</v>
      </c>
      <c r="AG1545" s="13">
        <f t="shared" si="159"/>
        <v>0</v>
      </c>
      <c r="AH1545" s="12">
        <f t="shared" si="158"/>
        <v>1</v>
      </c>
    </row>
    <row r="1546" spans="1:34" hidden="1" x14ac:dyDescent="0.3">
      <c r="A1546" s="11" t="s">
        <v>5308</v>
      </c>
      <c r="B1546" s="12" t="s">
        <v>4976</v>
      </c>
      <c r="C1546" s="12" t="s">
        <v>4981</v>
      </c>
      <c r="D1546" s="11" t="s">
        <v>5257</v>
      </c>
      <c r="E1546" s="11" t="s">
        <v>5309</v>
      </c>
      <c r="F1546" s="11" t="s">
        <v>5308</v>
      </c>
      <c r="G1546" s="12" t="s">
        <v>5310</v>
      </c>
      <c r="I1546" s="13"/>
      <c r="J1546" s="13"/>
      <c r="K1546" s="17" t="s">
        <v>416</v>
      </c>
      <c r="M1546" s="15"/>
      <c r="N1546" s="13"/>
      <c r="P1546" s="13"/>
      <c r="R1546" s="13"/>
      <c r="T1546" s="13"/>
      <c r="W1546" s="13"/>
      <c r="Y1546" s="13"/>
      <c r="Z1546" s="14"/>
      <c r="AD1546" s="13">
        <f t="shared" si="155"/>
        <v>1</v>
      </c>
      <c r="AE1546" s="13">
        <f t="shared" si="156"/>
        <v>0</v>
      </c>
      <c r="AF1546" s="13">
        <f t="shared" si="157"/>
        <v>0</v>
      </c>
      <c r="AG1546" s="13">
        <f t="shared" si="159"/>
        <v>0</v>
      </c>
      <c r="AH1546" s="12">
        <f t="shared" si="158"/>
        <v>1</v>
      </c>
    </row>
    <row r="1547" spans="1:34" hidden="1" x14ac:dyDescent="0.3">
      <c r="A1547" s="11" t="s">
        <v>5311</v>
      </c>
      <c r="B1547" s="12" t="s">
        <v>4976</v>
      </c>
      <c r="C1547" s="12" t="s">
        <v>4981</v>
      </c>
      <c r="D1547" s="11" t="s">
        <v>5257</v>
      </c>
      <c r="E1547" s="11" t="s">
        <v>5312</v>
      </c>
      <c r="F1547" s="11" t="s">
        <v>5311</v>
      </c>
      <c r="G1547" s="12" t="s">
        <v>5313</v>
      </c>
      <c r="I1547" s="13"/>
      <c r="J1547" s="13"/>
      <c r="K1547" s="14" t="s">
        <v>370</v>
      </c>
      <c r="M1547" s="15" t="s">
        <v>370</v>
      </c>
      <c r="N1547" s="13"/>
      <c r="O1547" s="13" t="s">
        <v>370</v>
      </c>
      <c r="P1547" s="13"/>
      <c r="Q1547" s="13" t="s">
        <v>370</v>
      </c>
      <c r="R1547" s="13"/>
      <c r="T1547" s="13" t="s">
        <v>396</v>
      </c>
      <c r="W1547" s="13" t="s">
        <v>370</v>
      </c>
      <c r="Y1547" s="13"/>
      <c r="Z1547" s="14"/>
      <c r="AD1547" s="13">
        <f t="shared" si="155"/>
        <v>5</v>
      </c>
      <c r="AE1547" s="13">
        <f t="shared" si="156"/>
        <v>0</v>
      </c>
      <c r="AF1547" s="13">
        <f t="shared" si="157"/>
        <v>0</v>
      </c>
      <c r="AG1547" s="13">
        <f t="shared" si="159"/>
        <v>0</v>
      </c>
      <c r="AH1547" s="12">
        <f t="shared" si="158"/>
        <v>5</v>
      </c>
    </row>
    <row r="1548" spans="1:34" hidden="1" x14ac:dyDescent="0.3">
      <c r="A1548" s="11" t="s">
        <v>5314</v>
      </c>
      <c r="B1548" s="12" t="s">
        <v>4976</v>
      </c>
      <c r="C1548" s="12" t="s">
        <v>4981</v>
      </c>
      <c r="D1548" s="11" t="s">
        <v>5257</v>
      </c>
      <c r="E1548" s="11" t="s">
        <v>5315</v>
      </c>
      <c r="F1548" s="11" t="s">
        <v>5314</v>
      </c>
      <c r="G1548" s="12" t="s">
        <v>5316</v>
      </c>
      <c r="I1548" s="13"/>
      <c r="J1548" s="13" t="s">
        <v>370</v>
      </c>
      <c r="K1548" s="14" t="s">
        <v>370</v>
      </c>
      <c r="M1548" s="15" t="s">
        <v>370</v>
      </c>
      <c r="N1548" s="13"/>
      <c r="O1548" s="13" t="s">
        <v>370</v>
      </c>
      <c r="P1548" s="13" t="s">
        <v>370</v>
      </c>
      <c r="Q1548" s="13" t="s">
        <v>370</v>
      </c>
      <c r="R1548" s="13"/>
      <c r="S1548" s="13" t="s">
        <v>370</v>
      </c>
      <c r="T1548" s="13" t="s">
        <v>370</v>
      </c>
      <c r="W1548" s="13" t="s">
        <v>370</v>
      </c>
      <c r="Y1548" s="13"/>
      <c r="Z1548" s="14"/>
      <c r="AD1548" s="13">
        <f t="shared" si="155"/>
        <v>9</v>
      </c>
      <c r="AE1548" s="13">
        <f t="shared" si="156"/>
        <v>0</v>
      </c>
      <c r="AF1548" s="13">
        <f t="shared" si="157"/>
        <v>0</v>
      </c>
      <c r="AG1548" s="13">
        <f t="shared" si="159"/>
        <v>0</v>
      </c>
      <c r="AH1548" s="12">
        <f t="shared" si="158"/>
        <v>9</v>
      </c>
    </row>
    <row r="1549" spans="1:34" hidden="1" x14ac:dyDescent="0.3">
      <c r="A1549" s="11" t="s">
        <v>5317</v>
      </c>
      <c r="B1549" s="12" t="s">
        <v>4976</v>
      </c>
      <c r="C1549" s="12" t="s">
        <v>4981</v>
      </c>
      <c r="D1549" s="11" t="s">
        <v>5257</v>
      </c>
      <c r="E1549" s="11" t="s">
        <v>1840</v>
      </c>
      <c r="F1549" s="11" t="s">
        <v>5317</v>
      </c>
      <c r="G1549" s="12" t="s">
        <v>5318</v>
      </c>
      <c r="I1549" s="13"/>
      <c r="J1549" s="13" t="s">
        <v>370</v>
      </c>
      <c r="K1549" s="14" t="s">
        <v>370</v>
      </c>
      <c r="M1549" s="15" t="s">
        <v>370</v>
      </c>
      <c r="N1549" s="13"/>
      <c r="P1549" s="13"/>
      <c r="R1549" s="13"/>
      <c r="S1549" s="13" t="s">
        <v>370</v>
      </c>
      <c r="T1549" s="13"/>
      <c r="W1549" s="13"/>
      <c r="Y1549" s="13"/>
      <c r="Z1549" s="14"/>
      <c r="AD1549" s="13">
        <f t="shared" si="155"/>
        <v>4</v>
      </c>
      <c r="AE1549" s="13">
        <f t="shared" si="156"/>
        <v>0</v>
      </c>
      <c r="AF1549" s="13">
        <f t="shared" si="157"/>
        <v>0</v>
      </c>
      <c r="AG1549" s="13">
        <f t="shared" si="159"/>
        <v>0</v>
      </c>
      <c r="AH1549" s="12">
        <f t="shared" si="158"/>
        <v>4</v>
      </c>
    </row>
    <row r="1550" spans="1:34" hidden="1" x14ac:dyDescent="0.3">
      <c r="A1550" s="11" t="s">
        <v>5319</v>
      </c>
      <c r="B1550" s="12" t="s">
        <v>4976</v>
      </c>
      <c r="C1550" s="12" t="s">
        <v>4981</v>
      </c>
      <c r="D1550" s="11" t="s">
        <v>5320</v>
      </c>
      <c r="E1550" s="11" t="s">
        <v>5321</v>
      </c>
      <c r="F1550" s="11" t="s">
        <v>5319</v>
      </c>
      <c r="G1550" s="12" t="s">
        <v>5322</v>
      </c>
      <c r="I1550" s="13"/>
      <c r="J1550" s="13" t="s">
        <v>370</v>
      </c>
      <c r="K1550" s="14" t="s">
        <v>370</v>
      </c>
      <c r="M1550" s="15" t="s">
        <v>370</v>
      </c>
      <c r="N1550" s="13"/>
      <c r="O1550" s="13" t="s">
        <v>370</v>
      </c>
      <c r="P1550" s="13"/>
      <c r="R1550" s="13"/>
      <c r="S1550" s="13" t="s">
        <v>370</v>
      </c>
      <c r="T1550" s="13"/>
      <c r="W1550" s="13" t="s">
        <v>370</v>
      </c>
      <c r="Y1550" s="13"/>
      <c r="Z1550" s="14"/>
      <c r="AD1550" s="13">
        <f t="shared" si="155"/>
        <v>6</v>
      </c>
      <c r="AE1550" s="13">
        <f t="shared" si="156"/>
        <v>0</v>
      </c>
      <c r="AF1550" s="13">
        <f t="shared" si="157"/>
        <v>0</v>
      </c>
      <c r="AG1550" s="13">
        <f t="shared" si="159"/>
        <v>0</v>
      </c>
      <c r="AH1550" s="12">
        <f t="shared" si="158"/>
        <v>6</v>
      </c>
    </row>
    <row r="1551" spans="1:34" hidden="1" x14ac:dyDescent="0.3">
      <c r="A1551" s="11" t="s">
        <v>5323</v>
      </c>
      <c r="B1551" s="12" t="s">
        <v>4976</v>
      </c>
      <c r="C1551" s="12" t="s">
        <v>4981</v>
      </c>
      <c r="D1551" s="11" t="s">
        <v>5324</v>
      </c>
      <c r="E1551" s="11" t="s">
        <v>5325</v>
      </c>
      <c r="F1551" s="11" t="s">
        <v>5323</v>
      </c>
      <c r="G1551" s="12" t="s">
        <v>5326</v>
      </c>
      <c r="H1551" s="13" t="s">
        <v>370</v>
      </c>
      <c r="I1551" s="13"/>
      <c r="J1551" s="13" t="s">
        <v>370</v>
      </c>
      <c r="K1551" s="14" t="s">
        <v>370</v>
      </c>
      <c r="M1551" s="15"/>
      <c r="N1551" s="13"/>
      <c r="P1551" s="13"/>
      <c r="R1551" s="13" t="s">
        <v>370</v>
      </c>
      <c r="T1551" s="13"/>
      <c r="W1551" s="13"/>
      <c r="Y1551" s="13"/>
      <c r="Z1551" s="14"/>
      <c r="AD1551" s="13">
        <f t="shared" si="155"/>
        <v>4</v>
      </c>
      <c r="AE1551" s="13">
        <f t="shared" si="156"/>
        <v>0</v>
      </c>
      <c r="AF1551" s="13">
        <f t="shared" si="157"/>
        <v>0</v>
      </c>
      <c r="AG1551" s="13">
        <f t="shared" si="159"/>
        <v>0</v>
      </c>
      <c r="AH1551" s="12">
        <f t="shared" si="158"/>
        <v>4</v>
      </c>
    </row>
    <row r="1552" spans="1:34" hidden="1" x14ac:dyDescent="0.3">
      <c r="A1552" s="11" t="s">
        <v>5327</v>
      </c>
      <c r="B1552" s="12" t="s">
        <v>4976</v>
      </c>
      <c r="C1552" s="12" t="s">
        <v>4981</v>
      </c>
      <c r="D1552" s="11" t="s">
        <v>5328</v>
      </c>
      <c r="E1552" s="11" t="s">
        <v>5329</v>
      </c>
      <c r="F1552" s="11" t="s">
        <v>5327</v>
      </c>
      <c r="G1552" s="12" t="s">
        <v>5330</v>
      </c>
      <c r="I1552" s="13"/>
      <c r="J1552" s="13" t="s">
        <v>370</v>
      </c>
      <c r="K1552" s="14" t="s">
        <v>370</v>
      </c>
      <c r="M1552" s="15" t="s">
        <v>370</v>
      </c>
      <c r="N1552" s="13"/>
      <c r="O1552" s="13" t="s">
        <v>370</v>
      </c>
      <c r="P1552" s="13" t="s">
        <v>370</v>
      </c>
      <c r="Q1552" s="13" t="s">
        <v>370</v>
      </c>
      <c r="R1552" s="13"/>
      <c r="S1552" s="13" t="s">
        <v>370</v>
      </c>
      <c r="T1552" s="13" t="s">
        <v>370</v>
      </c>
      <c r="W1552" s="13"/>
      <c r="Y1552" s="13"/>
      <c r="Z1552" s="14"/>
      <c r="AD1552" s="13">
        <f t="shared" si="155"/>
        <v>8</v>
      </c>
      <c r="AE1552" s="13">
        <f t="shared" si="156"/>
        <v>0</v>
      </c>
      <c r="AF1552" s="13">
        <f t="shared" si="157"/>
        <v>0</v>
      </c>
      <c r="AG1552" s="13">
        <f t="shared" si="159"/>
        <v>0</v>
      </c>
      <c r="AH1552" s="12">
        <f t="shared" si="158"/>
        <v>8</v>
      </c>
    </row>
    <row r="1553" spans="1:34" hidden="1" x14ac:dyDescent="0.3">
      <c r="A1553" s="11" t="s">
        <v>5331</v>
      </c>
      <c r="B1553" s="12" t="s">
        <v>4976</v>
      </c>
      <c r="C1553" s="12" t="s">
        <v>4981</v>
      </c>
      <c r="D1553" s="11" t="s">
        <v>5332</v>
      </c>
      <c r="E1553" s="11" t="s">
        <v>5299</v>
      </c>
      <c r="F1553" s="11" t="s">
        <v>5331</v>
      </c>
      <c r="G1553" s="12" t="s">
        <v>5333</v>
      </c>
      <c r="I1553" s="13"/>
      <c r="J1553" s="13"/>
      <c r="K1553" s="17" t="s">
        <v>416</v>
      </c>
      <c r="M1553" s="15"/>
      <c r="N1553" s="13"/>
      <c r="P1553" s="13"/>
      <c r="R1553" s="13"/>
      <c r="T1553" s="13"/>
      <c r="W1553" s="13"/>
      <c r="Y1553" s="13"/>
      <c r="Z1553" s="14"/>
      <c r="AD1553" s="13">
        <f t="shared" si="155"/>
        <v>1</v>
      </c>
      <c r="AE1553" s="13">
        <f t="shared" si="156"/>
        <v>0</v>
      </c>
      <c r="AF1553" s="13">
        <f t="shared" si="157"/>
        <v>0</v>
      </c>
      <c r="AG1553" s="13">
        <f t="shared" si="159"/>
        <v>0</v>
      </c>
      <c r="AH1553" s="12">
        <f t="shared" si="158"/>
        <v>1</v>
      </c>
    </row>
    <row r="1554" spans="1:34" hidden="1" x14ac:dyDescent="0.3">
      <c r="A1554" s="11" t="s">
        <v>5334</v>
      </c>
      <c r="B1554" s="12" t="s">
        <v>4976</v>
      </c>
      <c r="C1554" s="12" t="s">
        <v>4981</v>
      </c>
      <c r="D1554" s="11" t="s">
        <v>5332</v>
      </c>
      <c r="E1554" s="11" t="s">
        <v>5335</v>
      </c>
      <c r="F1554" s="11" t="s">
        <v>5334</v>
      </c>
      <c r="G1554" s="12" t="s">
        <v>5336</v>
      </c>
      <c r="I1554" s="13"/>
      <c r="J1554" s="13"/>
      <c r="K1554" s="17" t="s">
        <v>416</v>
      </c>
      <c r="M1554" s="15"/>
      <c r="N1554" s="13"/>
      <c r="P1554" s="13"/>
      <c r="R1554" s="13"/>
      <c r="T1554" s="13"/>
      <c r="W1554" s="13"/>
      <c r="Y1554" s="13"/>
      <c r="Z1554" s="14"/>
      <c r="AD1554" s="13">
        <f t="shared" si="155"/>
        <v>1</v>
      </c>
      <c r="AE1554" s="13">
        <f t="shared" si="156"/>
        <v>0</v>
      </c>
      <c r="AF1554" s="13">
        <f t="shared" si="157"/>
        <v>0</v>
      </c>
      <c r="AG1554" s="13">
        <f t="shared" si="159"/>
        <v>0</v>
      </c>
      <c r="AH1554" s="12">
        <f t="shared" si="158"/>
        <v>1</v>
      </c>
    </row>
    <row r="1555" spans="1:34" hidden="1" x14ac:dyDescent="0.3">
      <c r="A1555" s="11" t="s">
        <v>95</v>
      </c>
      <c r="B1555" s="12" t="s">
        <v>4976</v>
      </c>
      <c r="C1555" s="12" t="s">
        <v>4981</v>
      </c>
      <c r="D1555" s="11" t="s">
        <v>5332</v>
      </c>
      <c r="E1555" s="11" t="s">
        <v>3211</v>
      </c>
      <c r="F1555" s="11" t="s">
        <v>95</v>
      </c>
      <c r="G1555" s="12" t="s">
        <v>5337</v>
      </c>
      <c r="I1555" s="13"/>
      <c r="J1555" s="13" t="s">
        <v>370</v>
      </c>
      <c r="K1555" s="14" t="s">
        <v>370</v>
      </c>
      <c r="M1555" s="15" t="s">
        <v>370</v>
      </c>
      <c r="N1555" s="13"/>
      <c r="P1555" s="13" t="s">
        <v>370</v>
      </c>
      <c r="Q1555" s="13" t="s">
        <v>370</v>
      </c>
      <c r="R1555" s="13"/>
      <c r="S1555" s="13" t="s">
        <v>370</v>
      </c>
      <c r="T1555" s="13" t="s">
        <v>370</v>
      </c>
      <c r="U1555" s="13" t="s">
        <v>370</v>
      </c>
      <c r="W1555" s="13" t="s">
        <v>370</v>
      </c>
      <c r="Y1555" s="13"/>
      <c r="Z1555" s="14"/>
      <c r="AD1555" s="13">
        <f t="shared" si="155"/>
        <v>9</v>
      </c>
      <c r="AE1555" s="13">
        <f t="shared" si="156"/>
        <v>0</v>
      </c>
      <c r="AF1555" s="13">
        <f t="shared" si="157"/>
        <v>0</v>
      </c>
      <c r="AG1555" s="13">
        <f t="shared" si="159"/>
        <v>0</v>
      </c>
      <c r="AH1555" s="12">
        <f t="shared" si="158"/>
        <v>9</v>
      </c>
    </row>
    <row r="1556" spans="1:34" hidden="1" x14ac:dyDescent="0.3">
      <c r="A1556" s="11" t="s">
        <v>5338</v>
      </c>
      <c r="B1556" s="12" t="s">
        <v>4976</v>
      </c>
      <c r="C1556" s="12" t="s">
        <v>4981</v>
      </c>
      <c r="D1556" s="11" t="s">
        <v>5332</v>
      </c>
      <c r="E1556" s="11" t="s">
        <v>5339</v>
      </c>
      <c r="F1556" s="11" t="s">
        <v>5338</v>
      </c>
      <c r="G1556" s="12" t="s">
        <v>5340</v>
      </c>
      <c r="I1556" s="13"/>
      <c r="J1556" s="13"/>
      <c r="K1556" s="17" t="s">
        <v>416</v>
      </c>
      <c r="M1556" s="15"/>
      <c r="N1556" s="13"/>
      <c r="P1556" s="13"/>
      <c r="R1556" s="13"/>
      <c r="T1556" s="13"/>
      <c r="W1556" s="13"/>
      <c r="Y1556" s="13"/>
      <c r="Z1556" s="14"/>
      <c r="AD1556" s="13">
        <f t="shared" si="155"/>
        <v>1</v>
      </c>
      <c r="AE1556" s="13">
        <f t="shared" si="156"/>
        <v>0</v>
      </c>
      <c r="AF1556" s="13">
        <f t="shared" si="157"/>
        <v>0</v>
      </c>
      <c r="AG1556" s="13">
        <f t="shared" si="159"/>
        <v>0</v>
      </c>
      <c r="AH1556" s="12">
        <f t="shared" si="158"/>
        <v>1</v>
      </c>
    </row>
    <row r="1557" spans="1:34" hidden="1" x14ac:dyDescent="0.3">
      <c r="A1557" s="11" t="s">
        <v>5341</v>
      </c>
      <c r="B1557" s="12" t="s">
        <v>4976</v>
      </c>
      <c r="C1557" s="12" t="s">
        <v>4981</v>
      </c>
      <c r="D1557" s="11" t="s">
        <v>5332</v>
      </c>
      <c r="E1557" s="11" t="s">
        <v>5342</v>
      </c>
      <c r="F1557" s="11" t="s">
        <v>5341</v>
      </c>
      <c r="G1557" s="12" t="s">
        <v>5343</v>
      </c>
      <c r="I1557" s="13"/>
      <c r="J1557" s="13"/>
      <c r="K1557" s="17" t="s">
        <v>416</v>
      </c>
      <c r="M1557" s="15"/>
      <c r="N1557" s="13"/>
      <c r="P1557" s="13"/>
      <c r="R1557" s="13"/>
      <c r="T1557" s="13"/>
      <c r="W1557" s="13"/>
      <c r="Y1557" s="13"/>
      <c r="Z1557" s="14"/>
      <c r="AD1557" s="13">
        <f t="shared" si="155"/>
        <v>1</v>
      </c>
      <c r="AE1557" s="13">
        <f t="shared" si="156"/>
        <v>0</v>
      </c>
      <c r="AF1557" s="13">
        <f t="shared" si="157"/>
        <v>0</v>
      </c>
      <c r="AG1557" s="13">
        <f t="shared" si="159"/>
        <v>0</v>
      </c>
      <c r="AH1557" s="12">
        <f t="shared" si="158"/>
        <v>1</v>
      </c>
    </row>
    <row r="1558" spans="1:34" hidden="1" x14ac:dyDescent="0.3">
      <c r="A1558" s="11" t="s">
        <v>5344</v>
      </c>
      <c r="B1558" s="12" t="s">
        <v>4976</v>
      </c>
      <c r="C1558" s="12" t="s">
        <v>4981</v>
      </c>
      <c r="D1558" s="11" t="s">
        <v>5332</v>
      </c>
      <c r="E1558" s="11" t="s">
        <v>1183</v>
      </c>
      <c r="F1558" s="11" t="s">
        <v>5344</v>
      </c>
      <c r="G1558" s="12" t="s">
        <v>5345</v>
      </c>
      <c r="I1558" s="13"/>
      <c r="J1558" s="13" t="s">
        <v>370</v>
      </c>
      <c r="K1558" s="14" t="s">
        <v>370</v>
      </c>
      <c r="M1558" s="15"/>
      <c r="N1558" s="13"/>
      <c r="P1558" s="13"/>
      <c r="R1558" s="13" t="s">
        <v>370</v>
      </c>
      <c r="T1558" s="13"/>
      <c r="W1558" s="13"/>
      <c r="Y1558" s="13"/>
      <c r="Z1558" s="14"/>
      <c r="AD1558" s="13">
        <f t="shared" si="155"/>
        <v>3</v>
      </c>
      <c r="AE1558" s="13">
        <f t="shared" si="156"/>
        <v>0</v>
      </c>
      <c r="AF1558" s="13">
        <f t="shared" si="157"/>
        <v>0</v>
      </c>
      <c r="AG1558" s="13">
        <f t="shared" si="159"/>
        <v>0</v>
      </c>
      <c r="AH1558" s="12">
        <f t="shared" si="158"/>
        <v>3</v>
      </c>
    </row>
    <row r="1559" spans="1:34" hidden="1" x14ac:dyDescent="0.3">
      <c r="A1559" s="11" t="s">
        <v>5346</v>
      </c>
      <c r="B1559" s="12" t="s">
        <v>4976</v>
      </c>
      <c r="C1559" s="12" t="s">
        <v>4981</v>
      </c>
      <c r="D1559" s="11" t="s">
        <v>5332</v>
      </c>
      <c r="E1559" s="11" t="s">
        <v>4044</v>
      </c>
      <c r="F1559" s="11" t="s">
        <v>5346</v>
      </c>
      <c r="G1559" s="12" t="s">
        <v>5347</v>
      </c>
      <c r="I1559" s="13"/>
      <c r="J1559" s="13" t="s">
        <v>370</v>
      </c>
      <c r="K1559" s="14" t="s">
        <v>370</v>
      </c>
      <c r="M1559" s="15"/>
      <c r="N1559" s="13"/>
      <c r="P1559" s="13"/>
      <c r="R1559" s="13" t="s">
        <v>370</v>
      </c>
      <c r="S1559" s="13" t="s">
        <v>370</v>
      </c>
      <c r="T1559" s="13" t="s">
        <v>370</v>
      </c>
      <c r="W1559" s="13"/>
      <c r="Y1559" s="13"/>
      <c r="Z1559" s="14"/>
      <c r="AD1559" s="13">
        <f t="shared" si="155"/>
        <v>5</v>
      </c>
      <c r="AE1559" s="13">
        <f t="shared" si="156"/>
        <v>0</v>
      </c>
      <c r="AF1559" s="13">
        <f t="shared" si="157"/>
        <v>0</v>
      </c>
      <c r="AG1559" s="13">
        <f t="shared" si="159"/>
        <v>0</v>
      </c>
      <c r="AH1559" s="12">
        <f t="shared" si="158"/>
        <v>5</v>
      </c>
    </row>
    <row r="1560" spans="1:34" hidden="1" x14ac:dyDescent="0.3">
      <c r="A1560" s="11" t="s">
        <v>5348</v>
      </c>
      <c r="B1560" s="12" t="s">
        <v>4976</v>
      </c>
      <c r="C1560" s="12" t="s">
        <v>4981</v>
      </c>
      <c r="D1560" s="11" t="s">
        <v>5332</v>
      </c>
      <c r="E1560" s="11" t="s">
        <v>5349</v>
      </c>
      <c r="F1560" s="11" t="s">
        <v>5348</v>
      </c>
      <c r="G1560" s="12" t="s">
        <v>5350</v>
      </c>
      <c r="I1560" s="13"/>
      <c r="K1560" s="17" t="s">
        <v>416</v>
      </c>
      <c r="M1560" s="15"/>
      <c r="N1560" s="13"/>
      <c r="P1560" s="13"/>
      <c r="R1560" s="13"/>
      <c r="T1560" s="13"/>
      <c r="W1560" s="13"/>
      <c r="Y1560" s="13"/>
      <c r="AD1560" s="13">
        <f t="shared" si="155"/>
        <v>1</v>
      </c>
      <c r="AE1560" s="13">
        <f t="shared" si="156"/>
        <v>0</v>
      </c>
      <c r="AF1560" s="13">
        <f t="shared" si="157"/>
        <v>0</v>
      </c>
      <c r="AG1560" s="13">
        <f t="shared" si="159"/>
        <v>0</v>
      </c>
      <c r="AH1560" s="12">
        <f t="shared" si="158"/>
        <v>1</v>
      </c>
    </row>
    <row r="1561" spans="1:34" hidden="1" x14ac:dyDescent="0.3">
      <c r="A1561" s="11" t="s">
        <v>5351</v>
      </c>
      <c r="B1561" s="12" t="s">
        <v>4976</v>
      </c>
      <c r="C1561" s="12" t="s">
        <v>4981</v>
      </c>
      <c r="D1561" s="11" t="s">
        <v>5332</v>
      </c>
      <c r="E1561" s="11" t="s">
        <v>5352</v>
      </c>
      <c r="F1561" s="11" t="s">
        <v>5351</v>
      </c>
      <c r="G1561" s="12" t="s">
        <v>5353</v>
      </c>
      <c r="I1561" s="13"/>
      <c r="J1561" s="13"/>
      <c r="K1561" s="17" t="s">
        <v>416</v>
      </c>
      <c r="M1561" s="15"/>
      <c r="N1561" s="13"/>
      <c r="P1561" s="13"/>
      <c r="R1561" s="13"/>
      <c r="T1561" s="13"/>
      <c r="W1561" s="13"/>
      <c r="Y1561" s="13"/>
      <c r="Z1561" s="14"/>
      <c r="AD1561" s="13">
        <f t="shared" si="155"/>
        <v>1</v>
      </c>
      <c r="AE1561" s="13">
        <f t="shared" si="156"/>
        <v>0</v>
      </c>
      <c r="AF1561" s="13">
        <f t="shared" si="157"/>
        <v>0</v>
      </c>
      <c r="AG1561" s="13">
        <f t="shared" si="159"/>
        <v>0</v>
      </c>
      <c r="AH1561" s="12">
        <f t="shared" si="158"/>
        <v>1</v>
      </c>
    </row>
    <row r="1562" spans="1:34" hidden="1" x14ac:dyDescent="0.3">
      <c r="A1562" s="11" t="s">
        <v>5354</v>
      </c>
      <c r="B1562" s="12" t="s">
        <v>4976</v>
      </c>
      <c r="C1562" s="12" t="s">
        <v>4981</v>
      </c>
      <c r="D1562" s="11" t="s">
        <v>5355</v>
      </c>
      <c r="E1562" s="11" t="s">
        <v>2618</v>
      </c>
      <c r="F1562" s="11" t="s">
        <v>5354</v>
      </c>
      <c r="G1562" s="12" t="s">
        <v>5356</v>
      </c>
      <c r="I1562" s="13"/>
      <c r="J1562" s="13"/>
      <c r="K1562" s="17" t="s">
        <v>416</v>
      </c>
      <c r="M1562" s="15"/>
      <c r="N1562" s="13"/>
      <c r="P1562" s="13"/>
      <c r="R1562" s="13"/>
      <c r="T1562" s="13"/>
      <c r="W1562" s="13"/>
      <c r="Y1562" s="13"/>
      <c r="Z1562" s="14"/>
      <c r="AD1562" s="13">
        <f t="shared" si="155"/>
        <v>1</v>
      </c>
      <c r="AE1562" s="13">
        <f t="shared" si="156"/>
        <v>0</v>
      </c>
      <c r="AF1562" s="13">
        <f t="shared" si="157"/>
        <v>0</v>
      </c>
      <c r="AG1562" s="13">
        <f t="shared" si="159"/>
        <v>0</v>
      </c>
      <c r="AH1562" s="12">
        <f t="shared" si="158"/>
        <v>1</v>
      </c>
    </row>
    <row r="1563" spans="1:34" hidden="1" x14ac:dyDescent="0.3">
      <c r="A1563" s="11" t="s">
        <v>5357</v>
      </c>
      <c r="B1563" s="12" t="s">
        <v>4976</v>
      </c>
      <c r="C1563" s="12" t="s">
        <v>4981</v>
      </c>
      <c r="D1563" s="11" t="s">
        <v>5355</v>
      </c>
      <c r="E1563" s="11" t="s">
        <v>4395</v>
      </c>
      <c r="F1563" s="11" t="s">
        <v>5357</v>
      </c>
      <c r="G1563" s="12" t="s">
        <v>5358</v>
      </c>
      <c r="H1563" s="13" t="s">
        <v>370</v>
      </c>
      <c r="I1563" s="13"/>
      <c r="J1563" s="13"/>
      <c r="K1563" s="14" t="s">
        <v>370</v>
      </c>
      <c r="M1563" s="15"/>
      <c r="N1563" s="13"/>
      <c r="P1563" s="13"/>
      <c r="R1563" s="13" t="s">
        <v>370</v>
      </c>
      <c r="T1563" s="13"/>
      <c r="W1563" s="13"/>
      <c r="Y1563" s="13"/>
      <c r="Z1563" s="14"/>
      <c r="AD1563" s="13">
        <f t="shared" si="155"/>
        <v>3</v>
      </c>
      <c r="AE1563" s="13">
        <f t="shared" si="156"/>
        <v>0</v>
      </c>
      <c r="AF1563" s="13">
        <f t="shared" si="157"/>
        <v>0</v>
      </c>
      <c r="AG1563" s="13">
        <f t="shared" si="159"/>
        <v>0</v>
      </c>
      <c r="AH1563" s="12">
        <f t="shared" si="158"/>
        <v>3</v>
      </c>
    </row>
    <row r="1564" spans="1:34" hidden="1" x14ac:dyDescent="0.3">
      <c r="A1564" s="11" t="s">
        <v>5359</v>
      </c>
      <c r="B1564" s="12" t="s">
        <v>4976</v>
      </c>
      <c r="C1564" s="12" t="s">
        <v>4981</v>
      </c>
      <c r="D1564" s="11" t="s">
        <v>5355</v>
      </c>
      <c r="E1564" s="11" t="s">
        <v>5360</v>
      </c>
      <c r="F1564" s="11" t="s">
        <v>5359</v>
      </c>
      <c r="G1564" s="12" t="s">
        <v>5361</v>
      </c>
      <c r="I1564" s="13"/>
      <c r="J1564" s="13"/>
      <c r="K1564" s="17" t="s">
        <v>416</v>
      </c>
      <c r="M1564" s="15"/>
      <c r="N1564" s="13"/>
      <c r="P1564" s="13"/>
      <c r="R1564" s="13"/>
      <c r="T1564" s="13"/>
      <c r="W1564" s="13"/>
      <c r="Y1564" s="13"/>
      <c r="Z1564" s="14"/>
      <c r="AD1564" s="13">
        <f t="shared" si="155"/>
        <v>1</v>
      </c>
      <c r="AE1564" s="13">
        <f t="shared" si="156"/>
        <v>0</v>
      </c>
      <c r="AF1564" s="13">
        <f t="shared" si="157"/>
        <v>0</v>
      </c>
      <c r="AG1564" s="13">
        <f t="shared" si="159"/>
        <v>0</v>
      </c>
      <c r="AH1564" s="12">
        <f t="shared" si="158"/>
        <v>1</v>
      </c>
    </row>
    <row r="1565" spans="1:34" hidden="1" x14ac:dyDescent="0.3">
      <c r="A1565" s="11" t="s">
        <v>5362</v>
      </c>
      <c r="B1565" s="12" t="s">
        <v>4976</v>
      </c>
      <c r="C1565" s="12" t="s">
        <v>4981</v>
      </c>
      <c r="D1565" s="11" t="s">
        <v>5355</v>
      </c>
      <c r="E1565" s="11" t="s">
        <v>5363</v>
      </c>
      <c r="F1565" s="11" t="s">
        <v>5362</v>
      </c>
      <c r="G1565" s="12" t="s">
        <v>5364</v>
      </c>
      <c r="I1565" s="13"/>
      <c r="J1565" s="13"/>
      <c r="K1565" s="17" t="s">
        <v>416</v>
      </c>
      <c r="M1565" s="15"/>
      <c r="N1565" s="13"/>
      <c r="P1565" s="13"/>
      <c r="R1565" s="13"/>
      <c r="T1565" s="13"/>
      <c r="W1565" s="13"/>
      <c r="Y1565" s="13"/>
      <c r="Z1565" s="14"/>
      <c r="AD1565" s="13">
        <f t="shared" si="155"/>
        <v>1</v>
      </c>
      <c r="AE1565" s="13">
        <f t="shared" si="156"/>
        <v>0</v>
      </c>
      <c r="AF1565" s="13">
        <f t="shared" si="157"/>
        <v>0</v>
      </c>
      <c r="AG1565" s="13">
        <f t="shared" si="159"/>
        <v>0</v>
      </c>
      <c r="AH1565" s="12">
        <f t="shared" si="158"/>
        <v>1</v>
      </c>
    </row>
    <row r="1566" spans="1:34" hidden="1" x14ac:dyDescent="0.3">
      <c r="A1566" s="11" t="s">
        <v>5365</v>
      </c>
      <c r="B1566" s="12" t="s">
        <v>4976</v>
      </c>
      <c r="C1566" s="12" t="s">
        <v>4981</v>
      </c>
      <c r="D1566" s="11" t="s">
        <v>5355</v>
      </c>
      <c r="E1566" s="11" t="s">
        <v>5366</v>
      </c>
      <c r="F1566" s="11" t="s">
        <v>5365</v>
      </c>
      <c r="G1566" s="12" t="s">
        <v>5367</v>
      </c>
      <c r="H1566" s="13" t="s">
        <v>370</v>
      </c>
      <c r="I1566" s="13"/>
      <c r="J1566" s="13"/>
      <c r="K1566" s="14" t="s">
        <v>370</v>
      </c>
      <c r="M1566" s="15"/>
      <c r="N1566" s="13"/>
      <c r="P1566" s="13"/>
      <c r="R1566" s="13" t="s">
        <v>370</v>
      </c>
      <c r="T1566" s="13"/>
      <c r="W1566" s="13"/>
      <c r="Y1566" s="13"/>
      <c r="Z1566" s="14"/>
      <c r="AD1566" s="13">
        <f t="shared" si="155"/>
        <v>3</v>
      </c>
      <c r="AE1566" s="13">
        <f t="shared" si="156"/>
        <v>0</v>
      </c>
      <c r="AF1566" s="13">
        <f t="shared" si="157"/>
        <v>0</v>
      </c>
      <c r="AG1566" s="13">
        <f t="shared" si="159"/>
        <v>0</v>
      </c>
      <c r="AH1566" s="12">
        <f t="shared" si="158"/>
        <v>3</v>
      </c>
    </row>
    <row r="1567" spans="1:34" hidden="1" x14ac:dyDescent="0.3">
      <c r="A1567" s="11" t="s">
        <v>5368</v>
      </c>
      <c r="B1567" s="12" t="s">
        <v>4976</v>
      </c>
      <c r="C1567" s="12" t="s">
        <v>4981</v>
      </c>
      <c r="D1567" s="11" t="s">
        <v>5355</v>
      </c>
      <c r="E1567" s="11" t="s">
        <v>1425</v>
      </c>
      <c r="F1567" s="11" t="s">
        <v>5368</v>
      </c>
      <c r="G1567" s="12" t="s">
        <v>5369</v>
      </c>
      <c r="I1567" s="13"/>
      <c r="J1567" s="13"/>
      <c r="K1567" s="17" t="s">
        <v>416</v>
      </c>
      <c r="M1567" s="15"/>
      <c r="N1567" s="13"/>
      <c r="P1567" s="13"/>
      <c r="R1567" s="13"/>
      <c r="T1567" s="13"/>
      <c r="W1567" s="13"/>
      <c r="Y1567" s="13"/>
      <c r="Z1567" s="14"/>
      <c r="AD1567" s="13">
        <f t="shared" si="155"/>
        <v>1</v>
      </c>
      <c r="AE1567" s="13">
        <f t="shared" si="156"/>
        <v>0</v>
      </c>
      <c r="AF1567" s="13">
        <f t="shared" si="157"/>
        <v>0</v>
      </c>
      <c r="AG1567" s="13">
        <f t="shared" si="159"/>
        <v>0</v>
      </c>
      <c r="AH1567" s="12">
        <f t="shared" si="158"/>
        <v>1</v>
      </c>
    </row>
    <row r="1568" spans="1:34" hidden="1" x14ac:dyDescent="0.3">
      <c r="A1568" s="11" t="s">
        <v>5370</v>
      </c>
      <c r="B1568" s="12" t="s">
        <v>4976</v>
      </c>
      <c r="C1568" s="12" t="s">
        <v>4981</v>
      </c>
      <c r="D1568" s="11" t="s">
        <v>5355</v>
      </c>
      <c r="E1568" s="11" t="s">
        <v>4797</v>
      </c>
      <c r="F1568" s="11" t="s">
        <v>5370</v>
      </c>
      <c r="G1568" s="12" t="s">
        <v>5371</v>
      </c>
      <c r="I1568" s="13"/>
      <c r="J1568" s="13" t="s">
        <v>370</v>
      </c>
      <c r="K1568" s="14" t="s">
        <v>370</v>
      </c>
      <c r="M1568" s="15" t="s">
        <v>370</v>
      </c>
      <c r="N1568" s="13"/>
      <c r="O1568" s="13" t="s">
        <v>370</v>
      </c>
      <c r="P1568" s="13"/>
      <c r="R1568" s="13"/>
      <c r="S1568" s="13" t="s">
        <v>370</v>
      </c>
      <c r="T1568" s="13"/>
      <c r="W1568" s="13"/>
      <c r="Y1568" s="13"/>
      <c r="Z1568" s="14"/>
      <c r="AD1568" s="13">
        <f t="shared" si="155"/>
        <v>5</v>
      </c>
      <c r="AE1568" s="13">
        <f t="shared" si="156"/>
        <v>0</v>
      </c>
      <c r="AF1568" s="13">
        <f t="shared" si="157"/>
        <v>0</v>
      </c>
      <c r="AG1568" s="13">
        <f t="shared" si="159"/>
        <v>0</v>
      </c>
      <c r="AH1568" s="12">
        <f t="shared" si="158"/>
        <v>5</v>
      </c>
    </row>
    <row r="1569" spans="1:34" hidden="1" x14ac:dyDescent="0.3">
      <c r="A1569" s="11" t="s">
        <v>5372</v>
      </c>
      <c r="B1569" s="12" t="s">
        <v>4976</v>
      </c>
      <c r="C1569" s="12" t="s">
        <v>4981</v>
      </c>
      <c r="D1569" s="11" t="s">
        <v>5355</v>
      </c>
      <c r="E1569" s="11" t="s">
        <v>5373</v>
      </c>
      <c r="F1569" s="11" t="s">
        <v>5372</v>
      </c>
      <c r="G1569" s="12" t="s">
        <v>5374</v>
      </c>
      <c r="I1569" s="13"/>
      <c r="J1569" s="13"/>
      <c r="M1569" s="16" t="s">
        <v>416</v>
      </c>
      <c r="N1569" s="13"/>
      <c r="P1569" s="13"/>
      <c r="R1569" s="13"/>
      <c r="T1569" s="13"/>
      <c r="W1569" s="13"/>
      <c r="Y1569" s="13"/>
      <c r="Z1569" s="14"/>
      <c r="AD1569" s="13">
        <f t="shared" si="155"/>
        <v>1</v>
      </c>
      <c r="AE1569" s="13">
        <f t="shared" si="156"/>
        <v>0</v>
      </c>
      <c r="AF1569" s="13">
        <f t="shared" si="157"/>
        <v>0</v>
      </c>
      <c r="AG1569" s="13">
        <f t="shared" si="159"/>
        <v>0</v>
      </c>
      <c r="AH1569" s="12">
        <f t="shared" si="158"/>
        <v>1</v>
      </c>
    </row>
    <row r="1570" spans="1:34" hidden="1" x14ac:dyDescent="0.3">
      <c r="A1570" s="11" t="s">
        <v>5375</v>
      </c>
      <c r="B1570" s="12" t="s">
        <v>4976</v>
      </c>
      <c r="C1570" s="12" t="s">
        <v>4981</v>
      </c>
      <c r="D1570" s="11" t="s">
        <v>5355</v>
      </c>
      <c r="E1570" s="11" t="s">
        <v>5376</v>
      </c>
      <c r="F1570" s="11" t="s">
        <v>5375</v>
      </c>
      <c r="G1570" s="12" t="s">
        <v>5377</v>
      </c>
      <c r="I1570" s="13"/>
      <c r="J1570" s="13"/>
      <c r="M1570" s="13" t="s">
        <v>370</v>
      </c>
      <c r="N1570" s="13"/>
      <c r="P1570" s="13"/>
      <c r="R1570" s="13"/>
      <c r="T1570" s="13"/>
      <c r="W1570" s="13" t="s">
        <v>370</v>
      </c>
      <c r="Y1570" s="13"/>
      <c r="Z1570" s="14"/>
      <c r="AD1570" s="13">
        <f t="shared" si="155"/>
        <v>2</v>
      </c>
      <c r="AE1570" s="13">
        <f t="shared" si="156"/>
        <v>0</v>
      </c>
      <c r="AF1570" s="13">
        <f t="shared" si="157"/>
        <v>0</v>
      </c>
      <c r="AG1570" s="13">
        <f t="shared" si="159"/>
        <v>0</v>
      </c>
      <c r="AH1570" s="12">
        <f t="shared" si="158"/>
        <v>2</v>
      </c>
    </row>
    <row r="1571" spans="1:34" hidden="1" x14ac:dyDescent="0.3">
      <c r="A1571" s="11" t="s">
        <v>5378</v>
      </c>
      <c r="B1571" s="12" t="s">
        <v>4976</v>
      </c>
      <c r="C1571" s="12" t="s">
        <v>4981</v>
      </c>
      <c r="D1571" s="11" t="s">
        <v>5355</v>
      </c>
      <c r="E1571" s="11" t="s">
        <v>5379</v>
      </c>
      <c r="F1571" s="11" t="s">
        <v>5378</v>
      </c>
      <c r="G1571" s="12" t="s">
        <v>5380</v>
      </c>
      <c r="I1571" s="13"/>
      <c r="M1571" s="16" t="s">
        <v>416</v>
      </c>
      <c r="N1571" s="13"/>
      <c r="P1571" s="13"/>
      <c r="R1571" s="13"/>
      <c r="T1571" s="13"/>
      <c r="Y1571" s="13"/>
      <c r="Z1571" s="14"/>
      <c r="AD1571" s="13">
        <f t="shared" si="155"/>
        <v>1</v>
      </c>
      <c r="AE1571" s="13">
        <f t="shared" si="156"/>
        <v>0</v>
      </c>
      <c r="AF1571" s="13">
        <f t="shared" si="157"/>
        <v>0</v>
      </c>
      <c r="AG1571" s="13">
        <f t="shared" si="159"/>
        <v>0</v>
      </c>
      <c r="AH1571" s="12">
        <f t="shared" si="158"/>
        <v>1</v>
      </c>
    </row>
    <row r="1572" spans="1:34" hidden="1" x14ac:dyDescent="0.3">
      <c r="A1572" s="11" t="s">
        <v>5381</v>
      </c>
      <c r="B1572" s="12" t="s">
        <v>4976</v>
      </c>
      <c r="C1572" s="12" t="s">
        <v>4981</v>
      </c>
      <c r="D1572" s="11" t="s">
        <v>5355</v>
      </c>
      <c r="E1572" s="11" t="s">
        <v>5382</v>
      </c>
      <c r="F1572" s="11" t="s">
        <v>5381</v>
      </c>
      <c r="G1572" s="12" t="s">
        <v>5383</v>
      </c>
      <c r="I1572" s="13"/>
      <c r="J1572" s="13" t="s">
        <v>370</v>
      </c>
      <c r="M1572" s="13" t="s">
        <v>370</v>
      </c>
      <c r="N1572" s="13"/>
      <c r="O1572" s="13" t="s">
        <v>370</v>
      </c>
      <c r="P1572" s="13"/>
      <c r="R1572" s="13"/>
      <c r="S1572" s="13" t="s">
        <v>370</v>
      </c>
      <c r="T1572" s="13"/>
      <c r="W1572" s="13"/>
      <c r="Y1572" s="13"/>
      <c r="Z1572" s="14"/>
      <c r="AD1572" s="13">
        <f t="shared" si="155"/>
        <v>4</v>
      </c>
      <c r="AE1572" s="13">
        <f t="shared" si="156"/>
        <v>0</v>
      </c>
      <c r="AF1572" s="13">
        <f t="shared" si="157"/>
        <v>0</v>
      </c>
      <c r="AG1572" s="13">
        <f t="shared" si="159"/>
        <v>0</v>
      </c>
      <c r="AH1572" s="12">
        <f t="shared" si="158"/>
        <v>4</v>
      </c>
    </row>
    <row r="1573" spans="1:34" hidden="1" x14ac:dyDescent="0.3">
      <c r="A1573" s="11" t="s">
        <v>5384</v>
      </c>
      <c r="B1573" s="12" t="s">
        <v>4976</v>
      </c>
      <c r="C1573" s="12" t="s">
        <v>4981</v>
      </c>
      <c r="D1573" s="11" t="s">
        <v>5385</v>
      </c>
      <c r="E1573" s="11" t="s">
        <v>5386</v>
      </c>
      <c r="F1573" s="11" t="s">
        <v>5384</v>
      </c>
      <c r="G1573" s="12" t="s">
        <v>5387</v>
      </c>
      <c r="I1573" s="13"/>
      <c r="J1573" s="13"/>
      <c r="K1573" s="14" t="s">
        <v>370</v>
      </c>
      <c r="M1573" s="15"/>
      <c r="N1573" s="13"/>
      <c r="P1573" s="13" t="s">
        <v>370</v>
      </c>
      <c r="Q1573" s="13" t="s">
        <v>370</v>
      </c>
      <c r="R1573" s="13"/>
      <c r="T1573" s="13" t="s">
        <v>370</v>
      </c>
      <c r="W1573" s="13" t="s">
        <v>370</v>
      </c>
      <c r="Y1573" s="13"/>
      <c r="Z1573" s="14"/>
      <c r="AD1573" s="13">
        <f t="shared" si="155"/>
        <v>5</v>
      </c>
      <c r="AE1573" s="13">
        <f t="shared" si="156"/>
        <v>0</v>
      </c>
      <c r="AF1573" s="13">
        <f t="shared" si="157"/>
        <v>0</v>
      </c>
      <c r="AG1573" s="13">
        <f t="shared" si="159"/>
        <v>0</v>
      </c>
      <c r="AH1573" s="12">
        <f t="shared" si="158"/>
        <v>5</v>
      </c>
    </row>
    <row r="1574" spans="1:34" hidden="1" x14ac:dyDescent="0.3">
      <c r="A1574" s="11" t="s">
        <v>5388</v>
      </c>
      <c r="B1574" s="12" t="s">
        <v>4976</v>
      </c>
      <c r="C1574" s="12" t="s">
        <v>4981</v>
      </c>
      <c r="D1574" s="11" t="s">
        <v>5385</v>
      </c>
      <c r="E1574" s="11" t="s">
        <v>1942</v>
      </c>
      <c r="F1574" s="11" t="s">
        <v>5388</v>
      </c>
      <c r="G1574" s="12" t="s">
        <v>5389</v>
      </c>
      <c r="I1574" s="13"/>
      <c r="J1574" s="13"/>
      <c r="K1574" s="14" t="s">
        <v>370</v>
      </c>
      <c r="M1574" s="15" t="s">
        <v>370</v>
      </c>
      <c r="N1574" s="13"/>
      <c r="P1574" s="13"/>
      <c r="R1574" s="13"/>
      <c r="T1574" s="13"/>
      <c r="W1574" s="13" t="s">
        <v>370</v>
      </c>
      <c r="Y1574" s="13"/>
      <c r="Z1574" s="14"/>
      <c r="AD1574" s="13">
        <f t="shared" si="155"/>
        <v>3</v>
      </c>
      <c r="AE1574" s="13">
        <f t="shared" si="156"/>
        <v>0</v>
      </c>
      <c r="AF1574" s="13">
        <f t="shared" si="157"/>
        <v>0</v>
      </c>
      <c r="AG1574" s="13">
        <f t="shared" si="159"/>
        <v>0</v>
      </c>
      <c r="AH1574" s="12">
        <f t="shared" si="158"/>
        <v>3</v>
      </c>
    </row>
    <row r="1575" spans="1:34" hidden="1" x14ac:dyDescent="0.3">
      <c r="A1575" s="11" t="s">
        <v>5390</v>
      </c>
      <c r="B1575" s="12" t="s">
        <v>4976</v>
      </c>
      <c r="C1575" s="12" t="s">
        <v>4981</v>
      </c>
      <c r="D1575" s="11" t="s">
        <v>5385</v>
      </c>
      <c r="E1575" s="11" t="s">
        <v>5391</v>
      </c>
      <c r="F1575" s="11" t="s">
        <v>5390</v>
      </c>
      <c r="G1575" s="12" t="s">
        <v>5392</v>
      </c>
      <c r="I1575" s="13"/>
      <c r="J1575" s="13" t="s">
        <v>370</v>
      </c>
      <c r="K1575" s="14" t="s">
        <v>370</v>
      </c>
      <c r="M1575" s="15" t="s">
        <v>370</v>
      </c>
      <c r="N1575" s="13"/>
      <c r="O1575" s="13" t="s">
        <v>370</v>
      </c>
      <c r="P1575" s="13"/>
      <c r="R1575" s="13"/>
      <c r="S1575" s="13" t="s">
        <v>370</v>
      </c>
      <c r="T1575" s="13"/>
      <c r="W1575" s="13"/>
      <c r="Y1575" s="13"/>
      <c r="Z1575" s="14"/>
      <c r="AD1575" s="13">
        <f t="shared" si="155"/>
        <v>5</v>
      </c>
      <c r="AE1575" s="13">
        <f t="shared" si="156"/>
        <v>0</v>
      </c>
      <c r="AF1575" s="13">
        <f t="shared" si="157"/>
        <v>0</v>
      </c>
      <c r="AG1575" s="13">
        <f t="shared" si="159"/>
        <v>0</v>
      </c>
      <c r="AH1575" s="12">
        <f t="shared" si="158"/>
        <v>5</v>
      </c>
    </row>
    <row r="1576" spans="1:34" hidden="1" x14ac:dyDescent="0.3">
      <c r="A1576" s="11" t="s">
        <v>5393</v>
      </c>
      <c r="B1576" s="12" t="s">
        <v>4976</v>
      </c>
      <c r="C1576" s="12" t="s">
        <v>4981</v>
      </c>
      <c r="D1576" s="11" t="s">
        <v>5385</v>
      </c>
      <c r="E1576" s="11" t="s">
        <v>5394</v>
      </c>
      <c r="F1576" s="11" t="s">
        <v>5393</v>
      </c>
      <c r="G1576" s="12" t="s">
        <v>5395</v>
      </c>
      <c r="I1576" s="13"/>
      <c r="J1576" s="13" t="s">
        <v>370</v>
      </c>
      <c r="K1576" s="14" t="s">
        <v>370</v>
      </c>
      <c r="M1576" s="15"/>
      <c r="N1576" s="13"/>
      <c r="P1576" s="13"/>
      <c r="R1576" s="13"/>
      <c r="S1576" s="13" t="s">
        <v>370</v>
      </c>
      <c r="T1576" s="13"/>
      <c r="W1576" s="13"/>
      <c r="Y1576" s="13"/>
      <c r="Z1576" s="14"/>
      <c r="AD1576" s="13">
        <f t="shared" si="155"/>
        <v>3</v>
      </c>
      <c r="AE1576" s="13">
        <f t="shared" si="156"/>
        <v>0</v>
      </c>
      <c r="AF1576" s="13">
        <f t="shared" si="157"/>
        <v>0</v>
      </c>
      <c r="AG1576" s="13">
        <f t="shared" si="159"/>
        <v>0</v>
      </c>
      <c r="AH1576" s="12">
        <f t="shared" si="158"/>
        <v>3</v>
      </c>
    </row>
    <row r="1577" spans="1:34" hidden="1" x14ac:dyDescent="0.3">
      <c r="A1577" s="11" t="s">
        <v>5396</v>
      </c>
      <c r="B1577" s="12" t="s">
        <v>4976</v>
      </c>
      <c r="C1577" s="12" t="s">
        <v>4981</v>
      </c>
      <c r="D1577" s="11" t="s">
        <v>5385</v>
      </c>
      <c r="E1577" s="11" t="s">
        <v>5397</v>
      </c>
      <c r="F1577" s="11" t="s">
        <v>5396</v>
      </c>
      <c r="G1577" s="12" t="s">
        <v>5398</v>
      </c>
      <c r="I1577" s="13"/>
      <c r="J1577" s="13"/>
      <c r="K1577" s="17" t="s">
        <v>416</v>
      </c>
      <c r="M1577" s="15"/>
      <c r="N1577" s="13"/>
      <c r="P1577" s="13"/>
      <c r="R1577" s="13"/>
      <c r="T1577" s="13"/>
      <c r="W1577" s="13"/>
      <c r="Y1577" s="13"/>
      <c r="Z1577" s="14"/>
      <c r="AD1577" s="13">
        <f>COUNTIF(H1577:Z1577,"X")+COUNTIF(H1577:Z1577, "X(e)")</f>
        <v>1</v>
      </c>
      <c r="AE1577" s="13">
        <f t="shared" si="156"/>
        <v>0</v>
      </c>
      <c r="AF1577" s="13">
        <f t="shared" si="157"/>
        <v>0</v>
      </c>
      <c r="AG1577" s="13">
        <f t="shared" si="159"/>
        <v>0</v>
      </c>
      <c r="AH1577" s="12">
        <f>SUM(AD1577:AG1577)</f>
        <v>1</v>
      </c>
    </row>
    <row r="1578" spans="1:34" hidden="1" x14ac:dyDescent="0.3">
      <c r="A1578" s="11" t="s">
        <v>5399</v>
      </c>
      <c r="B1578" s="12" t="s">
        <v>4976</v>
      </c>
      <c r="C1578" s="12" t="s">
        <v>4981</v>
      </c>
      <c r="D1578" s="11" t="s">
        <v>5385</v>
      </c>
      <c r="E1578" s="11" t="s">
        <v>5400</v>
      </c>
      <c r="F1578" s="11" t="s">
        <v>5399</v>
      </c>
      <c r="G1578" s="12" t="s">
        <v>5401</v>
      </c>
      <c r="I1578" s="13"/>
      <c r="J1578" s="13" t="s">
        <v>370</v>
      </c>
      <c r="K1578" s="14" t="s">
        <v>370</v>
      </c>
      <c r="M1578" s="15"/>
      <c r="N1578" s="13"/>
      <c r="P1578" s="13"/>
      <c r="R1578" s="13"/>
      <c r="T1578" s="13"/>
      <c r="W1578" s="13"/>
      <c r="Y1578" s="13"/>
      <c r="Z1578" s="14"/>
      <c r="AD1578" s="13">
        <f t="shared" ref="AD1578:AD1645" si="160">COUNTIF(H1578:Z1578,"X")+COUNTIF(H1578:Z1578, "X(e)")</f>
        <v>2</v>
      </c>
      <c r="AE1578" s="13">
        <f t="shared" si="156"/>
        <v>0</v>
      </c>
      <c r="AF1578" s="13">
        <f t="shared" si="157"/>
        <v>0</v>
      </c>
      <c r="AG1578" s="13">
        <f t="shared" si="159"/>
        <v>0</v>
      </c>
      <c r="AH1578" s="12">
        <f t="shared" ref="AH1578:AH1645" si="161">SUM(AD1578:AG1578)</f>
        <v>2</v>
      </c>
    </row>
    <row r="1579" spans="1:34" hidden="1" x14ac:dyDescent="0.3">
      <c r="A1579" s="11" t="s">
        <v>5402</v>
      </c>
      <c r="B1579" s="12" t="s">
        <v>4976</v>
      </c>
      <c r="C1579" s="12" t="s">
        <v>4981</v>
      </c>
      <c r="D1579" s="11" t="s">
        <v>5385</v>
      </c>
      <c r="E1579" s="11" t="s">
        <v>3374</v>
      </c>
      <c r="F1579" s="11" t="s">
        <v>5402</v>
      </c>
      <c r="G1579" s="12" t="s">
        <v>5403</v>
      </c>
      <c r="I1579" s="13"/>
      <c r="J1579" s="13"/>
      <c r="K1579" s="17" t="s">
        <v>416</v>
      </c>
      <c r="M1579" s="15"/>
      <c r="N1579" s="13"/>
      <c r="P1579" s="13"/>
      <c r="R1579" s="13"/>
      <c r="T1579" s="13"/>
      <c r="W1579" s="13"/>
      <c r="Y1579" s="13"/>
      <c r="Z1579" s="14"/>
      <c r="AD1579" s="13">
        <f t="shared" si="160"/>
        <v>1</v>
      </c>
      <c r="AE1579" s="13">
        <f t="shared" si="156"/>
        <v>0</v>
      </c>
      <c r="AF1579" s="13">
        <f t="shared" si="157"/>
        <v>0</v>
      </c>
      <c r="AG1579" s="13">
        <f t="shared" si="159"/>
        <v>0</v>
      </c>
      <c r="AH1579" s="12">
        <f t="shared" si="161"/>
        <v>1</v>
      </c>
    </row>
    <row r="1580" spans="1:34" hidden="1" x14ac:dyDescent="0.3">
      <c r="A1580" s="11" t="s">
        <v>5404</v>
      </c>
      <c r="B1580" s="12" t="s">
        <v>4976</v>
      </c>
      <c r="C1580" s="12" t="s">
        <v>4981</v>
      </c>
      <c r="D1580" s="11" t="s">
        <v>5385</v>
      </c>
      <c r="E1580" s="11" t="s">
        <v>5405</v>
      </c>
      <c r="F1580" s="11" t="s">
        <v>5404</v>
      </c>
      <c r="G1580" s="12" t="s">
        <v>5406</v>
      </c>
      <c r="I1580" s="13"/>
      <c r="J1580" s="13"/>
      <c r="K1580" s="14" t="s">
        <v>370</v>
      </c>
      <c r="M1580" s="15" t="s">
        <v>370</v>
      </c>
      <c r="N1580" s="13"/>
      <c r="O1580" s="13" t="s">
        <v>370</v>
      </c>
      <c r="P1580" s="13"/>
      <c r="R1580" s="13"/>
      <c r="S1580" s="13" t="s">
        <v>370</v>
      </c>
      <c r="T1580" s="13"/>
      <c r="W1580" s="13"/>
      <c r="Y1580" s="13"/>
      <c r="Z1580" s="14"/>
      <c r="AD1580" s="13">
        <f t="shared" si="160"/>
        <v>4</v>
      </c>
      <c r="AE1580" s="13">
        <f t="shared" si="156"/>
        <v>0</v>
      </c>
      <c r="AF1580" s="13">
        <f t="shared" si="157"/>
        <v>0</v>
      </c>
      <c r="AG1580" s="13">
        <f t="shared" si="159"/>
        <v>0</v>
      </c>
      <c r="AH1580" s="12">
        <f t="shared" si="161"/>
        <v>4</v>
      </c>
    </row>
    <row r="1581" spans="1:34" hidden="1" x14ac:dyDescent="0.3">
      <c r="A1581" s="11" t="s">
        <v>5407</v>
      </c>
      <c r="B1581" s="12" t="s">
        <v>4976</v>
      </c>
      <c r="C1581" s="12" t="s">
        <v>4981</v>
      </c>
      <c r="D1581" s="11" t="s">
        <v>5408</v>
      </c>
      <c r="E1581" s="11" t="s">
        <v>5409</v>
      </c>
      <c r="F1581" s="11" t="s">
        <v>5407</v>
      </c>
      <c r="G1581" s="12" t="s">
        <v>5410</v>
      </c>
      <c r="I1581" s="13"/>
      <c r="J1581" s="13"/>
      <c r="K1581" s="17" t="s">
        <v>416</v>
      </c>
      <c r="M1581" s="15"/>
      <c r="N1581" s="13"/>
      <c r="P1581" s="13"/>
      <c r="R1581" s="13"/>
      <c r="T1581" s="13"/>
      <c r="W1581" s="13"/>
      <c r="Y1581" s="13"/>
      <c r="Z1581" s="14"/>
      <c r="AD1581" s="13">
        <f t="shared" si="160"/>
        <v>1</v>
      </c>
      <c r="AE1581" s="13">
        <f t="shared" si="156"/>
        <v>0</v>
      </c>
      <c r="AF1581" s="13">
        <f t="shared" si="157"/>
        <v>0</v>
      </c>
      <c r="AG1581" s="13">
        <f t="shared" si="159"/>
        <v>0</v>
      </c>
      <c r="AH1581" s="12">
        <f t="shared" si="161"/>
        <v>1</v>
      </c>
    </row>
    <row r="1582" spans="1:34" hidden="1" x14ac:dyDescent="0.3">
      <c r="A1582" s="11" t="s">
        <v>5411</v>
      </c>
      <c r="B1582" s="12" t="s">
        <v>4976</v>
      </c>
      <c r="C1582" s="12" t="s">
        <v>4981</v>
      </c>
      <c r="D1582" s="11" t="s">
        <v>5408</v>
      </c>
      <c r="E1582" s="11" t="s">
        <v>5412</v>
      </c>
      <c r="F1582" s="11" t="s">
        <v>5411</v>
      </c>
      <c r="G1582" s="12" t="s">
        <v>5413</v>
      </c>
      <c r="H1582" s="13" t="s">
        <v>370</v>
      </c>
      <c r="I1582" s="13"/>
      <c r="J1582" s="13"/>
      <c r="K1582" s="14" t="s">
        <v>370</v>
      </c>
      <c r="M1582" s="15"/>
      <c r="N1582" s="13"/>
      <c r="P1582" s="13"/>
      <c r="R1582" s="13" t="s">
        <v>370</v>
      </c>
      <c r="T1582" s="13"/>
      <c r="W1582" s="13"/>
      <c r="Y1582" s="13"/>
      <c r="Z1582" s="14"/>
      <c r="AD1582" s="13">
        <f t="shared" si="160"/>
        <v>3</v>
      </c>
      <c r="AE1582" s="13">
        <f t="shared" ref="AE1582:AE1645" si="162">COUNTIF(H1582:Z1582,"NB")</f>
        <v>0</v>
      </c>
      <c r="AF1582" s="13">
        <f t="shared" ref="AF1582:AF1645" si="163">COUNTIF(H1582:Z1582,"V")</f>
        <v>0</v>
      </c>
      <c r="AG1582" s="13">
        <f t="shared" si="159"/>
        <v>0</v>
      </c>
      <c r="AH1582" s="12">
        <f t="shared" si="161"/>
        <v>3</v>
      </c>
    </row>
    <row r="1583" spans="1:34" hidden="1" x14ac:dyDescent="0.3">
      <c r="A1583" s="11" t="s">
        <v>5414</v>
      </c>
      <c r="B1583" s="12" t="s">
        <v>4976</v>
      </c>
      <c r="C1583" s="12" t="s">
        <v>4981</v>
      </c>
      <c r="D1583" s="11" t="s">
        <v>5415</v>
      </c>
      <c r="E1583" s="11" t="s">
        <v>5416</v>
      </c>
      <c r="F1583" s="11" t="s">
        <v>5414</v>
      </c>
      <c r="G1583" s="12" t="s">
        <v>5417</v>
      </c>
      <c r="I1583" s="13"/>
      <c r="J1583" s="13"/>
      <c r="K1583" s="14" t="s">
        <v>370</v>
      </c>
      <c r="M1583" s="15"/>
      <c r="N1583" s="13"/>
      <c r="P1583" s="13"/>
      <c r="Q1583" s="28" t="s">
        <v>370</v>
      </c>
      <c r="R1583" s="13"/>
      <c r="T1583" s="13"/>
      <c r="W1583" s="13"/>
      <c r="Y1583" s="13"/>
      <c r="Z1583" s="14"/>
      <c r="AD1583" s="13">
        <f t="shared" si="160"/>
        <v>2</v>
      </c>
      <c r="AE1583" s="13">
        <f t="shared" si="162"/>
        <v>0</v>
      </c>
      <c r="AF1583" s="13">
        <f t="shared" si="163"/>
        <v>0</v>
      </c>
      <c r="AG1583" s="13">
        <f t="shared" si="159"/>
        <v>0</v>
      </c>
      <c r="AH1583" s="12">
        <f t="shared" si="161"/>
        <v>2</v>
      </c>
    </row>
    <row r="1584" spans="1:34" hidden="1" x14ac:dyDescent="0.3">
      <c r="A1584" s="11" t="s">
        <v>5418</v>
      </c>
      <c r="B1584" s="12" t="s">
        <v>4976</v>
      </c>
      <c r="C1584" s="12" t="s">
        <v>4981</v>
      </c>
      <c r="D1584" s="11" t="s">
        <v>5415</v>
      </c>
      <c r="E1584" s="11" t="s">
        <v>3785</v>
      </c>
      <c r="F1584" s="11" t="s">
        <v>5418</v>
      </c>
      <c r="G1584" s="12" t="s">
        <v>5419</v>
      </c>
      <c r="I1584" s="13"/>
      <c r="J1584" s="13"/>
      <c r="M1584" s="19" t="s">
        <v>416</v>
      </c>
      <c r="N1584" s="13"/>
      <c r="P1584" s="13"/>
      <c r="R1584" s="13"/>
      <c r="T1584" s="13"/>
      <c r="W1584" s="13"/>
      <c r="Y1584" s="13"/>
      <c r="Z1584" s="14"/>
      <c r="AD1584" s="13">
        <f t="shared" si="160"/>
        <v>1</v>
      </c>
      <c r="AE1584" s="13">
        <f t="shared" si="162"/>
        <v>0</v>
      </c>
      <c r="AF1584" s="13">
        <f t="shared" si="163"/>
        <v>0</v>
      </c>
      <c r="AG1584" s="13">
        <f t="shared" si="159"/>
        <v>0</v>
      </c>
      <c r="AH1584" s="12">
        <f t="shared" si="161"/>
        <v>1</v>
      </c>
    </row>
    <row r="1585" spans="1:34" hidden="1" x14ac:dyDescent="0.3">
      <c r="A1585" s="11" t="s">
        <v>5420</v>
      </c>
      <c r="B1585" s="12" t="s">
        <v>4976</v>
      </c>
      <c r="C1585" s="12" t="s">
        <v>4981</v>
      </c>
      <c r="D1585" s="11" t="s">
        <v>5415</v>
      </c>
      <c r="E1585" s="11" t="s">
        <v>5421</v>
      </c>
      <c r="F1585" s="11" t="s">
        <v>5420</v>
      </c>
      <c r="G1585" s="12" t="s">
        <v>5422</v>
      </c>
      <c r="I1585" s="13"/>
      <c r="J1585" s="13"/>
      <c r="K1585" s="14" t="s">
        <v>370</v>
      </c>
      <c r="M1585" s="15" t="s">
        <v>370</v>
      </c>
      <c r="N1585" s="13"/>
      <c r="O1585" s="13" t="s">
        <v>370</v>
      </c>
      <c r="P1585" s="13" t="s">
        <v>370</v>
      </c>
      <c r="Q1585" s="13" t="s">
        <v>370</v>
      </c>
      <c r="R1585" s="13"/>
      <c r="T1585" s="13" t="s">
        <v>370</v>
      </c>
      <c r="W1585" s="13" t="s">
        <v>370</v>
      </c>
      <c r="Y1585" s="13"/>
      <c r="Z1585" s="14"/>
      <c r="AD1585" s="13">
        <f t="shared" si="160"/>
        <v>7</v>
      </c>
      <c r="AE1585" s="13">
        <f t="shared" si="162"/>
        <v>0</v>
      </c>
      <c r="AF1585" s="13">
        <f t="shared" si="163"/>
        <v>0</v>
      </c>
      <c r="AG1585" s="13">
        <f t="shared" si="159"/>
        <v>0</v>
      </c>
      <c r="AH1585" s="12">
        <f t="shared" ref="AH1585:AH1593" si="164">SUM(AD1585:AG1585)</f>
        <v>7</v>
      </c>
    </row>
    <row r="1586" spans="1:34" hidden="1" x14ac:dyDescent="0.3">
      <c r="A1586" s="11" t="s">
        <v>5423</v>
      </c>
      <c r="B1586" s="12" t="s">
        <v>4976</v>
      </c>
      <c r="C1586" s="12" t="s">
        <v>4981</v>
      </c>
      <c r="D1586" s="11" t="s">
        <v>5415</v>
      </c>
      <c r="E1586" s="11" t="s">
        <v>5424</v>
      </c>
      <c r="F1586" s="11" t="s">
        <v>5423</v>
      </c>
      <c r="G1586" s="12" t="s">
        <v>5425</v>
      </c>
      <c r="I1586" s="13"/>
      <c r="J1586" s="13" t="s">
        <v>370</v>
      </c>
      <c r="K1586" s="14" t="s">
        <v>370</v>
      </c>
      <c r="M1586" s="15" t="s">
        <v>370</v>
      </c>
      <c r="N1586" s="13"/>
      <c r="O1586" s="13" t="s">
        <v>370</v>
      </c>
      <c r="P1586" s="13"/>
      <c r="R1586" s="13"/>
      <c r="S1586" s="13" t="s">
        <v>370</v>
      </c>
      <c r="T1586" s="13"/>
      <c r="W1586" s="13"/>
      <c r="Y1586" s="13"/>
      <c r="Z1586" s="14"/>
      <c r="AD1586" s="13">
        <f t="shared" si="160"/>
        <v>5</v>
      </c>
      <c r="AE1586" s="13">
        <f t="shared" si="162"/>
        <v>0</v>
      </c>
      <c r="AF1586" s="13">
        <f t="shared" si="163"/>
        <v>0</v>
      </c>
      <c r="AG1586" s="13">
        <f t="shared" si="159"/>
        <v>0</v>
      </c>
      <c r="AH1586" s="12">
        <f t="shared" si="164"/>
        <v>5</v>
      </c>
    </row>
    <row r="1587" spans="1:34" hidden="1" x14ac:dyDescent="0.3">
      <c r="A1587" s="11" t="s">
        <v>5426</v>
      </c>
      <c r="B1587" s="12" t="s">
        <v>4976</v>
      </c>
      <c r="C1587" s="12" t="s">
        <v>4981</v>
      </c>
      <c r="D1587" s="11" t="s">
        <v>5415</v>
      </c>
      <c r="E1587" s="11" t="s">
        <v>1270</v>
      </c>
      <c r="F1587" s="11" t="s">
        <v>5426</v>
      </c>
      <c r="G1587" s="12" t="s">
        <v>5427</v>
      </c>
      <c r="I1587" s="13"/>
      <c r="J1587" s="13" t="s">
        <v>370</v>
      </c>
      <c r="K1587" s="14" t="s">
        <v>370</v>
      </c>
      <c r="M1587" s="15" t="s">
        <v>370</v>
      </c>
      <c r="N1587" s="13"/>
      <c r="O1587" s="13" t="s">
        <v>370</v>
      </c>
      <c r="P1587" s="13" t="s">
        <v>370</v>
      </c>
      <c r="Q1587" s="13" t="s">
        <v>370</v>
      </c>
      <c r="R1587" s="13"/>
      <c r="S1587" s="13" t="s">
        <v>370</v>
      </c>
      <c r="T1587" s="13" t="s">
        <v>370</v>
      </c>
      <c r="W1587" s="13"/>
      <c r="Y1587" s="13"/>
      <c r="Z1587" s="14"/>
      <c r="AD1587" s="13">
        <f t="shared" si="160"/>
        <v>8</v>
      </c>
      <c r="AE1587" s="13">
        <f t="shared" si="162"/>
        <v>0</v>
      </c>
      <c r="AF1587" s="13">
        <f t="shared" si="163"/>
        <v>0</v>
      </c>
      <c r="AG1587" s="13">
        <f t="shared" si="159"/>
        <v>0</v>
      </c>
      <c r="AH1587" s="12">
        <f t="shared" si="164"/>
        <v>8</v>
      </c>
    </row>
    <row r="1588" spans="1:34" hidden="1" x14ac:dyDescent="0.3">
      <c r="A1588" s="11" t="s">
        <v>5428</v>
      </c>
      <c r="B1588" s="12" t="s">
        <v>4976</v>
      </c>
      <c r="C1588" s="12" t="s">
        <v>4981</v>
      </c>
      <c r="D1588" s="11" t="s">
        <v>5415</v>
      </c>
      <c r="E1588" s="11" t="s">
        <v>5429</v>
      </c>
      <c r="F1588" s="11" t="s">
        <v>5428</v>
      </c>
      <c r="G1588" s="12" t="s">
        <v>5430</v>
      </c>
      <c r="I1588" s="13"/>
      <c r="J1588" s="13" t="s">
        <v>370</v>
      </c>
      <c r="K1588" s="14" t="s">
        <v>370</v>
      </c>
      <c r="M1588" s="15" t="s">
        <v>370</v>
      </c>
      <c r="N1588" s="13"/>
      <c r="O1588" s="13" t="s">
        <v>370</v>
      </c>
      <c r="P1588" s="13"/>
      <c r="Q1588" s="13"/>
      <c r="R1588" s="13"/>
      <c r="S1588" s="13" t="s">
        <v>370</v>
      </c>
      <c r="T1588" s="13"/>
      <c r="W1588" s="13"/>
      <c r="Y1588" s="13"/>
      <c r="Z1588" s="14"/>
      <c r="AD1588" s="13">
        <f t="shared" si="160"/>
        <v>5</v>
      </c>
      <c r="AE1588" s="13">
        <f t="shared" si="162"/>
        <v>0</v>
      </c>
      <c r="AF1588" s="13">
        <f t="shared" si="163"/>
        <v>0</v>
      </c>
      <c r="AG1588" s="13">
        <f t="shared" si="159"/>
        <v>0</v>
      </c>
      <c r="AH1588" s="12">
        <f t="shared" si="164"/>
        <v>5</v>
      </c>
    </row>
    <row r="1589" spans="1:34" hidden="1" x14ac:dyDescent="0.3">
      <c r="A1589" s="11" t="s">
        <v>5431</v>
      </c>
      <c r="B1589" s="12" t="s">
        <v>4976</v>
      </c>
      <c r="C1589" s="12" t="s">
        <v>4981</v>
      </c>
      <c r="D1589" s="11" t="s">
        <v>5432</v>
      </c>
      <c r="E1589" s="11" t="s">
        <v>5433</v>
      </c>
      <c r="F1589" s="11" t="s">
        <v>5431</v>
      </c>
      <c r="G1589" s="12" t="s">
        <v>5434</v>
      </c>
      <c r="I1589" s="13"/>
      <c r="J1589" s="13" t="s">
        <v>370</v>
      </c>
      <c r="K1589" s="14" t="s">
        <v>370</v>
      </c>
      <c r="M1589" s="15"/>
      <c r="N1589" s="13"/>
      <c r="P1589" s="13"/>
      <c r="R1589" s="13"/>
      <c r="S1589" s="13" t="s">
        <v>370</v>
      </c>
      <c r="T1589" s="13"/>
      <c r="W1589" s="13"/>
      <c r="Y1589" s="13"/>
      <c r="Z1589" s="14"/>
      <c r="AD1589" s="13">
        <f t="shared" si="160"/>
        <v>3</v>
      </c>
      <c r="AE1589" s="13">
        <f t="shared" si="162"/>
        <v>0</v>
      </c>
      <c r="AF1589" s="13">
        <f t="shared" si="163"/>
        <v>0</v>
      </c>
      <c r="AG1589" s="13">
        <f t="shared" si="159"/>
        <v>0</v>
      </c>
      <c r="AH1589" s="12">
        <f t="shared" si="164"/>
        <v>3</v>
      </c>
    </row>
    <row r="1590" spans="1:34" hidden="1" x14ac:dyDescent="0.3">
      <c r="A1590" s="11" t="s">
        <v>5435</v>
      </c>
      <c r="B1590" s="12" t="s">
        <v>4976</v>
      </c>
      <c r="C1590" s="12" t="s">
        <v>4981</v>
      </c>
      <c r="D1590" s="11" t="s">
        <v>5432</v>
      </c>
      <c r="E1590" s="11" t="s">
        <v>480</v>
      </c>
      <c r="F1590" s="11" t="s">
        <v>5435</v>
      </c>
      <c r="G1590" s="12" t="s">
        <v>5436</v>
      </c>
      <c r="I1590" s="13"/>
      <c r="J1590" s="13" t="s">
        <v>370</v>
      </c>
      <c r="K1590" s="14" t="s">
        <v>370</v>
      </c>
      <c r="M1590" s="15" t="s">
        <v>370</v>
      </c>
      <c r="N1590" s="13"/>
      <c r="O1590" s="13" t="s">
        <v>370</v>
      </c>
      <c r="P1590" s="13" t="s">
        <v>370</v>
      </c>
      <c r="Q1590" s="13" t="s">
        <v>370</v>
      </c>
      <c r="R1590" s="13"/>
      <c r="S1590" s="13" t="s">
        <v>370</v>
      </c>
      <c r="T1590" s="13" t="s">
        <v>370</v>
      </c>
      <c r="W1590" s="13" t="s">
        <v>370</v>
      </c>
      <c r="Y1590" s="13"/>
      <c r="Z1590" s="14"/>
      <c r="AD1590" s="13">
        <f t="shared" si="160"/>
        <v>9</v>
      </c>
      <c r="AE1590" s="13">
        <f t="shared" si="162"/>
        <v>0</v>
      </c>
      <c r="AF1590" s="13">
        <f t="shared" si="163"/>
        <v>0</v>
      </c>
      <c r="AG1590" s="13">
        <f t="shared" si="159"/>
        <v>0</v>
      </c>
      <c r="AH1590" s="12">
        <f t="shared" si="164"/>
        <v>9</v>
      </c>
    </row>
    <row r="1591" spans="1:34" hidden="1" x14ac:dyDescent="0.3">
      <c r="A1591" s="11" t="s">
        <v>5437</v>
      </c>
      <c r="B1591" s="12" t="s">
        <v>4976</v>
      </c>
      <c r="C1591" s="12" t="s">
        <v>4981</v>
      </c>
      <c r="D1591" s="11" t="s">
        <v>5432</v>
      </c>
      <c r="E1591" s="11" t="s">
        <v>5438</v>
      </c>
      <c r="F1591" s="11" t="s">
        <v>5437</v>
      </c>
      <c r="G1591" s="12" t="s">
        <v>5439</v>
      </c>
      <c r="I1591" s="13"/>
      <c r="J1591" s="13"/>
      <c r="K1591" s="17" t="s">
        <v>416</v>
      </c>
      <c r="M1591" s="15"/>
      <c r="N1591" s="13"/>
      <c r="P1591" s="13"/>
      <c r="R1591" s="13"/>
      <c r="T1591" s="13"/>
      <c r="W1591" s="13"/>
      <c r="Y1591" s="13"/>
      <c r="Z1591" s="14"/>
      <c r="AD1591" s="13">
        <f t="shared" si="160"/>
        <v>1</v>
      </c>
      <c r="AE1591" s="13">
        <f t="shared" si="162"/>
        <v>0</v>
      </c>
      <c r="AF1591" s="13">
        <f t="shared" si="163"/>
        <v>0</v>
      </c>
      <c r="AG1591" s="13">
        <f t="shared" si="159"/>
        <v>0</v>
      </c>
      <c r="AH1591" s="12">
        <f t="shared" si="164"/>
        <v>1</v>
      </c>
    </row>
    <row r="1592" spans="1:34" hidden="1" x14ac:dyDescent="0.3">
      <c r="A1592" s="11" t="s">
        <v>5440</v>
      </c>
      <c r="B1592" s="12" t="s">
        <v>4976</v>
      </c>
      <c r="C1592" s="12" t="s">
        <v>4981</v>
      </c>
      <c r="D1592" s="11" t="s">
        <v>5432</v>
      </c>
      <c r="E1592" s="11" t="s">
        <v>5441</v>
      </c>
      <c r="F1592" s="11" t="s">
        <v>5440</v>
      </c>
      <c r="G1592" s="12" t="s">
        <v>5442</v>
      </c>
      <c r="I1592" s="13"/>
      <c r="J1592" s="13" t="s">
        <v>370</v>
      </c>
      <c r="K1592" s="14" t="s">
        <v>370</v>
      </c>
      <c r="M1592" s="15"/>
      <c r="N1592" s="13"/>
      <c r="P1592" s="13"/>
      <c r="R1592" s="13" t="s">
        <v>370</v>
      </c>
      <c r="T1592" s="13"/>
      <c r="W1592" s="13"/>
      <c r="Y1592" s="13"/>
      <c r="Z1592" s="14"/>
      <c r="AD1592" s="13">
        <f t="shared" si="160"/>
        <v>3</v>
      </c>
      <c r="AE1592" s="13">
        <f t="shared" si="162"/>
        <v>0</v>
      </c>
      <c r="AF1592" s="13">
        <f t="shared" si="163"/>
        <v>0</v>
      </c>
      <c r="AG1592" s="13">
        <f t="shared" si="159"/>
        <v>0</v>
      </c>
      <c r="AH1592" s="12">
        <f t="shared" si="164"/>
        <v>3</v>
      </c>
    </row>
    <row r="1593" spans="1:34" hidden="1" x14ac:dyDescent="0.3">
      <c r="A1593" s="11" t="s">
        <v>5443</v>
      </c>
      <c r="B1593" s="12" t="s">
        <v>4976</v>
      </c>
      <c r="C1593" s="12" t="s">
        <v>4981</v>
      </c>
      <c r="D1593" s="11" t="s">
        <v>5432</v>
      </c>
      <c r="E1593" s="11" t="s">
        <v>5444</v>
      </c>
      <c r="F1593" s="11" t="s">
        <v>5443</v>
      </c>
      <c r="G1593" s="12" t="s">
        <v>5445</v>
      </c>
      <c r="I1593" s="13"/>
      <c r="J1593" s="13"/>
      <c r="K1593" s="17" t="s">
        <v>416</v>
      </c>
      <c r="M1593" s="15"/>
      <c r="N1593" s="13"/>
      <c r="P1593" s="13"/>
      <c r="R1593" s="13"/>
      <c r="T1593" s="13"/>
      <c r="W1593" s="13"/>
      <c r="Y1593" s="13"/>
      <c r="Z1593" s="14"/>
      <c r="AD1593" s="13">
        <f t="shared" si="160"/>
        <v>1</v>
      </c>
      <c r="AE1593" s="13">
        <f t="shared" si="162"/>
        <v>0</v>
      </c>
      <c r="AF1593" s="13">
        <f t="shared" si="163"/>
        <v>0</v>
      </c>
      <c r="AG1593" s="13">
        <f t="shared" si="159"/>
        <v>0</v>
      </c>
      <c r="AH1593" s="12">
        <f t="shared" si="164"/>
        <v>1</v>
      </c>
    </row>
    <row r="1594" spans="1:34" hidden="1" x14ac:dyDescent="0.3">
      <c r="A1594" s="11" t="s">
        <v>97</v>
      </c>
      <c r="B1594" s="12" t="s">
        <v>4976</v>
      </c>
      <c r="C1594" s="12" t="s">
        <v>4981</v>
      </c>
      <c r="D1594" s="11" t="s">
        <v>5432</v>
      </c>
      <c r="E1594" s="11" t="s">
        <v>2395</v>
      </c>
      <c r="F1594" s="11" t="s">
        <v>97</v>
      </c>
      <c r="G1594" s="12" t="s">
        <v>5446</v>
      </c>
      <c r="I1594" s="13"/>
      <c r="J1594" s="13"/>
      <c r="M1594" s="15" t="s">
        <v>370</v>
      </c>
      <c r="N1594" s="13"/>
      <c r="O1594" s="13" t="s">
        <v>370</v>
      </c>
      <c r="P1594" s="13"/>
      <c r="R1594" s="13"/>
      <c r="T1594" s="13"/>
      <c r="W1594" s="13" t="s">
        <v>370</v>
      </c>
      <c r="Y1594" s="13"/>
      <c r="Z1594" s="14"/>
      <c r="AD1594" s="13">
        <f t="shared" si="160"/>
        <v>3</v>
      </c>
      <c r="AE1594" s="13">
        <f t="shared" si="162"/>
        <v>0</v>
      </c>
      <c r="AF1594" s="13">
        <f t="shared" si="163"/>
        <v>0</v>
      </c>
      <c r="AG1594" s="13">
        <f t="shared" si="159"/>
        <v>0</v>
      </c>
      <c r="AH1594" s="12">
        <f t="shared" si="161"/>
        <v>3</v>
      </c>
    </row>
    <row r="1595" spans="1:34" hidden="1" x14ac:dyDescent="0.3">
      <c r="A1595" s="11" t="s">
        <v>5447</v>
      </c>
      <c r="B1595" s="12" t="s">
        <v>4976</v>
      </c>
      <c r="C1595" s="12" t="s">
        <v>4981</v>
      </c>
      <c r="D1595" s="11" t="s">
        <v>5432</v>
      </c>
      <c r="E1595" s="11" t="s">
        <v>5448</v>
      </c>
      <c r="F1595" s="11" t="s">
        <v>5447</v>
      </c>
      <c r="G1595" s="12" t="s">
        <v>5449</v>
      </c>
      <c r="I1595" s="13"/>
      <c r="J1595" s="13"/>
      <c r="K1595" s="14" t="s">
        <v>370</v>
      </c>
      <c r="M1595" s="15"/>
      <c r="N1595" s="13"/>
      <c r="P1595" s="13"/>
      <c r="Q1595" s="13" t="s">
        <v>370</v>
      </c>
      <c r="R1595" s="13"/>
      <c r="T1595" s="13"/>
      <c r="W1595" s="13"/>
      <c r="Y1595" s="13"/>
      <c r="Z1595" s="14"/>
      <c r="AD1595" s="13">
        <f t="shared" si="160"/>
        <v>2</v>
      </c>
      <c r="AE1595" s="13">
        <f t="shared" si="162"/>
        <v>0</v>
      </c>
      <c r="AF1595" s="13">
        <f t="shared" si="163"/>
        <v>0</v>
      </c>
      <c r="AG1595" s="13">
        <f t="shared" si="159"/>
        <v>0</v>
      </c>
      <c r="AH1595" s="12">
        <f t="shared" si="161"/>
        <v>2</v>
      </c>
    </row>
    <row r="1596" spans="1:34" hidden="1" x14ac:dyDescent="0.3">
      <c r="A1596" s="11" t="s">
        <v>5450</v>
      </c>
      <c r="B1596" s="12" t="s">
        <v>4976</v>
      </c>
      <c r="C1596" s="12" t="s">
        <v>4981</v>
      </c>
      <c r="D1596" s="11" t="s">
        <v>5451</v>
      </c>
      <c r="E1596" s="11" t="s">
        <v>5452</v>
      </c>
      <c r="F1596" s="11" t="s">
        <v>5450</v>
      </c>
      <c r="G1596" s="12" t="s">
        <v>5453</v>
      </c>
      <c r="I1596" s="13"/>
      <c r="J1596" s="13" t="s">
        <v>370</v>
      </c>
      <c r="K1596" s="14" t="s">
        <v>370</v>
      </c>
      <c r="M1596" s="15" t="s">
        <v>370</v>
      </c>
      <c r="N1596" s="13"/>
      <c r="O1596" s="13" t="s">
        <v>370</v>
      </c>
      <c r="P1596" s="13"/>
      <c r="Q1596" s="13"/>
      <c r="R1596" s="13" t="s">
        <v>370</v>
      </c>
      <c r="S1596" s="13" t="s">
        <v>370</v>
      </c>
      <c r="T1596" s="13"/>
      <c r="W1596" s="13"/>
      <c r="Y1596" s="13"/>
      <c r="Z1596" s="14"/>
      <c r="AD1596" s="13">
        <f t="shared" si="160"/>
        <v>6</v>
      </c>
      <c r="AE1596" s="13">
        <f t="shared" si="162"/>
        <v>0</v>
      </c>
      <c r="AF1596" s="13">
        <f t="shared" si="163"/>
        <v>0</v>
      </c>
      <c r="AG1596" s="13">
        <f t="shared" si="159"/>
        <v>0</v>
      </c>
      <c r="AH1596" s="12">
        <f t="shared" si="161"/>
        <v>6</v>
      </c>
    </row>
    <row r="1597" spans="1:34" hidden="1" x14ac:dyDescent="0.3">
      <c r="A1597" s="11" t="s">
        <v>5454</v>
      </c>
      <c r="B1597" s="12" t="s">
        <v>4976</v>
      </c>
      <c r="C1597" s="12" t="s">
        <v>4981</v>
      </c>
      <c r="D1597" s="11" t="s">
        <v>5451</v>
      </c>
      <c r="E1597" s="11" t="s">
        <v>5455</v>
      </c>
      <c r="F1597" s="11" t="s">
        <v>5454</v>
      </c>
      <c r="G1597" s="12" t="s">
        <v>5456</v>
      </c>
      <c r="I1597" s="13"/>
      <c r="J1597" s="13"/>
      <c r="K1597" s="17" t="s">
        <v>416</v>
      </c>
      <c r="M1597" s="15"/>
      <c r="N1597" s="13"/>
      <c r="P1597" s="13"/>
      <c r="Q1597" s="13"/>
      <c r="R1597" s="13"/>
      <c r="T1597" s="13"/>
      <c r="W1597" s="13"/>
      <c r="Y1597" s="13"/>
      <c r="Z1597" s="14"/>
      <c r="AD1597" s="13">
        <f t="shared" si="160"/>
        <v>1</v>
      </c>
      <c r="AE1597" s="13">
        <f t="shared" si="162"/>
        <v>0</v>
      </c>
      <c r="AF1597" s="13">
        <f t="shared" si="163"/>
        <v>0</v>
      </c>
      <c r="AG1597" s="13">
        <f t="shared" ref="AG1597:AG1664" si="165">COUNTIF(H1597:AA1597,"IN")</f>
        <v>0</v>
      </c>
      <c r="AH1597" s="12">
        <f t="shared" si="161"/>
        <v>1</v>
      </c>
    </row>
    <row r="1598" spans="1:34" hidden="1" x14ac:dyDescent="0.3">
      <c r="A1598" s="11" t="s">
        <v>5457</v>
      </c>
      <c r="B1598" s="12" t="s">
        <v>4976</v>
      </c>
      <c r="C1598" s="12" t="s">
        <v>4981</v>
      </c>
      <c r="D1598" s="11" t="s">
        <v>5451</v>
      </c>
      <c r="E1598" s="11" t="s">
        <v>5458</v>
      </c>
      <c r="F1598" s="11" t="s">
        <v>5457</v>
      </c>
      <c r="G1598" s="12" t="s">
        <v>5459</v>
      </c>
      <c r="I1598" s="13"/>
      <c r="K1598" s="17" t="s">
        <v>416</v>
      </c>
      <c r="M1598" s="12"/>
      <c r="N1598" s="13"/>
      <c r="O1598" s="12"/>
      <c r="P1598" s="13"/>
      <c r="S1598" s="12"/>
      <c r="T1598" s="13"/>
      <c r="W1598" s="13"/>
      <c r="Y1598" s="13"/>
      <c r="Z1598" s="14"/>
      <c r="AD1598" s="13">
        <f t="shared" si="160"/>
        <v>1</v>
      </c>
      <c r="AE1598" s="13">
        <f t="shared" si="162"/>
        <v>0</v>
      </c>
      <c r="AF1598" s="13">
        <f t="shared" si="163"/>
        <v>0</v>
      </c>
      <c r="AG1598" s="13">
        <f t="shared" si="165"/>
        <v>0</v>
      </c>
      <c r="AH1598" s="12">
        <f t="shared" si="161"/>
        <v>1</v>
      </c>
    </row>
    <row r="1599" spans="1:34" hidden="1" x14ac:dyDescent="0.3">
      <c r="A1599" s="11" t="s">
        <v>5460</v>
      </c>
      <c r="B1599" s="12" t="s">
        <v>4976</v>
      </c>
      <c r="C1599" s="12" t="s">
        <v>4981</v>
      </c>
      <c r="D1599" s="11" t="s">
        <v>5451</v>
      </c>
      <c r="E1599" s="11" t="s">
        <v>4083</v>
      </c>
      <c r="F1599" s="11" t="s">
        <v>5460</v>
      </c>
      <c r="G1599" s="12" t="s">
        <v>5461</v>
      </c>
      <c r="I1599" s="13"/>
      <c r="J1599" s="13"/>
      <c r="K1599" s="17" t="s">
        <v>416</v>
      </c>
      <c r="M1599" s="15"/>
      <c r="N1599" s="13"/>
      <c r="P1599" s="13"/>
      <c r="R1599" s="13"/>
      <c r="T1599" s="13"/>
      <c r="W1599" s="13"/>
      <c r="Y1599" s="13"/>
      <c r="Z1599" s="14"/>
      <c r="AD1599" s="13">
        <f t="shared" si="160"/>
        <v>1</v>
      </c>
      <c r="AE1599" s="13">
        <f t="shared" si="162"/>
        <v>0</v>
      </c>
      <c r="AF1599" s="13">
        <f t="shared" si="163"/>
        <v>0</v>
      </c>
      <c r="AG1599" s="13">
        <f t="shared" si="165"/>
        <v>0</v>
      </c>
      <c r="AH1599" s="12">
        <f t="shared" si="161"/>
        <v>1</v>
      </c>
    </row>
    <row r="1600" spans="1:34" hidden="1" x14ac:dyDescent="0.3">
      <c r="A1600" s="11" t="s">
        <v>5462</v>
      </c>
      <c r="B1600" s="12" t="s">
        <v>4976</v>
      </c>
      <c r="C1600" s="12" t="s">
        <v>4981</v>
      </c>
      <c r="D1600" s="11" t="s">
        <v>5451</v>
      </c>
      <c r="E1600" s="11" t="s">
        <v>2310</v>
      </c>
      <c r="F1600" s="11" t="s">
        <v>5462</v>
      </c>
      <c r="G1600" s="12" t="s">
        <v>5463</v>
      </c>
      <c r="H1600" s="13" t="s">
        <v>370</v>
      </c>
      <c r="I1600" s="13"/>
      <c r="J1600" s="13"/>
      <c r="K1600" s="14" t="s">
        <v>370</v>
      </c>
      <c r="M1600" s="15"/>
      <c r="N1600" s="13"/>
      <c r="P1600" s="13"/>
      <c r="R1600" s="13" t="s">
        <v>370</v>
      </c>
      <c r="T1600" s="13"/>
      <c r="W1600" s="13"/>
      <c r="Y1600" s="13"/>
      <c r="Z1600" s="14"/>
      <c r="AD1600" s="13">
        <f t="shared" si="160"/>
        <v>3</v>
      </c>
      <c r="AE1600" s="13">
        <f t="shared" si="162"/>
        <v>0</v>
      </c>
      <c r="AF1600" s="13">
        <f t="shared" si="163"/>
        <v>0</v>
      </c>
      <c r="AG1600" s="13">
        <f t="shared" si="165"/>
        <v>0</v>
      </c>
      <c r="AH1600" s="12">
        <f t="shared" si="161"/>
        <v>3</v>
      </c>
    </row>
    <row r="1601" spans="1:34" hidden="1" x14ac:dyDescent="0.3">
      <c r="A1601" s="11" t="s">
        <v>5464</v>
      </c>
      <c r="B1601" s="12" t="s">
        <v>4976</v>
      </c>
      <c r="C1601" s="12" t="s">
        <v>4981</v>
      </c>
      <c r="D1601" s="11" t="s">
        <v>5465</v>
      </c>
      <c r="E1601" s="11" t="s">
        <v>5208</v>
      </c>
      <c r="F1601" s="11" t="s">
        <v>5464</v>
      </c>
      <c r="G1601" s="12" t="s">
        <v>5466</v>
      </c>
      <c r="H1601" s="12"/>
      <c r="I1601" s="13"/>
      <c r="J1601" s="13"/>
      <c r="K1601" s="17" t="s">
        <v>416</v>
      </c>
      <c r="M1601" s="15"/>
      <c r="N1601" s="13"/>
      <c r="P1601" s="13"/>
      <c r="R1601" s="13"/>
      <c r="T1601" s="13"/>
      <c r="W1601" s="13"/>
      <c r="Y1601" s="13"/>
      <c r="Z1601" s="14"/>
      <c r="AD1601" s="13">
        <f>COUNTIF(H1601:Z1601,"X")+COUNTIF(H1601:Z1601, "X(e)")</f>
        <v>1</v>
      </c>
      <c r="AE1601" s="13">
        <f>COUNTIF(H1601:Z1601,"NB")</f>
        <v>0</v>
      </c>
      <c r="AF1601" s="13">
        <f>COUNTIF(H1601:Z1601,"V")</f>
        <v>0</v>
      </c>
      <c r="AG1601" s="13">
        <f>COUNTIF(H1601:AA1601,"IN")</f>
        <v>0</v>
      </c>
      <c r="AH1601" s="12">
        <f t="shared" si="161"/>
        <v>1</v>
      </c>
    </row>
    <row r="1602" spans="1:34" hidden="1" x14ac:dyDescent="0.3">
      <c r="A1602" s="11" t="s">
        <v>5467</v>
      </c>
      <c r="B1602" s="12" t="s">
        <v>4976</v>
      </c>
      <c r="C1602" s="12" t="s">
        <v>4981</v>
      </c>
      <c r="D1602" s="11" t="s">
        <v>5468</v>
      </c>
      <c r="E1602" s="11" t="s">
        <v>588</v>
      </c>
      <c r="F1602" s="11" t="s">
        <v>5467</v>
      </c>
      <c r="G1602" s="12" t="s">
        <v>5469</v>
      </c>
      <c r="I1602" s="13"/>
      <c r="J1602" s="13" t="s">
        <v>370</v>
      </c>
      <c r="K1602" s="14" t="s">
        <v>370</v>
      </c>
      <c r="M1602" s="15" t="s">
        <v>370</v>
      </c>
      <c r="N1602" s="13"/>
      <c r="O1602" s="13" t="s">
        <v>370</v>
      </c>
      <c r="P1602" s="13" t="s">
        <v>370</v>
      </c>
      <c r="Q1602" s="13" t="s">
        <v>370</v>
      </c>
      <c r="R1602" s="13"/>
      <c r="S1602" s="13" t="s">
        <v>370</v>
      </c>
      <c r="T1602" s="13" t="s">
        <v>370</v>
      </c>
      <c r="W1602" s="13" t="s">
        <v>370</v>
      </c>
      <c r="Y1602" s="13"/>
      <c r="Z1602" s="14"/>
      <c r="AD1602" s="13">
        <f t="shared" si="160"/>
        <v>9</v>
      </c>
      <c r="AE1602" s="13">
        <f t="shared" si="162"/>
        <v>0</v>
      </c>
      <c r="AF1602" s="13">
        <f t="shared" si="163"/>
        <v>0</v>
      </c>
      <c r="AG1602" s="13">
        <f t="shared" si="165"/>
        <v>0</v>
      </c>
      <c r="AH1602" s="12">
        <f t="shared" si="161"/>
        <v>9</v>
      </c>
    </row>
    <row r="1603" spans="1:34" hidden="1" x14ac:dyDescent="0.3">
      <c r="A1603" s="11" t="s">
        <v>5470</v>
      </c>
      <c r="B1603" s="12" t="s">
        <v>4976</v>
      </c>
      <c r="C1603" s="12" t="s">
        <v>4981</v>
      </c>
      <c r="D1603" s="11" t="s">
        <v>5468</v>
      </c>
      <c r="E1603" s="11" t="s">
        <v>3944</v>
      </c>
      <c r="F1603" s="11" t="s">
        <v>5470</v>
      </c>
      <c r="G1603" s="12" t="s">
        <v>5471</v>
      </c>
      <c r="I1603" s="13"/>
      <c r="J1603" s="13"/>
      <c r="K1603" s="14" t="s">
        <v>370</v>
      </c>
      <c r="M1603" s="15" t="s">
        <v>370</v>
      </c>
      <c r="N1603" s="13"/>
      <c r="O1603" s="13" t="s">
        <v>370</v>
      </c>
      <c r="P1603" s="13"/>
      <c r="R1603" s="13"/>
      <c r="S1603" s="13" t="s">
        <v>370</v>
      </c>
      <c r="T1603" s="13"/>
      <c r="W1603" s="13"/>
      <c r="Y1603" s="13"/>
      <c r="Z1603" s="14"/>
      <c r="AD1603" s="13">
        <f t="shared" si="160"/>
        <v>4</v>
      </c>
      <c r="AE1603" s="13">
        <f t="shared" si="162"/>
        <v>0</v>
      </c>
      <c r="AF1603" s="13">
        <f t="shared" si="163"/>
        <v>0</v>
      </c>
      <c r="AG1603" s="13">
        <f t="shared" si="165"/>
        <v>0</v>
      </c>
      <c r="AH1603" s="12">
        <f t="shared" si="161"/>
        <v>4</v>
      </c>
    </row>
    <row r="1604" spans="1:34" hidden="1" x14ac:dyDescent="0.3">
      <c r="A1604" s="11" t="s">
        <v>5472</v>
      </c>
      <c r="B1604" s="12" t="s">
        <v>4976</v>
      </c>
      <c r="C1604" s="12" t="s">
        <v>4981</v>
      </c>
      <c r="D1604" s="11" t="s">
        <v>5468</v>
      </c>
      <c r="E1604" s="11" t="s">
        <v>5473</v>
      </c>
      <c r="F1604" s="11" t="s">
        <v>5472</v>
      </c>
      <c r="G1604" s="12" t="s">
        <v>5474</v>
      </c>
      <c r="I1604" s="13"/>
      <c r="J1604" s="13" t="s">
        <v>370</v>
      </c>
      <c r="K1604" s="14" t="s">
        <v>370</v>
      </c>
      <c r="M1604" s="15" t="s">
        <v>370</v>
      </c>
      <c r="N1604" s="13"/>
      <c r="O1604" s="13" t="s">
        <v>370</v>
      </c>
      <c r="P1604" s="13"/>
      <c r="R1604" s="13"/>
      <c r="S1604" s="13" t="s">
        <v>370</v>
      </c>
      <c r="T1604" s="13"/>
      <c r="W1604" s="13" t="s">
        <v>370</v>
      </c>
      <c r="Y1604" s="13"/>
      <c r="Z1604" s="14"/>
      <c r="AD1604" s="13">
        <f t="shared" si="160"/>
        <v>6</v>
      </c>
      <c r="AE1604" s="13">
        <f t="shared" si="162"/>
        <v>0</v>
      </c>
      <c r="AF1604" s="13">
        <f t="shared" si="163"/>
        <v>0</v>
      </c>
      <c r="AG1604" s="13">
        <f t="shared" si="165"/>
        <v>0</v>
      </c>
      <c r="AH1604" s="12">
        <f t="shared" si="161"/>
        <v>6</v>
      </c>
    </row>
    <row r="1605" spans="1:34" hidden="1" x14ac:dyDescent="0.3">
      <c r="A1605" s="11" t="s">
        <v>5475</v>
      </c>
      <c r="B1605" s="12" t="s">
        <v>4976</v>
      </c>
      <c r="C1605" s="12" t="s">
        <v>4981</v>
      </c>
      <c r="D1605" s="11" t="s">
        <v>5468</v>
      </c>
      <c r="E1605" s="11" t="s">
        <v>3855</v>
      </c>
      <c r="F1605" s="11" t="s">
        <v>5475</v>
      </c>
      <c r="G1605" s="12" t="s">
        <v>5476</v>
      </c>
      <c r="I1605" s="13"/>
      <c r="J1605" s="13"/>
      <c r="K1605" s="14" t="s">
        <v>359</v>
      </c>
      <c r="M1605" s="15"/>
      <c r="N1605" s="13"/>
      <c r="P1605" s="13"/>
      <c r="R1605" s="13"/>
      <c r="S1605" s="13" t="s">
        <v>370</v>
      </c>
      <c r="T1605" s="13"/>
      <c r="W1605" s="13"/>
      <c r="Y1605" s="13"/>
      <c r="Z1605" s="14"/>
      <c r="AD1605" s="13">
        <f t="shared" si="160"/>
        <v>2</v>
      </c>
      <c r="AE1605" s="13">
        <f t="shared" si="162"/>
        <v>0</v>
      </c>
      <c r="AF1605" s="13">
        <f t="shared" si="163"/>
        <v>0</v>
      </c>
      <c r="AG1605" s="13">
        <f t="shared" si="165"/>
        <v>0</v>
      </c>
      <c r="AH1605" s="12">
        <f t="shared" si="161"/>
        <v>2</v>
      </c>
    </row>
    <row r="1606" spans="1:34" hidden="1" x14ac:dyDescent="0.3">
      <c r="A1606" s="11" t="s">
        <v>5477</v>
      </c>
      <c r="B1606" s="12" t="s">
        <v>4976</v>
      </c>
      <c r="C1606" s="12" t="s">
        <v>4981</v>
      </c>
      <c r="D1606" s="11" t="s">
        <v>5468</v>
      </c>
      <c r="E1606" s="11" t="s">
        <v>5478</v>
      </c>
      <c r="F1606" s="11" t="s">
        <v>5477</v>
      </c>
      <c r="G1606" s="12" t="s">
        <v>5479</v>
      </c>
      <c r="I1606" s="13"/>
      <c r="J1606" s="13" t="s">
        <v>370</v>
      </c>
      <c r="K1606" s="14" t="s">
        <v>370</v>
      </c>
      <c r="M1606" s="15"/>
      <c r="N1606" s="13"/>
      <c r="P1606" s="13"/>
      <c r="R1606" s="13"/>
      <c r="S1606" s="13" t="s">
        <v>370</v>
      </c>
      <c r="T1606" s="13"/>
      <c r="W1606" s="13"/>
      <c r="Y1606" s="13"/>
      <c r="Z1606" s="14"/>
      <c r="AD1606" s="13">
        <f>COUNTIF(H1606:Z1606,"X")+COUNTIF(H1606:Z1606, "X(e)")</f>
        <v>3</v>
      </c>
      <c r="AE1606" s="13">
        <f>COUNTIF(H1606:Z1606,"NB")</f>
        <v>0</v>
      </c>
      <c r="AF1606" s="13">
        <f>COUNTIF(H1606:Z1606,"V")</f>
        <v>0</v>
      </c>
      <c r="AG1606" s="13">
        <f>COUNTIF(H1606:AA1606,"IN")</f>
        <v>0</v>
      </c>
      <c r="AH1606" s="12">
        <f>SUM(AD1606:AG1606)</f>
        <v>3</v>
      </c>
    </row>
    <row r="1607" spans="1:34" hidden="1" x14ac:dyDescent="0.3">
      <c r="A1607" s="11" t="s">
        <v>5480</v>
      </c>
      <c r="B1607" s="12" t="s">
        <v>4976</v>
      </c>
      <c r="C1607" s="12" t="s">
        <v>4981</v>
      </c>
      <c r="D1607" s="11" t="s">
        <v>5481</v>
      </c>
      <c r="E1607" s="11" t="s">
        <v>5482</v>
      </c>
      <c r="F1607" s="11" t="s">
        <v>5480</v>
      </c>
      <c r="G1607" s="12" t="s">
        <v>5483</v>
      </c>
      <c r="I1607" s="13"/>
      <c r="J1607" s="13"/>
      <c r="K1607" s="14" t="s">
        <v>370</v>
      </c>
      <c r="M1607" s="15" t="s">
        <v>370</v>
      </c>
      <c r="N1607" s="13"/>
      <c r="O1607" s="13" t="s">
        <v>370</v>
      </c>
      <c r="P1607" s="13" t="s">
        <v>370</v>
      </c>
      <c r="Q1607" s="13" t="s">
        <v>370</v>
      </c>
      <c r="R1607" s="13"/>
      <c r="S1607" s="13" t="s">
        <v>370</v>
      </c>
      <c r="T1607" s="13" t="s">
        <v>370</v>
      </c>
      <c r="W1607" s="13" t="s">
        <v>370</v>
      </c>
      <c r="Y1607" s="13"/>
      <c r="Z1607" s="14"/>
      <c r="AD1607" s="13">
        <f t="shared" si="160"/>
        <v>8</v>
      </c>
      <c r="AE1607" s="13">
        <f t="shared" si="162"/>
        <v>0</v>
      </c>
      <c r="AF1607" s="13">
        <f t="shared" si="163"/>
        <v>0</v>
      </c>
      <c r="AG1607" s="13">
        <f t="shared" si="165"/>
        <v>0</v>
      </c>
      <c r="AH1607" s="12">
        <f t="shared" si="161"/>
        <v>8</v>
      </c>
    </row>
    <row r="1608" spans="1:34" hidden="1" x14ac:dyDescent="0.3">
      <c r="A1608" s="11" t="s">
        <v>5484</v>
      </c>
      <c r="B1608" s="12" t="s">
        <v>4976</v>
      </c>
      <c r="C1608" s="12" t="s">
        <v>4981</v>
      </c>
      <c r="D1608" s="11" t="s">
        <v>5481</v>
      </c>
      <c r="E1608" s="11" t="s">
        <v>5485</v>
      </c>
      <c r="F1608" s="11" t="s">
        <v>5484</v>
      </c>
      <c r="G1608" s="12" t="s">
        <v>5486</v>
      </c>
      <c r="I1608" s="13"/>
      <c r="J1608" s="13" t="s">
        <v>370</v>
      </c>
      <c r="K1608" s="14" t="s">
        <v>370</v>
      </c>
      <c r="M1608" s="15"/>
      <c r="N1608" s="13"/>
      <c r="P1608" s="13"/>
      <c r="R1608" s="13"/>
      <c r="S1608" s="13" t="s">
        <v>370</v>
      </c>
      <c r="T1608" s="13"/>
      <c r="W1608" s="13"/>
      <c r="Y1608" s="13"/>
      <c r="Z1608" s="14"/>
      <c r="AD1608" s="13">
        <f t="shared" si="160"/>
        <v>3</v>
      </c>
      <c r="AE1608" s="13">
        <f t="shared" si="162"/>
        <v>0</v>
      </c>
      <c r="AF1608" s="13">
        <f t="shared" si="163"/>
        <v>0</v>
      </c>
      <c r="AG1608" s="13">
        <f t="shared" si="165"/>
        <v>0</v>
      </c>
      <c r="AH1608" s="12">
        <f t="shared" si="161"/>
        <v>3</v>
      </c>
    </row>
    <row r="1609" spans="1:34" hidden="1" x14ac:dyDescent="0.3">
      <c r="A1609" s="11" t="s">
        <v>5487</v>
      </c>
      <c r="B1609" s="12" t="s">
        <v>4976</v>
      </c>
      <c r="C1609" s="12" t="s">
        <v>4981</v>
      </c>
      <c r="D1609" s="11" t="s">
        <v>5488</v>
      </c>
      <c r="E1609" s="11" t="s">
        <v>5489</v>
      </c>
      <c r="F1609" s="11" t="s">
        <v>5487</v>
      </c>
      <c r="G1609" s="12" t="s">
        <v>5490</v>
      </c>
      <c r="I1609" s="13"/>
      <c r="J1609" s="13" t="s">
        <v>370</v>
      </c>
      <c r="K1609" s="14" t="s">
        <v>370</v>
      </c>
      <c r="M1609" s="15" t="s">
        <v>370</v>
      </c>
      <c r="N1609" s="13"/>
      <c r="O1609" s="13" t="s">
        <v>370</v>
      </c>
      <c r="P1609" s="13"/>
      <c r="R1609" s="13"/>
      <c r="S1609" s="13" t="s">
        <v>370</v>
      </c>
      <c r="T1609" s="13"/>
      <c r="W1609" s="13"/>
      <c r="Y1609" s="13"/>
      <c r="Z1609" s="14"/>
      <c r="AD1609" s="13">
        <f t="shared" si="160"/>
        <v>5</v>
      </c>
      <c r="AE1609" s="13">
        <f t="shared" si="162"/>
        <v>0</v>
      </c>
      <c r="AF1609" s="13">
        <f t="shared" si="163"/>
        <v>0</v>
      </c>
      <c r="AG1609" s="13">
        <f t="shared" si="165"/>
        <v>0</v>
      </c>
      <c r="AH1609" s="12">
        <f t="shared" si="161"/>
        <v>5</v>
      </c>
    </row>
    <row r="1610" spans="1:34" hidden="1" x14ac:dyDescent="0.3">
      <c r="A1610" s="11" t="s">
        <v>5491</v>
      </c>
      <c r="B1610" s="12" t="s">
        <v>4976</v>
      </c>
      <c r="C1610" s="12" t="s">
        <v>4981</v>
      </c>
      <c r="D1610" s="11" t="s">
        <v>5492</v>
      </c>
      <c r="E1610" s="11" t="s">
        <v>5493</v>
      </c>
      <c r="F1610" s="11" t="s">
        <v>5491</v>
      </c>
      <c r="G1610" s="12" t="s">
        <v>5494</v>
      </c>
      <c r="I1610" s="13"/>
      <c r="J1610" s="13"/>
      <c r="M1610" s="15" t="s">
        <v>370</v>
      </c>
      <c r="N1610" s="13"/>
      <c r="P1610" s="13"/>
      <c r="R1610" s="13"/>
      <c r="T1610" s="13"/>
      <c r="W1610" s="13"/>
      <c r="Y1610" s="13"/>
      <c r="Z1610" s="14"/>
      <c r="AD1610" s="13">
        <f t="shared" si="160"/>
        <v>1</v>
      </c>
      <c r="AE1610" s="13">
        <f t="shared" si="162"/>
        <v>0</v>
      </c>
      <c r="AF1610" s="13">
        <f t="shared" si="163"/>
        <v>0</v>
      </c>
      <c r="AG1610" s="13">
        <f t="shared" si="165"/>
        <v>0</v>
      </c>
      <c r="AH1610" s="12">
        <f t="shared" si="161"/>
        <v>1</v>
      </c>
    </row>
    <row r="1611" spans="1:34" hidden="1" x14ac:dyDescent="0.3">
      <c r="A1611" s="11" t="s">
        <v>5495</v>
      </c>
      <c r="B1611" s="12" t="s">
        <v>4976</v>
      </c>
      <c r="C1611" s="12" t="s">
        <v>4981</v>
      </c>
      <c r="D1611" s="11" t="s">
        <v>5496</v>
      </c>
      <c r="E1611" s="11" t="s">
        <v>1143</v>
      </c>
      <c r="F1611" s="11" t="s">
        <v>5495</v>
      </c>
      <c r="G1611" s="12" t="s">
        <v>5497</v>
      </c>
      <c r="I1611" s="13"/>
      <c r="J1611" s="13" t="s">
        <v>370</v>
      </c>
      <c r="K1611" s="14" t="s">
        <v>370</v>
      </c>
      <c r="M1611" s="15" t="s">
        <v>370</v>
      </c>
      <c r="N1611" s="13"/>
      <c r="O1611" s="13" t="s">
        <v>370</v>
      </c>
      <c r="P1611" s="13" t="s">
        <v>370</v>
      </c>
      <c r="Q1611" s="13" t="s">
        <v>370</v>
      </c>
      <c r="R1611" s="13"/>
      <c r="S1611" s="13" t="s">
        <v>370</v>
      </c>
      <c r="T1611" s="13" t="s">
        <v>370</v>
      </c>
      <c r="U1611" s="13" t="s">
        <v>370</v>
      </c>
      <c r="W1611" s="13" t="s">
        <v>370</v>
      </c>
      <c r="Y1611" s="13"/>
      <c r="Z1611" s="14"/>
      <c r="AD1611" s="13">
        <f t="shared" si="160"/>
        <v>10</v>
      </c>
      <c r="AE1611" s="13">
        <f t="shared" si="162"/>
        <v>0</v>
      </c>
      <c r="AF1611" s="13">
        <f t="shared" si="163"/>
        <v>0</v>
      </c>
      <c r="AG1611" s="13">
        <f t="shared" si="165"/>
        <v>0</v>
      </c>
      <c r="AH1611" s="12">
        <f t="shared" si="161"/>
        <v>10</v>
      </c>
    </row>
    <row r="1612" spans="1:34" hidden="1" x14ac:dyDescent="0.3">
      <c r="A1612" s="11" t="s">
        <v>5498</v>
      </c>
      <c r="B1612" s="12" t="s">
        <v>4976</v>
      </c>
      <c r="C1612" s="12" t="s">
        <v>4981</v>
      </c>
      <c r="D1612" s="11" t="s">
        <v>5499</v>
      </c>
      <c r="E1612" s="11" t="s">
        <v>2448</v>
      </c>
      <c r="F1612" s="11" t="s">
        <v>5498</v>
      </c>
      <c r="G1612" s="12" t="s">
        <v>5500</v>
      </c>
      <c r="I1612" s="13"/>
      <c r="J1612" s="13"/>
      <c r="K1612" s="14" t="s">
        <v>370</v>
      </c>
      <c r="M1612" s="15" t="s">
        <v>370</v>
      </c>
      <c r="N1612" s="13"/>
      <c r="P1612" s="13" t="s">
        <v>370</v>
      </c>
      <c r="Q1612" s="13" t="s">
        <v>370</v>
      </c>
      <c r="R1612" s="13"/>
      <c r="S1612" s="13" t="s">
        <v>370</v>
      </c>
      <c r="T1612" s="13" t="s">
        <v>370</v>
      </c>
      <c r="W1612" s="13" t="s">
        <v>370</v>
      </c>
      <c r="Y1612" s="13"/>
      <c r="Z1612" s="14"/>
      <c r="AD1612" s="13">
        <f t="shared" si="160"/>
        <v>7</v>
      </c>
      <c r="AE1612" s="13">
        <f t="shared" si="162"/>
        <v>0</v>
      </c>
      <c r="AF1612" s="13">
        <f t="shared" si="163"/>
        <v>0</v>
      </c>
      <c r="AG1612" s="13">
        <f t="shared" si="165"/>
        <v>0</v>
      </c>
      <c r="AH1612" s="12">
        <f t="shared" si="161"/>
        <v>7</v>
      </c>
    </row>
    <row r="1613" spans="1:34" hidden="1" x14ac:dyDescent="0.3">
      <c r="A1613" s="11" t="s">
        <v>5501</v>
      </c>
      <c r="B1613" s="12" t="s">
        <v>4976</v>
      </c>
      <c r="C1613" s="12" t="s">
        <v>4981</v>
      </c>
      <c r="D1613" s="11" t="s">
        <v>5499</v>
      </c>
      <c r="E1613" s="11" t="s">
        <v>5502</v>
      </c>
      <c r="F1613" s="11" t="s">
        <v>5501</v>
      </c>
      <c r="G1613" s="12" t="s">
        <v>5503</v>
      </c>
      <c r="I1613" s="13"/>
      <c r="J1613" s="13"/>
      <c r="M1613" s="15"/>
      <c r="N1613" s="13"/>
      <c r="P1613" s="13"/>
      <c r="R1613" s="13"/>
      <c r="S1613" s="16" t="s">
        <v>416</v>
      </c>
      <c r="T1613" s="13"/>
      <c r="W1613" s="13"/>
      <c r="Y1613" s="13"/>
      <c r="Z1613" s="14"/>
      <c r="AD1613" s="13">
        <f t="shared" si="160"/>
        <v>1</v>
      </c>
      <c r="AE1613" s="13">
        <f t="shared" si="162"/>
        <v>0</v>
      </c>
      <c r="AF1613" s="13">
        <f t="shared" si="163"/>
        <v>0</v>
      </c>
      <c r="AG1613" s="13">
        <f t="shared" si="165"/>
        <v>0</v>
      </c>
      <c r="AH1613" s="12">
        <f t="shared" si="161"/>
        <v>1</v>
      </c>
    </row>
    <row r="1614" spans="1:34" hidden="1" x14ac:dyDescent="0.3">
      <c r="A1614" s="11" t="s">
        <v>5504</v>
      </c>
      <c r="B1614" s="12" t="s">
        <v>4976</v>
      </c>
      <c r="C1614" s="12" t="s">
        <v>4981</v>
      </c>
      <c r="D1614" s="11" t="s">
        <v>5505</v>
      </c>
      <c r="E1614" s="11" t="s">
        <v>3601</v>
      </c>
      <c r="F1614" s="11" t="s">
        <v>5504</v>
      </c>
      <c r="G1614" s="12" t="s">
        <v>5506</v>
      </c>
      <c r="I1614" s="13"/>
      <c r="J1614" s="13"/>
      <c r="K1614" s="14" t="s">
        <v>370</v>
      </c>
      <c r="M1614" s="15" t="s">
        <v>370</v>
      </c>
      <c r="N1614" s="13"/>
      <c r="O1614" s="13" t="s">
        <v>370</v>
      </c>
      <c r="P1614" s="13"/>
      <c r="R1614" s="13"/>
      <c r="S1614" s="13" t="s">
        <v>370</v>
      </c>
      <c r="T1614" s="13"/>
      <c r="W1614" s="13"/>
      <c r="Y1614" s="13"/>
      <c r="Z1614" s="14"/>
      <c r="AD1614" s="13">
        <f t="shared" si="160"/>
        <v>4</v>
      </c>
      <c r="AE1614" s="13">
        <f t="shared" si="162"/>
        <v>0</v>
      </c>
      <c r="AF1614" s="13">
        <f t="shared" si="163"/>
        <v>0</v>
      </c>
      <c r="AG1614" s="13">
        <f t="shared" si="165"/>
        <v>0</v>
      </c>
      <c r="AH1614" s="12">
        <f t="shared" si="161"/>
        <v>4</v>
      </c>
    </row>
    <row r="1615" spans="1:34" hidden="1" x14ac:dyDescent="0.3">
      <c r="A1615" s="11" t="s">
        <v>5507</v>
      </c>
      <c r="B1615" s="12" t="s">
        <v>4976</v>
      </c>
      <c r="C1615" s="12" t="s">
        <v>4981</v>
      </c>
      <c r="D1615" s="11" t="s">
        <v>5505</v>
      </c>
      <c r="E1615" s="11" t="s">
        <v>5508</v>
      </c>
      <c r="F1615" s="11" t="s">
        <v>5507</v>
      </c>
      <c r="G1615" s="12" t="s">
        <v>5509</v>
      </c>
      <c r="I1615" s="13"/>
      <c r="J1615" s="13"/>
      <c r="K1615" s="14" t="s">
        <v>370</v>
      </c>
      <c r="M1615" s="15"/>
      <c r="N1615" s="13"/>
      <c r="P1615" s="13"/>
      <c r="Q1615" s="13" t="s">
        <v>370</v>
      </c>
      <c r="R1615" s="13"/>
      <c r="T1615" s="13"/>
      <c r="W1615" s="13" t="s">
        <v>370</v>
      </c>
      <c r="Y1615" s="13"/>
      <c r="Z1615" s="14"/>
      <c r="AD1615" s="13">
        <f t="shared" si="160"/>
        <v>3</v>
      </c>
      <c r="AE1615" s="13">
        <f t="shared" si="162"/>
        <v>0</v>
      </c>
      <c r="AF1615" s="13">
        <f t="shared" si="163"/>
        <v>0</v>
      </c>
      <c r="AG1615" s="13">
        <f t="shared" si="165"/>
        <v>0</v>
      </c>
      <c r="AH1615" s="12">
        <f t="shared" si="161"/>
        <v>3</v>
      </c>
    </row>
    <row r="1616" spans="1:34" hidden="1" x14ac:dyDescent="0.3">
      <c r="A1616" s="11" t="s">
        <v>5510</v>
      </c>
      <c r="B1616" s="12" t="s">
        <v>4976</v>
      </c>
      <c r="C1616" s="12" t="s">
        <v>4981</v>
      </c>
      <c r="D1616" s="11" t="s">
        <v>5505</v>
      </c>
      <c r="E1616" s="11" t="s">
        <v>884</v>
      </c>
      <c r="F1616" s="11" t="s">
        <v>5510</v>
      </c>
      <c r="G1616" s="12" t="s">
        <v>5511</v>
      </c>
      <c r="I1616" s="13"/>
      <c r="J1616" s="13" t="s">
        <v>370</v>
      </c>
      <c r="K1616" s="14" t="s">
        <v>370</v>
      </c>
      <c r="M1616" s="15" t="s">
        <v>370</v>
      </c>
      <c r="N1616" s="13"/>
      <c r="O1616" s="13" t="s">
        <v>370</v>
      </c>
      <c r="P1616" s="13"/>
      <c r="R1616" s="13"/>
      <c r="S1616" s="13" t="s">
        <v>370</v>
      </c>
      <c r="T1616" s="13"/>
      <c r="W1616" s="13"/>
      <c r="Y1616" s="13"/>
      <c r="Z1616" s="14"/>
      <c r="AD1616" s="13">
        <f t="shared" si="160"/>
        <v>5</v>
      </c>
      <c r="AE1616" s="13">
        <f t="shared" si="162"/>
        <v>0</v>
      </c>
      <c r="AF1616" s="13">
        <f t="shared" si="163"/>
        <v>0</v>
      </c>
      <c r="AG1616" s="13">
        <f t="shared" si="165"/>
        <v>0</v>
      </c>
      <c r="AH1616" s="12">
        <f t="shared" si="161"/>
        <v>5</v>
      </c>
    </row>
    <row r="1617" spans="1:34" hidden="1" x14ac:dyDescent="0.3">
      <c r="A1617" s="11" t="s">
        <v>5512</v>
      </c>
      <c r="B1617" s="12" t="s">
        <v>4976</v>
      </c>
      <c r="C1617" s="12" t="s">
        <v>4981</v>
      </c>
      <c r="D1617" s="11" t="s">
        <v>5505</v>
      </c>
      <c r="E1617" s="11" t="s">
        <v>5513</v>
      </c>
      <c r="F1617" s="11" t="s">
        <v>5512</v>
      </c>
      <c r="G1617" s="12" t="s">
        <v>5514</v>
      </c>
      <c r="I1617" s="13"/>
      <c r="J1617" s="13"/>
      <c r="K1617" s="14" t="s">
        <v>370</v>
      </c>
      <c r="M1617" s="15" t="s">
        <v>370</v>
      </c>
      <c r="N1617" s="13"/>
      <c r="O1617" s="13" t="s">
        <v>370</v>
      </c>
      <c r="P1617" s="13" t="s">
        <v>370</v>
      </c>
      <c r="Q1617" s="13" t="s">
        <v>370</v>
      </c>
      <c r="R1617" s="13"/>
      <c r="S1617" s="13" t="s">
        <v>370</v>
      </c>
      <c r="T1617" s="13" t="s">
        <v>370</v>
      </c>
      <c r="W1617" s="13" t="s">
        <v>370</v>
      </c>
      <c r="Y1617" s="13"/>
      <c r="Z1617" s="14"/>
      <c r="AD1617" s="13">
        <f t="shared" si="160"/>
        <v>8</v>
      </c>
      <c r="AE1617" s="13">
        <f t="shared" si="162"/>
        <v>0</v>
      </c>
      <c r="AF1617" s="13">
        <f t="shared" si="163"/>
        <v>0</v>
      </c>
      <c r="AG1617" s="13">
        <f t="shared" si="165"/>
        <v>0</v>
      </c>
      <c r="AH1617" s="12">
        <f t="shared" si="161"/>
        <v>8</v>
      </c>
    </row>
    <row r="1618" spans="1:34" hidden="1" x14ac:dyDescent="0.3">
      <c r="A1618" s="11" t="s">
        <v>5515</v>
      </c>
      <c r="B1618" s="12" t="s">
        <v>4976</v>
      </c>
      <c r="C1618" s="12" t="s">
        <v>4981</v>
      </c>
      <c r="D1618" s="11" t="s">
        <v>5505</v>
      </c>
      <c r="E1618" s="11" t="s">
        <v>5516</v>
      </c>
      <c r="F1618" s="11" t="s">
        <v>5515</v>
      </c>
      <c r="G1618" s="12" t="s">
        <v>5517</v>
      </c>
      <c r="I1618" s="13"/>
      <c r="J1618" s="13" t="s">
        <v>370</v>
      </c>
      <c r="K1618" s="14" t="s">
        <v>370</v>
      </c>
      <c r="M1618" s="15"/>
      <c r="N1618" s="13"/>
      <c r="P1618" s="13"/>
      <c r="R1618" s="13"/>
      <c r="S1618" s="13" t="s">
        <v>370</v>
      </c>
      <c r="T1618" s="13"/>
      <c r="W1618" s="13"/>
      <c r="Y1618" s="13"/>
      <c r="Z1618" s="14"/>
      <c r="AD1618" s="13">
        <f t="shared" si="160"/>
        <v>3</v>
      </c>
      <c r="AE1618" s="13">
        <f t="shared" si="162"/>
        <v>0</v>
      </c>
      <c r="AF1618" s="13">
        <f t="shared" si="163"/>
        <v>0</v>
      </c>
      <c r="AG1618" s="13">
        <f t="shared" si="165"/>
        <v>0</v>
      </c>
      <c r="AH1618" s="12">
        <f t="shared" si="161"/>
        <v>3</v>
      </c>
    </row>
    <row r="1619" spans="1:34" hidden="1" x14ac:dyDescent="0.3">
      <c r="A1619" s="11" t="s">
        <v>5518</v>
      </c>
      <c r="B1619" s="12" t="s">
        <v>4976</v>
      </c>
      <c r="C1619" s="12" t="s">
        <v>4981</v>
      </c>
      <c r="D1619" s="11" t="s">
        <v>5505</v>
      </c>
      <c r="E1619" s="11" t="s">
        <v>5519</v>
      </c>
      <c r="F1619" s="11" t="s">
        <v>5518</v>
      </c>
      <c r="G1619" s="12" t="s">
        <v>5520</v>
      </c>
      <c r="I1619" s="13"/>
      <c r="J1619" s="13" t="s">
        <v>370</v>
      </c>
      <c r="M1619" s="15"/>
      <c r="N1619" s="13"/>
      <c r="P1619" s="13"/>
      <c r="Q1619" s="13"/>
      <c r="R1619" s="13"/>
      <c r="S1619" s="13" t="s">
        <v>370</v>
      </c>
      <c r="T1619" s="13"/>
      <c r="W1619" s="13"/>
      <c r="Y1619" s="13"/>
      <c r="Z1619" s="14"/>
      <c r="AD1619" s="13">
        <f t="shared" si="160"/>
        <v>2</v>
      </c>
      <c r="AE1619" s="13">
        <f t="shared" si="162"/>
        <v>0</v>
      </c>
      <c r="AF1619" s="13">
        <f t="shared" si="163"/>
        <v>0</v>
      </c>
      <c r="AG1619" s="13">
        <f t="shared" si="165"/>
        <v>0</v>
      </c>
      <c r="AH1619" s="12">
        <f t="shared" si="161"/>
        <v>2</v>
      </c>
    </row>
    <row r="1620" spans="1:34" hidden="1" x14ac:dyDescent="0.3">
      <c r="A1620" s="11" t="s">
        <v>5521</v>
      </c>
      <c r="B1620" s="12" t="s">
        <v>4976</v>
      </c>
      <c r="C1620" s="12" t="s">
        <v>4981</v>
      </c>
      <c r="D1620" s="11" t="s">
        <v>5505</v>
      </c>
      <c r="E1620" s="11" t="s">
        <v>5522</v>
      </c>
      <c r="F1620" s="11" t="s">
        <v>5521</v>
      </c>
      <c r="G1620" s="12" t="s">
        <v>5523</v>
      </c>
      <c r="I1620" s="13"/>
      <c r="J1620" s="13"/>
      <c r="K1620" s="17" t="s">
        <v>416</v>
      </c>
      <c r="M1620" s="15"/>
      <c r="N1620" s="13"/>
      <c r="P1620" s="13"/>
      <c r="R1620" s="13"/>
      <c r="T1620" s="13"/>
      <c r="W1620" s="13"/>
      <c r="Y1620" s="13"/>
      <c r="Z1620" s="14"/>
      <c r="AD1620" s="13">
        <f>COUNTIF(H1620:Z1620,"X")+COUNTIF(H1620:Z1620, "X(e)")</f>
        <v>1</v>
      </c>
      <c r="AE1620" s="13">
        <f>COUNTIF(H1620:Z1620,"NB")</f>
        <v>0</v>
      </c>
      <c r="AF1620" s="13">
        <f>COUNTIF(H1620:Z1620,"V")</f>
        <v>0</v>
      </c>
      <c r="AG1620" s="13">
        <f>COUNTIF(H1620:AA1620,"IN")</f>
        <v>0</v>
      </c>
      <c r="AH1620" s="12">
        <f>SUM(AD1620:AG1620)</f>
        <v>1</v>
      </c>
    </row>
    <row r="1621" spans="1:34" hidden="1" x14ac:dyDescent="0.3">
      <c r="A1621" s="11" t="s">
        <v>5524</v>
      </c>
      <c r="B1621" s="12" t="s">
        <v>4976</v>
      </c>
      <c r="C1621" s="12" t="s">
        <v>4981</v>
      </c>
      <c r="D1621" s="11" t="s">
        <v>5505</v>
      </c>
      <c r="E1621" s="11" t="s">
        <v>5525</v>
      </c>
      <c r="F1621" s="11" t="s">
        <v>5524</v>
      </c>
      <c r="G1621" s="12" t="s">
        <v>5526</v>
      </c>
      <c r="I1621" s="13"/>
      <c r="J1621" s="13"/>
      <c r="K1621" s="14" t="s">
        <v>370</v>
      </c>
      <c r="M1621" s="15"/>
      <c r="N1621" s="13"/>
      <c r="P1621" s="13"/>
      <c r="R1621" s="13"/>
      <c r="T1621" s="13"/>
      <c r="W1621" s="13" t="s">
        <v>370</v>
      </c>
      <c r="Y1621" s="13"/>
      <c r="Z1621" s="14"/>
      <c r="AD1621" s="13">
        <f t="shared" si="160"/>
        <v>2</v>
      </c>
      <c r="AE1621" s="13">
        <f t="shared" si="162"/>
        <v>0</v>
      </c>
      <c r="AF1621" s="13">
        <f t="shared" si="163"/>
        <v>0</v>
      </c>
      <c r="AG1621" s="13">
        <f t="shared" si="165"/>
        <v>0</v>
      </c>
      <c r="AH1621" s="12">
        <f t="shared" si="161"/>
        <v>2</v>
      </c>
    </row>
    <row r="1622" spans="1:34" hidden="1" x14ac:dyDescent="0.3">
      <c r="A1622" s="11" t="s">
        <v>100</v>
      </c>
      <c r="B1622" s="12" t="s">
        <v>4976</v>
      </c>
      <c r="C1622" s="12" t="s">
        <v>4981</v>
      </c>
      <c r="D1622" s="11" t="s">
        <v>5527</v>
      </c>
      <c r="E1622" s="11" t="s">
        <v>5528</v>
      </c>
      <c r="F1622" s="11" t="s">
        <v>100</v>
      </c>
      <c r="G1622" s="12" t="s">
        <v>5529</v>
      </c>
      <c r="I1622" s="13"/>
      <c r="J1622" s="13"/>
      <c r="K1622" s="14" t="s">
        <v>370</v>
      </c>
      <c r="M1622" s="15" t="s">
        <v>370</v>
      </c>
      <c r="N1622" s="13"/>
      <c r="P1622" s="13"/>
      <c r="Q1622" s="13" t="s">
        <v>370</v>
      </c>
      <c r="R1622" s="13"/>
      <c r="T1622" s="13" t="s">
        <v>370</v>
      </c>
      <c r="U1622" s="13" t="s">
        <v>370</v>
      </c>
      <c r="W1622" s="13" t="s">
        <v>370</v>
      </c>
      <c r="Y1622" s="13"/>
      <c r="Z1622" s="14"/>
      <c r="AD1622" s="13">
        <f t="shared" si="160"/>
        <v>6</v>
      </c>
      <c r="AE1622" s="13">
        <f t="shared" si="162"/>
        <v>0</v>
      </c>
      <c r="AF1622" s="13">
        <f t="shared" si="163"/>
        <v>0</v>
      </c>
      <c r="AG1622" s="13">
        <f t="shared" si="165"/>
        <v>0</v>
      </c>
      <c r="AH1622" s="12">
        <f t="shared" si="161"/>
        <v>6</v>
      </c>
    </row>
    <row r="1623" spans="1:34" hidden="1" x14ac:dyDescent="0.3">
      <c r="A1623" s="11" t="s">
        <v>5530</v>
      </c>
      <c r="B1623" s="12" t="s">
        <v>4976</v>
      </c>
      <c r="C1623" s="12" t="s">
        <v>4981</v>
      </c>
      <c r="D1623" s="11" t="s">
        <v>5531</v>
      </c>
      <c r="E1623" s="11" t="s">
        <v>5532</v>
      </c>
      <c r="F1623" s="11" t="s">
        <v>5530</v>
      </c>
      <c r="G1623" s="12" t="s">
        <v>5533</v>
      </c>
      <c r="I1623" s="13"/>
      <c r="J1623" s="13"/>
      <c r="M1623" s="15" t="s">
        <v>370</v>
      </c>
      <c r="N1623" s="13"/>
      <c r="O1623" s="13" t="s">
        <v>370</v>
      </c>
      <c r="P1623" s="13"/>
      <c r="R1623" s="13"/>
      <c r="T1623" s="13"/>
      <c r="W1623" s="13"/>
      <c r="Y1623" s="13"/>
      <c r="Z1623" s="14"/>
      <c r="AD1623" s="13">
        <f t="shared" si="160"/>
        <v>2</v>
      </c>
      <c r="AE1623" s="13">
        <f t="shared" si="162"/>
        <v>0</v>
      </c>
      <c r="AF1623" s="13">
        <f t="shared" si="163"/>
        <v>0</v>
      </c>
      <c r="AG1623" s="13">
        <f t="shared" si="165"/>
        <v>0</v>
      </c>
      <c r="AH1623" s="12">
        <f t="shared" si="161"/>
        <v>2</v>
      </c>
    </row>
    <row r="1624" spans="1:34" hidden="1" x14ac:dyDescent="0.3">
      <c r="A1624" s="11" t="s">
        <v>5534</v>
      </c>
      <c r="B1624" s="12" t="s">
        <v>4976</v>
      </c>
      <c r="C1624" s="12" t="s">
        <v>4981</v>
      </c>
      <c r="D1624" s="11" t="s">
        <v>5535</v>
      </c>
      <c r="E1624" s="11" t="s">
        <v>3788</v>
      </c>
      <c r="F1624" s="11" t="s">
        <v>5534</v>
      </c>
      <c r="G1624" s="12" t="s">
        <v>5536</v>
      </c>
      <c r="I1624" s="13"/>
      <c r="J1624" s="13"/>
      <c r="M1624" s="15"/>
      <c r="N1624" s="13"/>
      <c r="O1624" s="13" t="s">
        <v>370</v>
      </c>
      <c r="P1624" s="13"/>
      <c r="R1624" s="13"/>
      <c r="S1624" s="13" t="s">
        <v>370</v>
      </c>
      <c r="T1624" s="13"/>
      <c r="W1624" s="13"/>
      <c r="Y1624" s="13"/>
      <c r="Z1624" s="14"/>
      <c r="AD1624" s="13">
        <f t="shared" si="160"/>
        <v>2</v>
      </c>
      <c r="AE1624" s="13">
        <f t="shared" si="162"/>
        <v>0</v>
      </c>
      <c r="AF1624" s="13">
        <f t="shared" si="163"/>
        <v>0</v>
      </c>
      <c r="AG1624" s="13">
        <f t="shared" si="165"/>
        <v>0</v>
      </c>
      <c r="AH1624" s="12">
        <f t="shared" ref="AH1624:AH1632" si="166">SUM(AD1624:AG1624)</f>
        <v>2</v>
      </c>
    </row>
    <row r="1625" spans="1:34" hidden="1" x14ac:dyDescent="0.3">
      <c r="A1625" s="11" t="s">
        <v>5537</v>
      </c>
      <c r="B1625" s="12" t="s">
        <v>4976</v>
      </c>
      <c r="C1625" s="12" t="s">
        <v>4981</v>
      </c>
      <c r="D1625" s="11" t="s">
        <v>5538</v>
      </c>
      <c r="E1625" s="11" t="s">
        <v>5539</v>
      </c>
      <c r="F1625" s="11" t="s">
        <v>5537</v>
      </c>
      <c r="G1625" s="12" t="s">
        <v>5540</v>
      </c>
      <c r="I1625" s="13"/>
      <c r="J1625" s="13"/>
      <c r="M1625" s="15" t="s">
        <v>370</v>
      </c>
      <c r="N1625" s="13"/>
      <c r="P1625" s="13"/>
      <c r="R1625" s="13"/>
      <c r="T1625" s="13"/>
      <c r="W1625" s="13" t="s">
        <v>370</v>
      </c>
      <c r="Y1625" s="13"/>
      <c r="Z1625" s="14"/>
      <c r="AD1625" s="13">
        <f t="shared" si="160"/>
        <v>2</v>
      </c>
      <c r="AE1625" s="13">
        <f t="shared" si="162"/>
        <v>0</v>
      </c>
      <c r="AF1625" s="13">
        <f t="shared" si="163"/>
        <v>0</v>
      </c>
      <c r="AG1625" s="13">
        <f t="shared" si="165"/>
        <v>0</v>
      </c>
      <c r="AH1625" s="12">
        <f t="shared" si="166"/>
        <v>2</v>
      </c>
    </row>
    <row r="1626" spans="1:34" hidden="1" x14ac:dyDescent="0.3">
      <c r="A1626" s="11" t="s">
        <v>5541</v>
      </c>
      <c r="B1626" s="12" t="s">
        <v>4976</v>
      </c>
      <c r="C1626" s="12" t="s">
        <v>4981</v>
      </c>
      <c r="D1626" s="11" t="s">
        <v>5538</v>
      </c>
      <c r="E1626" s="11" t="s">
        <v>5542</v>
      </c>
      <c r="F1626" s="11" t="s">
        <v>5541</v>
      </c>
      <c r="G1626" s="12" t="s">
        <v>5543</v>
      </c>
      <c r="I1626" s="13"/>
      <c r="J1626" s="13"/>
      <c r="M1626" s="15" t="s">
        <v>370</v>
      </c>
      <c r="N1626" s="13"/>
      <c r="O1626" s="13" t="s">
        <v>370</v>
      </c>
      <c r="P1626" s="13"/>
      <c r="R1626" s="13"/>
      <c r="T1626" s="13"/>
      <c r="W1626" s="13"/>
      <c r="Y1626" s="13"/>
      <c r="Z1626" s="14"/>
      <c r="AD1626" s="13">
        <f t="shared" si="160"/>
        <v>2</v>
      </c>
      <c r="AE1626" s="13">
        <f t="shared" si="162"/>
        <v>0</v>
      </c>
      <c r="AF1626" s="13">
        <f t="shared" si="163"/>
        <v>0</v>
      </c>
      <c r="AG1626" s="13">
        <f t="shared" si="165"/>
        <v>0</v>
      </c>
      <c r="AH1626" s="12">
        <f t="shared" si="166"/>
        <v>2</v>
      </c>
    </row>
    <row r="1627" spans="1:34" hidden="1" x14ac:dyDescent="0.3">
      <c r="A1627" s="11" t="s">
        <v>5544</v>
      </c>
      <c r="B1627" s="12" t="s">
        <v>4976</v>
      </c>
      <c r="C1627" s="12" t="s">
        <v>4981</v>
      </c>
      <c r="D1627" s="11" t="s">
        <v>5538</v>
      </c>
      <c r="E1627" s="11" t="s">
        <v>405</v>
      </c>
      <c r="F1627" s="11" t="s">
        <v>5544</v>
      </c>
      <c r="G1627" s="12" t="s">
        <v>5545</v>
      </c>
      <c r="I1627" s="13"/>
      <c r="J1627" s="13"/>
      <c r="M1627" s="15" t="s">
        <v>370</v>
      </c>
      <c r="N1627" s="13"/>
      <c r="O1627" s="13" t="s">
        <v>370</v>
      </c>
      <c r="P1627" s="13"/>
      <c r="R1627" s="13"/>
      <c r="T1627" s="13"/>
      <c r="W1627" s="13"/>
      <c r="Y1627" s="13"/>
      <c r="Z1627" s="14"/>
      <c r="AD1627" s="13">
        <f t="shared" si="160"/>
        <v>2</v>
      </c>
      <c r="AE1627" s="13">
        <f t="shared" si="162"/>
        <v>0</v>
      </c>
      <c r="AF1627" s="13">
        <f t="shared" si="163"/>
        <v>0</v>
      </c>
      <c r="AG1627" s="13">
        <f t="shared" si="165"/>
        <v>0</v>
      </c>
      <c r="AH1627" s="12">
        <f t="shared" si="166"/>
        <v>2</v>
      </c>
    </row>
    <row r="1628" spans="1:34" hidden="1" x14ac:dyDescent="0.3">
      <c r="A1628" s="11" t="s">
        <v>5546</v>
      </c>
      <c r="B1628" s="12" t="s">
        <v>4976</v>
      </c>
      <c r="C1628" s="12" t="s">
        <v>4981</v>
      </c>
      <c r="D1628" s="11" t="s">
        <v>5547</v>
      </c>
      <c r="E1628" s="11" t="s">
        <v>5548</v>
      </c>
      <c r="F1628" s="11" t="s">
        <v>5546</v>
      </c>
      <c r="G1628" s="12" t="s">
        <v>5549</v>
      </c>
      <c r="I1628" s="13"/>
      <c r="J1628" s="13" t="s">
        <v>370</v>
      </c>
      <c r="K1628" s="14" t="s">
        <v>370</v>
      </c>
      <c r="M1628" s="15" t="s">
        <v>370</v>
      </c>
      <c r="N1628" s="13"/>
      <c r="P1628" s="13"/>
      <c r="R1628" s="13"/>
      <c r="S1628" s="13" t="s">
        <v>370</v>
      </c>
      <c r="T1628" s="13"/>
      <c r="W1628" s="13"/>
      <c r="Y1628" s="13"/>
      <c r="Z1628" s="14"/>
      <c r="AD1628" s="13">
        <f t="shared" si="160"/>
        <v>4</v>
      </c>
      <c r="AE1628" s="13">
        <f t="shared" si="162"/>
        <v>0</v>
      </c>
      <c r="AF1628" s="13">
        <f t="shared" si="163"/>
        <v>0</v>
      </c>
      <c r="AG1628" s="13">
        <f t="shared" si="165"/>
        <v>0</v>
      </c>
      <c r="AH1628" s="12">
        <f t="shared" si="166"/>
        <v>4</v>
      </c>
    </row>
    <row r="1629" spans="1:34" hidden="1" x14ac:dyDescent="0.3">
      <c r="A1629" s="11" t="s">
        <v>5550</v>
      </c>
      <c r="B1629" s="12" t="s">
        <v>4976</v>
      </c>
      <c r="C1629" s="12" t="s">
        <v>4981</v>
      </c>
      <c r="D1629" s="11" t="s">
        <v>5547</v>
      </c>
      <c r="E1629" s="11" t="s">
        <v>4079</v>
      </c>
      <c r="F1629" s="11" t="s">
        <v>5550</v>
      </c>
      <c r="G1629" s="12" t="s">
        <v>5551</v>
      </c>
      <c r="I1629" s="13"/>
      <c r="J1629" s="13"/>
      <c r="M1629" s="15"/>
      <c r="N1629" s="13"/>
      <c r="O1629" s="13" t="s">
        <v>370</v>
      </c>
      <c r="P1629" s="13"/>
      <c r="R1629" s="13"/>
      <c r="S1629" s="13" t="s">
        <v>370</v>
      </c>
      <c r="T1629" s="13"/>
      <c r="W1629" s="13"/>
      <c r="Y1629" s="13"/>
      <c r="Z1629" s="14"/>
      <c r="AD1629" s="13">
        <f t="shared" si="160"/>
        <v>2</v>
      </c>
      <c r="AE1629" s="13">
        <f t="shared" si="162"/>
        <v>0</v>
      </c>
      <c r="AF1629" s="13">
        <f t="shared" si="163"/>
        <v>0</v>
      </c>
      <c r="AG1629" s="13">
        <f t="shared" si="165"/>
        <v>0</v>
      </c>
      <c r="AH1629" s="12">
        <f t="shared" si="166"/>
        <v>2</v>
      </c>
    </row>
    <row r="1630" spans="1:34" hidden="1" x14ac:dyDescent="0.3">
      <c r="A1630" s="11" t="s">
        <v>5552</v>
      </c>
      <c r="B1630" s="12" t="s">
        <v>4976</v>
      </c>
      <c r="C1630" s="12" t="s">
        <v>4981</v>
      </c>
      <c r="D1630" s="11" t="s">
        <v>5553</v>
      </c>
      <c r="E1630" s="11" t="s">
        <v>5554</v>
      </c>
      <c r="F1630" s="11" t="s">
        <v>5552</v>
      </c>
      <c r="G1630" s="12" t="s">
        <v>5555</v>
      </c>
      <c r="I1630" s="13"/>
      <c r="J1630" s="13"/>
      <c r="M1630" s="15"/>
      <c r="N1630" s="13"/>
      <c r="P1630" s="13"/>
      <c r="R1630" s="13"/>
      <c r="S1630" s="16" t="s">
        <v>416</v>
      </c>
      <c r="T1630" s="13"/>
      <c r="W1630" s="13"/>
      <c r="Y1630" s="13"/>
      <c r="Z1630" s="14"/>
      <c r="AD1630" s="13">
        <f t="shared" si="160"/>
        <v>1</v>
      </c>
      <c r="AE1630" s="13">
        <f t="shared" si="162"/>
        <v>0</v>
      </c>
      <c r="AF1630" s="13">
        <f t="shared" si="163"/>
        <v>0</v>
      </c>
      <c r="AG1630" s="13">
        <f t="shared" si="165"/>
        <v>0</v>
      </c>
      <c r="AH1630" s="12">
        <f t="shared" si="166"/>
        <v>1</v>
      </c>
    </row>
    <row r="1631" spans="1:34" hidden="1" x14ac:dyDescent="0.3">
      <c r="A1631" s="11" t="s">
        <v>5556</v>
      </c>
      <c r="B1631" s="12" t="s">
        <v>4976</v>
      </c>
      <c r="C1631" s="12" t="s">
        <v>4981</v>
      </c>
      <c r="D1631" s="11" t="s">
        <v>5553</v>
      </c>
      <c r="E1631" s="11" t="s">
        <v>4856</v>
      </c>
      <c r="F1631" s="11" t="s">
        <v>5556</v>
      </c>
      <c r="G1631" s="12" t="s">
        <v>5557</v>
      </c>
      <c r="I1631" s="13"/>
      <c r="J1631" s="13"/>
      <c r="K1631" s="14" t="s">
        <v>370</v>
      </c>
      <c r="M1631" s="15"/>
      <c r="N1631" s="13"/>
      <c r="P1631" s="13" t="s">
        <v>370</v>
      </c>
      <c r="Q1631" s="13" t="s">
        <v>370</v>
      </c>
      <c r="R1631" s="13"/>
      <c r="T1631" s="13" t="s">
        <v>370</v>
      </c>
      <c r="W1631" s="13" t="s">
        <v>370</v>
      </c>
      <c r="Y1631" s="13"/>
      <c r="Z1631" s="14"/>
      <c r="AD1631" s="13">
        <f t="shared" si="160"/>
        <v>5</v>
      </c>
      <c r="AE1631" s="13">
        <f t="shared" si="162"/>
        <v>0</v>
      </c>
      <c r="AF1631" s="13">
        <f t="shared" si="163"/>
        <v>0</v>
      </c>
      <c r="AG1631" s="13">
        <f t="shared" si="165"/>
        <v>0</v>
      </c>
      <c r="AH1631" s="12">
        <f t="shared" si="166"/>
        <v>5</v>
      </c>
    </row>
    <row r="1632" spans="1:34" hidden="1" x14ac:dyDescent="0.3">
      <c r="A1632" s="11" t="s">
        <v>5558</v>
      </c>
      <c r="B1632" s="12" t="s">
        <v>4976</v>
      </c>
      <c r="C1632" s="12" t="s">
        <v>4981</v>
      </c>
      <c r="D1632" s="11" t="s">
        <v>5553</v>
      </c>
      <c r="E1632" s="11" t="s">
        <v>780</v>
      </c>
      <c r="F1632" s="11" t="s">
        <v>5558</v>
      </c>
      <c r="G1632" s="12" t="s">
        <v>5559</v>
      </c>
      <c r="I1632" s="13"/>
      <c r="J1632" s="13"/>
      <c r="K1632" s="17" t="s">
        <v>416</v>
      </c>
      <c r="M1632" s="15"/>
      <c r="N1632" s="13"/>
      <c r="P1632" s="13"/>
      <c r="R1632" s="13"/>
      <c r="T1632" s="13"/>
      <c r="W1632" s="13"/>
      <c r="Y1632" s="13"/>
      <c r="Z1632" s="14"/>
      <c r="AD1632" s="13">
        <f t="shared" si="160"/>
        <v>1</v>
      </c>
      <c r="AE1632" s="13">
        <f t="shared" si="162"/>
        <v>0</v>
      </c>
      <c r="AF1632" s="13">
        <f t="shared" si="163"/>
        <v>0</v>
      </c>
      <c r="AG1632" s="13">
        <f t="shared" si="165"/>
        <v>0</v>
      </c>
      <c r="AH1632" s="12">
        <f t="shared" si="166"/>
        <v>1</v>
      </c>
    </row>
    <row r="1633" spans="1:34" hidden="1" x14ac:dyDescent="0.3">
      <c r="A1633" s="11" t="s">
        <v>5560</v>
      </c>
      <c r="B1633" s="12" t="s">
        <v>4976</v>
      </c>
      <c r="C1633" s="12" t="s">
        <v>4981</v>
      </c>
      <c r="D1633" s="11" t="s">
        <v>5553</v>
      </c>
      <c r="E1633" s="11" t="s">
        <v>4419</v>
      </c>
      <c r="F1633" s="11" t="s">
        <v>5560</v>
      </c>
      <c r="G1633" s="12" t="s">
        <v>5561</v>
      </c>
      <c r="I1633" s="13"/>
      <c r="J1633" s="13"/>
      <c r="K1633" s="17" t="s">
        <v>416</v>
      </c>
      <c r="M1633" s="15"/>
      <c r="N1633" s="13"/>
      <c r="P1633" s="13"/>
      <c r="R1633" s="13"/>
      <c r="T1633" s="13"/>
      <c r="W1633" s="13"/>
      <c r="Y1633" s="13"/>
      <c r="Z1633" s="14"/>
      <c r="AD1633" s="13">
        <f t="shared" si="160"/>
        <v>1</v>
      </c>
      <c r="AE1633" s="13">
        <f t="shared" si="162"/>
        <v>0</v>
      </c>
      <c r="AF1633" s="13">
        <f t="shared" si="163"/>
        <v>0</v>
      </c>
      <c r="AG1633" s="13">
        <f t="shared" si="165"/>
        <v>0</v>
      </c>
      <c r="AH1633" s="12">
        <f t="shared" si="161"/>
        <v>1</v>
      </c>
    </row>
    <row r="1634" spans="1:34" hidden="1" x14ac:dyDescent="0.3">
      <c r="A1634" s="11" t="s">
        <v>5562</v>
      </c>
      <c r="B1634" s="12" t="s">
        <v>4976</v>
      </c>
      <c r="C1634" s="12" t="s">
        <v>4981</v>
      </c>
      <c r="D1634" s="11" t="s">
        <v>5553</v>
      </c>
      <c r="E1634" s="11" t="s">
        <v>2015</v>
      </c>
      <c r="F1634" s="11" t="s">
        <v>5562</v>
      </c>
      <c r="G1634" s="12" t="s">
        <v>5563</v>
      </c>
      <c r="I1634" s="13"/>
      <c r="J1634" s="13"/>
      <c r="K1634" s="17" t="s">
        <v>416</v>
      </c>
      <c r="M1634" s="15"/>
      <c r="N1634" s="13"/>
      <c r="P1634" s="13"/>
      <c r="R1634" s="13"/>
      <c r="T1634" s="13"/>
      <c r="W1634" s="13"/>
      <c r="Y1634" s="13"/>
      <c r="Z1634" s="14"/>
      <c r="AD1634" s="13">
        <f t="shared" si="160"/>
        <v>1</v>
      </c>
      <c r="AE1634" s="13">
        <f t="shared" si="162"/>
        <v>0</v>
      </c>
      <c r="AF1634" s="13">
        <f t="shared" si="163"/>
        <v>0</v>
      </c>
      <c r="AG1634" s="13">
        <f t="shared" si="165"/>
        <v>0</v>
      </c>
      <c r="AH1634" s="12">
        <f t="shared" si="161"/>
        <v>1</v>
      </c>
    </row>
    <row r="1635" spans="1:34" hidden="1" x14ac:dyDescent="0.3">
      <c r="A1635" s="11" t="s">
        <v>5564</v>
      </c>
      <c r="B1635" s="12" t="s">
        <v>4976</v>
      </c>
      <c r="C1635" s="12" t="s">
        <v>4981</v>
      </c>
      <c r="D1635" s="11" t="s">
        <v>5565</v>
      </c>
      <c r="E1635" s="11" t="s">
        <v>5566</v>
      </c>
      <c r="F1635" s="11" t="s">
        <v>5564</v>
      </c>
      <c r="G1635" s="12" t="s">
        <v>5567</v>
      </c>
      <c r="I1635" s="13"/>
      <c r="J1635" s="13"/>
      <c r="K1635" s="14" t="s">
        <v>370</v>
      </c>
      <c r="M1635" s="15" t="s">
        <v>370</v>
      </c>
      <c r="N1635" s="13"/>
      <c r="O1635" s="13" t="s">
        <v>370</v>
      </c>
      <c r="P1635" s="13"/>
      <c r="R1635" s="13"/>
      <c r="S1635" s="13" t="s">
        <v>370</v>
      </c>
      <c r="T1635" s="13"/>
      <c r="W1635" s="13"/>
      <c r="Y1635" s="13"/>
      <c r="Z1635" s="14"/>
      <c r="AD1635" s="13">
        <f t="shared" si="160"/>
        <v>4</v>
      </c>
      <c r="AE1635" s="13">
        <f t="shared" si="162"/>
        <v>0</v>
      </c>
      <c r="AF1635" s="13">
        <f t="shared" si="163"/>
        <v>0</v>
      </c>
      <c r="AG1635" s="13">
        <f t="shared" si="165"/>
        <v>0</v>
      </c>
      <c r="AH1635" s="12">
        <f t="shared" ref="AH1635:AH1641" si="167">SUM(AD1635:AG1635)</f>
        <v>4</v>
      </c>
    </row>
    <row r="1636" spans="1:34" hidden="1" x14ac:dyDescent="0.3">
      <c r="A1636" s="11" t="s">
        <v>5568</v>
      </c>
      <c r="B1636" s="12" t="s">
        <v>4976</v>
      </c>
      <c r="C1636" s="12" t="s">
        <v>4981</v>
      </c>
      <c r="D1636" s="11" t="s">
        <v>5565</v>
      </c>
      <c r="E1636" s="11" t="s">
        <v>5569</v>
      </c>
      <c r="F1636" s="11" t="s">
        <v>5568</v>
      </c>
      <c r="G1636" s="12" t="s">
        <v>5570</v>
      </c>
      <c r="I1636" s="13"/>
      <c r="J1636" s="13" t="s">
        <v>370</v>
      </c>
      <c r="K1636" s="14" t="s">
        <v>370</v>
      </c>
      <c r="M1636" s="15"/>
      <c r="N1636" s="13"/>
      <c r="P1636" s="13"/>
      <c r="R1636" s="13"/>
      <c r="S1636" s="13" t="s">
        <v>370</v>
      </c>
      <c r="T1636" s="13"/>
      <c r="W1636" s="13"/>
      <c r="Y1636" s="13"/>
      <c r="Z1636" s="14"/>
      <c r="AD1636" s="13">
        <f t="shared" si="160"/>
        <v>3</v>
      </c>
      <c r="AE1636" s="13">
        <f t="shared" si="162"/>
        <v>0</v>
      </c>
      <c r="AF1636" s="13">
        <f t="shared" si="163"/>
        <v>0</v>
      </c>
      <c r="AG1636" s="13">
        <f t="shared" si="165"/>
        <v>0</v>
      </c>
      <c r="AH1636" s="12">
        <f t="shared" si="167"/>
        <v>3</v>
      </c>
    </row>
    <row r="1637" spans="1:34" hidden="1" x14ac:dyDescent="0.3">
      <c r="A1637" s="11" t="s">
        <v>5571</v>
      </c>
      <c r="B1637" s="12" t="s">
        <v>4976</v>
      </c>
      <c r="C1637" s="12" t="s">
        <v>4981</v>
      </c>
      <c r="D1637" s="11" t="s">
        <v>5572</v>
      </c>
      <c r="E1637" s="11" t="s">
        <v>5573</v>
      </c>
      <c r="F1637" s="11" t="s">
        <v>5571</v>
      </c>
      <c r="G1637" s="12" t="s">
        <v>5574</v>
      </c>
      <c r="I1637" s="13"/>
      <c r="J1637" s="13" t="s">
        <v>370</v>
      </c>
      <c r="K1637" s="14" t="s">
        <v>370</v>
      </c>
      <c r="M1637" s="15" t="s">
        <v>370</v>
      </c>
      <c r="N1637" s="13"/>
      <c r="O1637" s="13" t="s">
        <v>370</v>
      </c>
      <c r="P1637" s="13"/>
      <c r="R1637" s="13"/>
      <c r="S1637" s="13" t="s">
        <v>370</v>
      </c>
      <c r="T1637" s="13"/>
      <c r="W1637" s="13"/>
      <c r="Y1637" s="13"/>
      <c r="Z1637" s="14"/>
      <c r="AD1637" s="13">
        <f t="shared" si="160"/>
        <v>5</v>
      </c>
      <c r="AE1637" s="13">
        <f t="shared" si="162"/>
        <v>0</v>
      </c>
      <c r="AF1637" s="13">
        <f t="shared" si="163"/>
        <v>0</v>
      </c>
      <c r="AG1637" s="13">
        <f t="shared" si="165"/>
        <v>0</v>
      </c>
      <c r="AH1637" s="12">
        <f t="shared" si="167"/>
        <v>5</v>
      </c>
    </row>
    <row r="1638" spans="1:34" hidden="1" x14ac:dyDescent="0.3">
      <c r="A1638" s="11" t="s">
        <v>5575</v>
      </c>
      <c r="B1638" s="12" t="s">
        <v>4976</v>
      </c>
      <c r="C1638" s="12" t="s">
        <v>4981</v>
      </c>
      <c r="D1638" s="11" t="s">
        <v>5572</v>
      </c>
      <c r="E1638" s="11" t="s">
        <v>5576</v>
      </c>
      <c r="F1638" s="11" t="s">
        <v>5575</v>
      </c>
      <c r="G1638" s="12" t="s">
        <v>5577</v>
      </c>
      <c r="I1638" s="13"/>
      <c r="J1638" s="13"/>
      <c r="M1638" s="15" t="s">
        <v>359</v>
      </c>
      <c r="N1638" s="13"/>
      <c r="O1638" s="13" t="s">
        <v>370</v>
      </c>
      <c r="P1638" s="13"/>
      <c r="R1638" s="13"/>
      <c r="T1638" s="13"/>
      <c r="W1638" s="13"/>
      <c r="Y1638" s="13"/>
      <c r="Z1638" s="14"/>
      <c r="AD1638" s="13">
        <f t="shared" si="160"/>
        <v>2</v>
      </c>
      <c r="AE1638" s="13">
        <f t="shared" si="162"/>
        <v>0</v>
      </c>
      <c r="AF1638" s="13">
        <f t="shared" si="163"/>
        <v>0</v>
      </c>
      <c r="AG1638" s="13">
        <f t="shared" si="165"/>
        <v>0</v>
      </c>
      <c r="AH1638" s="12">
        <f t="shared" si="167"/>
        <v>2</v>
      </c>
    </row>
    <row r="1639" spans="1:34" hidden="1" x14ac:dyDescent="0.3">
      <c r="A1639" s="11" t="s">
        <v>98</v>
      </c>
      <c r="B1639" s="12" t="s">
        <v>4976</v>
      </c>
      <c r="C1639" s="12" t="s">
        <v>4981</v>
      </c>
      <c r="D1639" s="11" t="s">
        <v>5572</v>
      </c>
      <c r="E1639" s="11" t="s">
        <v>5578</v>
      </c>
      <c r="F1639" s="11" t="s">
        <v>98</v>
      </c>
      <c r="G1639" s="12" t="s">
        <v>5579</v>
      </c>
      <c r="I1639" s="13"/>
      <c r="J1639" s="13"/>
      <c r="M1639" s="15" t="s">
        <v>370</v>
      </c>
      <c r="N1639" s="13"/>
      <c r="P1639" s="13"/>
      <c r="R1639" s="13"/>
      <c r="T1639" s="13"/>
      <c r="W1639" s="13" t="s">
        <v>370</v>
      </c>
      <c r="Y1639" s="13"/>
      <c r="Z1639" s="14"/>
      <c r="AD1639" s="13">
        <f t="shared" si="160"/>
        <v>2</v>
      </c>
      <c r="AE1639" s="13">
        <f t="shared" si="162"/>
        <v>0</v>
      </c>
      <c r="AF1639" s="13">
        <f t="shared" si="163"/>
        <v>0</v>
      </c>
      <c r="AG1639" s="13">
        <f t="shared" si="165"/>
        <v>0</v>
      </c>
      <c r="AH1639" s="12">
        <f t="shared" si="167"/>
        <v>2</v>
      </c>
    </row>
    <row r="1640" spans="1:34" hidden="1" x14ac:dyDescent="0.3">
      <c r="A1640" s="11" t="s">
        <v>5580</v>
      </c>
      <c r="B1640" s="12" t="s">
        <v>4976</v>
      </c>
      <c r="C1640" s="12" t="s">
        <v>4981</v>
      </c>
      <c r="D1640" s="11" t="s">
        <v>5581</v>
      </c>
      <c r="E1640" s="11" t="s">
        <v>5582</v>
      </c>
      <c r="F1640" s="11" t="s">
        <v>5580</v>
      </c>
      <c r="G1640" s="12" t="s">
        <v>5583</v>
      </c>
      <c r="I1640" s="13"/>
      <c r="J1640" s="13"/>
      <c r="K1640" s="14" t="s">
        <v>370</v>
      </c>
      <c r="M1640" s="15" t="s">
        <v>370</v>
      </c>
      <c r="N1640" s="13"/>
      <c r="P1640" s="13"/>
      <c r="R1640" s="13"/>
      <c r="T1640" s="13"/>
      <c r="W1640" s="13" t="s">
        <v>370</v>
      </c>
      <c r="Y1640" s="13"/>
      <c r="Z1640" s="14"/>
      <c r="AD1640" s="13">
        <f t="shared" si="160"/>
        <v>3</v>
      </c>
      <c r="AE1640" s="13">
        <f t="shared" si="162"/>
        <v>0</v>
      </c>
      <c r="AF1640" s="13">
        <f t="shared" si="163"/>
        <v>0</v>
      </c>
      <c r="AG1640" s="13">
        <f t="shared" si="165"/>
        <v>0</v>
      </c>
      <c r="AH1640" s="12">
        <f t="shared" si="167"/>
        <v>3</v>
      </c>
    </row>
    <row r="1641" spans="1:34" hidden="1" x14ac:dyDescent="0.3">
      <c r="A1641" s="11" t="s">
        <v>5584</v>
      </c>
      <c r="B1641" s="12" t="s">
        <v>4976</v>
      </c>
      <c r="C1641" s="12" t="s">
        <v>4981</v>
      </c>
      <c r="D1641" s="11" t="s">
        <v>5585</v>
      </c>
      <c r="E1641" s="11" t="s">
        <v>5586</v>
      </c>
      <c r="F1641" s="11" t="s">
        <v>5584</v>
      </c>
      <c r="G1641" s="12" t="s">
        <v>5587</v>
      </c>
      <c r="I1641" s="13"/>
      <c r="J1641" s="13" t="s">
        <v>370</v>
      </c>
      <c r="K1641" s="14" t="s">
        <v>370</v>
      </c>
      <c r="M1641" s="15" t="s">
        <v>370</v>
      </c>
      <c r="N1641" s="13"/>
      <c r="O1641" s="13" t="s">
        <v>370</v>
      </c>
      <c r="P1641" s="13" t="s">
        <v>370</v>
      </c>
      <c r="Q1641" s="13" t="s">
        <v>370</v>
      </c>
      <c r="R1641" s="13"/>
      <c r="S1641" s="13" t="s">
        <v>370</v>
      </c>
      <c r="T1641" s="13" t="s">
        <v>370</v>
      </c>
      <c r="W1641" s="13" t="s">
        <v>370</v>
      </c>
      <c r="Y1641" s="13"/>
      <c r="Z1641" s="14"/>
      <c r="AD1641" s="13">
        <f t="shared" si="160"/>
        <v>9</v>
      </c>
      <c r="AE1641" s="13">
        <f t="shared" si="162"/>
        <v>0</v>
      </c>
      <c r="AF1641" s="13">
        <f t="shared" si="163"/>
        <v>0</v>
      </c>
      <c r="AG1641" s="13">
        <f t="shared" si="165"/>
        <v>0</v>
      </c>
      <c r="AH1641" s="12">
        <f t="shared" si="167"/>
        <v>9</v>
      </c>
    </row>
    <row r="1642" spans="1:34" hidden="1" x14ac:dyDescent="0.3">
      <c r="A1642" s="11" t="s">
        <v>5588</v>
      </c>
      <c r="B1642" s="12" t="s">
        <v>4976</v>
      </c>
      <c r="C1642" s="12" t="s">
        <v>4981</v>
      </c>
      <c r="D1642" s="11" t="s">
        <v>5589</v>
      </c>
      <c r="E1642" s="11" t="s">
        <v>5088</v>
      </c>
      <c r="F1642" s="11" t="s">
        <v>5588</v>
      </c>
      <c r="G1642" s="12" t="s">
        <v>5590</v>
      </c>
      <c r="I1642" s="13"/>
      <c r="J1642" s="13"/>
      <c r="K1642" s="14" t="s">
        <v>370</v>
      </c>
      <c r="M1642" s="15" t="s">
        <v>370</v>
      </c>
      <c r="N1642" s="13"/>
      <c r="P1642" s="13"/>
      <c r="R1642" s="13"/>
      <c r="T1642" s="13"/>
      <c r="W1642" s="13" t="s">
        <v>370</v>
      </c>
      <c r="Y1642" s="13"/>
      <c r="Z1642" s="14"/>
      <c r="AD1642" s="13">
        <f t="shared" si="160"/>
        <v>3</v>
      </c>
      <c r="AE1642" s="13">
        <f t="shared" si="162"/>
        <v>0</v>
      </c>
      <c r="AF1642" s="13">
        <f t="shared" si="163"/>
        <v>0</v>
      </c>
      <c r="AG1642" s="13">
        <f t="shared" si="165"/>
        <v>0</v>
      </c>
      <c r="AH1642" s="12">
        <f t="shared" si="161"/>
        <v>3</v>
      </c>
    </row>
    <row r="1643" spans="1:34" hidden="1" x14ac:dyDescent="0.3">
      <c r="A1643" s="11" t="s">
        <v>5591</v>
      </c>
      <c r="B1643" s="12" t="s">
        <v>4976</v>
      </c>
      <c r="C1643" s="12" t="s">
        <v>4981</v>
      </c>
      <c r="D1643" s="11" t="s">
        <v>5592</v>
      </c>
      <c r="E1643" s="11" t="s">
        <v>528</v>
      </c>
      <c r="F1643" s="11" t="s">
        <v>5591</v>
      </c>
      <c r="G1643" s="12" t="s">
        <v>5593</v>
      </c>
      <c r="I1643" s="13"/>
      <c r="J1643" s="13"/>
      <c r="K1643" s="14" t="s">
        <v>370</v>
      </c>
      <c r="M1643" s="15" t="s">
        <v>370</v>
      </c>
      <c r="N1643" s="13"/>
      <c r="O1643" s="13" t="s">
        <v>370</v>
      </c>
      <c r="P1643" s="13" t="s">
        <v>370</v>
      </c>
      <c r="Q1643" s="13" t="s">
        <v>370</v>
      </c>
      <c r="R1643" s="13"/>
      <c r="S1643" s="13" t="s">
        <v>370</v>
      </c>
      <c r="T1643" s="13" t="s">
        <v>370</v>
      </c>
      <c r="W1643" s="13" t="s">
        <v>370</v>
      </c>
      <c r="Y1643" s="13"/>
      <c r="Z1643" s="14"/>
      <c r="AD1643" s="13">
        <f t="shared" si="160"/>
        <v>8</v>
      </c>
      <c r="AE1643" s="13">
        <f t="shared" si="162"/>
        <v>0</v>
      </c>
      <c r="AF1643" s="13">
        <f t="shared" si="163"/>
        <v>0</v>
      </c>
      <c r="AG1643" s="13">
        <f t="shared" si="165"/>
        <v>0</v>
      </c>
      <c r="AH1643" s="12">
        <f t="shared" si="161"/>
        <v>8</v>
      </c>
    </row>
    <row r="1644" spans="1:34" hidden="1" x14ac:dyDescent="0.3">
      <c r="A1644" s="11" t="s">
        <v>5594</v>
      </c>
      <c r="B1644" s="12" t="s">
        <v>4976</v>
      </c>
      <c r="C1644" s="12" t="s">
        <v>4981</v>
      </c>
      <c r="D1644" s="11" t="s">
        <v>5595</v>
      </c>
      <c r="E1644" s="11" t="s">
        <v>5596</v>
      </c>
      <c r="F1644" s="11" t="s">
        <v>5594</v>
      </c>
      <c r="G1644" s="12" t="s">
        <v>5597</v>
      </c>
      <c r="I1644" s="13"/>
      <c r="J1644" s="13"/>
      <c r="K1644" s="14" t="s">
        <v>370</v>
      </c>
      <c r="M1644" s="15" t="s">
        <v>370</v>
      </c>
      <c r="N1644" s="13"/>
      <c r="O1644" s="13" t="s">
        <v>370</v>
      </c>
      <c r="P1644" s="13" t="s">
        <v>370</v>
      </c>
      <c r="Q1644" s="13" t="s">
        <v>370</v>
      </c>
      <c r="R1644" s="13"/>
      <c r="S1644" s="13" t="s">
        <v>370</v>
      </c>
      <c r="T1644" s="13" t="s">
        <v>370</v>
      </c>
      <c r="W1644" s="13" t="s">
        <v>370</v>
      </c>
      <c r="Y1644" s="13"/>
      <c r="Z1644" s="14"/>
      <c r="AD1644" s="13">
        <f t="shared" si="160"/>
        <v>8</v>
      </c>
      <c r="AE1644" s="13">
        <f t="shared" si="162"/>
        <v>0</v>
      </c>
      <c r="AF1644" s="13">
        <f t="shared" si="163"/>
        <v>0</v>
      </c>
      <c r="AG1644" s="13">
        <f t="shared" si="165"/>
        <v>0</v>
      </c>
      <c r="AH1644" s="12">
        <f t="shared" si="161"/>
        <v>8</v>
      </c>
    </row>
    <row r="1645" spans="1:34" hidden="1" x14ac:dyDescent="0.3">
      <c r="A1645" s="11" t="s">
        <v>5598</v>
      </c>
      <c r="B1645" s="12" t="s">
        <v>4976</v>
      </c>
      <c r="C1645" s="12" t="s">
        <v>4981</v>
      </c>
      <c r="D1645" s="11" t="s">
        <v>5595</v>
      </c>
      <c r="E1645" s="11" t="s">
        <v>5599</v>
      </c>
      <c r="F1645" s="11" t="s">
        <v>5598</v>
      </c>
      <c r="G1645" s="12" t="s">
        <v>5600</v>
      </c>
      <c r="I1645" s="13"/>
      <c r="J1645" s="13"/>
      <c r="M1645" s="15"/>
      <c r="N1645" s="13"/>
      <c r="P1645" s="13"/>
      <c r="R1645" s="13"/>
      <c r="S1645" s="16" t="s">
        <v>416</v>
      </c>
      <c r="T1645" s="13"/>
      <c r="W1645" s="13"/>
      <c r="Y1645" s="13"/>
      <c r="Z1645" s="14"/>
      <c r="AD1645" s="13">
        <f t="shared" si="160"/>
        <v>1</v>
      </c>
      <c r="AE1645" s="13">
        <f t="shared" si="162"/>
        <v>0</v>
      </c>
      <c r="AF1645" s="13">
        <f t="shared" si="163"/>
        <v>0</v>
      </c>
      <c r="AG1645" s="13">
        <f t="shared" si="165"/>
        <v>0</v>
      </c>
      <c r="AH1645" s="12">
        <f t="shared" si="161"/>
        <v>1</v>
      </c>
    </row>
    <row r="1646" spans="1:34" hidden="1" x14ac:dyDescent="0.3">
      <c r="A1646" s="11" t="s">
        <v>5601</v>
      </c>
      <c r="B1646" s="12" t="s">
        <v>4976</v>
      </c>
      <c r="C1646" s="12" t="s">
        <v>4981</v>
      </c>
      <c r="D1646" s="11" t="s">
        <v>5602</v>
      </c>
      <c r="E1646" s="11" t="s">
        <v>536</v>
      </c>
      <c r="F1646" s="11" t="s">
        <v>5601</v>
      </c>
      <c r="G1646" s="12" t="s">
        <v>5603</v>
      </c>
      <c r="I1646" s="13"/>
      <c r="J1646" s="13"/>
      <c r="M1646" s="15" t="s">
        <v>370</v>
      </c>
      <c r="N1646" s="13"/>
      <c r="O1646" s="13" t="s">
        <v>370</v>
      </c>
      <c r="P1646" s="13"/>
      <c r="R1646" s="13"/>
      <c r="S1646" s="16"/>
      <c r="T1646" s="13"/>
      <c r="W1646" s="13"/>
      <c r="Y1646" s="13"/>
      <c r="Z1646" s="14"/>
      <c r="AD1646" s="13">
        <f>COUNTIF(H1646:Z1646,"X")+COUNTIF(H1646:Z1646, "X(e)")</f>
        <v>2</v>
      </c>
      <c r="AE1646" s="13">
        <f t="shared" ref="AE1646:AE1711" si="168">COUNTIF(H1646:Z1646,"NB")</f>
        <v>0</v>
      </c>
      <c r="AF1646" s="13">
        <f t="shared" ref="AF1646:AF1711" si="169">COUNTIF(H1646:Z1646,"V")</f>
        <v>0</v>
      </c>
      <c r="AG1646" s="13">
        <f t="shared" si="165"/>
        <v>0</v>
      </c>
      <c r="AH1646" s="12">
        <f>SUM(AD1646:AG1646)</f>
        <v>2</v>
      </c>
    </row>
    <row r="1647" spans="1:34" hidden="1" x14ac:dyDescent="0.3">
      <c r="A1647" s="11" t="s">
        <v>5604</v>
      </c>
      <c r="B1647" s="12" t="s">
        <v>4976</v>
      </c>
      <c r="C1647" s="12" t="s">
        <v>4981</v>
      </c>
      <c r="D1647" s="11" t="s">
        <v>5602</v>
      </c>
      <c r="E1647" s="11" t="s">
        <v>5605</v>
      </c>
      <c r="F1647" s="11" t="s">
        <v>5604</v>
      </c>
      <c r="G1647" s="12" t="s">
        <v>5606</v>
      </c>
      <c r="I1647" s="13"/>
      <c r="J1647" s="13"/>
      <c r="K1647" s="14" t="s">
        <v>370</v>
      </c>
      <c r="M1647" s="15" t="s">
        <v>370</v>
      </c>
      <c r="N1647" s="13"/>
      <c r="O1647" s="13" t="s">
        <v>370</v>
      </c>
      <c r="P1647" s="13"/>
      <c r="R1647" s="13"/>
      <c r="S1647" s="13" t="s">
        <v>370</v>
      </c>
      <c r="T1647" s="13"/>
      <c r="W1647" s="13"/>
      <c r="Y1647" s="13"/>
      <c r="Z1647" s="14"/>
      <c r="AD1647" s="13">
        <f t="shared" ref="AD1647:AD1728" si="170">COUNTIF(H1647:Z1647,"X")+COUNTIF(H1647:Z1647, "X(e)")</f>
        <v>4</v>
      </c>
      <c r="AE1647" s="13">
        <f t="shared" si="168"/>
        <v>0</v>
      </c>
      <c r="AF1647" s="13">
        <f t="shared" si="169"/>
        <v>0</v>
      </c>
      <c r="AG1647" s="13">
        <f t="shared" si="165"/>
        <v>0</v>
      </c>
      <c r="AH1647" s="12">
        <f t="shared" ref="AH1647:AH1727" si="171">SUM(AD1647:AG1647)</f>
        <v>4</v>
      </c>
    </row>
    <row r="1648" spans="1:34" hidden="1" x14ac:dyDescent="0.3">
      <c r="A1648" s="11" t="s">
        <v>5607</v>
      </c>
      <c r="B1648" s="12" t="s">
        <v>4976</v>
      </c>
      <c r="C1648" s="12" t="s">
        <v>4981</v>
      </c>
      <c r="D1648" s="11" t="s">
        <v>5602</v>
      </c>
      <c r="E1648" s="11" t="s">
        <v>5608</v>
      </c>
      <c r="F1648" s="11" t="s">
        <v>5607</v>
      </c>
      <c r="G1648" s="12" t="s">
        <v>5609</v>
      </c>
      <c r="I1648" s="13"/>
      <c r="J1648" s="13"/>
      <c r="K1648" s="14" t="s">
        <v>370</v>
      </c>
      <c r="M1648" s="15"/>
      <c r="N1648" s="13"/>
      <c r="P1648" s="13" t="s">
        <v>370</v>
      </c>
      <c r="Q1648" s="13" t="s">
        <v>370</v>
      </c>
      <c r="R1648" s="13"/>
      <c r="T1648" s="13" t="s">
        <v>370</v>
      </c>
      <c r="W1648" s="13" t="s">
        <v>370</v>
      </c>
      <c r="Y1648" s="13"/>
      <c r="Z1648" s="14"/>
      <c r="AD1648" s="13">
        <f t="shared" si="170"/>
        <v>5</v>
      </c>
      <c r="AE1648" s="13">
        <f t="shared" si="168"/>
        <v>0</v>
      </c>
      <c r="AF1648" s="13">
        <f t="shared" si="169"/>
        <v>0</v>
      </c>
      <c r="AG1648" s="13">
        <f t="shared" si="165"/>
        <v>0</v>
      </c>
      <c r="AH1648" s="12">
        <f t="shared" si="171"/>
        <v>5</v>
      </c>
    </row>
    <row r="1649" spans="1:34" hidden="1" x14ac:dyDescent="0.3">
      <c r="A1649" s="11" t="s">
        <v>5610</v>
      </c>
      <c r="B1649" s="12" t="s">
        <v>4976</v>
      </c>
      <c r="C1649" s="12" t="s">
        <v>4981</v>
      </c>
      <c r="D1649" s="11" t="s">
        <v>5611</v>
      </c>
      <c r="E1649" s="11" t="s">
        <v>839</v>
      </c>
      <c r="F1649" s="11" t="s">
        <v>5610</v>
      </c>
      <c r="G1649" s="12" t="s">
        <v>5612</v>
      </c>
      <c r="I1649" s="13"/>
      <c r="J1649" s="13" t="s">
        <v>370</v>
      </c>
      <c r="K1649" s="14" t="s">
        <v>370</v>
      </c>
      <c r="M1649" s="15"/>
      <c r="N1649" s="13"/>
      <c r="P1649" s="13"/>
      <c r="R1649" s="13"/>
      <c r="S1649" s="13" t="s">
        <v>370</v>
      </c>
      <c r="T1649" s="13"/>
      <c r="W1649" s="13"/>
      <c r="Y1649" s="13"/>
      <c r="Z1649" s="14"/>
      <c r="AD1649" s="13">
        <f t="shared" si="170"/>
        <v>3</v>
      </c>
      <c r="AE1649" s="13">
        <f t="shared" si="168"/>
        <v>0</v>
      </c>
      <c r="AF1649" s="13">
        <f t="shared" si="169"/>
        <v>0</v>
      </c>
      <c r="AG1649" s="13">
        <f t="shared" si="165"/>
        <v>0</v>
      </c>
      <c r="AH1649" s="12">
        <f t="shared" si="171"/>
        <v>3</v>
      </c>
    </row>
    <row r="1650" spans="1:34" hidden="1" x14ac:dyDescent="0.3">
      <c r="A1650" s="11" t="s">
        <v>5613</v>
      </c>
      <c r="B1650" s="12" t="s">
        <v>4976</v>
      </c>
      <c r="C1650" s="12" t="s">
        <v>4981</v>
      </c>
      <c r="D1650" s="11" t="s">
        <v>5611</v>
      </c>
      <c r="E1650" s="11" t="s">
        <v>5614</v>
      </c>
      <c r="F1650" s="11" t="s">
        <v>5613</v>
      </c>
      <c r="G1650" s="12" t="s">
        <v>5615</v>
      </c>
      <c r="I1650" s="13"/>
      <c r="J1650" s="13"/>
      <c r="M1650" s="15"/>
      <c r="N1650" s="13"/>
      <c r="O1650" s="13" t="s">
        <v>370</v>
      </c>
      <c r="P1650" s="13"/>
      <c r="R1650" s="13"/>
      <c r="S1650" s="13" t="s">
        <v>370</v>
      </c>
      <c r="T1650" s="13"/>
      <c r="W1650" s="13"/>
      <c r="Y1650" s="13"/>
      <c r="Z1650" s="14"/>
      <c r="AD1650" s="13">
        <f t="shared" si="170"/>
        <v>2</v>
      </c>
      <c r="AE1650" s="13">
        <f t="shared" si="168"/>
        <v>0</v>
      </c>
      <c r="AF1650" s="13">
        <f t="shared" si="169"/>
        <v>0</v>
      </c>
      <c r="AG1650" s="13">
        <f t="shared" si="165"/>
        <v>0</v>
      </c>
      <c r="AH1650" s="12">
        <f t="shared" si="171"/>
        <v>2</v>
      </c>
    </row>
    <row r="1651" spans="1:34" hidden="1" x14ac:dyDescent="0.3">
      <c r="A1651" s="11" t="s">
        <v>5616</v>
      </c>
      <c r="B1651" s="12" t="s">
        <v>4976</v>
      </c>
      <c r="C1651" s="12" t="s">
        <v>4981</v>
      </c>
      <c r="D1651" s="11" t="s">
        <v>5617</v>
      </c>
      <c r="E1651" s="11" t="s">
        <v>5618</v>
      </c>
      <c r="F1651" s="11" t="s">
        <v>5616</v>
      </c>
      <c r="G1651" s="12" t="s">
        <v>5619</v>
      </c>
      <c r="I1651" s="13"/>
      <c r="J1651" s="13"/>
      <c r="K1651" s="17" t="s">
        <v>416</v>
      </c>
      <c r="M1651" s="15"/>
      <c r="N1651" s="13"/>
      <c r="P1651" s="13"/>
      <c r="R1651" s="13"/>
      <c r="T1651" s="13"/>
      <c r="W1651" s="13"/>
      <c r="Y1651" s="13"/>
      <c r="Z1651" s="14"/>
      <c r="AD1651" s="13">
        <f t="shared" si="170"/>
        <v>1</v>
      </c>
      <c r="AE1651" s="13">
        <f t="shared" si="168"/>
        <v>0</v>
      </c>
      <c r="AF1651" s="13">
        <f t="shared" si="169"/>
        <v>0</v>
      </c>
      <c r="AG1651" s="13">
        <f t="shared" si="165"/>
        <v>0</v>
      </c>
      <c r="AH1651" s="12">
        <f t="shared" si="171"/>
        <v>1</v>
      </c>
    </row>
    <row r="1652" spans="1:34" hidden="1" x14ac:dyDescent="0.3">
      <c r="A1652" s="11" t="s">
        <v>5620</v>
      </c>
      <c r="B1652" s="12" t="s">
        <v>4976</v>
      </c>
      <c r="C1652" s="12" t="s">
        <v>4981</v>
      </c>
      <c r="D1652" s="11" t="s">
        <v>5617</v>
      </c>
      <c r="E1652" s="11" t="s">
        <v>405</v>
      </c>
      <c r="F1652" s="11" t="s">
        <v>5620</v>
      </c>
      <c r="G1652" s="12" t="s">
        <v>5621</v>
      </c>
      <c r="I1652" s="13"/>
      <c r="J1652" s="13"/>
      <c r="K1652" s="17" t="s">
        <v>416</v>
      </c>
      <c r="M1652" s="15"/>
      <c r="N1652" s="13"/>
      <c r="P1652" s="13"/>
      <c r="R1652" s="13"/>
      <c r="T1652" s="13"/>
      <c r="W1652" s="13"/>
      <c r="Y1652" s="13"/>
      <c r="Z1652" s="14"/>
      <c r="AD1652" s="13">
        <f t="shared" si="170"/>
        <v>1</v>
      </c>
      <c r="AE1652" s="13">
        <f t="shared" si="168"/>
        <v>0</v>
      </c>
      <c r="AF1652" s="13">
        <f t="shared" si="169"/>
        <v>0</v>
      </c>
      <c r="AG1652" s="13">
        <f t="shared" si="165"/>
        <v>0</v>
      </c>
      <c r="AH1652" s="12">
        <f t="shared" si="171"/>
        <v>1</v>
      </c>
    </row>
    <row r="1653" spans="1:34" hidden="1" x14ac:dyDescent="0.3">
      <c r="A1653" s="11" t="s">
        <v>5622</v>
      </c>
      <c r="B1653" s="12" t="s">
        <v>4976</v>
      </c>
      <c r="C1653" s="12" t="s">
        <v>4981</v>
      </c>
      <c r="D1653" s="11" t="s">
        <v>5617</v>
      </c>
      <c r="E1653" s="11" t="s">
        <v>5623</v>
      </c>
      <c r="F1653" s="11" t="s">
        <v>5622</v>
      </c>
      <c r="G1653" s="12" t="s">
        <v>5624</v>
      </c>
      <c r="I1653" s="13"/>
      <c r="J1653" s="13"/>
      <c r="K1653" s="17" t="s">
        <v>416</v>
      </c>
      <c r="M1653" s="15"/>
      <c r="N1653" s="13"/>
      <c r="P1653" s="13"/>
      <c r="R1653" s="13"/>
      <c r="T1653" s="13"/>
      <c r="W1653" s="13"/>
      <c r="Y1653" s="13"/>
      <c r="Z1653" s="14"/>
      <c r="AD1653" s="13">
        <f t="shared" si="170"/>
        <v>1</v>
      </c>
      <c r="AE1653" s="13">
        <f t="shared" si="168"/>
        <v>0</v>
      </c>
      <c r="AF1653" s="13">
        <f t="shared" si="169"/>
        <v>0</v>
      </c>
      <c r="AG1653" s="13">
        <f t="shared" si="165"/>
        <v>0</v>
      </c>
      <c r="AH1653" s="12">
        <f t="shared" si="171"/>
        <v>1</v>
      </c>
    </row>
    <row r="1654" spans="1:34" hidden="1" x14ac:dyDescent="0.3">
      <c r="A1654" s="11" t="s">
        <v>5625</v>
      </c>
      <c r="B1654" s="12" t="s">
        <v>4976</v>
      </c>
      <c r="C1654" s="12" t="s">
        <v>4981</v>
      </c>
      <c r="D1654" s="11" t="s">
        <v>5617</v>
      </c>
      <c r="E1654" s="11" t="s">
        <v>3737</v>
      </c>
      <c r="F1654" s="11" t="s">
        <v>5625</v>
      </c>
      <c r="G1654" s="12" t="s">
        <v>5626</v>
      </c>
      <c r="I1654" s="13"/>
      <c r="J1654" s="13"/>
      <c r="K1654" s="14" t="s">
        <v>370</v>
      </c>
      <c r="M1654" s="15" t="s">
        <v>370</v>
      </c>
      <c r="N1654" s="13"/>
      <c r="P1654" s="13"/>
      <c r="R1654" s="13"/>
      <c r="T1654" s="13"/>
      <c r="W1654" s="13"/>
      <c r="Y1654" s="13"/>
      <c r="Z1654" s="14"/>
      <c r="AD1654" s="13">
        <f t="shared" si="170"/>
        <v>2</v>
      </c>
      <c r="AE1654" s="13">
        <f t="shared" si="168"/>
        <v>0</v>
      </c>
      <c r="AF1654" s="13">
        <f t="shared" si="169"/>
        <v>0</v>
      </c>
      <c r="AG1654" s="13">
        <f t="shared" si="165"/>
        <v>0</v>
      </c>
      <c r="AH1654" s="12">
        <f t="shared" si="171"/>
        <v>2</v>
      </c>
    </row>
    <row r="1655" spans="1:34" hidden="1" x14ac:dyDescent="0.3">
      <c r="A1655" s="11" t="s">
        <v>5627</v>
      </c>
      <c r="B1655" s="12" t="s">
        <v>4976</v>
      </c>
      <c r="C1655" s="12" t="s">
        <v>4981</v>
      </c>
      <c r="D1655" s="11" t="s">
        <v>5617</v>
      </c>
      <c r="E1655" s="11" t="s">
        <v>5628</v>
      </c>
      <c r="F1655" s="11" t="s">
        <v>5627</v>
      </c>
      <c r="G1655" s="12" t="s">
        <v>5629</v>
      </c>
      <c r="I1655" s="13"/>
      <c r="J1655" s="13" t="s">
        <v>370</v>
      </c>
      <c r="K1655" s="14" t="s">
        <v>370</v>
      </c>
      <c r="M1655" s="15" t="s">
        <v>370</v>
      </c>
      <c r="N1655" s="13"/>
      <c r="O1655" s="13" t="s">
        <v>370</v>
      </c>
      <c r="P1655" s="13"/>
      <c r="R1655" s="13"/>
      <c r="S1655" s="13" t="s">
        <v>370</v>
      </c>
      <c r="T1655" s="13"/>
      <c r="W1655" s="13"/>
      <c r="Y1655" s="13"/>
      <c r="Z1655" s="14"/>
      <c r="AD1655" s="13">
        <f t="shared" si="170"/>
        <v>5</v>
      </c>
      <c r="AE1655" s="13">
        <f t="shared" si="168"/>
        <v>0</v>
      </c>
      <c r="AF1655" s="13">
        <f t="shared" si="169"/>
        <v>0</v>
      </c>
      <c r="AG1655" s="13">
        <f t="shared" si="165"/>
        <v>0</v>
      </c>
      <c r="AH1655" s="12">
        <f t="shared" si="171"/>
        <v>5</v>
      </c>
    </row>
    <row r="1656" spans="1:34" hidden="1" x14ac:dyDescent="0.3">
      <c r="A1656" s="11" t="s">
        <v>5630</v>
      </c>
      <c r="B1656" s="12" t="s">
        <v>4976</v>
      </c>
      <c r="C1656" s="12" t="s">
        <v>4981</v>
      </c>
      <c r="D1656" s="11" t="s">
        <v>5631</v>
      </c>
      <c r="E1656" s="11" t="s">
        <v>5632</v>
      </c>
      <c r="F1656" s="11" t="s">
        <v>5630</v>
      </c>
      <c r="G1656" s="12" t="s">
        <v>5633</v>
      </c>
      <c r="I1656" s="13"/>
      <c r="J1656" s="13"/>
      <c r="M1656" s="15" t="s">
        <v>370</v>
      </c>
      <c r="N1656" s="13"/>
      <c r="O1656" s="13" t="s">
        <v>370</v>
      </c>
      <c r="P1656" s="13"/>
      <c r="R1656" s="13"/>
      <c r="T1656" s="13"/>
      <c r="W1656" s="13"/>
      <c r="Y1656" s="13"/>
      <c r="Z1656" s="14"/>
      <c r="AD1656" s="13">
        <f t="shared" si="170"/>
        <v>2</v>
      </c>
      <c r="AE1656" s="13">
        <f t="shared" si="168"/>
        <v>0</v>
      </c>
      <c r="AF1656" s="13">
        <f t="shared" si="169"/>
        <v>0</v>
      </c>
      <c r="AG1656" s="13">
        <f t="shared" si="165"/>
        <v>0</v>
      </c>
      <c r="AH1656" s="12">
        <f t="shared" si="171"/>
        <v>2</v>
      </c>
    </row>
    <row r="1657" spans="1:34" hidden="1" x14ac:dyDescent="0.3">
      <c r="A1657" s="11" t="s">
        <v>5634</v>
      </c>
      <c r="B1657" s="12" t="s">
        <v>4976</v>
      </c>
      <c r="C1657" s="12" t="s">
        <v>4981</v>
      </c>
      <c r="D1657" s="11" t="s">
        <v>5631</v>
      </c>
      <c r="E1657" s="11" t="s">
        <v>1458</v>
      </c>
      <c r="F1657" s="11" t="s">
        <v>5634</v>
      </c>
      <c r="G1657" s="12" t="s">
        <v>5635</v>
      </c>
      <c r="I1657" s="13"/>
      <c r="J1657" s="13" t="s">
        <v>370</v>
      </c>
      <c r="K1657" s="14" t="s">
        <v>370</v>
      </c>
      <c r="M1657" s="15" t="s">
        <v>370</v>
      </c>
      <c r="N1657" s="13"/>
      <c r="O1657" s="13" t="s">
        <v>370</v>
      </c>
      <c r="P1657" s="13" t="s">
        <v>370</v>
      </c>
      <c r="Q1657" s="13" t="s">
        <v>370</v>
      </c>
      <c r="R1657" s="13"/>
      <c r="S1657" s="13" t="s">
        <v>370</v>
      </c>
      <c r="T1657" s="13" t="s">
        <v>370</v>
      </c>
      <c r="W1657" s="13" t="s">
        <v>370</v>
      </c>
      <c r="Y1657" s="13"/>
      <c r="Z1657" s="14"/>
      <c r="AD1657" s="13">
        <f t="shared" si="170"/>
        <v>9</v>
      </c>
      <c r="AE1657" s="13">
        <f t="shared" si="168"/>
        <v>0</v>
      </c>
      <c r="AF1657" s="13">
        <f t="shared" si="169"/>
        <v>0</v>
      </c>
      <c r="AG1657" s="13">
        <f t="shared" si="165"/>
        <v>0</v>
      </c>
      <c r="AH1657" s="12">
        <f t="shared" si="171"/>
        <v>9</v>
      </c>
    </row>
    <row r="1658" spans="1:34" hidden="1" x14ac:dyDescent="0.3">
      <c r="A1658" s="11" t="s">
        <v>5636</v>
      </c>
      <c r="B1658" s="12" t="s">
        <v>4976</v>
      </c>
      <c r="C1658" s="12" t="s">
        <v>4981</v>
      </c>
      <c r="D1658" s="11" t="s">
        <v>5631</v>
      </c>
      <c r="E1658" s="11" t="s">
        <v>5637</v>
      </c>
      <c r="F1658" s="11" t="s">
        <v>5636</v>
      </c>
      <c r="G1658" s="12" t="s">
        <v>5638</v>
      </c>
      <c r="I1658" s="13"/>
      <c r="J1658" s="13" t="s">
        <v>370</v>
      </c>
      <c r="K1658" s="14" t="s">
        <v>370</v>
      </c>
      <c r="M1658" s="15" t="s">
        <v>370</v>
      </c>
      <c r="N1658" s="13"/>
      <c r="O1658" s="13" t="s">
        <v>370</v>
      </c>
      <c r="P1658" s="13"/>
      <c r="R1658" s="13"/>
      <c r="S1658" s="13" t="s">
        <v>370</v>
      </c>
      <c r="T1658" s="13"/>
      <c r="W1658" s="13" t="s">
        <v>370</v>
      </c>
      <c r="Y1658" s="13"/>
      <c r="Z1658" s="14"/>
      <c r="AD1658" s="13">
        <f t="shared" si="170"/>
        <v>6</v>
      </c>
      <c r="AE1658" s="13">
        <f t="shared" si="168"/>
        <v>0</v>
      </c>
      <c r="AF1658" s="13">
        <f t="shared" si="169"/>
        <v>0</v>
      </c>
      <c r="AG1658" s="13">
        <f t="shared" si="165"/>
        <v>0</v>
      </c>
      <c r="AH1658" s="12">
        <f t="shared" si="171"/>
        <v>6</v>
      </c>
    </row>
    <row r="1659" spans="1:34" hidden="1" x14ac:dyDescent="0.3">
      <c r="A1659" s="11" t="s">
        <v>5639</v>
      </c>
      <c r="B1659" s="12" t="s">
        <v>4976</v>
      </c>
      <c r="C1659" s="12" t="s">
        <v>4981</v>
      </c>
      <c r="D1659" s="11" t="s">
        <v>5640</v>
      </c>
      <c r="E1659" s="11" t="s">
        <v>5641</v>
      </c>
      <c r="F1659" s="11" t="s">
        <v>5639</v>
      </c>
      <c r="G1659" s="12" t="s">
        <v>5642</v>
      </c>
      <c r="I1659" s="13"/>
      <c r="J1659" s="13" t="s">
        <v>370</v>
      </c>
      <c r="K1659" s="14" t="s">
        <v>370</v>
      </c>
      <c r="M1659" s="15" t="s">
        <v>370</v>
      </c>
      <c r="N1659" s="13"/>
      <c r="O1659" s="13" t="s">
        <v>370</v>
      </c>
      <c r="P1659" s="13" t="s">
        <v>370</v>
      </c>
      <c r="Q1659" s="13" t="s">
        <v>370</v>
      </c>
      <c r="R1659" s="13"/>
      <c r="S1659" s="13" t="s">
        <v>370</v>
      </c>
      <c r="T1659" s="13" t="s">
        <v>370</v>
      </c>
      <c r="W1659" s="13" t="s">
        <v>370</v>
      </c>
      <c r="Y1659" s="13"/>
      <c r="Z1659" s="14"/>
      <c r="AD1659" s="13">
        <f t="shared" si="170"/>
        <v>9</v>
      </c>
      <c r="AE1659" s="13">
        <f t="shared" si="168"/>
        <v>0</v>
      </c>
      <c r="AF1659" s="13">
        <f t="shared" si="169"/>
        <v>0</v>
      </c>
      <c r="AG1659" s="13">
        <f t="shared" si="165"/>
        <v>0</v>
      </c>
      <c r="AH1659" s="12">
        <f t="shared" si="171"/>
        <v>9</v>
      </c>
    </row>
    <row r="1660" spans="1:34" hidden="1" x14ac:dyDescent="0.3">
      <c r="A1660" s="11" t="s">
        <v>5643</v>
      </c>
      <c r="B1660" s="12" t="s">
        <v>4976</v>
      </c>
      <c r="C1660" s="12" t="s">
        <v>4981</v>
      </c>
      <c r="D1660" s="11" t="s">
        <v>5640</v>
      </c>
      <c r="E1660" s="11" t="s">
        <v>5644</v>
      </c>
      <c r="F1660" s="11" t="s">
        <v>5643</v>
      </c>
      <c r="G1660" s="12" t="s">
        <v>5645</v>
      </c>
      <c r="I1660" s="13"/>
      <c r="J1660" s="13"/>
      <c r="K1660" s="17" t="s">
        <v>416</v>
      </c>
      <c r="M1660" s="15"/>
      <c r="N1660" s="13"/>
      <c r="P1660" s="13"/>
      <c r="Q1660" s="13"/>
      <c r="R1660" s="13"/>
      <c r="T1660" s="13"/>
      <c r="W1660" s="13"/>
      <c r="Y1660" s="13"/>
      <c r="Z1660" s="14"/>
      <c r="AD1660" s="13">
        <f t="shared" si="170"/>
        <v>1</v>
      </c>
      <c r="AE1660" s="13">
        <f t="shared" si="168"/>
        <v>0</v>
      </c>
      <c r="AF1660" s="13">
        <f t="shared" si="169"/>
        <v>0</v>
      </c>
      <c r="AG1660" s="13">
        <f t="shared" si="165"/>
        <v>0</v>
      </c>
      <c r="AH1660" s="12">
        <f t="shared" si="171"/>
        <v>1</v>
      </c>
    </row>
    <row r="1661" spans="1:34" hidden="1" x14ac:dyDescent="0.3">
      <c r="A1661" s="11" t="s">
        <v>5646</v>
      </c>
      <c r="B1661" s="12" t="s">
        <v>4976</v>
      </c>
      <c r="C1661" s="12" t="s">
        <v>4981</v>
      </c>
      <c r="D1661" s="11" t="s">
        <v>5647</v>
      </c>
      <c r="E1661" s="11" t="s">
        <v>5648</v>
      </c>
      <c r="F1661" s="11" t="s">
        <v>5646</v>
      </c>
      <c r="G1661" s="12" t="s">
        <v>5649</v>
      </c>
      <c r="I1661" s="13"/>
      <c r="J1661" s="13" t="s">
        <v>370</v>
      </c>
      <c r="K1661" s="14" t="s">
        <v>370</v>
      </c>
      <c r="M1661" s="15" t="s">
        <v>370</v>
      </c>
      <c r="N1661" s="13"/>
      <c r="O1661" s="13" t="s">
        <v>370</v>
      </c>
      <c r="P1661" s="13"/>
      <c r="R1661" s="13"/>
      <c r="S1661" s="13" t="s">
        <v>370</v>
      </c>
      <c r="T1661" s="13"/>
      <c r="W1661" s="13"/>
      <c r="Y1661" s="13"/>
      <c r="Z1661" s="14"/>
      <c r="AD1661" s="13">
        <f t="shared" si="170"/>
        <v>5</v>
      </c>
      <c r="AE1661" s="13">
        <f t="shared" si="168"/>
        <v>0</v>
      </c>
      <c r="AF1661" s="13">
        <f t="shared" si="169"/>
        <v>0</v>
      </c>
      <c r="AG1661" s="13">
        <f t="shared" si="165"/>
        <v>0</v>
      </c>
      <c r="AH1661" s="12">
        <f t="shared" si="171"/>
        <v>5</v>
      </c>
    </row>
    <row r="1662" spans="1:34" hidden="1" x14ac:dyDescent="0.3">
      <c r="A1662" s="11" t="s">
        <v>5650</v>
      </c>
      <c r="B1662" s="12" t="s">
        <v>4976</v>
      </c>
      <c r="C1662" s="12" t="s">
        <v>4981</v>
      </c>
      <c r="D1662" s="11" t="s">
        <v>5647</v>
      </c>
      <c r="E1662" s="11" t="s">
        <v>783</v>
      </c>
      <c r="F1662" s="11" t="s">
        <v>5650</v>
      </c>
      <c r="G1662" s="12" t="s">
        <v>5651</v>
      </c>
      <c r="I1662" s="13"/>
      <c r="J1662" s="13" t="s">
        <v>370</v>
      </c>
      <c r="K1662" s="14" t="s">
        <v>370</v>
      </c>
      <c r="M1662" s="15" t="s">
        <v>370</v>
      </c>
      <c r="N1662" s="13"/>
      <c r="O1662" s="13" t="s">
        <v>370</v>
      </c>
      <c r="P1662" s="13"/>
      <c r="R1662" s="13"/>
      <c r="S1662" s="13" t="s">
        <v>370</v>
      </c>
      <c r="T1662" s="13"/>
      <c r="W1662" s="13" t="s">
        <v>370</v>
      </c>
      <c r="Y1662" s="13"/>
      <c r="Z1662" s="14"/>
      <c r="AD1662" s="13">
        <f t="shared" si="170"/>
        <v>6</v>
      </c>
      <c r="AE1662" s="13">
        <f t="shared" si="168"/>
        <v>0</v>
      </c>
      <c r="AF1662" s="13">
        <f t="shared" si="169"/>
        <v>0</v>
      </c>
      <c r="AG1662" s="13">
        <f t="shared" si="165"/>
        <v>0</v>
      </c>
      <c r="AH1662" s="12">
        <f t="shared" si="171"/>
        <v>6</v>
      </c>
    </row>
    <row r="1663" spans="1:34" hidden="1" x14ac:dyDescent="0.3">
      <c r="A1663" s="11" t="s">
        <v>5652</v>
      </c>
      <c r="B1663" s="12" t="s">
        <v>4976</v>
      </c>
      <c r="C1663" s="12" t="s">
        <v>4981</v>
      </c>
      <c r="D1663" s="11" t="s">
        <v>5653</v>
      </c>
      <c r="E1663" s="11" t="s">
        <v>5654</v>
      </c>
      <c r="F1663" s="11" t="s">
        <v>5652</v>
      </c>
      <c r="G1663" s="12" t="s">
        <v>5655</v>
      </c>
      <c r="I1663" s="13"/>
      <c r="J1663" s="13"/>
      <c r="K1663" s="17" t="s">
        <v>416</v>
      </c>
      <c r="M1663" s="15"/>
      <c r="N1663" s="13"/>
      <c r="P1663" s="13"/>
      <c r="R1663" s="13"/>
      <c r="T1663" s="13"/>
      <c r="W1663" s="13"/>
      <c r="Y1663" s="13"/>
      <c r="Z1663" s="14"/>
      <c r="AD1663" s="13">
        <f t="shared" si="170"/>
        <v>1</v>
      </c>
      <c r="AE1663" s="13">
        <f t="shared" si="168"/>
        <v>0</v>
      </c>
      <c r="AF1663" s="13">
        <f t="shared" si="169"/>
        <v>0</v>
      </c>
      <c r="AG1663" s="13">
        <f t="shared" si="165"/>
        <v>0</v>
      </c>
      <c r="AH1663" s="12">
        <f t="shared" si="171"/>
        <v>1</v>
      </c>
    </row>
    <row r="1664" spans="1:34" hidden="1" x14ac:dyDescent="0.3">
      <c r="A1664" s="11" t="s">
        <v>5656</v>
      </c>
      <c r="B1664" s="12" t="s">
        <v>4976</v>
      </c>
      <c r="C1664" s="12" t="s">
        <v>4981</v>
      </c>
      <c r="D1664" s="11" t="s">
        <v>5657</v>
      </c>
      <c r="E1664" s="11" t="s">
        <v>5658</v>
      </c>
      <c r="F1664" s="11" t="s">
        <v>5656</v>
      </c>
      <c r="G1664" s="12" t="s">
        <v>5659</v>
      </c>
      <c r="I1664" s="13"/>
      <c r="J1664" s="13"/>
      <c r="M1664" s="15" t="s">
        <v>370</v>
      </c>
      <c r="N1664" s="13"/>
      <c r="O1664" s="13" t="s">
        <v>370</v>
      </c>
      <c r="P1664" s="13"/>
      <c r="R1664" s="13"/>
      <c r="T1664" s="13"/>
      <c r="W1664" s="13"/>
      <c r="Y1664" s="13"/>
      <c r="Z1664" s="14"/>
      <c r="AD1664" s="13">
        <f t="shared" si="170"/>
        <v>2</v>
      </c>
      <c r="AE1664" s="13">
        <f t="shared" si="168"/>
        <v>0</v>
      </c>
      <c r="AF1664" s="13">
        <f t="shared" si="169"/>
        <v>0</v>
      </c>
      <c r="AG1664" s="13">
        <f t="shared" si="165"/>
        <v>0</v>
      </c>
      <c r="AH1664" s="12">
        <f t="shared" si="171"/>
        <v>2</v>
      </c>
    </row>
    <row r="1665" spans="1:34" hidden="1" x14ac:dyDescent="0.3">
      <c r="A1665" s="11" t="s">
        <v>5660</v>
      </c>
      <c r="B1665" s="12" t="s">
        <v>4976</v>
      </c>
      <c r="C1665" s="12" t="s">
        <v>5661</v>
      </c>
      <c r="D1665" s="11" t="s">
        <v>5662</v>
      </c>
      <c r="E1665" s="11" t="s">
        <v>528</v>
      </c>
      <c r="F1665" s="11" t="s">
        <v>5660</v>
      </c>
      <c r="G1665" s="12" t="s">
        <v>5663</v>
      </c>
      <c r="H1665" s="13" t="s">
        <v>396</v>
      </c>
      <c r="I1665" s="13"/>
      <c r="J1665" s="13" t="s">
        <v>370</v>
      </c>
      <c r="K1665" s="14" t="s">
        <v>370</v>
      </c>
      <c r="M1665" s="15"/>
      <c r="N1665" s="13"/>
      <c r="P1665" s="13"/>
      <c r="R1665" s="13" t="s">
        <v>370</v>
      </c>
      <c r="T1665" s="13"/>
      <c r="W1665" s="13"/>
      <c r="Y1665" s="13"/>
      <c r="Z1665" s="14"/>
      <c r="AD1665" s="13">
        <f t="shared" si="170"/>
        <v>3</v>
      </c>
      <c r="AE1665" s="13">
        <f t="shared" si="168"/>
        <v>0</v>
      </c>
      <c r="AF1665" s="13">
        <f t="shared" si="169"/>
        <v>0</v>
      </c>
      <c r="AG1665" s="13">
        <f t="shared" ref="AG1665:AG1711" si="172">COUNTIF(H1665:AA1665,"IN")</f>
        <v>0</v>
      </c>
      <c r="AH1665" s="12">
        <f t="shared" ref="AH1665:AH1674" si="173">SUM(AD1665:AG1665)</f>
        <v>3</v>
      </c>
    </row>
    <row r="1666" spans="1:34" hidden="1" x14ac:dyDescent="0.3">
      <c r="A1666" s="11" t="s">
        <v>5664</v>
      </c>
      <c r="B1666" s="12" t="s">
        <v>4976</v>
      </c>
      <c r="C1666" s="12" t="s">
        <v>5661</v>
      </c>
      <c r="D1666" s="11" t="s">
        <v>5662</v>
      </c>
      <c r="E1666" s="11" t="s">
        <v>4701</v>
      </c>
      <c r="F1666" s="11" t="s">
        <v>5664</v>
      </c>
      <c r="G1666" s="12" t="s">
        <v>5665</v>
      </c>
      <c r="H1666" s="13" t="s">
        <v>370</v>
      </c>
      <c r="I1666" s="13"/>
      <c r="J1666" s="13" t="s">
        <v>370</v>
      </c>
      <c r="M1666" s="15"/>
      <c r="N1666" s="13"/>
      <c r="P1666" s="13"/>
      <c r="R1666" s="13" t="s">
        <v>370</v>
      </c>
      <c r="T1666" s="13"/>
      <c r="W1666" s="13"/>
      <c r="Y1666" s="13"/>
      <c r="Z1666" s="14"/>
      <c r="AD1666" s="13">
        <f t="shared" si="170"/>
        <v>3</v>
      </c>
      <c r="AE1666" s="13">
        <f t="shared" si="168"/>
        <v>0</v>
      </c>
      <c r="AF1666" s="13">
        <f t="shared" si="169"/>
        <v>0</v>
      </c>
      <c r="AG1666" s="13">
        <f t="shared" si="172"/>
        <v>0</v>
      </c>
      <c r="AH1666" s="12">
        <f t="shared" si="173"/>
        <v>3</v>
      </c>
    </row>
    <row r="1667" spans="1:34" hidden="1" x14ac:dyDescent="0.3">
      <c r="A1667" s="11" t="s">
        <v>5666</v>
      </c>
      <c r="B1667" s="12" t="s">
        <v>4976</v>
      </c>
      <c r="C1667" s="12" t="s">
        <v>5661</v>
      </c>
      <c r="D1667" s="11" t="s">
        <v>5662</v>
      </c>
      <c r="E1667" s="11" t="s">
        <v>5667</v>
      </c>
      <c r="F1667" s="11" t="s">
        <v>5666</v>
      </c>
      <c r="G1667" s="12" t="s">
        <v>5668</v>
      </c>
      <c r="I1667" s="13"/>
      <c r="J1667" s="13"/>
      <c r="M1667" s="15"/>
      <c r="N1667" s="13"/>
      <c r="O1667" s="13" t="s">
        <v>370</v>
      </c>
      <c r="P1667" s="13"/>
      <c r="R1667" s="13"/>
      <c r="S1667" s="13" t="s">
        <v>370</v>
      </c>
      <c r="T1667" s="13"/>
      <c r="W1667" s="13"/>
      <c r="Y1667" s="13"/>
      <c r="Z1667" s="14"/>
      <c r="AD1667" s="13">
        <f t="shared" si="170"/>
        <v>2</v>
      </c>
      <c r="AE1667" s="13">
        <f t="shared" si="168"/>
        <v>0</v>
      </c>
      <c r="AF1667" s="13">
        <f t="shared" si="169"/>
        <v>0</v>
      </c>
      <c r="AG1667" s="13">
        <f t="shared" si="172"/>
        <v>0</v>
      </c>
      <c r="AH1667" s="12">
        <f t="shared" si="173"/>
        <v>2</v>
      </c>
    </row>
    <row r="1668" spans="1:34" hidden="1" x14ac:dyDescent="0.3">
      <c r="A1668" s="11" t="s">
        <v>5669</v>
      </c>
      <c r="B1668" s="12" t="s">
        <v>4976</v>
      </c>
      <c r="C1668" s="12" t="s">
        <v>5661</v>
      </c>
      <c r="D1668" s="11" t="s">
        <v>5662</v>
      </c>
      <c r="E1668" s="11" t="s">
        <v>507</v>
      </c>
      <c r="F1668" s="11" t="s">
        <v>5669</v>
      </c>
      <c r="G1668" s="12" t="s">
        <v>5670</v>
      </c>
      <c r="I1668" s="13"/>
      <c r="J1668" s="13"/>
      <c r="M1668" s="15"/>
      <c r="N1668" s="13"/>
      <c r="O1668" s="13" t="s">
        <v>370</v>
      </c>
      <c r="P1668" s="13"/>
      <c r="R1668" s="13"/>
      <c r="S1668" s="13" t="s">
        <v>370</v>
      </c>
      <c r="T1668" s="13"/>
      <c r="W1668" s="13"/>
      <c r="Y1668" s="13"/>
      <c r="Z1668" s="14"/>
      <c r="AD1668" s="13">
        <f t="shared" si="170"/>
        <v>2</v>
      </c>
      <c r="AE1668" s="13">
        <f t="shared" si="168"/>
        <v>0</v>
      </c>
      <c r="AF1668" s="13">
        <f t="shared" si="169"/>
        <v>0</v>
      </c>
      <c r="AG1668" s="13">
        <f t="shared" si="172"/>
        <v>0</v>
      </c>
      <c r="AH1668" s="12">
        <f t="shared" si="173"/>
        <v>2</v>
      </c>
    </row>
    <row r="1669" spans="1:34" hidden="1" x14ac:dyDescent="0.3">
      <c r="A1669" s="11" t="s">
        <v>5671</v>
      </c>
      <c r="B1669" s="12" t="s">
        <v>4976</v>
      </c>
      <c r="C1669" s="12" t="s">
        <v>5672</v>
      </c>
      <c r="D1669" s="11" t="s">
        <v>5673</v>
      </c>
      <c r="E1669" s="11" t="s">
        <v>5674</v>
      </c>
      <c r="F1669" s="11" t="s">
        <v>5671</v>
      </c>
      <c r="G1669" s="12" t="s">
        <v>5675</v>
      </c>
      <c r="I1669" s="13"/>
      <c r="J1669" s="13"/>
      <c r="M1669" s="15" t="s">
        <v>370</v>
      </c>
      <c r="N1669" s="13"/>
      <c r="P1669" s="13"/>
      <c r="R1669" s="13"/>
      <c r="T1669" s="13"/>
      <c r="W1669" s="13"/>
      <c r="Y1669" s="13"/>
      <c r="Z1669" s="14"/>
      <c r="AD1669" s="13">
        <f t="shared" si="170"/>
        <v>1</v>
      </c>
      <c r="AE1669" s="13">
        <f t="shared" si="168"/>
        <v>0</v>
      </c>
      <c r="AF1669" s="13">
        <f t="shared" si="169"/>
        <v>0</v>
      </c>
      <c r="AG1669" s="13">
        <f>COUNTIF(H1669:AA1669,"IN")</f>
        <v>0</v>
      </c>
      <c r="AH1669" s="12">
        <f t="shared" si="173"/>
        <v>1</v>
      </c>
    </row>
    <row r="1670" spans="1:34" hidden="1" x14ac:dyDescent="0.3">
      <c r="A1670" s="11" t="s">
        <v>5676</v>
      </c>
      <c r="B1670" s="12" t="s">
        <v>4976</v>
      </c>
      <c r="C1670" s="12" t="s">
        <v>5672</v>
      </c>
      <c r="D1670" s="11" t="s">
        <v>5673</v>
      </c>
      <c r="E1670" s="11" t="s">
        <v>5677</v>
      </c>
      <c r="F1670" s="11" t="s">
        <v>5676</v>
      </c>
      <c r="G1670" s="12" t="s">
        <v>5678</v>
      </c>
      <c r="I1670" s="13"/>
      <c r="J1670" s="13"/>
      <c r="M1670" s="15" t="s">
        <v>370</v>
      </c>
      <c r="N1670" s="13"/>
      <c r="O1670" s="13" t="s">
        <v>370</v>
      </c>
      <c r="P1670" s="13"/>
      <c r="R1670" s="13"/>
      <c r="T1670" s="13"/>
      <c r="W1670" s="13"/>
      <c r="Y1670" s="13"/>
      <c r="Z1670" s="14"/>
      <c r="AD1670" s="13">
        <f t="shared" si="170"/>
        <v>2</v>
      </c>
      <c r="AE1670" s="13">
        <f t="shared" si="168"/>
        <v>0</v>
      </c>
      <c r="AF1670" s="13">
        <f t="shared" si="169"/>
        <v>0</v>
      </c>
      <c r="AG1670" s="13">
        <f>COUNTIF(H1670:AA1670,"IN")</f>
        <v>0</v>
      </c>
      <c r="AH1670" s="12">
        <f t="shared" si="173"/>
        <v>2</v>
      </c>
    </row>
    <row r="1671" spans="1:34" hidden="1" x14ac:dyDescent="0.3">
      <c r="A1671" s="11" t="s">
        <v>5679</v>
      </c>
      <c r="B1671" s="12" t="s">
        <v>4976</v>
      </c>
      <c r="C1671" s="12" t="s">
        <v>5672</v>
      </c>
      <c r="D1671" s="11" t="s">
        <v>5680</v>
      </c>
      <c r="E1671" s="11" t="s">
        <v>1183</v>
      </c>
      <c r="F1671" s="11" t="s">
        <v>5679</v>
      </c>
      <c r="G1671" s="12" t="s">
        <v>5681</v>
      </c>
      <c r="I1671" s="13"/>
      <c r="J1671" s="13"/>
      <c r="K1671" s="17" t="s">
        <v>416</v>
      </c>
      <c r="M1671" s="15"/>
      <c r="N1671" s="13"/>
      <c r="P1671" s="13"/>
      <c r="R1671" s="13"/>
      <c r="T1671" s="13"/>
      <c r="W1671" s="13"/>
      <c r="Y1671" s="13"/>
      <c r="Z1671" s="14"/>
      <c r="AD1671" s="13">
        <f t="shared" si="170"/>
        <v>1</v>
      </c>
      <c r="AE1671" s="13">
        <f t="shared" si="168"/>
        <v>0</v>
      </c>
      <c r="AF1671" s="13">
        <f t="shared" si="169"/>
        <v>0</v>
      </c>
      <c r="AG1671" s="13">
        <f>COUNTIF(H1671:AA1671,"IN")</f>
        <v>0</v>
      </c>
      <c r="AH1671" s="12">
        <f t="shared" si="173"/>
        <v>1</v>
      </c>
    </row>
    <row r="1672" spans="1:34" hidden="1" x14ac:dyDescent="0.3">
      <c r="A1672" s="11" t="s">
        <v>5682</v>
      </c>
      <c r="B1672" s="12" t="s">
        <v>4976</v>
      </c>
      <c r="C1672" s="12" t="s">
        <v>5672</v>
      </c>
      <c r="D1672" s="11" t="s">
        <v>5680</v>
      </c>
      <c r="E1672" s="11" t="s">
        <v>2427</v>
      </c>
      <c r="F1672" s="11" t="s">
        <v>5682</v>
      </c>
      <c r="G1672" s="12" t="s">
        <v>5683</v>
      </c>
      <c r="I1672" s="13"/>
      <c r="J1672" s="13"/>
      <c r="K1672" s="17" t="s">
        <v>416</v>
      </c>
      <c r="M1672" s="15"/>
      <c r="N1672" s="13"/>
      <c r="P1672" s="13"/>
      <c r="R1672" s="13"/>
      <c r="T1672" s="13"/>
      <c r="W1672" s="13"/>
      <c r="Y1672" s="13"/>
      <c r="Z1672" s="14"/>
      <c r="AD1672" s="13">
        <f t="shared" si="170"/>
        <v>1</v>
      </c>
      <c r="AE1672" s="13">
        <f t="shared" si="168"/>
        <v>0</v>
      </c>
      <c r="AF1672" s="13">
        <f t="shared" si="169"/>
        <v>0</v>
      </c>
      <c r="AG1672" s="13">
        <f>COUNTIF(H1672:AA1672,"IN")</f>
        <v>0</v>
      </c>
      <c r="AH1672" s="12">
        <f t="shared" si="173"/>
        <v>1</v>
      </c>
    </row>
    <row r="1673" spans="1:34" hidden="1" x14ac:dyDescent="0.3">
      <c r="A1673" s="11" t="s">
        <v>5684</v>
      </c>
      <c r="B1673" s="12" t="s">
        <v>4976</v>
      </c>
      <c r="C1673" s="12" t="s">
        <v>5672</v>
      </c>
      <c r="D1673" s="11" t="s">
        <v>5680</v>
      </c>
      <c r="E1673" s="11" t="s">
        <v>5685</v>
      </c>
      <c r="F1673" s="11" t="s">
        <v>5684</v>
      </c>
      <c r="G1673" s="12" t="s">
        <v>5686</v>
      </c>
      <c r="I1673" s="13"/>
      <c r="J1673" s="13"/>
      <c r="K1673" s="14" t="s">
        <v>370</v>
      </c>
      <c r="M1673" s="15" t="s">
        <v>370</v>
      </c>
      <c r="N1673" s="13"/>
      <c r="O1673" s="13" t="s">
        <v>370</v>
      </c>
      <c r="P1673" s="13" t="s">
        <v>370</v>
      </c>
      <c r="Q1673" s="13" t="s">
        <v>370</v>
      </c>
      <c r="R1673" s="13"/>
      <c r="S1673" s="13" t="s">
        <v>370</v>
      </c>
      <c r="T1673" s="13" t="s">
        <v>370</v>
      </c>
      <c r="W1673" s="13"/>
      <c r="Y1673" s="13"/>
      <c r="Z1673" s="14"/>
      <c r="AD1673" s="13">
        <f t="shared" si="170"/>
        <v>7</v>
      </c>
      <c r="AE1673" s="13">
        <f t="shared" si="168"/>
        <v>0</v>
      </c>
      <c r="AF1673" s="13">
        <f t="shared" si="169"/>
        <v>0</v>
      </c>
      <c r="AG1673" s="13">
        <f t="shared" si="172"/>
        <v>0</v>
      </c>
      <c r="AH1673" s="12">
        <f t="shared" si="173"/>
        <v>7</v>
      </c>
    </row>
    <row r="1674" spans="1:34" hidden="1" x14ac:dyDescent="0.3">
      <c r="A1674" s="11" t="s">
        <v>5687</v>
      </c>
      <c r="B1674" s="12" t="s">
        <v>4976</v>
      </c>
      <c r="C1674" s="12" t="s">
        <v>5672</v>
      </c>
      <c r="D1674" s="11" t="s">
        <v>5680</v>
      </c>
      <c r="E1674" s="11" t="s">
        <v>5391</v>
      </c>
      <c r="F1674" s="11" t="s">
        <v>5687</v>
      </c>
      <c r="G1674" s="12" t="s">
        <v>5688</v>
      </c>
      <c r="I1674" s="13"/>
      <c r="J1674" s="13" t="s">
        <v>370</v>
      </c>
      <c r="K1674" s="14" t="s">
        <v>370</v>
      </c>
      <c r="M1674" s="15"/>
      <c r="N1674" s="13"/>
      <c r="O1674" s="13" t="s">
        <v>370</v>
      </c>
      <c r="P1674" s="13"/>
      <c r="R1674" s="13"/>
      <c r="S1674" s="13" t="s">
        <v>370</v>
      </c>
      <c r="T1674" s="13"/>
      <c r="W1674" s="13"/>
      <c r="Y1674" s="13"/>
      <c r="Z1674" s="14"/>
      <c r="AD1674" s="13">
        <f t="shared" si="170"/>
        <v>4</v>
      </c>
      <c r="AE1674" s="13">
        <f t="shared" si="168"/>
        <v>0</v>
      </c>
      <c r="AF1674" s="13">
        <f t="shared" si="169"/>
        <v>0</v>
      </c>
      <c r="AG1674" s="13">
        <f>COUNTIF(H1674:AA1674,"IN")</f>
        <v>0</v>
      </c>
      <c r="AH1674" s="12">
        <f t="shared" si="173"/>
        <v>4</v>
      </c>
    </row>
    <row r="1675" spans="1:34" hidden="1" x14ac:dyDescent="0.3">
      <c r="A1675" s="11" t="s">
        <v>5689</v>
      </c>
      <c r="B1675" s="12" t="s">
        <v>4976</v>
      </c>
      <c r="C1675" s="12" t="s">
        <v>5672</v>
      </c>
      <c r="D1675" s="11" t="s">
        <v>5680</v>
      </c>
      <c r="E1675" s="11" t="s">
        <v>5690</v>
      </c>
      <c r="F1675" s="11" t="s">
        <v>5689</v>
      </c>
      <c r="G1675" s="12" t="s">
        <v>5691</v>
      </c>
      <c r="I1675" s="13"/>
      <c r="J1675" s="13"/>
      <c r="K1675" s="17" t="s">
        <v>416</v>
      </c>
      <c r="M1675" s="15"/>
      <c r="N1675" s="13"/>
      <c r="P1675" s="13"/>
      <c r="R1675" s="13"/>
      <c r="T1675" s="13"/>
      <c r="W1675" s="13"/>
      <c r="Y1675" s="13"/>
      <c r="Z1675" s="14"/>
      <c r="AD1675" s="13">
        <f>COUNTIF(H1675:Z1675,"X")+COUNTIF(H1675:Z1675, "X(e)")</f>
        <v>1</v>
      </c>
      <c r="AE1675" s="13">
        <f>COUNTIF(H1675:Z1675,"NB")</f>
        <v>0</v>
      </c>
      <c r="AF1675" s="13">
        <f>COUNTIF(H1675:Z1675,"V")</f>
        <v>0</v>
      </c>
      <c r="AG1675" s="13">
        <f>COUNTIF(H1675:AA1675,"IN")</f>
        <v>0</v>
      </c>
      <c r="AH1675" s="12">
        <f>SUM(AD1675:AG1675)</f>
        <v>1</v>
      </c>
    </row>
    <row r="1676" spans="1:34" hidden="1" x14ac:dyDescent="0.3">
      <c r="A1676" s="11" t="s">
        <v>5692</v>
      </c>
      <c r="B1676" s="12" t="s">
        <v>4976</v>
      </c>
      <c r="C1676" s="12" t="s">
        <v>5672</v>
      </c>
      <c r="D1676" s="11" t="s">
        <v>5680</v>
      </c>
      <c r="E1676" s="11" t="s">
        <v>5693</v>
      </c>
      <c r="F1676" s="11" t="s">
        <v>5692</v>
      </c>
      <c r="G1676" s="12" t="s">
        <v>5694</v>
      </c>
      <c r="I1676" s="13"/>
      <c r="J1676" s="13"/>
      <c r="K1676" s="17" t="s">
        <v>416</v>
      </c>
      <c r="M1676" s="15"/>
      <c r="N1676" s="13"/>
      <c r="P1676" s="13"/>
      <c r="R1676" s="13"/>
      <c r="T1676" s="13"/>
      <c r="W1676" s="13"/>
      <c r="Y1676" s="13"/>
      <c r="Z1676" s="14"/>
      <c r="AD1676" s="13">
        <f>COUNTIF(H1676:Z1676,"X")+COUNTIF(H1676:Z1676, "X(e)")</f>
        <v>1</v>
      </c>
      <c r="AE1676" s="13">
        <f>COUNTIF(H1676:Z1676,"NB")</f>
        <v>0</v>
      </c>
      <c r="AF1676" s="13">
        <f>COUNTIF(H1676:Z1676,"V")</f>
        <v>0</v>
      </c>
      <c r="AG1676" s="13">
        <f>COUNTIF(H1676:AA1676,"IN")</f>
        <v>0</v>
      </c>
      <c r="AH1676" s="12">
        <f>SUM(AD1676:AG1676)</f>
        <v>1</v>
      </c>
    </row>
    <row r="1677" spans="1:34" hidden="1" x14ac:dyDescent="0.3">
      <c r="A1677" s="11" t="s">
        <v>5695</v>
      </c>
      <c r="B1677" s="12" t="s">
        <v>4976</v>
      </c>
      <c r="C1677" s="12" t="s">
        <v>5672</v>
      </c>
      <c r="D1677" s="11" t="s">
        <v>5680</v>
      </c>
      <c r="E1677" s="11" t="s">
        <v>5696</v>
      </c>
      <c r="F1677" s="11" t="s">
        <v>5695</v>
      </c>
      <c r="G1677" s="12" t="s">
        <v>5697</v>
      </c>
      <c r="H1677" s="13" t="s">
        <v>370</v>
      </c>
      <c r="I1677" s="13"/>
      <c r="J1677" s="13"/>
      <c r="K1677" s="14" t="s">
        <v>370</v>
      </c>
      <c r="M1677" s="15"/>
      <c r="N1677" s="13"/>
      <c r="P1677" s="13"/>
      <c r="R1677" s="13" t="s">
        <v>370</v>
      </c>
      <c r="T1677" s="13"/>
      <c r="V1677" s="13" t="s">
        <v>370</v>
      </c>
      <c r="W1677" s="13"/>
      <c r="Y1677" s="13"/>
      <c r="Z1677" s="14"/>
      <c r="AD1677" s="13">
        <f>COUNTIF(H1677:Z1677,"X")+COUNTIF(H1677:Z1677, "X(e)")</f>
        <v>4</v>
      </c>
      <c r="AE1677" s="13">
        <f>COUNTIF(H1677:Z1677,"NB")</f>
        <v>0</v>
      </c>
      <c r="AF1677" s="13">
        <f>COUNTIF(H1677:Z1677,"V")</f>
        <v>0</v>
      </c>
      <c r="AG1677" s="13">
        <f t="shared" si="172"/>
        <v>0</v>
      </c>
      <c r="AH1677" s="12">
        <f>SUM(AD1677:AG1677)</f>
        <v>4</v>
      </c>
    </row>
    <row r="1678" spans="1:34" hidden="1" x14ac:dyDescent="0.3">
      <c r="A1678" s="11" t="s">
        <v>5698</v>
      </c>
      <c r="B1678" s="12" t="s">
        <v>4976</v>
      </c>
      <c r="C1678" s="12" t="s">
        <v>5672</v>
      </c>
      <c r="D1678" s="11" t="s">
        <v>5680</v>
      </c>
      <c r="E1678" s="11" t="s">
        <v>2343</v>
      </c>
      <c r="F1678" s="11" t="s">
        <v>5698</v>
      </c>
      <c r="G1678" s="12" t="s">
        <v>5699</v>
      </c>
      <c r="I1678" s="13"/>
      <c r="J1678" s="13"/>
      <c r="M1678" s="15" t="s">
        <v>370</v>
      </c>
      <c r="N1678" s="13"/>
      <c r="O1678" s="13" t="s">
        <v>370</v>
      </c>
      <c r="P1678" s="13"/>
      <c r="R1678" s="13"/>
      <c r="S1678" s="13" t="s">
        <v>370</v>
      </c>
      <c r="T1678" s="13"/>
      <c r="W1678" s="13"/>
      <c r="Y1678" s="13"/>
      <c r="Z1678" s="14"/>
      <c r="AD1678" s="13">
        <f>COUNTIF(H1678:Z1678,"X")+COUNTIF(H1678:Z1678, "X(e)")</f>
        <v>3</v>
      </c>
      <c r="AE1678" s="13">
        <f>COUNTIF(H1678:Z1678,"NB")</f>
        <v>0</v>
      </c>
      <c r="AF1678" s="13">
        <f>COUNTIF(H1678:Z1678,"V")</f>
        <v>0</v>
      </c>
      <c r="AG1678" s="13">
        <f>COUNTIF(H1678:AA1678,"IN")</f>
        <v>0</v>
      </c>
      <c r="AH1678" s="12">
        <f>SUM(AD1678:AG1678)</f>
        <v>3</v>
      </c>
    </row>
    <row r="1679" spans="1:34" hidden="1" x14ac:dyDescent="0.3">
      <c r="A1679" s="11" t="s">
        <v>5700</v>
      </c>
      <c r="B1679" s="12" t="s">
        <v>4976</v>
      </c>
      <c r="C1679" s="12" t="s">
        <v>5672</v>
      </c>
      <c r="D1679" s="11" t="s">
        <v>5680</v>
      </c>
      <c r="E1679" s="11" t="s">
        <v>2461</v>
      </c>
      <c r="F1679" s="11" t="s">
        <v>5700</v>
      </c>
      <c r="G1679" s="12" t="s">
        <v>5701</v>
      </c>
      <c r="I1679" s="13"/>
      <c r="J1679" s="13" t="s">
        <v>370</v>
      </c>
      <c r="M1679" s="15"/>
      <c r="N1679" s="13"/>
      <c r="P1679" s="13"/>
      <c r="R1679" s="13"/>
      <c r="S1679" s="13" t="s">
        <v>370</v>
      </c>
      <c r="T1679" s="13"/>
      <c r="W1679" s="13"/>
      <c r="Y1679" s="13"/>
      <c r="Z1679" s="14"/>
      <c r="AD1679" s="13">
        <f>COUNTIF(H1679:Z1679,"X")+COUNTIF(H1679:Z1679, "X(e)")</f>
        <v>2</v>
      </c>
      <c r="AE1679" s="13">
        <f>COUNTIF(H1679:Z1679,"NB")</f>
        <v>0</v>
      </c>
      <c r="AF1679" s="13">
        <f>COUNTIF(H1679:Z1679,"V")</f>
        <v>0</v>
      </c>
      <c r="AG1679" s="13">
        <f t="shared" si="172"/>
        <v>0</v>
      </c>
      <c r="AH1679" s="12">
        <f>SUM(AD1679:AG1679)</f>
        <v>2</v>
      </c>
    </row>
    <row r="1680" spans="1:34" hidden="1" x14ac:dyDescent="0.3">
      <c r="A1680" s="11" t="s">
        <v>5702</v>
      </c>
      <c r="B1680" s="12" t="s">
        <v>4976</v>
      </c>
      <c r="C1680" s="12" t="s">
        <v>5703</v>
      </c>
      <c r="D1680" s="11" t="s">
        <v>5704</v>
      </c>
      <c r="E1680" s="11" t="s">
        <v>5705</v>
      </c>
      <c r="F1680" s="11" t="s">
        <v>5702</v>
      </c>
      <c r="G1680" s="12" t="s">
        <v>5706</v>
      </c>
      <c r="I1680" s="13"/>
      <c r="J1680" s="13" t="s">
        <v>370</v>
      </c>
      <c r="M1680" s="15" t="s">
        <v>370</v>
      </c>
      <c r="N1680" s="13"/>
      <c r="O1680" s="13" t="s">
        <v>370</v>
      </c>
      <c r="P1680" s="13"/>
      <c r="R1680" s="13"/>
      <c r="S1680" s="13" t="s">
        <v>370</v>
      </c>
      <c r="T1680" s="13"/>
      <c r="W1680" s="13" t="s">
        <v>370</v>
      </c>
      <c r="Y1680" s="13"/>
      <c r="Z1680" s="14"/>
      <c r="AD1680" s="13">
        <f t="shared" si="170"/>
        <v>5</v>
      </c>
      <c r="AE1680" s="13">
        <f t="shared" si="168"/>
        <v>0</v>
      </c>
      <c r="AF1680" s="13">
        <f t="shared" si="169"/>
        <v>0</v>
      </c>
      <c r="AG1680" s="13">
        <f t="shared" si="172"/>
        <v>0</v>
      </c>
      <c r="AH1680" s="12">
        <f t="shared" si="171"/>
        <v>5</v>
      </c>
    </row>
    <row r="1681" spans="1:34" hidden="1" x14ac:dyDescent="0.3">
      <c r="A1681" s="11" t="s">
        <v>5707</v>
      </c>
      <c r="B1681" s="12" t="s">
        <v>4976</v>
      </c>
      <c r="C1681" s="12" t="s">
        <v>5703</v>
      </c>
      <c r="D1681" s="11" t="s">
        <v>5704</v>
      </c>
      <c r="E1681" s="11" t="s">
        <v>2453</v>
      </c>
      <c r="F1681" s="11" t="s">
        <v>5707</v>
      </c>
      <c r="G1681" s="12" t="s">
        <v>5708</v>
      </c>
      <c r="I1681" s="13"/>
      <c r="J1681" s="13"/>
      <c r="M1681" s="15" t="s">
        <v>370</v>
      </c>
      <c r="N1681" s="13"/>
      <c r="O1681" s="13" t="s">
        <v>370</v>
      </c>
      <c r="P1681" s="13"/>
      <c r="R1681" s="13"/>
      <c r="T1681" s="13"/>
      <c r="W1681" s="13"/>
      <c r="Y1681" s="13"/>
      <c r="Z1681" s="14"/>
      <c r="AD1681" s="13">
        <f t="shared" si="170"/>
        <v>2</v>
      </c>
      <c r="AE1681" s="13">
        <f t="shared" si="168"/>
        <v>0</v>
      </c>
      <c r="AF1681" s="13">
        <f t="shared" si="169"/>
        <v>0</v>
      </c>
      <c r="AG1681" s="13">
        <f t="shared" si="172"/>
        <v>0</v>
      </c>
      <c r="AH1681" s="12">
        <f t="shared" si="171"/>
        <v>2</v>
      </c>
    </row>
    <row r="1682" spans="1:34" hidden="1" x14ac:dyDescent="0.3">
      <c r="A1682" s="11" t="s">
        <v>5709</v>
      </c>
      <c r="B1682" s="12" t="s">
        <v>4976</v>
      </c>
      <c r="C1682" s="12" t="s">
        <v>5703</v>
      </c>
      <c r="D1682" s="11" t="s">
        <v>5704</v>
      </c>
      <c r="E1682" s="11" t="s">
        <v>5710</v>
      </c>
      <c r="F1682" s="11" t="s">
        <v>5709</v>
      </c>
      <c r="G1682" s="12" t="s">
        <v>5711</v>
      </c>
      <c r="I1682" s="13"/>
      <c r="J1682" s="13"/>
      <c r="M1682" s="15"/>
      <c r="N1682" s="13"/>
      <c r="P1682" s="13"/>
      <c r="R1682" s="13"/>
      <c r="T1682" s="13"/>
      <c r="W1682" s="16" t="s">
        <v>416</v>
      </c>
      <c r="Y1682" s="13"/>
      <c r="Z1682" s="14"/>
      <c r="AD1682" s="13">
        <f t="shared" si="170"/>
        <v>1</v>
      </c>
      <c r="AE1682" s="13">
        <f t="shared" si="168"/>
        <v>0</v>
      </c>
      <c r="AF1682" s="13">
        <f t="shared" si="169"/>
        <v>0</v>
      </c>
      <c r="AG1682" s="13">
        <f t="shared" si="172"/>
        <v>0</v>
      </c>
      <c r="AH1682" s="12">
        <f t="shared" si="171"/>
        <v>1</v>
      </c>
    </row>
    <row r="1683" spans="1:34" hidden="1" x14ac:dyDescent="0.3">
      <c r="A1683" s="11" t="s">
        <v>5712</v>
      </c>
      <c r="B1683" s="12" t="s">
        <v>4976</v>
      </c>
      <c r="C1683" s="12" t="s">
        <v>5703</v>
      </c>
      <c r="D1683" s="11" t="s">
        <v>5704</v>
      </c>
      <c r="E1683" s="11" t="s">
        <v>5713</v>
      </c>
      <c r="F1683" s="11" t="s">
        <v>5712</v>
      </c>
      <c r="G1683" s="12" t="s">
        <v>5714</v>
      </c>
      <c r="H1683" s="13" t="s">
        <v>370</v>
      </c>
      <c r="I1683" s="13"/>
      <c r="J1683" s="13"/>
      <c r="K1683" s="14" t="s">
        <v>370</v>
      </c>
      <c r="M1683" s="15"/>
      <c r="N1683" s="13"/>
      <c r="P1683" s="13" t="s">
        <v>370</v>
      </c>
      <c r="Q1683" s="13" t="s">
        <v>370</v>
      </c>
      <c r="R1683" s="13" t="s">
        <v>370</v>
      </c>
      <c r="S1683" s="13" t="s">
        <v>370</v>
      </c>
      <c r="T1683" s="13" t="s">
        <v>370</v>
      </c>
      <c r="W1683" s="13" t="s">
        <v>370</v>
      </c>
      <c r="Y1683" s="13"/>
      <c r="Z1683" s="14"/>
      <c r="AD1683" s="13">
        <f t="shared" si="170"/>
        <v>8</v>
      </c>
      <c r="AE1683" s="13">
        <f t="shared" si="168"/>
        <v>0</v>
      </c>
      <c r="AF1683" s="13">
        <f t="shared" si="169"/>
        <v>0</v>
      </c>
      <c r="AG1683" s="13">
        <f t="shared" si="172"/>
        <v>0</v>
      </c>
      <c r="AH1683" s="12">
        <f t="shared" si="171"/>
        <v>8</v>
      </c>
    </row>
    <row r="1684" spans="1:34" hidden="1" x14ac:dyDescent="0.3">
      <c r="A1684" s="11" t="s">
        <v>5715</v>
      </c>
      <c r="B1684" s="12" t="s">
        <v>4976</v>
      </c>
      <c r="C1684" s="12" t="s">
        <v>5703</v>
      </c>
      <c r="D1684" s="11" t="s">
        <v>5704</v>
      </c>
      <c r="E1684" s="11" t="s">
        <v>5716</v>
      </c>
      <c r="F1684" s="11" t="s">
        <v>5715</v>
      </c>
      <c r="G1684" s="12" t="s">
        <v>5717</v>
      </c>
      <c r="I1684" s="13"/>
      <c r="J1684" s="13"/>
      <c r="M1684" s="15" t="s">
        <v>370</v>
      </c>
      <c r="N1684" s="13"/>
      <c r="O1684" s="13" t="s">
        <v>370</v>
      </c>
      <c r="P1684" s="13"/>
      <c r="R1684" s="13"/>
      <c r="T1684" s="13"/>
      <c r="W1684" s="13"/>
      <c r="Y1684" s="13"/>
      <c r="Z1684" s="14"/>
      <c r="AD1684" s="13">
        <f t="shared" si="170"/>
        <v>2</v>
      </c>
      <c r="AE1684" s="13">
        <f t="shared" si="168"/>
        <v>0</v>
      </c>
      <c r="AF1684" s="13">
        <f t="shared" si="169"/>
        <v>0</v>
      </c>
      <c r="AG1684" s="13">
        <f t="shared" si="172"/>
        <v>0</v>
      </c>
      <c r="AH1684" s="12">
        <f t="shared" si="171"/>
        <v>2</v>
      </c>
    </row>
    <row r="1685" spans="1:34" hidden="1" x14ac:dyDescent="0.3">
      <c r="A1685" s="11" t="s">
        <v>5718</v>
      </c>
      <c r="B1685" s="12" t="s">
        <v>4976</v>
      </c>
      <c r="C1685" s="12" t="s">
        <v>5703</v>
      </c>
      <c r="D1685" s="11" t="s">
        <v>5704</v>
      </c>
      <c r="E1685" s="11" t="s">
        <v>5719</v>
      </c>
      <c r="F1685" s="11" t="s">
        <v>5718</v>
      </c>
      <c r="G1685" s="12" t="s">
        <v>5720</v>
      </c>
      <c r="I1685" s="13"/>
      <c r="J1685" s="13" t="s">
        <v>370</v>
      </c>
      <c r="K1685" s="13" t="s">
        <v>370</v>
      </c>
      <c r="M1685" s="15" t="s">
        <v>370</v>
      </c>
      <c r="N1685" s="13"/>
      <c r="O1685" s="13" t="s">
        <v>370</v>
      </c>
      <c r="P1685" s="13"/>
      <c r="Q1685" s="13" t="s">
        <v>370</v>
      </c>
      <c r="R1685" s="13"/>
      <c r="S1685" s="13" t="s">
        <v>370</v>
      </c>
      <c r="T1685" s="13"/>
      <c r="U1685" s="13" t="s">
        <v>524</v>
      </c>
      <c r="W1685" s="13" t="s">
        <v>370</v>
      </c>
      <c r="Y1685" s="13"/>
      <c r="Z1685" s="14"/>
      <c r="AD1685" s="13">
        <f t="shared" si="170"/>
        <v>7</v>
      </c>
      <c r="AE1685" s="13">
        <f t="shared" si="168"/>
        <v>0</v>
      </c>
      <c r="AF1685" s="13">
        <f t="shared" si="169"/>
        <v>1</v>
      </c>
      <c r="AG1685" s="13">
        <f t="shared" si="172"/>
        <v>0</v>
      </c>
      <c r="AH1685" s="12">
        <f t="shared" si="171"/>
        <v>8</v>
      </c>
    </row>
    <row r="1686" spans="1:34" hidden="1" x14ac:dyDescent="0.3">
      <c r="A1686" s="11" t="s">
        <v>5721</v>
      </c>
      <c r="B1686" s="12" t="s">
        <v>4976</v>
      </c>
      <c r="C1686" s="12" t="s">
        <v>5703</v>
      </c>
      <c r="D1686" s="11" t="s">
        <v>5704</v>
      </c>
      <c r="E1686" s="11" t="s">
        <v>5722</v>
      </c>
      <c r="F1686" s="11" t="s">
        <v>5721</v>
      </c>
      <c r="G1686" s="12" t="s">
        <v>5723</v>
      </c>
      <c r="I1686" s="13"/>
      <c r="J1686" s="13"/>
      <c r="M1686" s="15"/>
      <c r="N1686" s="13"/>
      <c r="P1686" s="13"/>
      <c r="R1686" s="13"/>
      <c r="T1686" s="13"/>
      <c r="W1686" s="16" t="s">
        <v>416</v>
      </c>
      <c r="Y1686" s="13"/>
      <c r="Z1686" s="14"/>
      <c r="AD1686" s="13">
        <f t="shared" si="170"/>
        <v>1</v>
      </c>
      <c r="AE1686" s="13">
        <f t="shared" si="168"/>
        <v>0</v>
      </c>
      <c r="AF1686" s="13">
        <f t="shared" si="169"/>
        <v>0</v>
      </c>
      <c r="AG1686" s="13">
        <f t="shared" si="172"/>
        <v>0</v>
      </c>
      <c r="AH1686" s="12">
        <f t="shared" si="171"/>
        <v>1</v>
      </c>
    </row>
    <row r="1687" spans="1:34" hidden="1" x14ac:dyDescent="0.3">
      <c r="A1687" s="11" t="s">
        <v>5724</v>
      </c>
      <c r="B1687" s="12" t="s">
        <v>4976</v>
      </c>
      <c r="C1687" s="12" t="s">
        <v>5703</v>
      </c>
      <c r="D1687" s="11" t="s">
        <v>5704</v>
      </c>
      <c r="E1687" s="11" t="s">
        <v>5725</v>
      </c>
      <c r="F1687" s="11" t="s">
        <v>5724</v>
      </c>
      <c r="G1687" s="12" t="s">
        <v>5726</v>
      </c>
      <c r="I1687" s="13"/>
      <c r="J1687" s="13"/>
      <c r="M1687" s="15" t="s">
        <v>370</v>
      </c>
      <c r="N1687" s="13"/>
      <c r="O1687" s="13" t="s">
        <v>370</v>
      </c>
      <c r="P1687" s="13"/>
      <c r="R1687" s="13"/>
      <c r="S1687" s="13" t="s">
        <v>370</v>
      </c>
      <c r="T1687" s="13"/>
      <c r="W1687" s="13" t="s">
        <v>370</v>
      </c>
      <c r="Y1687" s="13"/>
      <c r="Z1687" s="14"/>
      <c r="AD1687" s="13">
        <f t="shared" si="170"/>
        <v>4</v>
      </c>
      <c r="AE1687" s="13">
        <f t="shared" si="168"/>
        <v>0</v>
      </c>
      <c r="AF1687" s="13">
        <f t="shared" si="169"/>
        <v>0</v>
      </c>
      <c r="AG1687" s="13">
        <f t="shared" si="172"/>
        <v>0</v>
      </c>
      <c r="AH1687" s="12">
        <f t="shared" si="171"/>
        <v>4</v>
      </c>
    </row>
    <row r="1688" spans="1:34" hidden="1" x14ac:dyDescent="0.3">
      <c r="A1688" s="11" t="s">
        <v>5727</v>
      </c>
      <c r="B1688" s="12" t="s">
        <v>4976</v>
      </c>
      <c r="C1688" s="12" t="s">
        <v>5703</v>
      </c>
      <c r="D1688" s="11" t="s">
        <v>5704</v>
      </c>
      <c r="E1688" s="11" t="s">
        <v>5728</v>
      </c>
      <c r="F1688" s="11" t="s">
        <v>5727</v>
      </c>
      <c r="G1688" s="12" t="s">
        <v>5729</v>
      </c>
      <c r="I1688" s="13"/>
      <c r="J1688" s="13"/>
      <c r="M1688" s="15" t="s">
        <v>370</v>
      </c>
      <c r="N1688" s="13"/>
      <c r="O1688" s="13" t="s">
        <v>370</v>
      </c>
      <c r="P1688" s="13"/>
      <c r="R1688" s="13"/>
      <c r="S1688" s="13" t="s">
        <v>370</v>
      </c>
      <c r="T1688" s="13"/>
      <c r="W1688" s="13"/>
      <c r="Y1688" s="13"/>
      <c r="Z1688" s="14"/>
      <c r="AD1688" s="13">
        <f t="shared" si="170"/>
        <v>3</v>
      </c>
      <c r="AE1688" s="13">
        <f t="shared" si="168"/>
        <v>0</v>
      </c>
      <c r="AF1688" s="13">
        <f t="shared" si="169"/>
        <v>0</v>
      </c>
      <c r="AG1688" s="13">
        <f t="shared" si="172"/>
        <v>0</v>
      </c>
      <c r="AH1688" s="12">
        <f t="shared" si="171"/>
        <v>3</v>
      </c>
    </row>
    <row r="1689" spans="1:34" hidden="1" x14ac:dyDescent="0.3">
      <c r="A1689" s="11" t="s">
        <v>5730</v>
      </c>
      <c r="B1689" s="12" t="s">
        <v>4976</v>
      </c>
      <c r="C1689" s="12" t="s">
        <v>5703</v>
      </c>
      <c r="D1689" s="11" t="s">
        <v>5704</v>
      </c>
      <c r="E1689" s="11" t="s">
        <v>5731</v>
      </c>
      <c r="F1689" s="11" t="s">
        <v>5730</v>
      </c>
      <c r="G1689" s="12" t="s">
        <v>5732</v>
      </c>
      <c r="I1689" s="13"/>
      <c r="J1689" s="13"/>
      <c r="K1689" s="14" t="s">
        <v>370</v>
      </c>
      <c r="M1689" s="15"/>
      <c r="N1689" s="13"/>
      <c r="P1689" s="13"/>
      <c r="R1689" s="13"/>
      <c r="S1689" s="13" t="s">
        <v>370</v>
      </c>
      <c r="T1689" s="13"/>
      <c r="W1689" s="13"/>
      <c r="Y1689" s="13"/>
      <c r="Z1689" s="14"/>
      <c r="AD1689" s="13">
        <f t="shared" si="170"/>
        <v>2</v>
      </c>
      <c r="AE1689" s="13">
        <f t="shared" si="168"/>
        <v>0</v>
      </c>
      <c r="AF1689" s="13">
        <f t="shared" si="169"/>
        <v>0</v>
      </c>
      <c r="AG1689" s="13">
        <f t="shared" si="172"/>
        <v>0</v>
      </c>
      <c r="AH1689" s="12">
        <f t="shared" si="171"/>
        <v>2</v>
      </c>
    </row>
    <row r="1690" spans="1:34" hidden="1" x14ac:dyDescent="0.3">
      <c r="A1690" s="11" t="s">
        <v>5733</v>
      </c>
      <c r="B1690" s="12" t="s">
        <v>4976</v>
      </c>
      <c r="C1690" s="12" t="s">
        <v>5703</v>
      </c>
      <c r="D1690" s="11" t="s">
        <v>5704</v>
      </c>
      <c r="E1690" s="11" t="s">
        <v>4072</v>
      </c>
      <c r="F1690" s="11" t="s">
        <v>5733</v>
      </c>
      <c r="G1690" s="12" t="s">
        <v>5734</v>
      </c>
      <c r="I1690" s="13"/>
      <c r="J1690" s="13"/>
      <c r="M1690" s="15" t="s">
        <v>370</v>
      </c>
      <c r="N1690" s="13"/>
      <c r="O1690" s="13" t="s">
        <v>370</v>
      </c>
      <c r="P1690" s="13"/>
      <c r="R1690" s="13"/>
      <c r="S1690" s="13" t="s">
        <v>370</v>
      </c>
      <c r="T1690" s="13"/>
      <c r="W1690" s="13" t="s">
        <v>370</v>
      </c>
      <c r="Y1690" s="13"/>
      <c r="Z1690" s="14"/>
      <c r="AD1690" s="13">
        <f t="shared" si="170"/>
        <v>4</v>
      </c>
      <c r="AE1690" s="13">
        <f t="shared" si="168"/>
        <v>0</v>
      </c>
      <c r="AF1690" s="13">
        <f t="shared" si="169"/>
        <v>0</v>
      </c>
      <c r="AG1690" s="13">
        <f t="shared" si="172"/>
        <v>0</v>
      </c>
      <c r="AH1690" s="12">
        <f t="shared" si="171"/>
        <v>4</v>
      </c>
    </row>
    <row r="1691" spans="1:34" hidden="1" x14ac:dyDescent="0.3">
      <c r="A1691" s="11" t="s">
        <v>5735</v>
      </c>
      <c r="B1691" s="12" t="s">
        <v>4976</v>
      </c>
      <c r="C1691" s="12" t="s">
        <v>5703</v>
      </c>
      <c r="D1691" s="11" t="s">
        <v>5704</v>
      </c>
      <c r="E1691" s="11" t="s">
        <v>5736</v>
      </c>
      <c r="F1691" s="11" t="s">
        <v>5735</v>
      </c>
      <c r="G1691" s="12" t="s">
        <v>5737</v>
      </c>
      <c r="I1691" s="13"/>
      <c r="J1691" s="13"/>
      <c r="M1691" s="15"/>
      <c r="N1691" s="13"/>
      <c r="O1691" s="13" t="s">
        <v>370</v>
      </c>
      <c r="P1691" s="13"/>
      <c r="R1691" s="13"/>
      <c r="S1691" s="13" t="s">
        <v>370</v>
      </c>
      <c r="T1691" s="13"/>
      <c r="W1691" s="13"/>
      <c r="Y1691" s="13"/>
      <c r="Z1691" s="14"/>
      <c r="AD1691" s="13">
        <f t="shared" si="170"/>
        <v>2</v>
      </c>
      <c r="AE1691" s="13">
        <f t="shared" si="168"/>
        <v>0</v>
      </c>
      <c r="AF1691" s="13">
        <f t="shared" si="169"/>
        <v>0</v>
      </c>
      <c r="AG1691" s="13">
        <f t="shared" si="172"/>
        <v>0</v>
      </c>
      <c r="AH1691" s="12">
        <f t="shared" si="171"/>
        <v>2</v>
      </c>
    </row>
    <row r="1692" spans="1:34" hidden="1" x14ac:dyDescent="0.3">
      <c r="A1692" s="11" t="s">
        <v>5738</v>
      </c>
      <c r="B1692" s="12" t="s">
        <v>4976</v>
      </c>
      <c r="C1692" s="12" t="s">
        <v>5703</v>
      </c>
      <c r="D1692" s="11" t="s">
        <v>5704</v>
      </c>
      <c r="E1692" s="11" t="s">
        <v>5739</v>
      </c>
      <c r="F1692" s="11" t="s">
        <v>5738</v>
      </c>
      <c r="G1692" s="12" t="s">
        <v>5740</v>
      </c>
      <c r="I1692" s="13"/>
      <c r="J1692" s="13"/>
      <c r="M1692" s="19" t="s">
        <v>416</v>
      </c>
      <c r="N1692" s="13"/>
      <c r="P1692" s="13"/>
      <c r="R1692" s="13"/>
      <c r="T1692" s="13"/>
      <c r="W1692" s="13"/>
      <c r="Y1692" s="13"/>
      <c r="Z1692" s="14"/>
      <c r="AD1692" s="13">
        <f t="shared" si="170"/>
        <v>1</v>
      </c>
      <c r="AE1692" s="13">
        <f t="shared" si="168"/>
        <v>0</v>
      </c>
      <c r="AF1692" s="13">
        <f t="shared" si="169"/>
        <v>0</v>
      </c>
      <c r="AG1692" s="13">
        <f t="shared" si="172"/>
        <v>0</v>
      </c>
      <c r="AH1692" s="12">
        <f t="shared" si="171"/>
        <v>1</v>
      </c>
    </row>
    <row r="1693" spans="1:34" hidden="1" x14ac:dyDescent="0.3">
      <c r="A1693" s="11" t="s">
        <v>5741</v>
      </c>
      <c r="B1693" s="12" t="s">
        <v>4976</v>
      </c>
      <c r="C1693" s="12" t="s">
        <v>5703</v>
      </c>
      <c r="D1693" s="11" t="s">
        <v>5704</v>
      </c>
      <c r="E1693" s="11" t="s">
        <v>5742</v>
      </c>
      <c r="F1693" s="11" t="s">
        <v>5741</v>
      </c>
      <c r="G1693" s="12" t="s">
        <v>5743</v>
      </c>
      <c r="I1693" s="13"/>
      <c r="J1693" s="13"/>
      <c r="M1693" s="19" t="s">
        <v>416</v>
      </c>
      <c r="N1693" s="13"/>
      <c r="P1693" s="13"/>
      <c r="R1693" s="13"/>
      <c r="T1693" s="13"/>
      <c r="W1693" s="13"/>
      <c r="Y1693" s="13"/>
      <c r="Z1693" s="14"/>
      <c r="AD1693" s="13">
        <f t="shared" si="170"/>
        <v>1</v>
      </c>
      <c r="AE1693" s="13">
        <f t="shared" si="168"/>
        <v>0</v>
      </c>
      <c r="AF1693" s="13">
        <f t="shared" si="169"/>
        <v>0</v>
      </c>
      <c r="AG1693" s="13">
        <f t="shared" si="172"/>
        <v>0</v>
      </c>
      <c r="AH1693" s="12">
        <f t="shared" si="171"/>
        <v>1</v>
      </c>
    </row>
    <row r="1694" spans="1:34" hidden="1" x14ac:dyDescent="0.3">
      <c r="A1694" s="11" t="s">
        <v>5744</v>
      </c>
      <c r="B1694" s="12" t="s">
        <v>4976</v>
      </c>
      <c r="C1694" s="12" t="s">
        <v>5703</v>
      </c>
      <c r="D1694" s="11" t="s">
        <v>5704</v>
      </c>
      <c r="E1694" s="11" t="s">
        <v>5745</v>
      </c>
      <c r="F1694" s="11" t="s">
        <v>5744</v>
      </c>
      <c r="G1694" s="12" t="s">
        <v>5746</v>
      </c>
      <c r="I1694" s="13"/>
      <c r="J1694" s="13" t="s">
        <v>370</v>
      </c>
      <c r="M1694" s="15"/>
      <c r="N1694" s="13"/>
      <c r="P1694" s="13"/>
      <c r="R1694" s="13"/>
      <c r="S1694" s="13" t="s">
        <v>370</v>
      </c>
      <c r="T1694" s="13"/>
      <c r="W1694" s="13"/>
      <c r="Y1694" s="13"/>
      <c r="Z1694" s="14"/>
      <c r="AD1694" s="13">
        <f t="shared" si="170"/>
        <v>2</v>
      </c>
      <c r="AE1694" s="13">
        <f t="shared" si="168"/>
        <v>0</v>
      </c>
      <c r="AF1694" s="13">
        <f t="shared" si="169"/>
        <v>0</v>
      </c>
      <c r="AG1694" s="13">
        <f t="shared" si="172"/>
        <v>0</v>
      </c>
      <c r="AH1694" s="12">
        <f t="shared" si="171"/>
        <v>2</v>
      </c>
    </row>
    <row r="1695" spans="1:34" hidden="1" x14ac:dyDescent="0.3">
      <c r="A1695" s="11" t="s">
        <v>5747</v>
      </c>
      <c r="B1695" s="12" t="s">
        <v>4976</v>
      </c>
      <c r="C1695" s="12" t="s">
        <v>5703</v>
      </c>
      <c r="D1695" s="11" t="s">
        <v>5704</v>
      </c>
      <c r="E1695" s="11" t="s">
        <v>5748</v>
      </c>
      <c r="F1695" s="11" t="s">
        <v>5747</v>
      </c>
      <c r="G1695" s="12" t="s">
        <v>5749</v>
      </c>
      <c r="I1695" s="13"/>
      <c r="J1695" s="13"/>
      <c r="M1695" s="15"/>
      <c r="N1695" s="13"/>
      <c r="P1695" s="13"/>
      <c r="R1695" s="13"/>
      <c r="T1695" s="13"/>
      <c r="W1695" s="16" t="s">
        <v>416</v>
      </c>
      <c r="Y1695" s="13"/>
      <c r="Z1695" s="14"/>
      <c r="AD1695" s="13">
        <f t="shared" si="170"/>
        <v>1</v>
      </c>
      <c r="AE1695" s="13">
        <f t="shared" si="168"/>
        <v>0</v>
      </c>
      <c r="AF1695" s="13">
        <f t="shared" si="169"/>
        <v>0</v>
      </c>
      <c r="AG1695" s="13">
        <f t="shared" si="172"/>
        <v>0</v>
      </c>
      <c r="AH1695" s="12">
        <f t="shared" si="171"/>
        <v>1</v>
      </c>
    </row>
    <row r="1696" spans="1:34" hidden="1" x14ac:dyDescent="0.3">
      <c r="A1696" s="11" t="s">
        <v>5750</v>
      </c>
      <c r="B1696" s="12" t="s">
        <v>4976</v>
      </c>
      <c r="C1696" s="12" t="s">
        <v>5703</v>
      </c>
      <c r="D1696" s="11" t="s">
        <v>5704</v>
      </c>
      <c r="E1696" s="11" t="s">
        <v>5751</v>
      </c>
      <c r="F1696" s="11" t="s">
        <v>5750</v>
      </c>
      <c r="G1696" s="12" t="s">
        <v>5752</v>
      </c>
      <c r="I1696" s="13"/>
      <c r="J1696" s="13"/>
      <c r="M1696" s="15" t="s">
        <v>370</v>
      </c>
      <c r="N1696" s="13"/>
      <c r="O1696" s="13" t="s">
        <v>370</v>
      </c>
      <c r="P1696" s="13"/>
      <c r="R1696" s="13"/>
      <c r="T1696" s="13"/>
      <c r="W1696" s="13"/>
      <c r="Y1696" s="13"/>
      <c r="Z1696" s="14"/>
      <c r="AD1696" s="13">
        <f t="shared" si="170"/>
        <v>2</v>
      </c>
      <c r="AE1696" s="13">
        <f t="shared" si="168"/>
        <v>0</v>
      </c>
      <c r="AF1696" s="13">
        <f t="shared" si="169"/>
        <v>0</v>
      </c>
      <c r="AG1696" s="13">
        <f t="shared" si="172"/>
        <v>0</v>
      </c>
      <c r="AH1696" s="12">
        <f t="shared" si="171"/>
        <v>2</v>
      </c>
    </row>
    <row r="1697" spans="1:34" hidden="1" x14ac:dyDescent="0.3">
      <c r="A1697" s="11" t="s">
        <v>5753</v>
      </c>
      <c r="B1697" s="12" t="s">
        <v>4976</v>
      </c>
      <c r="C1697" s="12" t="s">
        <v>5703</v>
      </c>
      <c r="D1697" s="11" t="s">
        <v>5704</v>
      </c>
      <c r="E1697" s="11" t="s">
        <v>5754</v>
      </c>
      <c r="F1697" s="11" t="s">
        <v>5753</v>
      </c>
      <c r="G1697" s="12" t="s">
        <v>5755</v>
      </c>
      <c r="I1697" s="13"/>
      <c r="J1697" s="13"/>
      <c r="M1697" s="15"/>
      <c r="N1697" s="13"/>
      <c r="O1697" s="16" t="s">
        <v>416</v>
      </c>
      <c r="P1697" s="13"/>
      <c r="R1697" s="13"/>
      <c r="S1697" s="13" t="s">
        <v>396</v>
      </c>
      <c r="T1697" s="13"/>
      <c r="W1697" s="13"/>
      <c r="Y1697" s="13"/>
      <c r="Z1697" s="14"/>
      <c r="AD1697" s="13">
        <f t="shared" si="170"/>
        <v>1</v>
      </c>
      <c r="AE1697" s="13">
        <f t="shared" si="168"/>
        <v>0</v>
      </c>
      <c r="AF1697" s="13">
        <f t="shared" si="169"/>
        <v>0</v>
      </c>
      <c r="AG1697" s="13">
        <f t="shared" si="172"/>
        <v>0</v>
      </c>
      <c r="AH1697" s="12">
        <f t="shared" si="171"/>
        <v>1</v>
      </c>
    </row>
    <row r="1698" spans="1:34" hidden="1" x14ac:dyDescent="0.3">
      <c r="A1698" s="11" t="s">
        <v>5756</v>
      </c>
      <c r="B1698" s="12" t="s">
        <v>4976</v>
      </c>
      <c r="C1698" s="12" t="s">
        <v>5703</v>
      </c>
      <c r="D1698" s="11" t="s">
        <v>5704</v>
      </c>
      <c r="E1698" s="11" t="s">
        <v>5757</v>
      </c>
      <c r="F1698" s="11" t="s">
        <v>5756</v>
      </c>
      <c r="G1698" s="12" t="s">
        <v>5758</v>
      </c>
      <c r="I1698" s="13"/>
      <c r="J1698" s="13"/>
      <c r="M1698" s="15" t="s">
        <v>370</v>
      </c>
      <c r="N1698" s="13"/>
      <c r="O1698" s="13" t="s">
        <v>370</v>
      </c>
      <c r="P1698" s="13"/>
      <c r="R1698" s="13"/>
      <c r="S1698" s="13" t="s">
        <v>370</v>
      </c>
      <c r="T1698" s="13"/>
      <c r="W1698" s="13"/>
      <c r="Y1698" s="13"/>
      <c r="Z1698" s="14"/>
      <c r="AD1698" s="13">
        <f t="shared" si="170"/>
        <v>3</v>
      </c>
      <c r="AE1698" s="13">
        <f t="shared" si="168"/>
        <v>0</v>
      </c>
      <c r="AF1698" s="13">
        <f t="shared" si="169"/>
        <v>0</v>
      </c>
      <c r="AG1698" s="13">
        <f t="shared" si="172"/>
        <v>0</v>
      </c>
      <c r="AH1698" s="12">
        <f t="shared" si="171"/>
        <v>3</v>
      </c>
    </row>
    <row r="1699" spans="1:34" hidden="1" x14ac:dyDescent="0.3">
      <c r="A1699" s="11" t="s">
        <v>5759</v>
      </c>
      <c r="B1699" s="12" t="s">
        <v>4976</v>
      </c>
      <c r="C1699" s="12" t="s">
        <v>5703</v>
      </c>
      <c r="D1699" s="11" t="s">
        <v>5704</v>
      </c>
      <c r="E1699" s="11" t="s">
        <v>5760</v>
      </c>
      <c r="F1699" s="11" t="s">
        <v>5759</v>
      </c>
      <c r="G1699" s="12" t="s">
        <v>5761</v>
      </c>
      <c r="I1699" s="13"/>
      <c r="J1699" s="13"/>
      <c r="M1699" s="15"/>
      <c r="N1699" s="13"/>
      <c r="P1699" s="13"/>
      <c r="R1699" s="13"/>
      <c r="S1699" s="16" t="s">
        <v>416</v>
      </c>
      <c r="T1699" s="13"/>
      <c r="W1699" s="13"/>
      <c r="Y1699" s="13"/>
      <c r="Z1699" s="14"/>
      <c r="AD1699" s="13">
        <f t="shared" si="170"/>
        <v>1</v>
      </c>
      <c r="AE1699" s="13">
        <f t="shared" si="168"/>
        <v>0</v>
      </c>
      <c r="AF1699" s="13">
        <f t="shared" si="169"/>
        <v>0</v>
      </c>
      <c r="AG1699" s="13">
        <f t="shared" si="172"/>
        <v>0</v>
      </c>
      <c r="AH1699" s="12">
        <f t="shared" si="171"/>
        <v>1</v>
      </c>
    </row>
    <row r="1700" spans="1:34" hidden="1" x14ac:dyDescent="0.3">
      <c r="A1700" s="11" t="s">
        <v>5762</v>
      </c>
      <c r="B1700" s="12" t="s">
        <v>4976</v>
      </c>
      <c r="C1700" s="12" t="s">
        <v>5703</v>
      </c>
      <c r="D1700" s="11" t="s">
        <v>5704</v>
      </c>
      <c r="E1700" s="11" t="s">
        <v>3670</v>
      </c>
      <c r="F1700" s="11" t="s">
        <v>5762</v>
      </c>
      <c r="G1700" s="12" t="s">
        <v>5763</v>
      </c>
      <c r="H1700" s="13" t="s">
        <v>370</v>
      </c>
      <c r="I1700" s="13"/>
      <c r="J1700" s="13" t="s">
        <v>370</v>
      </c>
      <c r="M1700" s="15"/>
      <c r="N1700" s="13"/>
      <c r="P1700" s="13"/>
      <c r="R1700" s="13"/>
      <c r="S1700" s="13" t="s">
        <v>370</v>
      </c>
      <c r="T1700" s="13"/>
      <c r="W1700" s="13"/>
      <c r="Y1700" s="13"/>
      <c r="Z1700" s="14"/>
      <c r="AD1700" s="13">
        <f t="shared" si="170"/>
        <v>3</v>
      </c>
      <c r="AE1700" s="13">
        <f t="shared" si="168"/>
        <v>0</v>
      </c>
      <c r="AF1700" s="13">
        <f t="shared" si="169"/>
        <v>0</v>
      </c>
      <c r="AG1700" s="13">
        <f t="shared" si="172"/>
        <v>0</v>
      </c>
      <c r="AH1700" s="12">
        <f t="shared" si="171"/>
        <v>3</v>
      </c>
    </row>
    <row r="1701" spans="1:34" hidden="1" x14ac:dyDescent="0.3">
      <c r="A1701" s="11" t="s">
        <v>5764</v>
      </c>
      <c r="B1701" s="12" t="s">
        <v>4976</v>
      </c>
      <c r="C1701" s="12" t="s">
        <v>5703</v>
      </c>
      <c r="D1701" s="11" t="s">
        <v>5704</v>
      </c>
      <c r="E1701" s="11" t="s">
        <v>5765</v>
      </c>
      <c r="F1701" s="11" t="s">
        <v>5764</v>
      </c>
      <c r="G1701" s="12" t="s">
        <v>5766</v>
      </c>
      <c r="I1701" s="13"/>
      <c r="J1701" s="13"/>
      <c r="M1701" s="15" t="s">
        <v>370</v>
      </c>
      <c r="N1701" s="13"/>
      <c r="O1701" s="13" t="s">
        <v>370</v>
      </c>
      <c r="P1701" s="13"/>
      <c r="R1701" s="13"/>
      <c r="T1701" s="13"/>
      <c r="W1701" s="13"/>
      <c r="Y1701" s="13"/>
      <c r="Z1701" s="14"/>
      <c r="AD1701" s="13">
        <f t="shared" si="170"/>
        <v>2</v>
      </c>
      <c r="AE1701" s="13">
        <f t="shared" si="168"/>
        <v>0</v>
      </c>
      <c r="AF1701" s="13">
        <f t="shared" si="169"/>
        <v>0</v>
      </c>
      <c r="AG1701" s="13">
        <f t="shared" si="172"/>
        <v>0</v>
      </c>
      <c r="AH1701" s="12">
        <f t="shared" si="171"/>
        <v>2</v>
      </c>
    </row>
    <row r="1702" spans="1:34" hidden="1" x14ac:dyDescent="0.3">
      <c r="A1702" s="11" t="s">
        <v>5767</v>
      </c>
      <c r="B1702" s="12" t="s">
        <v>4976</v>
      </c>
      <c r="C1702" s="12" t="s">
        <v>5703</v>
      </c>
      <c r="D1702" s="11" t="s">
        <v>5768</v>
      </c>
      <c r="E1702" s="11" t="s">
        <v>5769</v>
      </c>
      <c r="F1702" s="11" t="s">
        <v>5767</v>
      </c>
      <c r="G1702" s="12" t="s">
        <v>5770</v>
      </c>
      <c r="I1702" s="13"/>
      <c r="J1702" s="13"/>
      <c r="M1702" s="15" t="s">
        <v>370</v>
      </c>
      <c r="N1702" s="13"/>
      <c r="O1702" s="13" t="s">
        <v>370</v>
      </c>
      <c r="P1702" s="13"/>
      <c r="R1702" s="13"/>
      <c r="S1702" s="13" t="s">
        <v>359</v>
      </c>
      <c r="T1702" s="13"/>
      <c r="W1702" s="13"/>
      <c r="Y1702" s="13"/>
      <c r="Z1702" s="14"/>
      <c r="AD1702" s="13">
        <f t="shared" si="170"/>
        <v>3</v>
      </c>
      <c r="AE1702" s="13">
        <f t="shared" si="168"/>
        <v>0</v>
      </c>
      <c r="AF1702" s="13">
        <f t="shared" si="169"/>
        <v>0</v>
      </c>
      <c r="AG1702" s="13">
        <f t="shared" si="172"/>
        <v>0</v>
      </c>
      <c r="AH1702" s="12">
        <f t="shared" si="171"/>
        <v>3</v>
      </c>
    </row>
    <row r="1703" spans="1:34" hidden="1" x14ac:dyDescent="0.3">
      <c r="A1703" s="11" t="s">
        <v>5771</v>
      </c>
      <c r="B1703" s="12" t="s">
        <v>4976</v>
      </c>
      <c r="C1703" s="12" t="s">
        <v>5703</v>
      </c>
      <c r="D1703" s="11" t="s">
        <v>5704</v>
      </c>
      <c r="E1703" s="11" t="s">
        <v>5772</v>
      </c>
      <c r="F1703" s="11" t="s">
        <v>5771</v>
      </c>
      <c r="G1703" s="12" t="s">
        <v>5773</v>
      </c>
      <c r="I1703" s="13"/>
      <c r="J1703" s="13"/>
      <c r="M1703" s="15"/>
      <c r="N1703" s="13"/>
      <c r="P1703" s="13"/>
      <c r="R1703" s="13"/>
      <c r="S1703" s="16" t="s">
        <v>416</v>
      </c>
      <c r="T1703" s="13"/>
      <c r="W1703" s="13"/>
      <c r="Y1703" s="13"/>
      <c r="Z1703" s="14"/>
      <c r="AD1703" s="13">
        <f t="shared" si="170"/>
        <v>1</v>
      </c>
      <c r="AE1703" s="13">
        <f t="shared" si="168"/>
        <v>0</v>
      </c>
      <c r="AF1703" s="13">
        <f t="shared" si="169"/>
        <v>0</v>
      </c>
      <c r="AG1703" s="13">
        <f t="shared" si="172"/>
        <v>0</v>
      </c>
      <c r="AH1703" s="12">
        <f t="shared" si="171"/>
        <v>1</v>
      </c>
    </row>
    <row r="1704" spans="1:34" hidden="1" x14ac:dyDescent="0.3">
      <c r="A1704" s="11" t="s">
        <v>5774</v>
      </c>
      <c r="B1704" s="12" t="s">
        <v>4976</v>
      </c>
      <c r="C1704" s="12" t="s">
        <v>5703</v>
      </c>
      <c r="D1704" s="11" t="s">
        <v>5704</v>
      </c>
      <c r="E1704" s="11" t="s">
        <v>5775</v>
      </c>
      <c r="F1704" s="11" t="s">
        <v>5774</v>
      </c>
      <c r="G1704" s="12" t="s">
        <v>5776</v>
      </c>
      <c r="I1704" s="13"/>
      <c r="J1704" s="13"/>
      <c r="M1704" s="15"/>
      <c r="N1704" s="13"/>
      <c r="P1704" s="13"/>
      <c r="R1704" s="13"/>
      <c r="S1704" s="16" t="s">
        <v>416</v>
      </c>
      <c r="T1704" s="13"/>
      <c r="W1704" s="13"/>
      <c r="Y1704" s="13"/>
      <c r="Z1704" s="14"/>
      <c r="AD1704" s="13">
        <f t="shared" si="170"/>
        <v>1</v>
      </c>
      <c r="AE1704" s="13">
        <f t="shared" si="168"/>
        <v>0</v>
      </c>
      <c r="AF1704" s="13">
        <f t="shared" si="169"/>
        <v>0</v>
      </c>
      <c r="AG1704" s="13">
        <f t="shared" si="172"/>
        <v>0</v>
      </c>
      <c r="AH1704" s="12">
        <f t="shared" si="171"/>
        <v>1</v>
      </c>
    </row>
    <row r="1705" spans="1:34" hidden="1" x14ac:dyDescent="0.3">
      <c r="A1705" s="11" t="s">
        <v>5777</v>
      </c>
      <c r="B1705" s="12" t="s">
        <v>4976</v>
      </c>
      <c r="C1705" s="12" t="s">
        <v>5703</v>
      </c>
      <c r="D1705" s="11" t="s">
        <v>5704</v>
      </c>
      <c r="E1705" s="11" t="s">
        <v>5778</v>
      </c>
      <c r="F1705" s="11" t="s">
        <v>5777</v>
      </c>
      <c r="G1705" s="12" t="s">
        <v>5779</v>
      </c>
      <c r="I1705" s="13"/>
      <c r="J1705" s="13"/>
      <c r="M1705" s="15"/>
      <c r="N1705" s="13"/>
      <c r="P1705" s="13"/>
      <c r="R1705" s="13"/>
      <c r="S1705" s="16" t="s">
        <v>416</v>
      </c>
      <c r="T1705" s="13"/>
      <c r="W1705" s="13"/>
      <c r="Y1705" s="13"/>
      <c r="Z1705" s="14"/>
      <c r="AD1705" s="13">
        <f t="shared" si="170"/>
        <v>1</v>
      </c>
      <c r="AE1705" s="13">
        <f t="shared" si="168"/>
        <v>0</v>
      </c>
      <c r="AF1705" s="13">
        <f t="shared" si="169"/>
        <v>0</v>
      </c>
      <c r="AG1705" s="13">
        <f t="shared" si="172"/>
        <v>0</v>
      </c>
      <c r="AH1705" s="12">
        <f t="shared" si="171"/>
        <v>1</v>
      </c>
    </row>
    <row r="1706" spans="1:34" hidden="1" x14ac:dyDescent="0.3">
      <c r="A1706" s="11" t="s">
        <v>5780</v>
      </c>
      <c r="B1706" s="12" t="s">
        <v>4976</v>
      </c>
      <c r="C1706" s="12" t="s">
        <v>5703</v>
      </c>
      <c r="D1706" s="11" t="s">
        <v>5704</v>
      </c>
      <c r="E1706" s="11" t="s">
        <v>5781</v>
      </c>
      <c r="F1706" s="11" t="s">
        <v>5780</v>
      </c>
      <c r="G1706" s="12" t="s">
        <v>5782</v>
      </c>
      <c r="I1706" s="13"/>
      <c r="J1706" s="13" t="s">
        <v>370</v>
      </c>
      <c r="M1706" s="15" t="s">
        <v>370</v>
      </c>
      <c r="N1706" s="13"/>
      <c r="O1706" s="13" t="s">
        <v>370</v>
      </c>
      <c r="P1706" s="13"/>
      <c r="R1706" s="13"/>
      <c r="S1706" s="13" t="s">
        <v>370</v>
      </c>
      <c r="T1706" s="13"/>
      <c r="W1706" s="13" t="s">
        <v>370</v>
      </c>
      <c r="Y1706" s="13"/>
      <c r="Z1706" s="14"/>
      <c r="AD1706" s="13">
        <f t="shared" si="170"/>
        <v>5</v>
      </c>
      <c r="AE1706" s="13">
        <f t="shared" si="168"/>
        <v>0</v>
      </c>
      <c r="AF1706" s="13">
        <f t="shared" si="169"/>
        <v>0</v>
      </c>
      <c r="AG1706" s="13">
        <f t="shared" si="172"/>
        <v>0</v>
      </c>
      <c r="AH1706" s="12">
        <f t="shared" si="171"/>
        <v>5</v>
      </c>
    </row>
    <row r="1707" spans="1:34" hidden="1" x14ac:dyDescent="0.3">
      <c r="A1707" s="11" t="s">
        <v>5783</v>
      </c>
      <c r="B1707" s="12" t="s">
        <v>4976</v>
      </c>
      <c r="C1707" s="12" t="s">
        <v>5703</v>
      </c>
      <c r="D1707" s="11" t="s">
        <v>5704</v>
      </c>
      <c r="E1707" s="11" t="s">
        <v>5784</v>
      </c>
      <c r="F1707" s="11" t="s">
        <v>5783</v>
      </c>
      <c r="G1707" s="12" t="s">
        <v>5785</v>
      </c>
      <c r="I1707" s="13"/>
      <c r="J1707" s="13"/>
      <c r="M1707" s="15"/>
      <c r="N1707" s="13"/>
      <c r="P1707" s="13"/>
      <c r="R1707" s="13"/>
      <c r="S1707" s="16" t="s">
        <v>416</v>
      </c>
      <c r="T1707" s="13"/>
      <c r="W1707" s="13"/>
      <c r="Y1707" s="13"/>
      <c r="Z1707" s="14"/>
      <c r="AD1707" s="13">
        <f t="shared" si="170"/>
        <v>1</v>
      </c>
      <c r="AE1707" s="13">
        <f t="shared" si="168"/>
        <v>0</v>
      </c>
      <c r="AF1707" s="13">
        <f t="shared" si="169"/>
        <v>0</v>
      </c>
      <c r="AG1707" s="13">
        <f t="shared" si="172"/>
        <v>0</v>
      </c>
      <c r="AH1707" s="12">
        <f t="shared" si="171"/>
        <v>1</v>
      </c>
    </row>
    <row r="1708" spans="1:34" hidden="1" x14ac:dyDescent="0.3">
      <c r="A1708" s="11" t="s">
        <v>5786</v>
      </c>
      <c r="B1708" s="12" t="s">
        <v>4976</v>
      </c>
      <c r="C1708" s="12" t="s">
        <v>5703</v>
      </c>
      <c r="D1708" s="11" t="s">
        <v>5704</v>
      </c>
      <c r="E1708" s="11" t="s">
        <v>5787</v>
      </c>
      <c r="F1708" s="11" t="s">
        <v>5786</v>
      </c>
      <c r="G1708" s="12" t="s">
        <v>5788</v>
      </c>
      <c r="I1708" s="13"/>
      <c r="J1708" s="13"/>
      <c r="M1708" s="15" t="s">
        <v>370</v>
      </c>
      <c r="N1708" s="13"/>
      <c r="O1708" s="13" t="s">
        <v>370</v>
      </c>
      <c r="P1708" s="13"/>
      <c r="R1708" s="13"/>
      <c r="S1708" s="13" t="s">
        <v>370</v>
      </c>
      <c r="T1708" s="13"/>
      <c r="W1708" s="13"/>
      <c r="Y1708" s="13"/>
      <c r="Z1708" s="14"/>
      <c r="AD1708" s="13">
        <f t="shared" si="170"/>
        <v>3</v>
      </c>
      <c r="AE1708" s="13">
        <f t="shared" si="168"/>
        <v>0</v>
      </c>
      <c r="AF1708" s="13">
        <f t="shared" si="169"/>
        <v>0</v>
      </c>
      <c r="AG1708" s="13">
        <f t="shared" si="172"/>
        <v>0</v>
      </c>
      <c r="AH1708" s="12">
        <f t="shared" si="171"/>
        <v>3</v>
      </c>
    </row>
    <row r="1709" spans="1:34" hidden="1" x14ac:dyDescent="0.3">
      <c r="A1709" s="11" t="s">
        <v>5789</v>
      </c>
      <c r="B1709" s="12" t="s">
        <v>4976</v>
      </c>
      <c r="C1709" s="12" t="s">
        <v>5703</v>
      </c>
      <c r="D1709" s="11" t="s">
        <v>5704</v>
      </c>
      <c r="E1709" s="11" t="s">
        <v>5790</v>
      </c>
      <c r="F1709" s="11" t="s">
        <v>5789</v>
      </c>
      <c r="G1709" s="12" t="s">
        <v>5791</v>
      </c>
      <c r="H1709" s="12"/>
      <c r="I1709" s="12"/>
      <c r="J1709" s="13"/>
      <c r="L1709" s="12"/>
      <c r="M1709" s="16" t="s">
        <v>416</v>
      </c>
      <c r="N1709" s="13"/>
      <c r="P1709" s="13"/>
      <c r="W1709" s="13"/>
      <c r="AD1709" s="13">
        <f t="shared" si="170"/>
        <v>1</v>
      </c>
      <c r="AE1709" s="13">
        <f t="shared" si="168"/>
        <v>0</v>
      </c>
      <c r="AF1709" s="13">
        <f t="shared" si="169"/>
        <v>0</v>
      </c>
      <c r="AG1709" s="13">
        <f t="shared" si="172"/>
        <v>0</v>
      </c>
      <c r="AH1709" s="12">
        <f t="shared" si="171"/>
        <v>1</v>
      </c>
    </row>
    <row r="1710" spans="1:34" hidden="1" x14ac:dyDescent="0.3">
      <c r="A1710" s="11" t="s">
        <v>5792</v>
      </c>
      <c r="B1710" s="12" t="s">
        <v>4976</v>
      </c>
      <c r="C1710" s="12" t="s">
        <v>5703</v>
      </c>
      <c r="D1710" s="11" t="s">
        <v>5704</v>
      </c>
      <c r="E1710" s="11" t="s">
        <v>1613</v>
      </c>
      <c r="F1710" s="11" t="s">
        <v>5792</v>
      </c>
      <c r="G1710" s="12" t="s">
        <v>5793</v>
      </c>
      <c r="I1710" s="13"/>
      <c r="J1710" s="13"/>
      <c r="M1710" s="19" t="s">
        <v>416</v>
      </c>
      <c r="N1710" s="13"/>
      <c r="P1710" s="13"/>
      <c r="R1710" s="13"/>
      <c r="T1710" s="13"/>
      <c r="W1710" s="13"/>
      <c r="Y1710" s="13"/>
      <c r="Z1710" s="14"/>
      <c r="AD1710" s="13">
        <f t="shared" si="170"/>
        <v>1</v>
      </c>
      <c r="AE1710" s="13">
        <f t="shared" si="168"/>
        <v>0</v>
      </c>
      <c r="AF1710" s="13">
        <f t="shared" si="169"/>
        <v>0</v>
      </c>
      <c r="AG1710" s="13">
        <f t="shared" si="172"/>
        <v>0</v>
      </c>
      <c r="AH1710" s="12">
        <f t="shared" si="171"/>
        <v>1</v>
      </c>
    </row>
    <row r="1711" spans="1:34" hidden="1" x14ac:dyDescent="0.3">
      <c r="A1711" s="11" t="s">
        <v>5794</v>
      </c>
      <c r="B1711" s="12" t="s">
        <v>4976</v>
      </c>
      <c r="C1711" s="12" t="s">
        <v>5703</v>
      </c>
      <c r="D1711" s="11" t="s">
        <v>5704</v>
      </c>
      <c r="E1711" s="11" t="s">
        <v>5795</v>
      </c>
      <c r="F1711" s="11" t="s">
        <v>5794</v>
      </c>
      <c r="G1711" s="12" t="s">
        <v>5796</v>
      </c>
      <c r="I1711" s="13"/>
      <c r="J1711" s="13" t="s">
        <v>370</v>
      </c>
      <c r="M1711" s="15"/>
      <c r="N1711" s="13"/>
      <c r="P1711" s="13"/>
      <c r="R1711" s="13"/>
      <c r="S1711" s="13" t="s">
        <v>370</v>
      </c>
      <c r="T1711" s="13"/>
      <c r="W1711" s="13"/>
      <c r="Y1711" s="13"/>
      <c r="Z1711" s="14"/>
      <c r="AD1711" s="13">
        <f t="shared" si="170"/>
        <v>2</v>
      </c>
      <c r="AE1711" s="13">
        <f t="shared" si="168"/>
        <v>0</v>
      </c>
      <c r="AF1711" s="13">
        <f t="shared" si="169"/>
        <v>0</v>
      </c>
      <c r="AG1711" s="13">
        <f t="shared" si="172"/>
        <v>0</v>
      </c>
      <c r="AH1711" s="12">
        <f t="shared" si="171"/>
        <v>2</v>
      </c>
    </row>
    <row r="1712" spans="1:34" hidden="1" x14ac:dyDescent="0.3">
      <c r="A1712" s="11" t="s">
        <v>5797</v>
      </c>
      <c r="B1712" s="12" t="s">
        <v>4976</v>
      </c>
      <c r="C1712" s="12" t="s">
        <v>5703</v>
      </c>
      <c r="D1712" s="11" t="s">
        <v>5798</v>
      </c>
      <c r="E1712" s="11" t="s">
        <v>1500</v>
      </c>
      <c r="F1712" s="11" t="s">
        <v>5797</v>
      </c>
      <c r="G1712" s="12" t="s">
        <v>5799</v>
      </c>
      <c r="H1712" s="13" t="s">
        <v>370</v>
      </c>
      <c r="I1712" s="13"/>
      <c r="J1712" s="13"/>
      <c r="K1712" s="14" t="s">
        <v>370</v>
      </c>
      <c r="M1712" s="15"/>
      <c r="N1712" s="13"/>
      <c r="P1712" s="13"/>
      <c r="R1712" s="13" t="s">
        <v>370</v>
      </c>
      <c r="T1712" s="13"/>
      <c r="W1712" s="13"/>
      <c r="Y1712" s="13"/>
      <c r="Z1712" s="14"/>
      <c r="AD1712" s="13">
        <f>COUNTIF(H1712:Z1712,"X")+COUNTIF(H1712:Z1712, "X(e)")</f>
        <v>3</v>
      </c>
      <c r="AE1712" s="13">
        <f>COUNTIF(H1712:Z1712,"NB")</f>
        <v>0</v>
      </c>
      <c r="AF1712" s="13">
        <f>COUNTIF(H1712:Z1712,"V")</f>
        <v>0</v>
      </c>
      <c r="AG1712" s="13">
        <f>COUNTIF(H1712:AA1712,"IN")</f>
        <v>0</v>
      </c>
      <c r="AH1712" s="12">
        <f>SUM(AD1712:AG1712)</f>
        <v>3</v>
      </c>
    </row>
    <row r="1713" spans="1:34" hidden="1" x14ac:dyDescent="0.3">
      <c r="A1713" s="11" t="s">
        <v>5800</v>
      </c>
      <c r="B1713" s="12" t="s">
        <v>4976</v>
      </c>
      <c r="C1713" s="12" t="s">
        <v>5703</v>
      </c>
      <c r="D1713" s="11" t="s">
        <v>5801</v>
      </c>
      <c r="E1713" s="11" t="s">
        <v>664</v>
      </c>
      <c r="F1713" s="11" t="s">
        <v>5800</v>
      </c>
      <c r="G1713" s="12" t="s">
        <v>5802</v>
      </c>
      <c r="I1713" s="13"/>
      <c r="J1713" s="13" t="s">
        <v>370</v>
      </c>
      <c r="M1713" s="15" t="s">
        <v>370</v>
      </c>
      <c r="N1713" s="13"/>
      <c r="O1713" s="13" t="s">
        <v>370</v>
      </c>
      <c r="P1713" s="13"/>
      <c r="R1713" s="13"/>
      <c r="S1713" s="13" t="s">
        <v>370</v>
      </c>
      <c r="T1713" s="13"/>
      <c r="W1713" s="13"/>
      <c r="Y1713" s="13"/>
      <c r="Z1713" s="14"/>
      <c r="AD1713" s="13">
        <f>COUNTIF(H1713:Z1713,"X")+COUNTIF(H1713:Z1713, "X(e)")</f>
        <v>4</v>
      </c>
      <c r="AE1713" s="13">
        <f>COUNTIF(H1713:Z1713,"NB")</f>
        <v>0</v>
      </c>
      <c r="AF1713" s="13">
        <f>COUNTIF(H1713:Z1713,"V")</f>
        <v>0</v>
      </c>
      <c r="AG1713" s="13">
        <f>COUNTIF(H1713:AA1713,"IN")</f>
        <v>0</v>
      </c>
      <c r="AH1713" s="12">
        <f>SUM(AD1713:AG1713)</f>
        <v>4</v>
      </c>
    </row>
    <row r="1714" spans="1:34" hidden="1" x14ac:dyDescent="0.3">
      <c r="A1714" s="11" t="s">
        <v>5803</v>
      </c>
      <c r="B1714" s="12" t="s">
        <v>4976</v>
      </c>
      <c r="C1714" s="12" t="s">
        <v>5703</v>
      </c>
      <c r="D1714" s="11" t="s">
        <v>5801</v>
      </c>
      <c r="E1714" s="11" t="s">
        <v>5804</v>
      </c>
      <c r="F1714" s="11" t="s">
        <v>5803</v>
      </c>
      <c r="G1714" s="12" t="s">
        <v>5805</v>
      </c>
      <c r="I1714" s="13"/>
      <c r="J1714" s="13"/>
      <c r="M1714" s="15" t="s">
        <v>370</v>
      </c>
      <c r="N1714" s="13"/>
      <c r="O1714" s="13" t="s">
        <v>370</v>
      </c>
      <c r="P1714" s="13"/>
      <c r="R1714" s="13"/>
      <c r="T1714" s="13"/>
      <c r="W1714" s="13"/>
      <c r="Y1714" s="13"/>
      <c r="Z1714" s="14"/>
      <c r="AD1714" s="13">
        <f>COUNTIF(H1714:Z1714,"X")+COUNTIF(H1714:Z1714, "X(e)")</f>
        <v>2</v>
      </c>
      <c r="AE1714" s="13">
        <f>COUNTIF(H1714:Z1714,"NB")</f>
        <v>0</v>
      </c>
      <c r="AF1714" s="13">
        <f>COUNTIF(H1714:Z1714,"V")</f>
        <v>0</v>
      </c>
      <c r="AG1714" s="13">
        <f>COUNTIF(H1714:AA1714,"IN")</f>
        <v>0</v>
      </c>
      <c r="AH1714" s="12">
        <f>SUM(AD1714:AG1714)</f>
        <v>2</v>
      </c>
    </row>
    <row r="1715" spans="1:34" hidden="1" x14ac:dyDescent="0.3">
      <c r="A1715" s="11" t="s">
        <v>5806</v>
      </c>
      <c r="B1715" s="12" t="s">
        <v>4976</v>
      </c>
      <c r="C1715" s="12" t="s">
        <v>5703</v>
      </c>
      <c r="D1715" s="11" t="s">
        <v>5801</v>
      </c>
      <c r="E1715" s="11" t="s">
        <v>5807</v>
      </c>
      <c r="F1715" s="11" t="s">
        <v>5806</v>
      </c>
      <c r="G1715" s="12" t="s">
        <v>5808</v>
      </c>
      <c r="I1715" s="13"/>
      <c r="J1715" s="13" t="s">
        <v>370</v>
      </c>
      <c r="M1715" s="15"/>
      <c r="N1715" s="13"/>
      <c r="O1715" s="13" t="s">
        <v>370</v>
      </c>
      <c r="P1715" s="13"/>
      <c r="R1715" s="13"/>
      <c r="S1715" s="13" t="s">
        <v>370</v>
      </c>
      <c r="T1715" s="13"/>
      <c r="W1715" s="13"/>
      <c r="Y1715" s="13"/>
      <c r="Z1715" s="14"/>
      <c r="AD1715" s="13">
        <f>COUNTIF(H1715:Z1715,"X")+COUNTIF(H1715:Z1715, "X(e)")</f>
        <v>3</v>
      </c>
      <c r="AE1715" s="13">
        <f>COUNTIF(H1715:Z1715,"NB")</f>
        <v>0</v>
      </c>
      <c r="AF1715" s="13">
        <f>COUNTIF(H1715:Z1715,"V")</f>
        <v>0</v>
      </c>
      <c r="AG1715" s="13">
        <f>COUNTIF(H1715:AA1715,"IN")</f>
        <v>0</v>
      </c>
      <c r="AH1715" s="12">
        <f>SUM(AD1715:AG1715)</f>
        <v>3</v>
      </c>
    </row>
    <row r="1716" spans="1:34" hidden="1" x14ac:dyDescent="0.3">
      <c r="A1716" s="11" t="s">
        <v>5809</v>
      </c>
      <c r="B1716" s="12" t="s">
        <v>4976</v>
      </c>
      <c r="C1716" s="12" t="s">
        <v>5703</v>
      </c>
      <c r="D1716" s="11" t="s">
        <v>5801</v>
      </c>
      <c r="E1716" s="11" t="s">
        <v>5810</v>
      </c>
      <c r="F1716" s="11" t="s">
        <v>5809</v>
      </c>
      <c r="G1716" s="12" t="s">
        <v>5811</v>
      </c>
      <c r="I1716" s="13"/>
      <c r="J1716" s="13"/>
      <c r="M1716" s="15"/>
      <c r="N1716" s="13"/>
      <c r="P1716" s="13"/>
      <c r="R1716" s="13"/>
      <c r="T1716" s="13"/>
      <c r="W1716" s="16" t="s">
        <v>416</v>
      </c>
      <c r="Y1716" s="13"/>
      <c r="Z1716" s="14"/>
      <c r="AD1716" s="13">
        <f t="shared" ref="AD1716:AD1724" si="174">COUNTIF(H1716:Z1716,"X")+COUNTIF(H1716:Z1716, "X(e)")</f>
        <v>1</v>
      </c>
      <c r="AE1716" s="13">
        <f t="shared" ref="AE1716:AE1779" si="175">COUNTIF(H1716:Z1716,"NB")</f>
        <v>0</v>
      </c>
      <c r="AF1716" s="13">
        <f t="shared" ref="AF1716:AF1779" si="176">COUNTIF(H1716:Z1716,"V")</f>
        <v>0</v>
      </c>
      <c r="AG1716" s="13">
        <f t="shared" ref="AG1716:AG1779" si="177">COUNTIF(H1716:AA1716,"IN")</f>
        <v>0</v>
      </c>
      <c r="AH1716" s="12">
        <f t="shared" ref="AH1716:AH1724" si="178">SUM(AD1716:AG1716)</f>
        <v>1</v>
      </c>
    </row>
    <row r="1717" spans="1:34" hidden="1" x14ac:dyDescent="0.3">
      <c r="A1717" s="11" t="s">
        <v>5812</v>
      </c>
      <c r="B1717" s="12" t="s">
        <v>4976</v>
      </c>
      <c r="C1717" s="12" t="s">
        <v>5703</v>
      </c>
      <c r="D1717" s="11" t="s">
        <v>5801</v>
      </c>
      <c r="E1717" s="11" t="s">
        <v>4198</v>
      </c>
      <c r="F1717" s="11" t="s">
        <v>5812</v>
      </c>
      <c r="G1717" s="12" t="s">
        <v>5813</v>
      </c>
      <c r="I1717" s="13"/>
      <c r="J1717" s="13"/>
      <c r="M1717" s="15" t="s">
        <v>370</v>
      </c>
      <c r="N1717" s="13"/>
      <c r="P1717" s="13"/>
      <c r="R1717" s="13"/>
      <c r="T1717" s="13"/>
      <c r="W1717" s="13" t="s">
        <v>370</v>
      </c>
      <c r="Y1717" s="13"/>
      <c r="Z1717" s="14"/>
      <c r="AD1717" s="13">
        <f t="shared" si="174"/>
        <v>2</v>
      </c>
      <c r="AE1717" s="13">
        <f t="shared" si="175"/>
        <v>0</v>
      </c>
      <c r="AF1717" s="13">
        <f t="shared" si="176"/>
        <v>0</v>
      </c>
      <c r="AG1717" s="13">
        <f t="shared" si="177"/>
        <v>0</v>
      </c>
      <c r="AH1717" s="12">
        <f t="shared" si="178"/>
        <v>2</v>
      </c>
    </row>
    <row r="1718" spans="1:34" hidden="1" x14ac:dyDescent="0.3">
      <c r="A1718" s="11" t="s">
        <v>5814</v>
      </c>
      <c r="B1718" s="12" t="s">
        <v>4976</v>
      </c>
      <c r="C1718" s="12" t="s">
        <v>5703</v>
      </c>
      <c r="D1718" s="11" t="s">
        <v>5801</v>
      </c>
      <c r="E1718" s="11" t="s">
        <v>5391</v>
      </c>
      <c r="F1718" s="11" t="s">
        <v>5814</v>
      </c>
      <c r="G1718" s="12" t="s">
        <v>5815</v>
      </c>
      <c r="I1718" s="13"/>
      <c r="J1718" s="13"/>
      <c r="M1718" s="15"/>
      <c r="N1718" s="13"/>
      <c r="O1718" s="13" t="s">
        <v>370</v>
      </c>
      <c r="P1718" s="13"/>
      <c r="R1718" s="13"/>
      <c r="S1718" s="13" t="s">
        <v>370</v>
      </c>
      <c r="T1718" s="13"/>
      <c r="W1718" s="13"/>
      <c r="Y1718" s="13"/>
      <c r="Z1718" s="14"/>
      <c r="AD1718" s="13">
        <f t="shared" si="174"/>
        <v>2</v>
      </c>
      <c r="AE1718" s="13">
        <f t="shared" si="175"/>
        <v>0</v>
      </c>
      <c r="AF1718" s="13">
        <f t="shared" si="176"/>
        <v>0</v>
      </c>
      <c r="AG1718" s="13">
        <f t="shared" si="177"/>
        <v>0</v>
      </c>
      <c r="AH1718" s="12">
        <f t="shared" si="178"/>
        <v>2</v>
      </c>
    </row>
    <row r="1719" spans="1:34" hidden="1" x14ac:dyDescent="0.3">
      <c r="A1719" s="11" t="s">
        <v>5816</v>
      </c>
      <c r="B1719" s="12" t="s">
        <v>4976</v>
      </c>
      <c r="C1719" s="12" t="s">
        <v>5703</v>
      </c>
      <c r="D1719" s="11" t="s">
        <v>5801</v>
      </c>
      <c r="E1719" s="11" t="s">
        <v>5817</v>
      </c>
      <c r="F1719" s="11" t="s">
        <v>5816</v>
      </c>
      <c r="G1719" s="12" t="s">
        <v>5818</v>
      </c>
      <c r="I1719" s="13"/>
      <c r="J1719" s="13"/>
      <c r="M1719" s="15"/>
      <c r="N1719" s="13"/>
      <c r="P1719" s="13"/>
      <c r="R1719" s="13"/>
      <c r="S1719" s="16" t="s">
        <v>416</v>
      </c>
      <c r="T1719" s="13"/>
      <c r="W1719" s="13"/>
      <c r="Y1719" s="13"/>
      <c r="Z1719" s="14"/>
      <c r="AD1719" s="13">
        <f t="shared" si="174"/>
        <v>1</v>
      </c>
      <c r="AE1719" s="13">
        <f t="shared" si="175"/>
        <v>0</v>
      </c>
      <c r="AF1719" s="13">
        <f t="shared" si="176"/>
        <v>0</v>
      </c>
      <c r="AG1719" s="13">
        <f t="shared" si="177"/>
        <v>0</v>
      </c>
      <c r="AH1719" s="12">
        <f t="shared" si="178"/>
        <v>1</v>
      </c>
    </row>
    <row r="1720" spans="1:34" hidden="1" x14ac:dyDescent="0.3">
      <c r="A1720" s="11" t="s">
        <v>5819</v>
      </c>
      <c r="B1720" s="12" t="s">
        <v>4976</v>
      </c>
      <c r="C1720" s="12" t="s">
        <v>5703</v>
      </c>
      <c r="D1720" s="11" t="s">
        <v>5801</v>
      </c>
      <c r="E1720" s="11" t="s">
        <v>5820</v>
      </c>
      <c r="F1720" s="11" t="s">
        <v>5819</v>
      </c>
      <c r="G1720" s="12" t="s">
        <v>5821</v>
      </c>
      <c r="I1720" s="13"/>
      <c r="J1720" s="13"/>
      <c r="M1720" s="15" t="s">
        <v>370</v>
      </c>
      <c r="N1720" s="13"/>
      <c r="P1720" s="13"/>
      <c r="R1720" s="13"/>
      <c r="T1720" s="13"/>
      <c r="W1720" s="13" t="s">
        <v>370</v>
      </c>
      <c r="Y1720" s="13"/>
      <c r="Z1720" s="14"/>
      <c r="AD1720" s="13">
        <f t="shared" si="174"/>
        <v>2</v>
      </c>
      <c r="AE1720" s="13">
        <f t="shared" si="175"/>
        <v>0</v>
      </c>
      <c r="AF1720" s="13">
        <f t="shared" si="176"/>
        <v>0</v>
      </c>
      <c r="AG1720" s="13">
        <f t="shared" si="177"/>
        <v>0</v>
      </c>
      <c r="AH1720" s="12">
        <f t="shared" si="178"/>
        <v>2</v>
      </c>
    </row>
    <row r="1721" spans="1:34" hidden="1" x14ac:dyDescent="0.3">
      <c r="A1721" s="11" t="s">
        <v>5822</v>
      </c>
      <c r="B1721" s="12" t="s">
        <v>4976</v>
      </c>
      <c r="C1721" s="12" t="s">
        <v>5703</v>
      </c>
      <c r="D1721" s="11" t="s">
        <v>5801</v>
      </c>
      <c r="E1721" s="11" t="s">
        <v>5823</v>
      </c>
      <c r="F1721" s="11" t="s">
        <v>5822</v>
      </c>
      <c r="G1721" s="12" t="s">
        <v>5824</v>
      </c>
      <c r="I1721" s="13"/>
      <c r="J1721" s="13"/>
      <c r="K1721" s="13" t="s">
        <v>370</v>
      </c>
      <c r="M1721" s="15" t="s">
        <v>370</v>
      </c>
      <c r="N1721" s="13"/>
      <c r="O1721" s="13" t="s">
        <v>370</v>
      </c>
      <c r="P1721" s="13"/>
      <c r="Q1721" s="13" t="s">
        <v>370</v>
      </c>
      <c r="R1721" s="13"/>
      <c r="S1721" s="13" t="s">
        <v>370</v>
      </c>
      <c r="T1721" s="13"/>
      <c r="W1721" s="13" t="s">
        <v>370</v>
      </c>
      <c r="Y1721" s="13"/>
      <c r="Z1721" s="14"/>
      <c r="AD1721" s="13">
        <f t="shared" si="174"/>
        <v>6</v>
      </c>
      <c r="AE1721" s="13">
        <f t="shared" si="175"/>
        <v>0</v>
      </c>
      <c r="AF1721" s="13">
        <f t="shared" si="176"/>
        <v>0</v>
      </c>
      <c r="AG1721" s="13">
        <f t="shared" si="177"/>
        <v>0</v>
      </c>
      <c r="AH1721" s="12">
        <f t="shared" si="178"/>
        <v>6</v>
      </c>
    </row>
    <row r="1722" spans="1:34" hidden="1" x14ac:dyDescent="0.3">
      <c r="A1722" s="11" t="s">
        <v>5825</v>
      </c>
      <c r="B1722" s="12" t="s">
        <v>4976</v>
      </c>
      <c r="C1722" s="12" t="s">
        <v>5703</v>
      </c>
      <c r="D1722" s="11" t="s">
        <v>5801</v>
      </c>
      <c r="E1722" s="11" t="s">
        <v>5826</v>
      </c>
      <c r="F1722" s="11" t="s">
        <v>5825</v>
      </c>
      <c r="G1722" s="12" t="s">
        <v>5827</v>
      </c>
      <c r="I1722" s="13"/>
      <c r="J1722" s="13"/>
      <c r="M1722" s="15"/>
      <c r="N1722" s="13"/>
      <c r="P1722" s="13"/>
      <c r="Q1722" s="13"/>
      <c r="R1722" s="13"/>
      <c r="T1722" s="13"/>
      <c r="W1722" s="16" t="s">
        <v>416</v>
      </c>
      <c r="Y1722" s="13"/>
      <c r="Z1722" s="14"/>
      <c r="AD1722" s="13">
        <f t="shared" si="174"/>
        <v>1</v>
      </c>
      <c r="AE1722" s="13">
        <f t="shared" si="175"/>
        <v>0</v>
      </c>
      <c r="AF1722" s="13">
        <f t="shared" si="176"/>
        <v>0</v>
      </c>
      <c r="AG1722" s="13">
        <f t="shared" si="177"/>
        <v>0</v>
      </c>
      <c r="AH1722" s="12">
        <f t="shared" si="178"/>
        <v>1</v>
      </c>
    </row>
    <row r="1723" spans="1:34" hidden="1" x14ac:dyDescent="0.3">
      <c r="A1723" s="11" t="s">
        <v>5828</v>
      </c>
      <c r="B1723" s="12" t="s">
        <v>4976</v>
      </c>
      <c r="C1723" s="12" t="s">
        <v>5703</v>
      </c>
      <c r="D1723" s="11" t="s">
        <v>5829</v>
      </c>
      <c r="E1723" s="11" t="s">
        <v>5830</v>
      </c>
      <c r="F1723" s="11" t="s">
        <v>5828</v>
      </c>
      <c r="G1723" s="12" t="s">
        <v>5831</v>
      </c>
      <c r="I1723" s="13"/>
      <c r="J1723" s="16" t="s">
        <v>416</v>
      </c>
      <c r="M1723" s="15"/>
      <c r="N1723" s="13"/>
      <c r="P1723" s="13"/>
      <c r="R1723" s="13"/>
      <c r="T1723" s="13"/>
      <c r="W1723" s="13"/>
      <c r="Y1723" s="13"/>
      <c r="Z1723" s="14"/>
      <c r="AD1723" s="13">
        <f t="shared" si="174"/>
        <v>1</v>
      </c>
      <c r="AE1723" s="13">
        <f t="shared" si="175"/>
        <v>0</v>
      </c>
      <c r="AF1723" s="13">
        <f t="shared" si="176"/>
        <v>0</v>
      </c>
      <c r="AG1723" s="13">
        <f t="shared" si="177"/>
        <v>0</v>
      </c>
      <c r="AH1723" s="12">
        <f t="shared" si="178"/>
        <v>1</v>
      </c>
    </row>
    <row r="1724" spans="1:34" hidden="1" x14ac:dyDescent="0.3">
      <c r="A1724" s="11" t="s">
        <v>5832</v>
      </c>
      <c r="B1724" s="12" t="s">
        <v>4976</v>
      </c>
      <c r="C1724" s="12" t="s">
        <v>5703</v>
      </c>
      <c r="D1724" s="11" t="s">
        <v>5829</v>
      </c>
      <c r="E1724" s="11" t="s">
        <v>5833</v>
      </c>
      <c r="F1724" s="11" t="s">
        <v>5832</v>
      </c>
      <c r="G1724" s="12" t="s">
        <v>5834</v>
      </c>
      <c r="I1724" s="13"/>
      <c r="J1724" s="13"/>
      <c r="K1724" s="17" t="s">
        <v>416</v>
      </c>
      <c r="M1724" s="15"/>
      <c r="N1724" s="13"/>
      <c r="P1724" s="13"/>
      <c r="R1724" s="13"/>
      <c r="T1724" s="13"/>
      <c r="W1724" s="13"/>
      <c r="Y1724" s="13"/>
      <c r="Z1724" s="14"/>
      <c r="AD1724" s="13">
        <f t="shared" si="174"/>
        <v>1</v>
      </c>
      <c r="AE1724" s="13">
        <f t="shared" si="175"/>
        <v>0</v>
      </c>
      <c r="AF1724" s="13">
        <f t="shared" si="176"/>
        <v>0</v>
      </c>
      <c r="AG1724" s="13">
        <f t="shared" si="177"/>
        <v>0</v>
      </c>
      <c r="AH1724" s="12">
        <f t="shared" si="178"/>
        <v>1</v>
      </c>
    </row>
    <row r="1725" spans="1:34" hidden="1" x14ac:dyDescent="0.3">
      <c r="A1725" s="11" t="s">
        <v>5835</v>
      </c>
      <c r="B1725" s="12" t="s">
        <v>4976</v>
      </c>
      <c r="C1725" s="12" t="s">
        <v>5703</v>
      </c>
      <c r="D1725" s="11" t="s">
        <v>5829</v>
      </c>
      <c r="E1725" s="11" t="s">
        <v>5836</v>
      </c>
      <c r="F1725" s="11" t="s">
        <v>5835</v>
      </c>
      <c r="G1725" s="12" t="s">
        <v>5837</v>
      </c>
      <c r="I1725" s="13"/>
      <c r="J1725" s="13"/>
      <c r="M1725" s="15" t="s">
        <v>370</v>
      </c>
      <c r="N1725" s="13"/>
      <c r="O1725" s="13" t="s">
        <v>370</v>
      </c>
      <c r="P1725" s="13"/>
      <c r="R1725" s="13"/>
      <c r="T1725" s="13"/>
      <c r="W1725" s="13"/>
      <c r="Y1725" s="13"/>
      <c r="Z1725" s="14"/>
      <c r="AD1725" s="13">
        <f t="shared" si="170"/>
        <v>2</v>
      </c>
      <c r="AE1725" s="13">
        <f t="shared" si="175"/>
        <v>0</v>
      </c>
      <c r="AF1725" s="13">
        <f t="shared" si="176"/>
        <v>0</v>
      </c>
      <c r="AG1725" s="13">
        <f t="shared" si="177"/>
        <v>0</v>
      </c>
      <c r="AH1725" s="12">
        <f t="shared" si="171"/>
        <v>2</v>
      </c>
    </row>
    <row r="1726" spans="1:34" hidden="1" x14ac:dyDescent="0.3">
      <c r="A1726" s="11" t="s">
        <v>5838</v>
      </c>
      <c r="B1726" s="12" t="s">
        <v>4976</v>
      </c>
      <c r="C1726" s="12" t="s">
        <v>5703</v>
      </c>
      <c r="D1726" s="11" t="s">
        <v>5829</v>
      </c>
      <c r="E1726" s="11" t="s">
        <v>2695</v>
      </c>
      <c r="F1726" s="11" t="s">
        <v>5838</v>
      </c>
      <c r="G1726" s="12" t="s">
        <v>5839</v>
      </c>
      <c r="I1726" s="13"/>
      <c r="J1726" s="13"/>
      <c r="K1726" s="14" t="s">
        <v>370</v>
      </c>
      <c r="M1726" s="15" t="s">
        <v>370</v>
      </c>
      <c r="N1726" s="13"/>
      <c r="P1726" s="13" t="s">
        <v>370</v>
      </c>
      <c r="Q1726" s="13" t="s">
        <v>370</v>
      </c>
      <c r="R1726" s="13"/>
      <c r="S1726" s="13" t="s">
        <v>370</v>
      </c>
      <c r="T1726" s="13" t="s">
        <v>370</v>
      </c>
      <c r="W1726" s="13" t="s">
        <v>370</v>
      </c>
      <c r="Y1726" s="13"/>
      <c r="Z1726" s="14"/>
      <c r="AD1726" s="13">
        <f t="shared" si="170"/>
        <v>7</v>
      </c>
      <c r="AE1726" s="13">
        <f t="shared" si="175"/>
        <v>0</v>
      </c>
      <c r="AF1726" s="13">
        <f t="shared" si="176"/>
        <v>0</v>
      </c>
      <c r="AG1726" s="13">
        <f t="shared" si="177"/>
        <v>0</v>
      </c>
      <c r="AH1726" s="12">
        <f t="shared" si="171"/>
        <v>7</v>
      </c>
    </row>
    <row r="1727" spans="1:34" hidden="1" x14ac:dyDescent="0.3">
      <c r="A1727" s="11" t="s">
        <v>5840</v>
      </c>
      <c r="B1727" s="12" t="s">
        <v>4976</v>
      </c>
      <c r="C1727" s="12" t="s">
        <v>5703</v>
      </c>
      <c r="D1727" s="11" t="s">
        <v>5829</v>
      </c>
      <c r="E1727" s="11" t="s">
        <v>5841</v>
      </c>
      <c r="F1727" s="11" t="s">
        <v>5840</v>
      </c>
      <c r="G1727" s="12" t="s">
        <v>5842</v>
      </c>
      <c r="I1727" s="13"/>
      <c r="J1727" s="13"/>
      <c r="K1727" s="17" t="s">
        <v>416</v>
      </c>
      <c r="M1727" s="15"/>
      <c r="N1727" s="13"/>
      <c r="P1727" s="13"/>
      <c r="Q1727" s="13"/>
      <c r="R1727" s="13"/>
      <c r="T1727" s="13"/>
      <c r="W1727" s="13"/>
      <c r="Y1727" s="13"/>
      <c r="Z1727" s="14"/>
      <c r="AD1727" s="13">
        <f>COUNTIF(H1727:Z1727,"X")+COUNTIF(H1727:Z1727, "X(e)")</f>
        <v>1</v>
      </c>
      <c r="AE1727" s="13">
        <f>COUNTIF(H1727:Z1727,"NB")</f>
        <v>0</v>
      </c>
      <c r="AF1727" s="13">
        <f>COUNTIF(H1727:Z1727,"V")</f>
        <v>0</v>
      </c>
      <c r="AG1727" s="13">
        <f>COUNTIF(H1727:AA1727,"IN")</f>
        <v>0</v>
      </c>
      <c r="AH1727" s="12">
        <f t="shared" si="171"/>
        <v>1</v>
      </c>
    </row>
    <row r="1728" spans="1:34" hidden="1" x14ac:dyDescent="0.3">
      <c r="A1728" s="11" t="s">
        <v>5843</v>
      </c>
      <c r="B1728" s="12" t="s">
        <v>4976</v>
      </c>
      <c r="C1728" s="12" t="s">
        <v>5703</v>
      </c>
      <c r="D1728" s="11" t="s">
        <v>5829</v>
      </c>
      <c r="E1728" s="11" t="s">
        <v>5844</v>
      </c>
      <c r="F1728" s="11" t="s">
        <v>5843</v>
      </c>
      <c r="G1728" s="12" t="s">
        <v>5845</v>
      </c>
      <c r="I1728" s="13"/>
      <c r="J1728" s="13"/>
      <c r="K1728" s="17" t="s">
        <v>416</v>
      </c>
      <c r="M1728" s="15"/>
      <c r="N1728" s="13"/>
      <c r="P1728" s="13"/>
      <c r="Q1728" s="13"/>
      <c r="R1728" s="13"/>
      <c r="T1728" s="13"/>
      <c r="W1728" s="13"/>
      <c r="Y1728" s="13"/>
      <c r="Z1728" s="14"/>
      <c r="AD1728" s="13">
        <f t="shared" si="170"/>
        <v>1</v>
      </c>
      <c r="AE1728" s="13">
        <f t="shared" si="175"/>
        <v>0</v>
      </c>
      <c r="AF1728" s="13">
        <f t="shared" si="176"/>
        <v>0</v>
      </c>
      <c r="AG1728" s="13">
        <f t="shared" si="177"/>
        <v>0</v>
      </c>
      <c r="AH1728" s="12">
        <f>SUM(AD1728:AG1728)</f>
        <v>1</v>
      </c>
    </row>
    <row r="1729" spans="1:34" hidden="1" x14ac:dyDescent="0.3">
      <c r="A1729" s="11" t="s">
        <v>5846</v>
      </c>
      <c r="B1729" s="12" t="s">
        <v>4976</v>
      </c>
      <c r="C1729" s="12" t="s">
        <v>5703</v>
      </c>
      <c r="D1729" s="11" t="s">
        <v>5847</v>
      </c>
      <c r="E1729" s="11" t="s">
        <v>5235</v>
      </c>
      <c r="F1729" s="11" t="s">
        <v>5846</v>
      </c>
      <c r="G1729" s="12" t="s">
        <v>5848</v>
      </c>
      <c r="I1729" s="13"/>
      <c r="J1729" s="13"/>
      <c r="M1729" s="15" t="s">
        <v>370</v>
      </c>
      <c r="N1729" s="13"/>
      <c r="O1729" s="13" t="s">
        <v>370</v>
      </c>
      <c r="P1729" s="13"/>
      <c r="R1729" s="13"/>
      <c r="S1729" s="13" t="s">
        <v>370</v>
      </c>
      <c r="T1729" s="13"/>
      <c r="W1729" s="13"/>
      <c r="Y1729" s="13"/>
      <c r="Z1729" s="14"/>
      <c r="AD1729" s="13">
        <f>COUNTIF(H1729:Z1729,"X")+COUNTIF(H1729:Z1729, "X(e)")</f>
        <v>3</v>
      </c>
      <c r="AE1729" s="13">
        <f>COUNTIF(H1729:Z1729,"NB")</f>
        <v>0</v>
      </c>
      <c r="AF1729" s="13">
        <f>COUNTIF(H1729:Z1729,"V")</f>
        <v>0</v>
      </c>
      <c r="AG1729" s="13">
        <f>COUNTIF(H1729:AA1729,"IN")</f>
        <v>0</v>
      </c>
      <c r="AH1729" s="12">
        <f>SUM(AD1729:AG1729)</f>
        <v>3</v>
      </c>
    </row>
    <row r="1730" spans="1:34" hidden="1" x14ac:dyDescent="0.3">
      <c r="A1730" s="11" t="s">
        <v>5849</v>
      </c>
      <c r="B1730" s="12" t="s">
        <v>4976</v>
      </c>
      <c r="C1730" s="12" t="s">
        <v>5703</v>
      </c>
      <c r="D1730" s="11" t="s">
        <v>5847</v>
      </c>
      <c r="E1730" s="11" t="s">
        <v>405</v>
      </c>
      <c r="F1730" s="11" t="s">
        <v>5849</v>
      </c>
      <c r="G1730" s="12" t="s">
        <v>5850</v>
      </c>
      <c r="I1730" s="13"/>
      <c r="J1730" s="13" t="s">
        <v>370</v>
      </c>
      <c r="K1730" s="14" t="s">
        <v>370</v>
      </c>
      <c r="M1730" s="15"/>
      <c r="N1730" s="13"/>
      <c r="P1730" s="13"/>
      <c r="R1730" s="13"/>
      <c r="S1730" s="13" t="s">
        <v>370</v>
      </c>
      <c r="T1730" s="13"/>
      <c r="W1730" s="13"/>
      <c r="Y1730" s="13"/>
      <c r="Z1730" s="14"/>
      <c r="AD1730" s="13">
        <f>COUNTIF(H1730:Z1730,"X")+COUNTIF(H1730:Z1730, "X(e)")</f>
        <v>3</v>
      </c>
      <c r="AE1730" s="13">
        <f>COUNTIF(H1730:Z1730,"NB")</f>
        <v>0</v>
      </c>
      <c r="AF1730" s="13">
        <f>COUNTIF(H1730:Z1730,"V")</f>
        <v>0</v>
      </c>
      <c r="AG1730" s="13">
        <f>COUNTIF(H1730:AA1730,"IN")</f>
        <v>0</v>
      </c>
      <c r="AH1730" s="12">
        <f>SUM(AD1730:AG1730)</f>
        <v>3</v>
      </c>
    </row>
    <row r="1731" spans="1:34" hidden="1" x14ac:dyDescent="0.3">
      <c r="A1731" s="11" t="s">
        <v>5851</v>
      </c>
      <c r="B1731" s="12" t="s">
        <v>4976</v>
      </c>
      <c r="C1731" s="12" t="s">
        <v>5703</v>
      </c>
      <c r="D1731" s="11" t="s">
        <v>5847</v>
      </c>
      <c r="E1731" s="11" t="s">
        <v>5852</v>
      </c>
      <c r="F1731" s="11" t="s">
        <v>5851</v>
      </c>
      <c r="G1731" s="12" t="s">
        <v>5853</v>
      </c>
      <c r="I1731" s="13"/>
      <c r="J1731" s="13"/>
      <c r="M1731" s="15" t="s">
        <v>370</v>
      </c>
      <c r="N1731" s="13"/>
      <c r="P1731" s="13"/>
      <c r="R1731" s="13"/>
      <c r="T1731" s="13"/>
      <c r="W1731" s="13"/>
      <c r="Y1731" s="13"/>
      <c r="Z1731" s="14"/>
      <c r="AD1731" s="13">
        <f t="shared" ref="AD1731:AD1796" si="179">COUNTIF(H1731:Z1731,"X")+COUNTIF(H1731:Z1731, "X(e)")</f>
        <v>1</v>
      </c>
      <c r="AE1731" s="13">
        <f t="shared" si="175"/>
        <v>0</v>
      </c>
      <c r="AF1731" s="13">
        <f t="shared" si="176"/>
        <v>0</v>
      </c>
      <c r="AG1731" s="13">
        <f t="shared" si="177"/>
        <v>0</v>
      </c>
      <c r="AH1731" s="12">
        <f t="shared" ref="AH1731:AH1796" si="180">SUM(AD1731:AG1731)</f>
        <v>1</v>
      </c>
    </row>
    <row r="1732" spans="1:34" hidden="1" x14ac:dyDescent="0.3">
      <c r="A1732" s="11" t="s">
        <v>5854</v>
      </c>
      <c r="B1732" s="12" t="s">
        <v>4976</v>
      </c>
      <c r="C1732" s="12" t="s">
        <v>5703</v>
      </c>
      <c r="D1732" s="11" t="s">
        <v>5847</v>
      </c>
      <c r="E1732" s="11" t="s">
        <v>5855</v>
      </c>
      <c r="F1732" s="11" t="s">
        <v>5854</v>
      </c>
      <c r="G1732" s="12" t="s">
        <v>5856</v>
      </c>
      <c r="I1732" s="13"/>
      <c r="J1732" s="13" t="s">
        <v>370</v>
      </c>
      <c r="K1732" s="14" t="s">
        <v>370</v>
      </c>
      <c r="M1732" s="15" t="s">
        <v>370</v>
      </c>
      <c r="N1732" s="13"/>
      <c r="O1732" s="13" t="s">
        <v>370</v>
      </c>
      <c r="P1732" s="13" t="s">
        <v>370</v>
      </c>
      <c r="Q1732" s="13" t="s">
        <v>370</v>
      </c>
      <c r="R1732" s="13"/>
      <c r="S1732" s="13" t="s">
        <v>370</v>
      </c>
      <c r="T1732" s="13" t="s">
        <v>370</v>
      </c>
      <c r="W1732" s="13" t="s">
        <v>370</v>
      </c>
      <c r="Y1732" s="13"/>
      <c r="Z1732" s="14"/>
      <c r="AD1732" s="13">
        <f t="shared" si="179"/>
        <v>9</v>
      </c>
      <c r="AE1732" s="13">
        <f t="shared" si="175"/>
        <v>0</v>
      </c>
      <c r="AF1732" s="13">
        <f t="shared" si="176"/>
        <v>0</v>
      </c>
      <c r="AG1732" s="13">
        <f t="shared" si="177"/>
        <v>0</v>
      </c>
      <c r="AH1732" s="12">
        <f t="shared" si="180"/>
        <v>9</v>
      </c>
    </row>
    <row r="1733" spans="1:34" hidden="1" x14ac:dyDescent="0.3">
      <c r="A1733" s="11" t="s">
        <v>5857</v>
      </c>
      <c r="B1733" s="12" t="s">
        <v>4976</v>
      </c>
      <c r="C1733" s="12" t="s">
        <v>5703</v>
      </c>
      <c r="D1733" s="11" t="s">
        <v>5847</v>
      </c>
      <c r="E1733" s="11" t="s">
        <v>2880</v>
      </c>
      <c r="F1733" s="11" t="s">
        <v>5857</v>
      </c>
      <c r="G1733" s="12" t="s">
        <v>5858</v>
      </c>
      <c r="I1733" s="13"/>
      <c r="J1733" s="13"/>
      <c r="K1733" s="14" t="s">
        <v>370</v>
      </c>
      <c r="M1733" s="15"/>
      <c r="N1733" s="13"/>
      <c r="P1733" s="13"/>
      <c r="Q1733" s="13" t="s">
        <v>370</v>
      </c>
      <c r="R1733" s="13"/>
      <c r="T1733" s="13"/>
      <c r="W1733" s="13" t="s">
        <v>370</v>
      </c>
      <c r="Y1733" s="13"/>
      <c r="Z1733" s="14"/>
      <c r="AD1733" s="13">
        <f t="shared" si="179"/>
        <v>3</v>
      </c>
      <c r="AE1733" s="13">
        <f t="shared" si="175"/>
        <v>0</v>
      </c>
      <c r="AF1733" s="13">
        <f t="shared" si="176"/>
        <v>0</v>
      </c>
      <c r="AG1733" s="13">
        <f t="shared" si="177"/>
        <v>0</v>
      </c>
      <c r="AH1733" s="12">
        <f t="shared" si="180"/>
        <v>3</v>
      </c>
    </row>
    <row r="1734" spans="1:34" hidden="1" x14ac:dyDescent="0.3">
      <c r="A1734" s="11" t="s">
        <v>5859</v>
      </c>
      <c r="B1734" s="12" t="s">
        <v>4976</v>
      </c>
      <c r="C1734" s="12" t="s">
        <v>5703</v>
      </c>
      <c r="D1734" s="11" t="s">
        <v>5847</v>
      </c>
      <c r="E1734" s="11" t="s">
        <v>5860</v>
      </c>
      <c r="F1734" s="11" t="s">
        <v>5859</v>
      </c>
      <c r="G1734" s="12" t="s">
        <v>5861</v>
      </c>
      <c r="I1734" s="13"/>
      <c r="J1734" s="13"/>
      <c r="K1734" s="17" t="s">
        <v>416</v>
      </c>
      <c r="M1734" s="15"/>
      <c r="N1734" s="13"/>
      <c r="P1734" s="13"/>
      <c r="Q1734" s="13"/>
      <c r="R1734" s="13"/>
      <c r="T1734" s="13"/>
      <c r="W1734" s="13"/>
      <c r="Y1734" s="13"/>
      <c r="Z1734" s="14"/>
      <c r="AD1734" s="13">
        <f t="shared" si="179"/>
        <v>1</v>
      </c>
      <c r="AE1734" s="13">
        <f t="shared" si="175"/>
        <v>0</v>
      </c>
      <c r="AF1734" s="13">
        <f t="shared" si="176"/>
        <v>0</v>
      </c>
      <c r="AG1734" s="13">
        <f t="shared" si="177"/>
        <v>0</v>
      </c>
      <c r="AH1734" s="12">
        <f t="shared" si="180"/>
        <v>1</v>
      </c>
    </row>
    <row r="1735" spans="1:34" hidden="1" x14ac:dyDescent="0.3">
      <c r="A1735" s="11" t="s">
        <v>5862</v>
      </c>
      <c r="B1735" s="12" t="s">
        <v>4976</v>
      </c>
      <c r="C1735" s="12" t="s">
        <v>5863</v>
      </c>
      <c r="D1735" s="11" t="s">
        <v>5864</v>
      </c>
      <c r="E1735" s="11" t="s">
        <v>401</v>
      </c>
      <c r="F1735" s="11" t="s">
        <v>5862</v>
      </c>
      <c r="G1735" s="12" t="s">
        <v>5865</v>
      </c>
      <c r="H1735" s="13" t="s">
        <v>370</v>
      </c>
      <c r="I1735" s="13"/>
      <c r="J1735" s="13"/>
      <c r="K1735" s="14" t="s">
        <v>370</v>
      </c>
      <c r="M1735" s="15"/>
      <c r="N1735" s="13"/>
      <c r="P1735" s="13"/>
      <c r="R1735" s="13"/>
      <c r="T1735" s="13"/>
      <c r="W1735" s="13"/>
      <c r="Y1735" s="13"/>
      <c r="Z1735" s="14"/>
      <c r="AD1735" s="13">
        <f>COUNTIF(H1735:Z1735,"X")+COUNTIF(H1735:Z1735, "X(e)")</f>
        <v>2</v>
      </c>
      <c r="AE1735" s="13">
        <f>COUNTIF(H1735:Z1735,"NB")</f>
        <v>0</v>
      </c>
      <c r="AF1735" s="13">
        <f>COUNTIF(H1735:Z1735,"V")</f>
        <v>0</v>
      </c>
      <c r="AG1735" s="13">
        <f t="shared" si="177"/>
        <v>0</v>
      </c>
      <c r="AH1735" s="12">
        <f>SUM(AD1735:AG1735)</f>
        <v>2</v>
      </c>
    </row>
    <row r="1736" spans="1:34" hidden="1" x14ac:dyDescent="0.3">
      <c r="A1736" s="11" t="s">
        <v>5866</v>
      </c>
      <c r="B1736" s="12" t="s">
        <v>4976</v>
      </c>
      <c r="C1736" s="12" t="s">
        <v>5863</v>
      </c>
      <c r="D1736" s="11" t="s">
        <v>5867</v>
      </c>
      <c r="E1736" s="11" t="s">
        <v>5868</v>
      </c>
      <c r="F1736" s="11" t="s">
        <v>5866</v>
      </c>
      <c r="G1736" s="12" t="s">
        <v>5869</v>
      </c>
      <c r="I1736" s="13"/>
      <c r="J1736" s="13" t="s">
        <v>370</v>
      </c>
      <c r="K1736" s="14" t="s">
        <v>370</v>
      </c>
      <c r="M1736" s="13" t="s">
        <v>359</v>
      </c>
      <c r="N1736" s="13"/>
      <c r="O1736" s="13" t="s">
        <v>370</v>
      </c>
      <c r="P1736" s="13"/>
      <c r="R1736" s="13"/>
      <c r="S1736" s="13" t="s">
        <v>370</v>
      </c>
      <c r="T1736" s="13"/>
      <c r="W1736" s="13"/>
      <c r="Y1736" s="13"/>
      <c r="Z1736" s="14"/>
      <c r="AD1736" s="13">
        <f t="shared" si="179"/>
        <v>5</v>
      </c>
      <c r="AE1736" s="13">
        <f t="shared" si="175"/>
        <v>0</v>
      </c>
      <c r="AF1736" s="13">
        <f t="shared" si="176"/>
        <v>0</v>
      </c>
      <c r="AG1736" s="13">
        <f t="shared" si="177"/>
        <v>0</v>
      </c>
      <c r="AH1736" s="12">
        <f t="shared" si="180"/>
        <v>5</v>
      </c>
    </row>
    <row r="1737" spans="1:34" hidden="1" x14ac:dyDescent="0.3">
      <c r="A1737" s="11" t="s">
        <v>5870</v>
      </c>
      <c r="B1737" s="12" t="s">
        <v>4976</v>
      </c>
      <c r="C1737" s="12" t="s">
        <v>5863</v>
      </c>
      <c r="D1737" s="11" t="s">
        <v>5871</v>
      </c>
      <c r="E1737" s="11" t="s">
        <v>5872</v>
      </c>
      <c r="F1737" s="11" t="s">
        <v>5870</v>
      </c>
      <c r="G1737" s="12" t="s">
        <v>5873</v>
      </c>
      <c r="I1737" s="13"/>
      <c r="J1737" s="13"/>
      <c r="M1737" s="13" t="s">
        <v>359</v>
      </c>
      <c r="N1737" s="13"/>
      <c r="O1737" s="13" t="s">
        <v>370</v>
      </c>
      <c r="P1737" s="13"/>
      <c r="R1737" s="13"/>
      <c r="S1737" s="13" t="s">
        <v>370</v>
      </c>
      <c r="T1737" s="13"/>
      <c r="W1737" s="13" t="s">
        <v>370</v>
      </c>
      <c r="Y1737" s="13"/>
      <c r="Z1737" s="14"/>
      <c r="AD1737" s="13">
        <f t="shared" si="179"/>
        <v>4</v>
      </c>
      <c r="AE1737" s="13">
        <f t="shared" si="175"/>
        <v>0</v>
      </c>
      <c r="AF1737" s="13">
        <f t="shared" si="176"/>
        <v>0</v>
      </c>
      <c r="AG1737" s="13">
        <f t="shared" si="177"/>
        <v>0</v>
      </c>
      <c r="AH1737" s="12">
        <f t="shared" si="180"/>
        <v>4</v>
      </c>
    </row>
    <row r="1738" spans="1:34" hidden="1" x14ac:dyDescent="0.3">
      <c r="A1738" s="11" t="s">
        <v>5874</v>
      </c>
      <c r="B1738" s="12" t="s">
        <v>4976</v>
      </c>
      <c r="C1738" s="12" t="s">
        <v>5863</v>
      </c>
      <c r="D1738" s="11" t="s">
        <v>5875</v>
      </c>
      <c r="E1738" s="11" t="s">
        <v>4057</v>
      </c>
      <c r="F1738" s="11" t="s">
        <v>5874</v>
      </c>
      <c r="G1738" s="12" t="s">
        <v>5876</v>
      </c>
      <c r="H1738" s="13" t="s">
        <v>370</v>
      </c>
      <c r="I1738" s="13"/>
      <c r="J1738" s="13" t="s">
        <v>370</v>
      </c>
      <c r="N1738" s="13"/>
      <c r="P1738" s="13"/>
      <c r="R1738" s="13" t="s">
        <v>370</v>
      </c>
      <c r="T1738" s="13"/>
      <c r="W1738" s="13"/>
      <c r="Y1738" s="13"/>
      <c r="Z1738" s="14"/>
      <c r="AD1738" s="13">
        <f t="shared" si="179"/>
        <v>3</v>
      </c>
      <c r="AE1738" s="13">
        <f t="shared" si="175"/>
        <v>0</v>
      </c>
      <c r="AF1738" s="13">
        <f t="shared" si="176"/>
        <v>0</v>
      </c>
      <c r="AG1738" s="13">
        <f t="shared" si="177"/>
        <v>0</v>
      </c>
      <c r="AH1738" s="12">
        <f t="shared" si="180"/>
        <v>3</v>
      </c>
    </row>
    <row r="1739" spans="1:34" hidden="1" x14ac:dyDescent="0.3">
      <c r="A1739" s="11" t="s">
        <v>5877</v>
      </c>
      <c r="B1739" s="12" t="s">
        <v>4976</v>
      </c>
      <c r="C1739" s="12" t="s">
        <v>5863</v>
      </c>
      <c r="D1739" s="11" t="s">
        <v>5878</v>
      </c>
      <c r="E1739" s="11" t="s">
        <v>2845</v>
      </c>
      <c r="F1739" s="11" t="s">
        <v>5877</v>
      </c>
      <c r="G1739" s="12" t="s">
        <v>5879</v>
      </c>
      <c r="H1739" s="16" t="s">
        <v>416</v>
      </c>
      <c r="I1739" s="13"/>
      <c r="J1739" s="13"/>
      <c r="N1739" s="13"/>
      <c r="P1739" s="13"/>
      <c r="R1739" s="13"/>
      <c r="T1739" s="13"/>
      <c r="W1739" s="13"/>
      <c r="Y1739" s="13"/>
      <c r="Z1739" s="14"/>
      <c r="AD1739" s="13">
        <f t="shared" si="179"/>
        <v>1</v>
      </c>
      <c r="AE1739" s="13">
        <f t="shared" si="175"/>
        <v>0</v>
      </c>
      <c r="AF1739" s="13">
        <f t="shared" si="176"/>
        <v>0</v>
      </c>
      <c r="AG1739" s="13">
        <f t="shared" si="177"/>
        <v>0</v>
      </c>
      <c r="AH1739" s="12">
        <f t="shared" si="180"/>
        <v>1</v>
      </c>
    </row>
    <row r="1740" spans="1:34" hidden="1" x14ac:dyDescent="0.3">
      <c r="A1740" s="11" t="s">
        <v>5880</v>
      </c>
      <c r="B1740" s="12" t="s">
        <v>4976</v>
      </c>
      <c r="C1740" s="12" t="s">
        <v>5863</v>
      </c>
      <c r="D1740" s="11" t="s">
        <v>5881</v>
      </c>
      <c r="E1740" s="11" t="s">
        <v>5599</v>
      </c>
      <c r="F1740" s="11" t="s">
        <v>5880</v>
      </c>
      <c r="G1740" s="12" t="s">
        <v>5882</v>
      </c>
      <c r="H1740" s="13" t="s">
        <v>370</v>
      </c>
      <c r="I1740" s="13"/>
      <c r="J1740" s="13"/>
      <c r="L1740" s="13" t="s">
        <v>370</v>
      </c>
      <c r="M1740" s="15"/>
      <c r="N1740" s="13"/>
      <c r="P1740" s="13"/>
      <c r="R1740" s="13"/>
      <c r="T1740" s="13"/>
      <c r="W1740" s="13"/>
      <c r="Y1740" s="13"/>
      <c r="Z1740" s="14"/>
      <c r="AD1740" s="13">
        <f>COUNTIF(H1740:Z1740,"X")+COUNTIF(H1740:Z1740, "X(e)")</f>
        <v>2</v>
      </c>
      <c r="AE1740" s="13">
        <f>COUNTIF(H1740:Z1740,"NB")</f>
        <v>0</v>
      </c>
      <c r="AF1740" s="13">
        <f>COUNTIF(H1740:Z1740,"V")</f>
        <v>0</v>
      </c>
      <c r="AG1740" s="13">
        <f t="shared" si="177"/>
        <v>0</v>
      </c>
      <c r="AH1740" s="12">
        <f>SUM(AD1740:AG1740)</f>
        <v>2</v>
      </c>
    </row>
    <row r="1741" spans="1:34" hidden="1" x14ac:dyDescent="0.3">
      <c r="A1741" s="11" t="s">
        <v>5883</v>
      </c>
      <c r="B1741" s="12" t="s">
        <v>4976</v>
      </c>
      <c r="C1741" s="12" t="s">
        <v>5863</v>
      </c>
      <c r="D1741" s="11" t="s">
        <v>5881</v>
      </c>
      <c r="E1741" s="11" t="s">
        <v>5884</v>
      </c>
      <c r="F1741" s="11" t="s">
        <v>5883</v>
      </c>
      <c r="G1741" s="12" t="s">
        <v>5885</v>
      </c>
      <c r="H1741" s="13" t="s">
        <v>370</v>
      </c>
      <c r="I1741" s="13"/>
      <c r="J1741" s="13"/>
      <c r="L1741" s="13" t="s">
        <v>370</v>
      </c>
      <c r="M1741" s="15"/>
      <c r="N1741" s="13"/>
      <c r="P1741" s="13"/>
      <c r="R1741" s="13"/>
      <c r="T1741" s="13"/>
      <c r="W1741" s="13"/>
      <c r="Y1741" s="13"/>
      <c r="Z1741" s="14"/>
      <c r="AD1741" s="13">
        <f>COUNTIF(H1741:Z1741,"X")+COUNTIF(H1741:Z1741, "X(e)")</f>
        <v>2</v>
      </c>
      <c r="AE1741" s="13">
        <f>COUNTIF(H1741:Z1741,"NB")</f>
        <v>0</v>
      </c>
      <c r="AF1741" s="13">
        <f>COUNTIF(H1741:Z1741,"V")</f>
        <v>0</v>
      </c>
      <c r="AG1741" s="13">
        <f t="shared" si="177"/>
        <v>0</v>
      </c>
      <c r="AH1741" s="12">
        <f>SUM(AD1741:AG1741)</f>
        <v>2</v>
      </c>
    </row>
    <row r="1742" spans="1:34" hidden="1" x14ac:dyDescent="0.3">
      <c r="A1742" s="11" t="s">
        <v>5886</v>
      </c>
      <c r="B1742" s="12" t="s">
        <v>4976</v>
      </c>
      <c r="C1742" s="12" t="s">
        <v>5863</v>
      </c>
      <c r="D1742" s="11" t="s">
        <v>5881</v>
      </c>
      <c r="E1742" s="11" t="s">
        <v>5887</v>
      </c>
      <c r="F1742" s="11" t="s">
        <v>5886</v>
      </c>
      <c r="G1742" s="12" t="s">
        <v>5888</v>
      </c>
      <c r="I1742" s="13"/>
      <c r="J1742" s="13"/>
      <c r="L1742" s="16" t="s">
        <v>416</v>
      </c>
      <c r="M1742" s="15"/>
      <c r="N1742" s="13"/>
      <c r="P1742" s="13"/>
      <c r="R1742" s="13"/>
      <c r="T1742" s="13"/>
      <c r="W1742" s="13"/>
      <c r="Y1742" s="13"/>
      <c r="Z1742" s="14"/>
      <c r="AD1742" s="13">
        <f>COUNTIF(H1742:Z1742,"X")+COUNTIF(H1742:Z1742, "X(e)")</f>
        <v>1</v>
      </c>
      <c r="AE1742" s="13">
        <f>COUNTIF(H1742:Z1742,"NB")</f>
        <v>0</v>
      </c>
      <c r="AF1742" s="13">
        <f>COUNTIF(H1742:Z1742,"V")</f>
        <v>0</v>
      </c>
      <c r="AG1742" s="13">
        <f t="shared" si="177"/>
        <v>0</v>
      </c>
      <c r="AH1742" s="12">
        <f>SUM(AD1742:AG1742)</f>
        <v>1</v>
      </c>
    </row>
    <row r="1743" spans="1:34" hidden="1" x14ac:dyDescent="0.3">
      <c r="A1743" s="11" t="s">
        <v>5889</v>
      </c>
      <c r="B1743" s="12" t="s">
        <v>4976</v>
      </c>
      <c r="C1743" s="12" t="s">
        <v>5863</v>
      </c>
      <c r="D1743" s="11" t="s">
        <v>5890</v>
      </c>
      <c r="E1743" s="11" t="s">
        <v>1284</v>
      </c>
      <c r="F1743" s="11" t="s">
        <v>5889</v>
      </c>
      <c r="G1743" s="12" t="s">
        <v>5891</v>
      </c>
      <c r="I1743" s="13"/>
      <c r="J1743" s="13"/>
      <c r="L1743" s="16" t="s">
        <v>416</v>
      </c>
      <c r="M1743" s="15"/>
      <c r="N1743" s="13"/>
      <c r="P1743" s="13"/>
      <c r="R1743" s="13"/>
      <c r="T1743" s="13"/>
      <c r="W1743" s="13"/>
      <c r="Y1743" s="13"/>
      <c r="Z1743" s="14"/>
      <c r="AD1743" s="13">
        <f>COUNTIF(H1743:Z1743,"X")+COUNTIF(H1743:Z1743, "X(e)")</f>
        <v>1</v>
      </c>
      <c r="AE1743" s="13">
        <f>COUNTIF(H1743:Z1743,"NB")</f>
        <v>0</v>
      </c>
      <c r="AF1743" s="13">
        <f>COUNTIF(H1743:Z1743,"V")</f>
        <v>0</v>
      </c>
      <c r="AG1743" s="13">
        <f t="shared" si="177"/>
        <v>0</v>
      </c>
      <c r="AH1743" s="12">
        <f>SUM(AD1743:AG1743)</f>
        <v>1</v>
      </c>
    </row>
    <row r="1744" spans="1:34" hidden="1" x14ac:dyDescent="0.3">
      <c r="A1744" s="11" t="s">
        <v>5892</v>
      </c>
      <c r="B1744" s="12" t="s">
        <v>4976</v>
      </c>
      <c r="C1744" s="12" t="s">
        <v>5863</v>
      </c>
      <c r="D1744" s="11" t="s">
        <v>5890</v>
      </c>
      <c r="E1744" s="11" t="s">
        <v>4061</v>
      </c>
      <c r="F1744" s="11" t="s">
        <v>5892</v>
      </c>
      <c r="G1744" s="12" t="s">
        <v>5893</v>
      </c>
      <c r="H1744" s="13" t="s">
        <v>370</v>
      </c>
      <c r="I1744" s="13"/>
      <c r="J1744" s="13"/>
      <c r="L1744" s="13" t="s">
        <v>370</v>
      </c>
      <c r="M1744" s="15"/>
      <c r="N1744" s="13"/>
      <c r="P1744" s="13"/>
      <c r="R1744" s="13"/>
      <c r="T1744" s="13"/>
      <c r="W1744" s="13"/>
      <c r="Y1744" s="13"/>
      <c r="Z1744" s="14"/>
      <c r="AD1744" s="13">
        <f>COUNTIF(H1744:Z1744,"X")+COUNTIF(H1744:Z1744, "X(e)")</f>
        <v>2</v>
      </c>
      <c r="AE1744" s="13">
        <f>COUNTIF(H1744:Z1744,"NB")</f>
        <v>0</v>
      </c>
      <c r="AF1744" s="13">
        <f>COUNTIF(H1744:Z1744,"V")</f>
        <v>0</v>
      </c>
      <c r="AG1744" s="13">
        <f t="shared" si="177"/>
        <v>0</v>
      </c>
      <c r="AH1744" s="12">
        <f>SUM(AD1744:AG1744)</f>
        <v>2</v>
      </c>
    </row>
    <row r="1745" spans="1:34" hidden="1" x14ac:dyDescent="0.3">
      <c r="A1745" s="11" t="s">
        <v>5894</v>
      </c>
      <c r="B1745" s="12" t="s">
        <v>4976</v>
      </c>
      <c r="C1745" s="12" t="s">
        <v>5863</v>
      </c>
      <c r="D1745" s="11" t="s">
        <v>5895</v>
      </c>
      <c r="E1745" s="11" t="s">
        <v>2534</v>
      </c>
      <c r="F1745" s="11" t="s">
        <v>5894</v>
      </c>
      <c r="G1745" s="12" t="s">
        <v>5896</v>
      </c>
      <c r="I1745" s="13"/>
      <c r="J1745" s="13"/>
      <c r="K1745" s="17" t="s">
        <v>416</v>
      </c>
      <c r="M1745" s="15"/>
      <c r="N1745" s="13"/>
      <c r="P1745" s="13"/>
      <c r="R1745" s="13"/>
      <c r="T1745" s="13"/>
      <c r="W1745" s="13"/>
      <c r="Y1745" s="13"/>
      <c r="Z1745" s="14"/>
      <c r="AD1745" s="13">
        <f t="shared" si="179"/>
        <v>1</v>
      </c>
      <c r="AE1745" s="13">
        <f t="shared" si="175"/>
        <v>0</v>
      </c>
      <c r="AF1745" s="13">
        <f t="shared" si="176"/>
        <v>0</v>
      </c>
      <c r="AG1745" s="13">
        <f t="shared" si="177"/>
        <v>0</v>
      </c>
      <c r="AH1745" s="12">
        <f t="shared" si="180"/>
        <v>1</v>
      </c>
    </row>
    <row r="1746" spans="1:34" hidden="1" x14ac:dyDescent="0.3">
      <c r="A1746" s="11" t="s">
        <v>5897</v>
      </c>
      <c r="B1746" s="12" t="s">
        <v>4976</v>
      </c>
      <c r="C1746" s="12" t="s">
        <v>5863</v>
      </c>
      <c r="D1746" s="11" t="s">
        <v>5895</v>
      </c>
      <c r="E1746" s="11" t="s">
        <v>5898</v>
      </c>
      <c r="F1746" s="11" t="s">
        <v>5897</v>
      </c>
      <c r="G1746" s="12" t="s">
        <v>5899</v>
      </c>
      <c r="I1746" s="13"/>
      <c r="J1746" s="13"/>
      <c r="K1746" s="17" t="s">
        <v>416</v>
      </c>
      <c r="M1746" s="15"/>
      <c r="N1746" s="13"/>
      <c r="P1746" s="13"/>
      <c r="R1746" s="13"/>
      <c r="T1746" s="13"/>
      <c r="W1746" s="13"/>
      <c r="Y1746" s="13"/>
      <c r="Z1746" s="14"/>
      <c r="AD1746" s="13">
        <f t="shared" si="179"/>
        <v>1</v>
      </c>
      <c r="AE1746" s="13">
        <f t="shared" si="175"/>
        <v>0</v>
      </c>
      <c r="AF1746" s="13">
        <f t="shared" si="176"/>
        <v>0</v>
      </c>
      <c r="AG1746" s="13">
        <f t="shared" si="177"/>
        <v>0</v>
      </c>
      <c r="AH1746" s="12">
        <f t="shared" si="180"/>
        <v>1</v>
      </c>
    </row>
    <row r="1747" spans="1:34" hidden="1" x14ac:dyDescent="0.3">
      <c r="A1747" s="11" t="s">
        <v>5900</v>
      </c>
      <c r="B1747" s="12" t="s">
        <v>4976</v>
      </c>
      <c r="C1747" s="12" t="s">
        <v>5863</v>
      </c>
      <c r="D1747" s="11" t="s">
        <v>5901</v>
      </c>
      <c r="E1747" s="11" t="s">
        <v>5902</v>
      </c>
      <c r="F1747" s="11" t="s">
        <v>5900</v>
      </c>
      <c r="G1747" s="12" t="s">
        <v>5903</v>
      </c>
      <c r="I1747" s="13"/>
      <c r="J1747" s="13"/>
      <c r="K1747" s="17" t="s">
        <v>416</v>
      </c>
      <c r="M1747" s="15"/>
      <c r="N1747" s="13"/>
      <c r="P1747" s="13"/>
      <c r="R1747" s="13"/>
      <c r="T1747" s="13"/>
      <c r="W1747" s="13"/>
      <c r="Y1747" s="13"/>
      <c r="Z1747" s="14"/>
      <c r="AD1747" s="13">
        <f>COUNTIF(H1747:Z1747,"X")+COUNTIF(H1747:Z1747, "X(e)")</f>
        <v>1</v>
      </c>
      <c r="AE1747" s="13">
        <f t="shared" si="175"/>
        <v>0</v>
      </c>
      <c r="AF1747" s="13">
        <f t="shared" si="176"/>
        <v>0</v>
      </c>
      <c r="AG1747" s="13">
        <f t="shared" si="177"/>
        <v>0</v>
      </c>
      <c r="AH1747" s="12">
        <f>SUM(AD1747:AG1747)</f>
        <v>1</v>
      </c>
    </row>
    <row r="1748" spans="1:34" hidden="1" x14ac:dyDescent="0.3">
      <c r="A1748" s="11" t="s">
        <v>5904</v>
      </c>
      <c r="B1748" s="12" t="s">
        <v>4976</v>
      </c>
      <c r="C1748" s="12" t="s">
        <v>5863</v>
      </c>
      <c r="D1748" s="11" t="s">
        <v>5901</v>
      </c>
      <c r="E1748" s="11" t="s">
        <v>5905</v>
      </c>
      <c r="F1748" s="11" t="s">
        <v>5904</v>
      </c>
      <c r="G1748" s="12" t="s">
        <v>5906</v>
      </c>
      <c r="I1748" s="13"/>
      <c r="J1748" s="13"/>
      <c r="K1748" s="17" t="s">
        <v>416</v>
      </c>
      <c r="M1748" s="15"/>
      <c r="N1748" s="13"/>
      <c r="P1748" s="13"/>
      <c r="R1748" s="13"/>
      <c r="T1748" s="13"/>
      <c r="W1748" s="13"/>
      <c r="Y1748" s="13"/>
      <c r="Z1748" s="14"/>
      <c r="AD1748" s="13">
        <f t="shared" si="179"/>
        <v>1</v>
      </c>
      <c r="AE1748" s="13">
        <f t="shared" si="175"/>
        <v>0</v>
      </c>
      <c r="AF1748" s="13">
        <f t="shared" si="176"/>
        <v>0</v>
      </c>
      <c r="AG1748" s="13">
        <f t="shared" si="177"/>
        <v>0</v>
      </c>
      <c r="AH1748" s="12">
        <f t="shared" si="180"/>
        <v>1</v>
      </c>
    </row>
    <row r="1749" spans="1:34" hidden="1" x14ac:dyDescent="0.3">
      <c r="A1749" s="11" t="s">
        <v>5907</v>
      </c>
      <c r="B1749" s="12" t="s">
        <v>4976</v>
      </c>
      <c r="C1749" s="12" t="s">
        <v>5863</v>
      </c>
      <c r="D1749" s="11" t="s">
        <v>5908</v>
      </c>
      <c r="E1749" s="11" t="s">
        <v>5909</v>
      </c>
      <c r="F1749" s="11" t="s">
        <v>5907</v>
      </c>
      <c r="G1749" s="12" t="s">
        <v>5910</v>
      </c>
      <c r="H1749" s="13" t="s">
        <v>359</v>
      </c>
      <c r="I1749" s="13"/>
      <c r="J1749" s="13"/>
      <c r="L1749" s="13" t="s">
        <v>359</v>
      </c>
      <c r="M1749" s="15"/>
      <c r="N1749" s="13"/>
      <c r="P1749" s="13"/>
      <c r="R1749" s="13"/>
      <c r="T1749" s="13"/>
      <c r="W1749" s="13"/>
      <c r="Y1749" s="13"/>
      <c r="Z1749" s="14"/>
      <c r="AD1749" s="13">
        <f t="shared" si="179"/>
        <v>2</v>
      </c>
      <c r="AE1749" s="13">
        <f t="shared" si="175"/>
        <v>0</v>
      </c>
      <c r="AF1749" s="13">
        <f t="shared" si="176"/>
        <v>0</v>
      </c>
      <c r="AG1749" s="13">
        <f t="shared" si="177"/>
        <v>0</v>
      </c>
      <c r="AH1749" s="12">
        <f t="shared" si="180"/>
        <v>2</v>
      </c>
    </row>
    <row r="1750" spans="1:34" hidden="1" x14ac:dyDescent="0.3">
      <c r="A1750" s="11" t="s">
        <v>5911</v>
      </c>
      <c r="B1750" s="12" t="s">
        <v>4976</v>
      </c>
      <c r="C1750" s="12" t="s">
        <v>5863</v>
      </c>
      <c r="D1750" s="11" t="s">
        <v>5912</v>
      </c>
      <c r="E1750" s="11" t="s">
        <v>5913</v>
      </c>
      <c r="F1750" s="11" t="s">
        <v>5911</v>
      </c>
      <c r="G1750" s="12" t="s">
        <v>5914</v>
      </c>
      <c r="I1750" s="13"/>
      <c r="J1750" s="13"/>
      <c r="M1750" s="15" t="s">
        <v>370</v>
      </c>
      <c r="N1750" s="13"/>
      <c r="O1750" s="13" t="s">
        <v>370</v>
      </c>
      <c r="P1750" s="13"/>
      <c r="R1750" s="13"/>
      <c r="S1750" s="13" t="s">
        <v>370</v>
      </c>
      <c r="T1750" s="13"/>
      <c r="W1750" s="13" t="s">
        <v>370</v>
      </c>
      <c r="Y1750" s="13"/>
      <c r="Z1750" s="14"/>
      <c r="AD1750" s="13">
        <f t="shared" si="179"/>
        <v>4</v>
      </c>
      <c r="AE1750" s="13">
        <f t="shared" si="175"/>
        <v>0</v>
      </c>
      <c r="AF1750" s="13">
        <f t="shared" si="176"/>
        <v>0</v>
      </c>
      <c r="AG1750" s="13">
        <f t="shared" si="177"/>
        <v>0</v>
      </c>
      <c r="AH1750" s="12">
        <f t="shared" si="180"/>
        <v>4</v>
      </c>
    </row>
    <row r="1751" spans="1:34" hidden="1" x14ac:dyDescent="0.3">
      <c r="A1751" s="11" t="s">
        <v>5915</v>
      </c>
      <c r="B1751" s="12" t="s">
        <v>4976</v>
      </c>
      <c r="C1751" s="12" t="s">
        <v>5863</v>
      </c>
      <c r="D1751" s="11" t="s">
        <v>5916</v>
      </c>
      <c r="E1751" s="11" t="s">
        <v>5917</v>
      </c>
      <c r="F1751" s="11" t="s">
        <v>5915</v>
      </c>
      <c r="G1751" s="12" t="s">
        <v>5918</v>
      </c>
      <c r="I1751" s="13"/>
      <c r="J1751" s="13"/>
      <c r="K1751" s="17" t="s">
        <v>416</v>
      </c>
      <c r="N1751" s="13"/>
      <c r="P1751" s="13"/>
      <c r="R1751" s="13"/>
      <c r="T1751" s="13"/>
      <c r="W1751" s="13"/>
      <c r="Y1751" s="13"/>
      <c r="Z1751" s="14"/>
      <c r="AD1751" s="13">
        <f t="shared" si="179"/>
        <v>1</v>
      </c>
      <c r="AE1751" s="13">
        <f t="shared" si="175"/>
        <v>0</v>
      </c>
      <c r="AF1751" s="13">
        <f t="shared" si="176"/>
        <v>0</v>
      </c>
      <c r="AG1751" s="13">
        <f t="shared" si="177"/>
        <v>0</v>
      </c>
      <c r="AH1751" s="12">
        <f t="shared" ref="AH1751:AH1774" si="181">SUM(AD1751:AG1751)</f>
        <v>1</v>
      </c>
    </row>
    <row r="1752" spans="1:34" hidden="1" x14ac:dyDescent="0.3">
      <c r="A1752" s="11" t="s">
        <v>5919</v>
      </c>
      <c r="B1752" s="12" t="s">
        <v>4976</v>
      </c>
      <c r="C1752" s="12" t="s">
        <v>5863</v>
      </c>
      <c r="D1752" s="11" t="s">
        <v>5916</v>
      </c>
      <c r="E1752" s="11" t="s">
        <v>2123</v>
      </c>
      <c r="F1752" s="11" t="s">
        <v>5919</v>
      </c>
      <c r="G1752" s="12" t="s">
        <v>5920</v>
      </c>
      <c r="I1752" s="13"/>
      <c r="K1752" s="17" t="s">
        <v>416</v>
      </c>
      <c r="N1752" s="13"/>
      <c r="P1752" s="13"/>
      <c r="R1752" s="13"/>
      <c r="T1752" s="13"/>
      <c r="W1752" s="13"/>
      <c r="Y1752" s="13"/>
      <c r="Z1752" s="14"/>
      <c r="AD1752" s="13">
        <f t="shared" si="179"/>
        <v>1</v>
      </c>
      <c r="AE1752" s="13">
        <f t="shared" si="175"/>
        <v>0</v>
      </c>
      <c r="AF1752" s="13">
        <f t="shared" si="176"/>
        <v>0</v>
      </c>
      <c r="AG1752" s="13">
        <f t="shared" si="177"/>
        <v>0</v>
      </c>
      <c r="AH1752" s="12">
        <f t="shared" si="181"/>
        <v>1</v>
      </c>
    </row>
    <row r="1753" spans="1:34" hidden="1" x14ac:dyDescent="0.3">
      <c r="A1753" s="11" t="s">
        <v>5921</v>
      </c>
      <c r="B1753" s="12" t="s">
        <v>4976</v>
      </c>
      <c r="C1753" s="12" t="s">
        <v>5863</v>
      </c>
      <c r="D1753" s="11" t="s">
        <v>5916</v>
      </c>
      <c r="E1753" s="11" t="s">
        <v>5922</v>
      </c>
      <c r="F1753" s="11" t="s">
        <v>5921</v>
      </c>
      <c r="G1753" s="12" t="s">
        <v>5923</v>
      </c>
      <c r="I1753" s="13"/>
      <c r="J1753" s="13"/>
      <c r="K1753" s="17" t="s">
        <v>416</v>
      </c>
      <c r="N1753" s="13"/>
      <c r="P1753" s="13"/>
      <c r="R1753" s="13"/>
      <c r="T1753" s="13"/>
      <c r="W1753" s="13"/>
      <c r="Y1753" s="13"/>
      <c r="Z1753" s="14"/>
      <c r="AD1753" s="13">
        <f t="shared" si="179"/>
        <v>1</v>
      </c>
      <c r="AE1753" s="13">
        <f t="shared" si="175"/>
        <v>0</v>
      </c>
      <c r="AF1753" s="13">
        <f t="shared" si="176"/>
        <v>0</v>
      </c>
      <c r="AG1753" s="13">
        <f t="shared" si="177"/>
        <v>0</v>
      </c>
      <c r="AH1753" s="12">
        <f t="shared" si="181"/>
        <v>1</v>
      </c>
    </row>
    <row r="1754" spans="1:34" hidden="1" x14ac:dyDescent="0.3">
      <c r="A1754" s="11" t="s">
        <v>5924</v>
      </c>
      <c r="B1754" s="12" t="s">
        <v>4976</v>
      </c>
      <c r="C1754" s="12" t="s">
        <v>5863</v>
      </c>
      <c r="D1754" s="11" t="s">
        <v>5925</v>
      </c>
      <c r="E1754" s="11" t="s">
        <v>5926</v>
      </c>
      <c r="F1754" s="11" t="s">
        <v>5924</v>
      </c>
      <c r="G1754" s="12" t="s">
        <v>5927</v>
      </c>
      <c r="H1754" s="12"/>
      <c r="I1754" s="12"/>
      <c r="K1754" s="17" t="s">
        <v>416</v>
      </c>
      <c r="L1754" s="12"/>
      <c r="M1754" s="21"/>
      <c r="P1754" s="13"/>
      <c r="W1754" s="13"/>
      <c r="AD1754" s="13">
        <f t="shared" si="179"/>
        <v>1</v>
      </c>
      <c r="AE1754" s="13">
        <f t="shared" si="175"/>
        <v>0</v>
      </c>
      <c r="AF1754" s="13">
        <f t="shared" si="176"/>
        <v>0</v>
      </c>
      <c r="AG1754" s="13">
        <f t="shared" si="177"/>
        <v>0</v>
      </c>
      <c r="AH1754" s="12">
        <f t="shared" si="181"/>
        <v>1</v>
      </c>
    </row>
    <row r="1755" spans="1:34" hidden="1" x14ac:dyDescent="0.3">
      <c r="A1755" s="11" t="s">
        <v>5928</v>
      </c>
      <c r="B1755" s="12" t="s">
        <v>4976</v>
      </c>
      <c r="C1755" s="12" t="s">
        <v>5863</v>
      </c>
      <c r="D1755" s="11" t="s">
        <v>5916</v>
      </c>
      <c r="E1755" s="11" t="s">
        <v>5929</v>
      </c>
      <c r="F1755" s="11" t="s">
        <v>5928</v>
      </c>
      <c r="G1755" s="12" t="s">
        <v>5930</v>
      </c>
      <c r="H1755" s="13" t="s">
        <v>370</v>
      </c>
      <c r="I1755" s="13"/>
      <c r="J1755" s="13"/>
      <c r="K1755" s="14" t="s">
        <v>370</v>
      </c>
      <c r="N1755" s="13"/>
      <c r="P1755" s="13"/>
      <c r="R1755" s="13"/>
      <c r="T1755" s="13"/>
      <c r="W1755" s="13"/>
      <c r="Y1755" s="13"/>
      <c r="Z1755" s="14"/>
      <c r="AD1755" s="13">
        <f t="shared" si="179"/>
        <v>2</v>
      </c>
      <c r="AE1755" s="13">
        <f t="shared" si="175"/>
        <v>0</v>
      </c>
      <c r="AF1755" s="13">
        <f t="shared" si="176"/>
        <v>0</v>
      </c>
      <c r="AG1755" s="13">
        <f t="shared" si="177"/>
        <v>0</v>
      </c>
      <c r="AH1755" s="12">
        <f t="shared" si="181"/>
        <v>2</v>
      </c>
    </row>
    <row r="1756" spans="1:34" hidden="1" x14ac:dyDescent="0.3">
      <c r="A1756" s="11" t="s">
        <v>5931</v>
      </c>
      <c r="B1756" s="12" t="s">
        <v>4976</v>
      </c>
      <c r="C1756" s="12" t="s">
        <v>5863</v>
      </c>
      <c r="D1756" s="11" t="s">
        <v>5916</v>
      </c>
      <c r="E1756" s="11" t="s">
        <v>5932</v>
      </c>
      <c r="F1756" s="11" t="s">
        <v>5931</v>
      </c>
      <c r="G1756" s="12" t="s">
        <v>5933</v>
      </c>
      <c r="I1756" s="13"/>
      <c r="J1756" s="13"/>
      <c r="K1756" s="17" t="s">
        <v>416</v>
      </c>
      <c r="N1756" s="13"/>
      <c r="P1756" s="13"/>
      <c r="R1756" s="13"/>
      <c r="T1756" s="13"/>
      <c r="W1756" s="13"/>
      <c r="Y1756" s="13"/>
      <c r="Z1756" s="14"/>
      <c r="AD1756" s="13">
        <f t="shared" si="179"/>
        <v>1</v>
      </c>
      <c r="AE1756" s="13">
        <f t="shared" si="175"/>
        <v>0</v>
      </c>
      <c r="AF1756" s="13">
        <f t="shared" si="176"/>
        <v>0</v>
      </c>
      <c r="AG1756" s="13">
        <f t="shared" si="177"/>
        <v>0</v>
      </c>
      <c r="AH1756" s="12">
        <f t="shared" si="181"/>
        <v>1</v>
      </c>
    </row>
    <row r="1757" spans="1:34" hidden="1" x14ac:dyDescent="0.3">
      <c r="A1757" s="11" t="s">
        <v>5934</v>
      </c>
      <c r="B1757" s="12" t="s">
        <v>4976</v>
      </c>
      <c r="C1757" s="12" t="s">
        <v>5863</v>
      </c>
      <c r="D1757" s="11" t="s">
        <v>5916</v>
      </c>
      <c r="E1757" s="11" t="s">
        <v>5935</v>
      </c>
      <c r="F1757" s="11" t="s">
        <v>5934</v>
      </c>
      <c r="G1757" s="12" t="s">
        <v>5936</v>
      </c>
      <c r="I1757" s="13"/>
      <c r="J1757" s="13"/>
      <c r="K1757" s="17" t="s">
        <v>416</v>
      </c>
      <c r="N1757" s="13"/>
      <c r="P1757" s="13"/>
      <c r="R1757" s="13"/>
      <c r="T1757" s="13"/>
      <c r="W1757" s="13"/>
      <c r="Y1757" s="13"/>
      <c r="AD1757" s="13">
        <f t="shared" si="179"/>
        <v>1</v>
      </c>
      <c r="AE1757" s="13">
        <f t="shared" si="175"/>
        <v>0</v>
      </c>
      <c r="AF1757" s="13">
        <f t="shared" si="176"/>
        <v>0</v>
      </c>
      <c r="AG1757" s="13">
        <f t="shared" si="177"/>
        <v>0</v>
      </c>
      <c r="AH1757" s="12">
        <f t="shared" si="181"/>
        <v>1</v>
      </c>
    </row>
    <row r="1758" spans="1:34" hidden="1" x14ac:dyDescent="0.3">
      <c r="A1758" s="11" t="s">
        <v>5937</v>
      </c>
      <c r="B1758" s="12" t="s">
        <v>4976</v>
      </c>
      <c r="C1758" s="12" t="s">
        <v>5863</v>
      </c>
      <c r="D1758" s="11" t="s">
        <v>5916</v>
      </c>
      <c r="E1758" s="11" t="s">
        <v>2845</v>
      </c>
      <c r="F1758" s="11" t="s">
        <v>5937</v>
      </c>
      <c r="G1758" s="12" t="s">
        <v>5938</v>
      </c>
      <c r="I1758" s="13"/>
      <c r="J1758" s="13"/>
      <c r="L1758" s="16" t="s">
        <v>416</v>
      </c>
      <c r="N1758" s="13"/>
      <c r="P1758" s="13"/>
      <c r="R1758" s="13"/>
      <c r="T1758" s="13"/>
      <c r="W1758" s="13"/>
      <c r="Y1758" s="13"/>
      <c r="Z1758" s="14"/>
      <c r="AD1758" s="13">
        <f t="shared" si="179"/>
        <v>1</v>
      </c>
      <c r="AE1758" s="13">
        <f t="shared" si="175"/>
        <v>0</v>
      </c>
      <c r="AF1758" s="13">
        <f t="shared" si="176"/>
        <v>0</v>
      </c>
      <c r="AG1758" s="13">
        <f t="shared" si="177"/>
        <v>0</v>
      </c>
      <c r="AH1758" s="12">
        <f t="shared" si="181"/>
        <v>1</v>
      </c>
    </row>
    <row r="1759" spans="1:34" hidden="1" x14ac:dyDescent="0.3">
      <c r="A1759" s="11" t="s">
        <v>5939</v>
      </c>
      <c r="B1759" s="12" t="s">
        <v>4976</v>
      </c>
      <c r="C1759" s="12" t="s">
        <v>5863</v>
      </c>
      <c r="D1759" s="11" t="s">
        <v>5916</v>
      </c>
      <c r="E1759" s="11" t="s">
        <v>2973</v>
      </c>
      <c r="F1759" s="11" t="s">
        <v>5939</v>
      </c>
      <c r="G1759" s="12" t="s">
        <v>5940</v>
      </c>
      <c r="H1759" s="13" t="s">
        <v>370</v>
      </c>
      <c r="I1759" s="13"/>
      <c r="J1759" s="13"/>
      <c r="L1759" s="13" t="s">
        <v>370</v>
      </c>
      <c r="N1759" s="13"/>
      <c r="P1759" s="13"/>
      <c r="R1759" s="13"/>
      <c r="T1759" s="13"/>
      <c r="W1759" s="13"/>
      <c r="Y1759" s="13"/>
      <c r="Z1759" s="14" t="s">
        <v>525</v>
      </c>
      <c r="AD1759" s="13">
        <f t="shared" si="179"/>
        <v>2</v>
      </c>
      <c r="AE1759" s="13">
        <f t="shared" si="175"/>
        <v>0</v>
      </c>
      <c r="AF1759" s="13">
        <f t="shared" si="176"/>
        <v>0</v>
      </c>
      <c r="AG1759" s="13">
        <f t="shared" si="177"/>
        <v>0</v>
      </c>
      <c r="AH1759" s="12">
        <f t="shared" si="181"/>
        <v>2</v>
      </c>
    </row>
    <row r="1760" spans="1:34" hidden="1" x14ac:dyDescent="0.3">
      <c r="A1760" s="11" t="s">
        <v>5941</v>
      </c>
      <c r="B1760" s="12" t="s">
        <v>4976</v>
      </c>
      <c r="C1760" s="12" t="s">
        <v>5863</v>
      </c>
      <c r="D1760" s="11" t="s">
        <v>5916</v>
      </c>
      <c r="E1760" s="11" t="s">
        <v>678</v>
      </c>
      <c r="F1760" s="11" t="s">
        <v>5941</v>
      </c>
      <c r="G1760" s="12" t="s">
        <v>5942</v>
      </c>
      <c r="I1760" s="13"/>
      <c r="J1760" s="13"/>
      <c r="N1760" s="13"/>
      <c r="P1760" s="13"/>
      <c r="R1760" s="13"/>
      <c r="S1760" s="16" t="s">
        <v>416</v>
      </c>
      <c r="T1760" s="13"/>
      <c r="W1760" s="13"/>
      <c r="Y1760" s="13"/>
      <c r="Z1760" s="14"/>
      <c r="AD1760" s="13">
        <f t="shared" si="179"/>
        <v>1</v>
      </c>
      <c r="AE1760" s="13">
        <f t="shared" si="175"/>
        <v>0</v>
      </c>
      <c r="AF1760" s="13">
        <f t="shared" si="176"/>
        <v>0</v>
      </c>
      <c r="AG1760" s="13">
        <f t="shared" si="177"/>
        <v>0</v>
      </c>
      <c r="AH1760" s="12">
        <f t="shared" si="181"/>
        <v>1</v>
      </c>
    </row>
    <row r="1761" spans="1:34" hidden="1" x14ac:dyDescent="0.3">
      <c r="A1761" s="11" t="s">
        <v>5943</v>
      </c>
      <c r="B1761" s="12" t="s">
        <v>4976</v>
      </c>
      <c r="C1761" s="12" t="s">
        <v>5863</v>
      </c>
      <c r="D1761" s="11" t="s">
        <v>5916</v>
      </c>
      <c r="E1761" s="11" t="s">
        <v>5944</v>
      </c>
      <c r="F1761" s="11" t="s">
        <v>5943</v>
      </c>
      <c r="G1761" s="12" t="s">
        <v>5945</v>
      </c>
      <c r="I1761" s="13"/>
      <c r="J1761" s="13"/>
      <c r="N1761" s="13"/>
      <c r="P1761" s="13"/>
      <c r="R1761" s="13"/>
      <c r="S1761" s="16" t="s">
        <v>416</v>
      </c>
      <c r="T1761" s="13"/>
      <c r="W1761" s="13"/>
      <c r="Y1761" s="13"/>
      <c r="Z1761" s="14"/>
      <c r="AD1761" s="13">
        <f t="shared" si="179"/>
        <v>1</v>
      </c>
      <c r="AE1761" s="13">
        <f t="shared" si="175"/>
        <v>0</v>
      </c>
      <c r="AF1761" s="13">
        <f t="shared" si="176"/>
        <v>0</v>
      </c>
      <c r="AG1761" s="13">
        <f t="shared" si="177"/>
        <v>0</v>
      </c>
      <c r="AH1761" s="12">
        <f t="shared" si="181"/>
        <v>1</v>
      </c>
    </row>
    <row r="1762" spans="1:34" hidden="1" x14ac:dyDescent="0.3">
      <c r="A1762" s="11" t="s">
        <v>5946</v>
      </c>
      <c r="B1762" s="12" t="s">
        <v>4976</v>
      </c>
      <c r="C1762" s="12" t="s">
        <v>5863</v>
      </c>
      <c r="D1762" s="11" t="s">
        <v>5916</v>
      </c>
      <c r="E1762" s="11" t="s">
        <v>5947</v>
      </c>
      <c r="F1762" s="11" t="s">
        <v>5946</v>
      </c>
      <c r="G1762" s="12" t="s">
        <v>5948</v>
      </c>
      <c r="I1762" s="13"/>
      <c r="J1762" s="13"/>
      <c r="N1762" s="13"/>
      <c r="O1762" s="13" t="s">
        <v>370</v>
      </c>
      <c r="P1762" s="13"/>
      <c r="R1762" s="13"/>
      <c r="S1762" s="13" t="s">
        <v>370</v>
      </c>
      <c r="T1762" s="13"/>
      <c r="W1762" s="13"/>
      <c r="Y1762" s="13"/>
      <c r="Z1762" s="14"/>
      <c r="AD1762" s="13">
        <f t="shared" si="179"/>
        <v>2</v>
      </c>
      <c r="AE1762" s="13">
        <f t="shared" si="175"/>
        <v>0</v>
      </c>
      <c r="AF1762" s="13">
        <f t="shared" si="176"/>
        <v>0</v>
      </c>
      <c r="AG1762" s="13">
        <f t="shared" si="177"/>
        <v>0</v>
      </c>
      <c r="AH1762" s="12">
        <f t="shared" si="181"/>
        <v>2</v>
      </c>
    </row>
    <row r="1763" spans="1:34" hidden="1" x14ac:dyDescent="0.3">
      <c r="A1763" s="11" t="s">
        <v>5949</v>
      </c>
      <c r="B1763" s="12" t="s">
        <v>4976</v>
      </c>
      <c r="C1763" s="12" t="s">
        <v>5863</v>
      </c>
      <c r="D1763" s="11" t="s">
        <v>5916</v>
      </c>
      <c r="E1763" s="11" t="s">
        <v>5950</v>
      </c>
      <c r="F1763" s="11" t="s">
        <v>5949</v>
      </c>
      <c r="G1763" s="12" t="s">
        <v>5951</v>
      </c>
      <c r="I1763" s="13"/>
      <c r="J1763" s="13"/>
      <c r="M1763" s="13" t="s">
        <v>370</v>
      </c>
      <c r="N1763" s="13"/>
      <c r="O1763" s="13" t="s">
        <v>370</v>
      </c>
      <c r="P1763" s="13"/>
      <c r="R1763" s="13"/>
      <c r="T1763" s="13"/>
      <c r="W1763" s="13"/>
      <c r="Y1763" s="13"/>
      <c r="Z1763" s="14"/>
      <c r="AD1763" s="13">
        <f t="shared" si="179"/>
        <v>2</v>
      </c>
      <c r="AE1763" s="13">
        <f t="shared" si="175"/>
        <v>0</v>
      </c>
      <c r="AF1763" s="13">
        <f t="shared" si="176"/>
        <v>0</v>
      </c>
      <c r="AG1763" s="13">
        <f t="shared" si="177"/>
        <v>0</v>
      </c>
      <c r="AH1763" s="12">
        <f t="shared" si="181"/>
        <v>2</v>
      </c>
    </row>
    <row r="1764" spans="1:34" hidden="1" x14ac:dyDescent="0.3">
      <c r="A1764" s="11" t="s">
        <v>5952</v>
      </c>
      <c r="B1764" s="12" t="s">
        <v>4976</v>
      </c>
      <c r="C1764" s="12" t="s">
        <v>5863</v>
      </c>
      <c r="D1764" s="11" t="s">
        <v>5916</v>
      </c>
      <c r="E1764" s="11" t="s">
        <v>5953</v>
      </c>
      <c r="F1764" s="11" t="s">
        <v>5952</v>
      </c>
      <c r="G1764" s="12" t="s">
        <v>5954</v>
      </c>
      <c r="I1764" s="13"/>
      <c r="J1764" s="13"/>
      <c r="M1764" s="16" t="s">
        <v>416</v>
      </c>
      <c r="N1764" s="13"/>
      <c r="P1764" s="13"/>
      <c r="R1764" s="13"/>
      <c r="T1764" s="13"/>
      <c r="W1764" s="13"/>
      <c r="Y1764" s="13"/>
      <c r="Z1764" s="14"/>
      <c r="AD1764" s="13">
        <f t="shared" si="179"/>
        <v>1</v>
      </c>
      <c r="AE1764" s="13">
        <f t="shared" si="175"/>
        <v>0</v>
      </c>
      <c r="AF1764" s="13">
        <f t="shared" si="176"/>
        <v>0</v>
      </c>
      <c r="AG1764" s="13">
        <f t="shared" si="177"/>
        <v>0</v>
      </c>
      <c r="AH1764" s="12">
        <f t="shared" si="181"/>
        <v>1</v>
      </c>
    </row>
    <row r="1765" spans="1:34" hidden="1" x14ac:dyDescent="0.3">
      <c r="A1765" s="11" t="s">
        <v>5955</v>
      </c>
      <c r="B1765" s="12" t="s">
        <v>4976</v>
      </c>
      <c r="C1765" s="12" t="s">
        <v>5863</v>
      </c>
      <c r="D1765" s="11" t="s">
        <v>5916</v>
      </c>
      <c r="E1765" s="11" t="s">
        <v>722</v>
      </c>
      <c r="F1765" s="11" t="s">
        <v>5955</v>
      </c>
      <c r="G1765" s="12" t="s">
        <v>5956</v>
      </c>
      <c r="H1765" s="16" t="s">
        <v>416</v>
      </c>
      <c r="I1765" s="13"/>
      <c r="J1765" s="13"/>
      <c r="N1765" s="13"/>
      <c r="P1765" s="13"/>
      <c r="R1765" s="13"/>
      <c r="T1765" s="13"/>
      <c r="W1765" s="13"/>
      <c r="Y1765" s="13"/>
      <c r="Z1765" s="14"/>
      <c r="AD1765" s="13">
        <f t="shared" si="179"/>
        <v>1</v>
      </c>
      <c r="AE1765" s="13">
        <f t="shared" si="175"/>
        <v>0</v>
      </c>
      <c r="AF1765" s="13">
        <f t="shared" si="176"/>
        <v>0</v>
      </c>
      <c r="AG1765" s="13">
        <f t="shared" si="177"/>
        <v>0</v>
      </c>
      <c r="AH1765" s="12">
        <f t="shared" si="181"/>
        <v>1</v>
      </c>
    </row>
    <row r="1766" spans="1:34" hidden="1" x14ac:dyDescent="0.3">
      <c r="A1766" s="11" t="s">
        <v>5957</v>
      </c>
      <c r="B1766" s="12" t="s">
        <v>4976</v>
      </c>
      <c r="C1766" s="12" t="s">
        <v>5863</v>
      </c>
      <c r="D1766" s="11" t="s">
        <v>5916</v>
      </c>
      <c r="E1766" s="11" t="s">
        <v>5958</v>
      </c>
      <c r="F1766" s="11" t="s">
        <v>5957</v>
      </c>
      <c r="G1766" s="12" t="s">
        <v>5959</v>
      </c>
      <c r="H1766" s="13" t="s">
        <v>370</v>
      </c>
      <c r="I1766" s="13"/>
      <c r="J1766" s="13" t="s">
        <v>370</v>
      </c>
      <c r="N1766" s="13"/>
      <c r="P1766" s="13"/>
      <c r="R1766" s="13"/>
      <c r="T1766" s="13"/>
      <c r="W1766" s="13"/>
      <c r="Y1766" s="13"/>
      <c r="Z1766" s="14"/>
      <c r="AD1766" s="13">
        <f t="shared" si="179"/>
        <v>2</v>
      </c>
      <c r="AE1766" s="13">
        <f t="shared" si="175"/>
        <v>0</v>
      </c>
      <c r="AF1766" s="13">
        <f t="shared" si="176"/>
        <v>0</v>
      </c>
      <c r="AG1766" s="13">
        <f t="shared" si="177"/>
        <v>0</v>
      </c>
      <c r="AH1766" s="12">
        <f t="shared" si="181"/>
        <v>2</v>
      </c>
    </row>
    <row r="1767" spans="1:34" hidden="1" x14ac:dyDescent="0.3">
      <c r="A1767" s="11" t="s">
        <v>5960</v>
      </c>
      <c r="B1767" s="12" t="s">
        <v>4976</v>
      </c>
      <c r="C1767" s="12" t="s">
        <v>5863</v>
      </c>
      <c r="D1767" s="11" t="s">
        <v>5916</v>
      </c>
      <c r="E1767" s="11" t="s">
        <v>5961</v>
      </c>
      <c r="F1767" s="11" t="s">
        <v>5960</v>
      </c>
      <c r="G1767" s="12" t="s">
        <v>5962</v>
      </c>
      <c r="I1767" s="13"/>
      <c r="J1767" s="13" t="s">
        <v>370</v>
      </c>
      <c r="N1767" s="13"/>
      <c r="P1767" s="13"/>
      <c r="R1767" s="13"/>
      <c r="S1767" s="13" t="s">
        <v>370</v>
      </c>
      <c r="T1767" s="13"/>
      <c r="W1767" s="13"/>
      <c r="Y1767" s="13"/>
      <c r="Z1767" s="14"/>
      <c r="AD1767" s="13">
        <f t="shared" si="179"/>
        <v>2</v>
      </c>
      <c r="AE1767" s="13">
        <f t="shared" si="175"/>
        <v>0</v>
      </c>
      <c r="AF1767" s="13">
        <f t="shared" si="176"/>
        <v>0</v>
      </c>
      <c r="AG1767" s="13">
        <f t="shared" si="177"/>
        <v>0</v>
      </c>
      <c r="AH1767" s="12">
        <f t="shared" si="181"/>
        <v>2</v>
      </c>
    </row>
    <row r="1768" spans="1:34" hidden="1" x14ac:dyDescent="0.3">
      <c r="A1768" s="11" t="s">
        <v>5963</v>
      </c>
      <c r="B1768" s="12" t="s">
        <v>4976</v>
      </c>
      <c r="C1768" s="12" t="s">
        <v>5863</v>
      </c>
      <c r="D1768" s="11" t="s">
        <v>5916</v>
      </c>
      <c r="E1768" s="11" t="s">
        <v>5964</v>
      </c>
      <c r="F1768" s="11" t="s">
        <v>5963</v>
      </c>
      <c r="G1768" s="12" t="s">
        <v>5965</v>
      </c>
      <c r="I1768" s="13"/>
      <c r="J1768" s="13" t="s">
        <v>370</v>
      </c>
      <c r="N1768" s="13"/>
      <c r="P1768" s="13"/>
      <c r="R1768" s="13"/>
      <c r="S1768" s="13" t="s">
        <v>370</v>
      </c>
      <c r="T1768" s="13"/>
      <c r="W1768" s="13"/>
      <c r="Y1768" s="13"/>
      <c r="Z1768" s="14"/>
      <c r="AD1768" s="13">
        <f t="shared" si="179"/>
        <v>2</v>
      </c>
      <c r="AE1768" s="13">
        <f t="shared" si="175"/>
        <v>0</v>
      </c>
      <c r="AF1768" s="13">
        <f t="shared" si="176"/>
        <v>0</v>
      </c>
      <c r="AG1768" s="13">
        <f t="shared" si="177"/>
        <v>0</v>
      </c>
      <c r="AH1768" s="12">
        <f t="shared" si="181"/>
        <v>2</v>
      </c>
    </row>
    <row r="1769" spans="1:34" hidden="1" x14ac:dyDescent="0.3">
      <c r="A1769" s="11" t="s">
        <v>5966</v>
      </c>
      <c r="B1769" s="12" t="s">
        <v>4976</v>
      </c>
      <c r="C1769" s="12" t="s">
        <v>5863</v>
      </c>
      <c r="D1769" s="11" t="s">
        <v>5916</v>
      </c>
      <c r="E1769" s="11" t="s">
        <v>5967</v>
      </c>
      <c r="F1769" s="11" t="s">
        <v>5966</v>
      </c>
      <c r="G1769" s="12" t="s">
        <v>5968</v>
      </c>
      <c r="I1769" s="13"/>
      <c r="J1769" s="13"/>
      <c r="N1769" s="13"/>
      <c r="P1769" s="13"/>
      <c r="R1769" s="13"/>
      <c r="S1769" s="16" t="s">
        <v>416</v>
      </c>
      <c r="T1769" s="13"/>
      <c r="W1769" s="13"/>
      <c r="Y1769" s="13"/>
      <c r="Z1769" s="14"/>
      <c r="AD1769" s="13">
        <f t="shared" si="179"/>
        <v>1</v>
      </c>
      <c r="AE1769" s="13">
        <f t="shared" si="175"/>
        <v>0</v>
      </c>
      <c r="AF1769" s="13">
        <f t="shared" si="176"/>
        <v>0</v>
      </c>
      <c r="AG1769" s="13">
        <f t="shared" si="177"/>
        <v>0</v>
      </c>
      <c r="AH1769" s="12">
        <f t="shared" si="181"/>
        <v>1</v>
      </c>
    </row>
    <row r="1770" spans="1:34" hidden="1" x14ac:dyDescent="0.3">
      <c r="A1770" s="11" t="s">
        <v>5969</v>
      </c>
      <c r="B1770" s="12" t="s">
        <v>4976</v>
      </c>
      <c r="C1770" s="12" t="s">
        <v>5863</v>
      </c>
      <c r="D1770" s="11" t="s">
        <v>5916</v>
      </c>
      <c r="E1770" s="11" t="s">
        <v>5970</v>
      </c>
      <c r="F1770" s="11" t="s">
        <v>5969</v>
      </c>
      <c r="G1770" s="12" t="s">
        <v>5971</v>
      </c>
      <c r="I1770" s="13"/>
      <c r="J1770" s="13"/>
      <c r="N1770" s="13"/>
      <c r="P1770" s="13"/>
      <c r="R1770" s="13"/>
      <c r="S1770" s="16" t="s">
        <v>416</v>
      </c>
      <c r="T1770" s="13"/>
      <c r="W1770" s="13"/>
      <c r="Y1770" s="13"/>
      <c r="Z1770" s="14"/>
      <c r="AD1770" s="13">
        <f t="shared" si="179"/>
        <v>1</v>
      </c>
      <c r="AE1770" s="13">
        <f t="shared" si="175"/>
        <v>0</v>
      </c>
      <c r="AF1770" s="13">
        <f t="shared" si="176"/>
        <v>0</v>
      </c>
      <c r="AG1770" s="13">
        <f t="shared" si="177"/>
        <v>0</v>
      </c>
      <c r="AH1770" s="12">
        <f t="shared" si="181"/>
        <v>1</v>
      </c>
    </row>
    <row r="1771" spans="1:34" hidden="1" x14ac:dyDescent="0.3">
      <c r="A1771" s="11" t="s">
        <v>5972</v>
      </c>
      <c r="B1771" s="12" t="s">
        <v>4976</v>
      </c>
      <c r="C1771" s="12" t="s">
        <v>5863</v>
      </c>
      <c r="D1771" s="11" t="s">
        <v>5916</v>
      </c>
      <c r="E1771" s="11" t="s">
        <v>5973</v>
      </c>
      <c r="F1771" s="11" t="s">
        <v>5972</v>
      </c>
      <c r="G1771" s="12" t="s">
        <v>5974</v>
      </c>
      <c r="I1771" s="13"/>
      <c r="J1771" s="13"/>
      <c r="N1771" s="13"/>
      <c r="P1771" s="13"/>
      <c r="R1771" s="13"/>
      <c r="S1771" s="16" t="s">
        <v>416</v>
      </c>
      <c r="T1771" s="13"/>
      <c r="W1771" s="13"/>
      <c r="Y1771" s="13"/>
      <c r="Z1771" s="14"/>
      <c r="AD1771" s="13">
        <f t="shared" si="179"/>
        <v>1</v>
      </c>
      <c r="AE1771" s="13">
        <f t="shared" si="175"/>
        <v>0</v>
      </c>
      <c r="AF1771" s="13">
        <f t="shared" si="176"/>
        <v>0</v>
      </c>
      <c r="AG1771" s="13">
        <f t="shared" si="177"/>
        <v>0</v>
      </c>
      <c r="AH1771" s="12">
        <f t="shared" si="181"/>
        <v>1</v>
      </c>
    </row>
    <row r="1772" spans="1:34" hidden="1" x14ac:dyDescent="0.3">
      <c r="A1772" s="11" t="s">
        <v>5975</v>
      </c>
      <c r="B1772" s="12" t="s">
        <v>4976</v>
      </c>
      <c r="C1772" s="12" t="s">
        <v>5863</v>
      </c>
      <c r="D1772" s="11" t="s">
        <v>5916</v>
      </c>
      <c r="E1772" s="11" t="s">
        <v>5976</v>
      </c>
      <c r="F1772" s="11" t="s">
        <v>5975</v>
      </c>
      <c r="G1772" s="12" t="s">
        <v>5977</v>
      </c>
      <c r="I1772" s="13"/>
      <c r="J1772" s="13"/>
      <c r="N1772" s="13"/>
      <c r="P1772" s="13"/>
      <c r="R1772" s="13"/>
      <c r="S1772" s="16" t="s">
        <v>416</v>
      </c>
      <c r="T1772" s="13"/>
      <c r="W1772" s="13"/>
      <c r="Y1772" s="13"/>
      <c r="Z1772" s="14"/>
      <c r="AD1772" s="13">
        <f t="shared" si="179"/>
        <v>1</v>
      </c>
      <c r="AE1772" s="13">
        <f t="shared" si="175"/>
        <v>0</v>
      </c>
      <c r="AF1772" s="13">
        <f t="shared" si="176"/>
        <v>0</v>
      </c>
      <c r="AG1772" s="13">
        <f t="shared" si="177"/>
        <v>0</v>
      </c>
      <c r="AH1772" s="12">
        <f t="shared" si="181"/>
        <v>1</v>
      </c>
    </row>
    <row r="1773" spans="1:34" hidden="1" x14ac:dyDescent="0.3">
      <c r="A1773" s="11" t="s">
        <v>5978</v>
      </c>
      <c r="B1773" s="12" t="s">
        <v>4976</v>
      </c>
      <c r="C1773" s="12" t="s">
        <v>5863</v>
      </c>
      <c r="D1773" s="11" t="s">
        <v>5916</v>
      </c>
      <c r="E1773" s="11" t="s">
        <v>454</v>
      </c>
      <c r="F1773" s="11" t="s">
        <v>5978</v>
      </c>
      <c r="G1773" s="12" t="s">
        <v>5979</v>
      </c>
      <c r="I1773" s="13"/>
      <c r="J1773" s="13" t="s">
        <v>370</v>
      </c>
      <c r="N1773" s="13"/>
      <c r="P1773" s="13"/>
      <c r="R1773" s="13"/>
      <c r="S1773" s="13" t="s">
        <v>370</v>
      </c>
      <c r="T1773" s="13"/>
      <c r="W1773" s="13"/>
      <c r="Y1773" s="13"/>
      <c r="Z1773" s="14"/>
      <c r="AD1773" s="13">
        <f t="shared" si="179"/>
        <v>2</v>
      </c>
      <c r="AE1773" s="13">
        <f t="shared" si="175"/>
        <v>0</v>
      </c>
      <c r="AF1773" s="13">
        <f t="shared" si="176"/>
        <v>0</v>
      </c>
      <c r="AG1773" s="13">
        <f t="shared" si="177"/>
        <v>0</v>
      </c>
      <c r="AH1773" s="12">
        <f t="shared" si="181"/>
        <v>2</v>
      </c>
    </row>
    <row r="1774" spans="1:34" hidden="1" x14ac:dyDescent="0.3">
      <c r="A1774" s="11" t="s">
        <v>5980</v>
      </c>
      <c r="B1774" s="12" t="s">
        <v>4976</v>
      </c>
      <c r="C1774" s="12" t="s">
        <v>5863</v>
      </c>
      <c r="D1774" s="11" t="s">
        <v>5916</v>
      </c>
      <c r="E1774" s="11" t="s">
        <v>5981</v>
      </c>
      <c r="F1774" s="11" t="s">
        <v>5980</v>
      </c>
      <c r="G1774" s="12" t="s">
        <v>5982</v>
      </c>
      <c r="I1774" s="13"/>
      <c r="J1774" s="13" t="s">
        <v>370</v>
      </c>
      <c r="N1774" s="13"/>
      <c r="P1774" s="13"/>
      <c r="R1774" s="13"/>
      <c r="S1774" s="13" t="s">
        <v>370</v>
      </c>
      <c r="T1774" s="13"/>
      <c r="W1774" s="13"/>
      <c r="Y1774" s="13"/>
      <c r="Z1774" s="14"/>
      <c r="AD1774" s="13">
        <f t="shared" si="179"/>
        <v>2</v>
      </c>
      <c r="AE1774" s="13">
        <f t="shared" si="175"/>
        <v>0</v>
      </c>
      <c r="AF1774" s="13">
        <f t="shared" si="176"/>
        <v>0</v>
      </c>
      <c r="AG1774" s="13">
        <f t="shared" si="177"/>
        <v>0</v>
      </c>
      <c r="AH1774" s="12">
        <f t="shared" si="181"/>
        <v>2</v>
      </c>
    </row>
    <row r="1775" spans="1:34" hidden="1" x14ac:dyDescent="0.3">
      <c r="A1775" s="11" t="s">
        <v>5983</v>
      </c>
      <c r="B1775" s="12" t="s">
        <v>4976</v>
      </c>
      <c r="C1775" s="12" t="s">
        <v>5863</v>
      </c>
      <c r="D1775" s="11" t="s">
        <v>5916</v>
      </c>
      <c r="E1775" s="11" t="s">
        <v>3478</v>
      </c>
      <c r="F1775" s="11" t="s">
        <v>5983</v>
      </c>
      <c r="G1775" s="12" t="s">
        <v>5984</v>
      </c>
      <c r="I1775" s="13"/>
      <c r="J1775" s="13"/>
      <c r="M1775" s="13" t="s">
        <v>359</v>
      </c>
      <c r="N1775" s="13"/>
      <c r="O1775" s="13" t="s">
        <v>370</v>
      </c>
      <c r="P1775" s="13"/>
      <c r="R1775" s="13"/>
      <c r="S1775" s="13" t="s">
        <v>370</v>
      </c>
      <c r="T1775" s="13"/>
      <c r="W1775" s="13" t="s">
        <v>370</v>
      </c>
      <c r="Y1775" s="13"/>
      <c r="Z1775" s="14"/>
      <c r="AD1775" s="13">
        <f t="shared" si="179"/>
        <v>4</v>
      </c>
      <c r="AE1775" s="13">
        <f t="shared" si="175"/>
        <v>0</v>
      </c>
      <c r="AF1775" s="13">
        <f t="shared" si="176"/>
        <v>0</v>
      </c>
      <c r="AG1775" s="13">
        <f t="shared" si="177"/>
        <v>0</v>
      </c>
      <c r="AH1775" s="12">
        <f>SUM(AD1775:AG1775)</f>
        <v>4</v>
      </c>
    </row>
    <row r="1776" spans="1:34" hidden="1" x14ac:dyDescent="0.3">
      <c r="A1776" s="11" t="s">
        <v>5985</v>
      </c>
      <c r="B1776" s="12" t="s">
        <v>4976</v>
      </c>
      <c r="C1776" s="12" t="s">
        <v>5863</v>
      </c>
      <c r="D1776" s="11" t="s">
        <v>5916</v>
      </c>
      <c r="E1776" s="11" t="s">
        <v>5986</v>
      </c>
      <c r="F1776" s="11" t="s">
        <v>5985</v>
      </c>
      <c r="G1776" s="12" t="s">
        <v>5987</v>
      </c>
      <c r="I1776" s="13"/>
      <c r="J1776" s="13"/>
      <c r="M1776" s="16" t="s">
        <v>416</v>
      </c>
      <c r="N1776" s="13"/>
      <c r="P1776" s="13"/>
      <c r="R1776" s="13"/>
      <c r="T1776" s="13"/>
      <c r="W1776" s="13"/>
      <c r="Y1776" s="13"/>
      <c r="Z1776" s="14"/>
      <c r="AD1776" s="13">
        <f t="shared" si="179"/>
        <v>1</v>
      </c>
      <c r="AE1776" s="13">
        <f t="shared" si="175"/>
        <v>0</v>
      </c>
      <c r="AF1776" s="13">
        <f t="shared" si="176"/>
        <v>0</v>
      </c>
      <c r="AG1776" s="13">
        <f t="shared" si="177"/>
        <v>0</v>
      </c>
      <c r="AH1776" s="12">
        <f>SUM(AD1776:AG1776)</f>
        <v>1</v>
      </c>
    </row>
    <row r="1777" spans="1:34" hidden="1" x14ac:dyDescent="0.3">
      <c r="A1777" s="11" t="s">
        <v>5988</v>
      </c>
      <c r="B1777" s="12" t="s">
        <v>4976</v>
      </c>
      <c r="C1777" s="12" t="s">
        <v>5863</v>
      </c>
      <c r="D1777" s="11" t="s">
        <v>5916</v>
      </c>
      <c r="E1777" s="11" t="s">
        <v>5989</v>
      </c>
      <c r="F1777" s="11" t="s">
        <v>5988</v>
      </c>
      <c r="G1777" s="12" t="s">
        <v>5990</v>
      </c>
      <c r="I1777" s="13"/>
      <c r="J1777" s="13"/>
      <c r="M1777" s="13" t="s">
        <v>359</v>
      </c>
      <c r="N1777" s="13"/>
      <c r="O1777" s="13" t="s">
        <v>370</v>
      </c>
      <c r="P1777" s="13"/>
      <c r="R1777" s="13"/>
      <c r="S1777" s="13" t="s">
        <v>370</v>
      </c>
      <c r="T1777" s="13"/>
      <c r="W1777" s="13"/>
      <c r="Y1777" s="13"/>
      <c r="Z1777" s="14"/>
      <c r="AD1777" s="13">
        <f t="shared" si="179"/>
        <v>3</v>
      </c>
      <c r="AE1777" s="13">
        <f t="shared" si="175"/>
        <v>0</v>
      </c>
      <c r="AF1777" s="13">
        <f t="shared" si="176"/>
        <v>0</v>
      </c>
      <c r="AG1777" s="13">
        <f t="shared" si="177"/>
        <v>0</v>
      </c>
      <c r="AH1777" s="12">
        <f>SUM(AD1777:AG1777)</f>
        <v>3</v>
      </c>
    </row>
    <row r="1778" spans="1:34" hidden="1" x14ac:dyDescent="0.3">
      <c r="A1778" s="11" t="s">
        <v>5991</v>
      </c>
      <c r="B1778" s="12" t="s">
        <v>4976</v>
      </c>
      <c r="C1778" s="12" t="s">
        <v>5863</v>
      </c>
      <c r="D1778" s="11" t="s">
        <v>5916</v>
      </c>
      <c r="E1778" s="11" t="s">
        <v>4570</v>
      </c>
      <c r="F1778" s="11" t="s">
        <v>5991</v>
      </c>
      <c r="G1778" s="12" t="s">
        <v>5992</v>
      </c>
      <c r="I1778" s="13"/>
      <c r="J1778" s="13"/>
      <c r="N1778" s="13"/>
      <c r="P1778" s="13"/>
      <c r="R1778" s="13"/>
      <c r="S1778" s="16" t="s">
        <v>416</v>
      </c>
      <c r="T1778" s="13"/>
      <c r="W1778" s="13"/>
      <c r="Y1778" s="13"/>
      <c r="Z1778" s="14"/>
      <c r="AD1778" s="13">
        <f t="shared" si="179"/>
        <v>1</v>
      </c>
      <c r="AE1778" s="13">
        <f t="shared" si="175"/>
        <v>0</v>
      </c>
      <c r="AF1778" s="13">
        <f t="shared" si="176"/>
        <v>0</v>
      </c>
      <c r="AG1778" s="13">
        <f t="shared" si="177"/>
        <v>0</v>
      </c>
      <c r="AH1778" s="12">
        <f>SUM(AD1778:AG1778)</f>
        <v>1</v>
      </c>
    </row>
    <row r="1779" spans="1:34" hidden="1" x14ac:dyDescent="0.3">
      <c r="A1779" s="11" t="s">
        <v>5993</v>
      </c>
      <c r="B1779" s="12" t="s">
        <v>4976</v>
      </c>
      <c r="C1779" s="12" t="s">
        <v>5863</v>
      </c>
      <c r="D1779" s="11" t="s">
        <v>5916</v>
      </c>
      <c r="E1779" s="11" t="s">
        <v>5994</v>
      </c>
      <c r="F1779" s="11" t="s">
        <v>5993</v>
      </c>
      <c r="G1779" s="12" t="s">
        <v>5995</v>
      </c>
      <c r="I1779" s="13"/>
      <c r="J1779" s="13"/>
      <c r="K1779" s="17"/>
      <c r="N1779" s="13"/>
      <c r="P1779" s="13"/>
      <c r="R1779" s="13"/>
      <c r="S1779" s="16" t="s">
        <v>416</v>
      </c>
      <c r="T1779" s="13"/>
      <c r="W1779" s="13"/>
      <c r="Y1779" s="13"/>
      <c r="Z1779" s="14"/>
      <c r="AD1779" s="13">
        <f t="shared" si="179"/>
        <v>1</v>
      </c>
      <c r="AE1779" s="13">
        <f t="shared" si="175"/>
        <v>0</v>
      </c>
      <c r="AF1779" s="13">
        <f t="shared" si="176"/>
        <v>0</v>
      </c>
      <c r="AG1779" s="13">
        <f t="shared" si="177"/>
        <v>0</v>
      </c>
    </row>
    <row r="1780" spans="1:34" hidden="1" x14ac:dyDescent="0.3">
      <c r="A1780" s="11" t="s">
        <v>5996</v>
      </c>
      <c r="B1780" s="12" t="s">
        <v>4976</v>
      </c>
      <c r="C1780" s="12" t="s">
        <v>5863</v>
      </c>
      <c r="D1780" s="11" t="s">
        <v>5916</v>
      </c>
      <c r="E1780" s="11" t="s">
        <v>5997</v>
      </c>
      <c r="F1780" s="11" t="s">
        <v>5996</v>
      </c>
      <c r="G1780" s="12" t="s">
        <v>5998</v>
      </c>
      <c r="I1780" s="13"/>
      <c r="J1780" s="13"/>
      <c r="N1780" s="13"/>
      <c r="P1780" s="13"/>
      <c r="R1780" s="13"/>
      <c r="S1780" s="16" t="s">
        <v>416</v>
      </c>
      <c r="T1780" s="13"/>
      <c r="W1780" s="13"/>
      <c r="Y1780" s="13"/>
      <c r="Z1780" s="14"/>
      <c r="AD1780" s="13">
        <f t="shared" si="179"/>
        <v>1</v>
      </c>
      <c r="AE1780" s="13">
        <f t="shared" ref="AE1780:AE1784" si="182">COUNTIF(H1780:Z1780,"NB")</f>
        <v>0</v>
      </c>
      <c r="AF1780" s="13">
        <f t="shared" ref="AF1780:AF1784" si="183">COUNTIF(H1780:Z1780,"V")</f>
        <v>0</v>
      </c>
      <c r="AG1780" s="13">
        <f t="shared" ref="AG1780:AG1843" si="184">COUNTIF(H1780:AA1780,"IN")</f>
        <v>0</v>
      </c>
      <c r="AH1780" s="12">
        <f>SUM(AD1780:AG1780)</f>
        <v>1</v>
      </c>
    </row>
    <row r="1781" spans="1:34" hidden="1" x14ac:dyDescent="0.3">
      <c r="A1781" s="11" t="s">
        <v>5999</v>
      </c>
      <c r="B1781" s="12" t="s">
        <v>4976</v>
      </c>
      <c r="C1781" s="12" t="s">
        <v>5863</v>
      </c>
      <c r="D1781" s="11" t="s">
        <v>5916</v>
      </c>
      <c r="E1781" s="11" t="s">
        <v>6000</v>
      </c>
      <c r="F1781" s="11" t="s">
        <v>5999</v>
      </c>
      <c r="G1781" s="12" t="s">
        <v>6001</v>
      </c>
      <c r="I1781" s="13"/>
      <c r="J1781" s="13"/>
      <c r="N1781" s="13"/>
      <c r="P1781" s="13"/>
      <c r="R1781" s="13"/>
      <c r="S1781" s="16" t="s">
        <v>416</v>
      </c>
      <c r="T1781" s="13"/>
      <c r="W1781" s="13"/>
      <c r="Y1781" s="13"/>
      <c r="Z1781" s="14"/>
      <c r="AD1781" s="13">
        <f t="shared" si="179"/>
        <v>1</v>
      </c>
      <c r="AE1781" s="13">
        <f t="shared" si="182"/>
        <v>0</v>
      </c>
      <c r="AF1781" s="13">
        <f t="shared" si="183"/>
        <v>0</v>
      </c>
      <c r="AG1781" s="13">
        <f t="shared" si="184"/>
        <v>0</v>
      </c>
      <c r="AH1781" s="12">
        <f>SUM(AD1781:AG1781)</f>
        <v>1</v>
      </c>
    </row>
    <row r="1782" spans="1:34" hidden="1" x14ac:dyDescent="0.3">
      <c r="A1782" s="11" t="s">
        <v>6002</v>
      </c>
      <c r="B1782" s="12" t="s">
        <v>4976</v>
      </c>
      <c r="C1782" s="12" t="s">
        <v>5863</v>
      </c>
      <c r="D1782" s="11" t="s">
        <v>5916</v>
      </c>
      <c r="E1782" s="11" t="s">
        <v>5095</v>
      </c>
      <c r="F1782" s="11" t="s">
        <v>6002</v>
      </c>
      <c r="G1782" s="12" t="s">
        <v>6003</v>
      </c>
      <c r="I1782" s="13"/>
      <c r="J1782" s="13"/>
      <c r="N1782" s="13"/>
      <c r="P1782" s="13"/>
      <c r="R1782" s="13"/>
      <c r="S1782" s="16" t="s">
        <v>416</v>
      </c>
      <c r="T1782" s="13"/>
      <c r="W1782" s="13"/>
      <c r="Y1782" s="13"/>
      <c r="Z1782" s="14"/>
      <c r="AD1782" s="13">
        <f t="shared" si="179"/>
        <v>1</v>
      </c>
      <c r="AE1782" s="13">
        <f t="shared" si="182"/>
        <v>0</v>
      </c>
      <c r="AF1782" s="13">
        <f t="shared" si="183"/>
        <v>0</v>
      </c>
      <c r="AG1782" s="13">
        <f t="shared" si="184"/>
        <v>0</v>
      </c>
      <c r="AH1782" s="12">
        <f>SUM(AD1782:AG1782)</f>
        <v>1</v>
      </c>
    </row>
    <row r="1783" spans="1:34" hidden="1" x14ac:dyDescent="0.3">
      <c r="A1783" s="11" t="s">
        <v>6004</v>
      </c>
      <c r="B1783" s="12" t="s">
        <v>4976</v>
      </c>
      <c r="C1783" s="12" t="s">
        <v>5863</v>
      </c>
      <c r="D1783" s="11" t="s">
        <v>5916</v>
      </c>
      <c r="E1783" s="11" t="s">
        <v>5352</v>
      </c>
      <c r="F1783" s="11" t="s">
        <v>6004</v>
      </c>
      <c r="G1783" s="12" t="s">
        <v>6005</v>
      </c>
      <c r="I1783" s="13"/>
      <c r="J1783" s="13"/>
      <c r="N1783" s="13"/>
      <c r="P1783" s="13"/>
      <c r="R1783" s="13"/>
      <c r="S1783" s="16" t="s">
        <v>416</v>
      </c>
      <c r="T1783" s="13"/>
      <c r="W1783" s="13"/>
      <c r="Y1783" s="13"/>
      <c r="Z1783" s="14"/>
      <c r="AD1783" s="13">
        <f t="shared" si="179"/>
        <v>1</v>
      </c>
      <c r="AE1783" s="13">
        <f t="shared" si="182"/>
        <v>0</v>
      </c>
      <c r="AF1783" s="13">
        <f t="shared" si="183"/>
        <v>0</v>
      </c>
      <c r="AG1783" s="13">
        <f t="shared" si="184"/>
        <v>0</v>
      </c>
      <c r="AH1783" s="12">
        <f>SUM(AD1783:AG1783)</f>
        <v>1</v>
      </c>
    </row>
    <row r="1784" spans="1:34" hidden="1" x14ac:dyDescent="0.3">
      <c r="A1784" s="11" t="s">
        <v>6006</v>
      </c>
      <c r="B1784" s="12" t="s">
        <v>4976</v>
      </c>
      <c r="C1784" s="12" t="s">
        <v>5863</v>
      </c>
      <c r="D1784" s="11" t="s">
        <v>5916</v>
      </c>
      <c r="E1784" s="11" t="s">
        <v>6007</v>
      </c>
      <c r="F1784" s="11" t="s">
        <v>6006</v>
      </c>
      <c r="G1784" s="12" t="s">
        <v>6008</v>
      </c>
      <c r="I1784" s="13"/>
      <c r="J1784" s="13"/>
      <c r="M1784" s="13" t="s">
        <v>359</v>
      </c>
      <c r="N1784" s="13"/>
      <c r="O1784" s="13" t="s">
        <v>370</v>
      </c>
      <c r="P1784" s="13"/>
      <c r="R1784" s="13"/>
      <c r="S1784" s="13" t="s">
        <v>370</v>
      </c>
      <c r="T1784" s="13"/>
      <c r="W1784" s="13" t="s">
        <v>370</v>
      </c>
      <c r="Y1784" s="13"/>
      <c r="Z1784" s="14"/>
      <c r="AD1784" s="13">
        <f t="shared" si="179"/>
        <v>4</v>
      </c>
      <c r="AE1784" s="13">
        <f t="shared" si="182"/>
        <v>0</v>
      </c>
      <c r="AF1784" s="13">
        <f t="shared" si="183"/>
        <v>0</v>
      </c>
      <c r="AG1784" s="13">
        <f t="shared" si="184"/>
        <v>0</v>
      </c>
      <c r="AH1784" s="12">
        <f t="shared" si="180"/>
        <v>4</v>
      </c>
    </row>
    <row r="1785" spans="1:34" hidden="1" x14ac:dyDescent="0.3">
      <c r="A1785" s="11" t="s">
        <v>6009</v>
      </c>
      <c r="B1785" s="12" t="s">
        <v>4976</v>
      </c>
      <c r="C1785" s="12" t="s">
        <v>5863</v>
      </c>
      <c r="D1785" s="11" t="s">
        <v>5916</v>
      </c>
      <c r="E1785" s="11" t="s">
        <v>6010</v>
      </c>
      <c r="F1785" s="11" t="s">
        <v>6009</v>
      </c>
      <c r="G1785" s="12" t="s">
        <v>6011</v>
      </c>
      <c r="I1785" s="13"/>
      <c r="J1785" s="13"/>
      <c r="M1785" s="13" t="s">
        <v>359</v>
      </c>
      <c r="N1785" s="13"/>
      <c r="O1785" s="13" t="s">
        <v>370</v>
      </c>
      <c r="P1785" s="13"/>
      <c r="R1785" s="13"/>
      <c r="T1785" s="13"/>
      <c r="W1785" s="13"/>
      <c r="Y1785" s="13"/>
      <c r="Z1785" s="14"/>
      <c r="AD1785" s="13">
        <f>COUNTIF(H1785:Z1785,"X")+COUNTIF(H1785:Z1785, "X(e)")</f>
        <v>2</v>
      </c>
      <c r="AE1785" s="13">
        <f>COUNTIF(H1785:Z1785,"NB")</f>
        <v>0</v>
      </c>
      <c r="AF1785" s="13">
        <f>COUNTIF(H1785:Z1785,"V")</f>
        <v>0</v>
      </c>
      <c r="AG1785" s="13">
        <f>COUNTIF(H1785:AA1785,"IN")</f>
        <v>0</v>
      </c>
      <c r="AH1785" s="12">
        <f>SUM(AD1785:AG1785)</f>
        <v>2</v>
      </c>
    </row>
    <row r="1786" spans="1:34" hidden="1" x14ac:dyDescent="0.3">
      <c r="A1786" s="11" t="s">
        <v>6012</v>
      </c>
      <c r="B1786" s="12" t="s">
        <v>4976</v>
      </c>
      <c r="C1786" s="12" t="s">
        <v>5863</v>
      </c>
      <c r="D1786" s="11" t="s">
        <v>5916</v>
      </c>
      <c r="E1786" s="11" t="s">
        <v>4047</v>
      </c>
      <c r="F1786" s="11" t="s">
        <v>6012</v>
      </c>
      <c r="G1786" s="12" t="s">
        <v>6013</v>
      </c>
      <c r="I1786" s="13"/>
      <c r="J1786" s="13"/>
      <c r="M1786" s="13" t="s">
        <v>359</v>
      </c>
      <c r="N1786" s="13"/>
      <c r="P1786" s="13"/>
      <c r="R1786" s="13"/>
      <c r="T1786" s="13"/>
      <c r="W1786" s="13"/>
      <c r="Y1786" s="13"/>
      <c r="Z1786" s="14"/>
      <c r="AD1786" s="13">
        <f t="shared" si="179"/>
        <v>1</v>
      </c>
      <c r="AE1786" s="13">
        <f t="shared" ref="AE1786:AE1824" si="185">COUNTIF(H1786:Z1786,"NB")</f>
        <v>0</v>
      </c>
      <c r="AF1786" s="13">
        <f t="shared" ref="AF1786:AF1824" si="186">COUNTIF(H1786:Z1786,"V")</f>
        <v>0</v>
      </c>
      <c r="AG1786" s="13">
        <f t="shared" si="184"/>
        <v>0</v>
      </c>
      <c r="AH1786" s="12">
        <f t="shared" si="180"/>
        <v>1</v>
      </c>
    </row>
    <row r="1787" spans="1:34" hidden="1" x14ac:dyDescent="0.3">
      <c r="A1787" s="11" t="s">
        <v>6014</v>
      </c>
      <c r="B1787" s="12" t="s">
        <v>4976</v>
      </c>
      <c r="C1787" s="12" t="s">
        <v>5863</v>
      </c>
      <c r="D1787" s="11" t="s">
        <v>5916</v>
      </c>
      <c r="E1787" s="11" t="s">
        <v>4382</v>
      </c>
      <c r="F1787" s="11" t="s">
        <v>6014</v>
      </c>
      <c r="G1787" s="12" t="s">
        <v>6015</v>
      </c>
      <c r="I1787" s="13"/>
      <c r="J1787" s="13"/>
      <c r="M1787" s="13" t="s">
        <v>359</v>
      </c>
      <c r="N1787" s="13"/>
      <c r="O1787" s="13" t="s">
        <v>370</v>
      </c>
      <c r="P1787" s="13"/>
      <c r="R1787" s="13"/>
      <c r="T1787" s="13"/>
      <c r="W1787" s="13"/>
      <c r="Y1787" s="13"/>
      <c r="Z1787" s="14"/>
      <c r="AD1787" s="13">
        <f t="shared" si="179"/>
        <v>2</v>
      </c>
      <c r="AE1787" s="13">
        <f t="shared" si="185"/>
        <v>0</v>
      </c>
      <c r="AF1787" s="13">
        <f t="shared" si="186"/>
        <v>0</v>
      </c>
      <c r="AG1787" s="13">
        <f t="shared" si="184"/>
        <v>0</v>
      </c>
      <c r="AH1787" s="12">
        <f t="shared" si="180"/>
        <v>2</v>
      </c>
    </row>
    <row r="1788" spans="1:34" hidden="1" x14ac:dyDescent="0.3">
      <c r="A1788" s="11" t="s">
        <v>6016</v>
      </c>
      <c r="B1788" s="12" t="s">
        <v>4976</v>
      </c>
      <c r="C1788" s="12" t="s">
        <v>5863</v>
      </c>
      <c r="D1788" s="11" t="s">
        <v>5916</v>
      </c>
      <c r="E1788" s="11" t="s">
        <v>6017</v>
      </c>
      <c r="F1788" s="11" t="s">
        <v>6016</v>
      </c>
      <c r="G1788" s="12" t="s">
        <v>6018</v>
      </c>
      <c r="I1788" s="13"/>
      <c r="J1788" s="13"/>
      <c r="M1788" s="16" t="s">
        <v>416</v>
      </c>
      <c r="N1788" s="13"/>
      <c r="P1788" s="13"/>
      <c r="R1788" s="13"/>
      <c r="T1788" s="13"/>
      <c r="W1788" s="13"/>
      <c r="Y1788" s="13"/>
      <c r="Z1788" s="14"/>
      <c r="AD1788" s="13">
        <f t="shared" si="179"/>
        <v>1</v>
      </c>
      <c r="AE1788" s="13">
        <f t="shared" si="185"/>
        <v>0</v>
      </c>
      <c r="AF1788" s="13">
        <f t="shared" si="186"/>
        <v>0</v>
      </c>
      <c r="AG1788" s="13">
        <f t="shared" si="184"/>
        <v>0</v>
      </c>
      <c r="AH1788" s="12">
        <f t="shared" si="180"/>
        <v>1</v>
      </c>
    </row>
    <row r="1789" spans="1:34" hidden="1" x14ac:dyDescent="0.3">
      <c r="A1789" s="11" t="s">
        <v>6019</v>
      </c>
      <c r="B1789" s="12" t="s">
        <v>4976</v>
      </c>
      <c r="C1789" s="12" t="s">
        <v>5863</v>
      </c>
      <c r="D1789" s="11" t="s">
        <v>5916</v>
      </c>
      <c r="E1789" s="11" t="s">
        <v>6020</v>
      </c>
      <c r="F1789" s="11" t="s">
        <v>6019</v>
      </c>
      <c r="G1789" s="12" t="s">
        <v>6021</v>
      </c>
      <c r="I1789" s="13"/>
      <c r="J1789" s="13"/>
      <c r="M1789" s="16" t="s">
        <v>416</v>
      </c>
      <c r="N1789" s="13"/>
      <c r="P1789" s="13"/>
      <c r="R1789" s="13"/>
      <c r="T1789" s="13"/>
      <c r="W1789" s="13"/>
      <c r="Y1789" s="13"/>
      <c r="Z1789" s="14"/>
      <c r="AD1789" s="13">
        <f t="shared" si="179"/>
        <v>1</v>
      </c>
      <c r="AE1789" s="13">
        <f t="shared" si="185"/>
        <v>0</v>
      </c>
      <c r="AF1789" s="13">
        <f t="shared" si="186"/>
        <v>0</v>
      </c>
      <c r="AG1789" s="13">
        <f t="shared" si="184"/>
        <v>0</v>
      </c>
      <c r="AH1789" s="12">
        <f t="shared" si="180"/>
        <v>1</v>
      </c>
    </row>
    <row r="1790" spans="1:34" hidden="1" x14ac:dyDescent="0.3">
      <c r="A1790" s="11" t="s">
        <v>6022</v>
      </c>
      <c r="B1790" s="12" t="s">
        <v>4976</v>
      </c>
      <c r="C1790" s="12" t="s">
        <v>5863</v>
      </c>
      <c r="D1790" s="11" t="s">
        <v>5916</v>
      </c>
      <c r="E1790" s="11" t="s">
        <v>6023</v>
      </c>
      <c r="F1790" s="11" t="s">
        <v>6022</v>
      </c>
      <c r="G1790" s="12" t="s">
        <v>6024</v>
      </c>
      <c r="I1790" s="13"/>
      <c r="J1790" s="13"/>
      <c r="M1790" s="16" t="s">
        <v>416</v>
      </c>
      <c r="N1790" s="13"/>
      <c r="P1790" s="13"/>
      <c r="R1790" s="13"/>
      <c r="T1790" s="13"/>
      <c r="W1790" s="13"/>
      <c r="Y1790" s="13"/>
      <c r="Z1790" s="14"/>
      <c r="AD1790" s="13">
        <f t="shared" si="179"/>
        <v>1</v>
      </c>
      <c r="AE1790" s="13">
        <f t="shared" si="185"/>
        <v>0</v>
      </c>
      <c r="AF1790" s="13">
        <f t="shared" si="186"/>
        <v>0</v>
      </c>
      <c r="AG1790" s="13">
        <f t="shared" si="184"/>
        <v>0</v>
      </c>
    </row>
    <row r="1791" spans="1:34" hidden="1" x14ac:dyDescent="0.3">
      <c r="A1791" s="11" t="s">
        <v>6025</v>
      </c>
      <c r="B1791" s="12" t="s">
        <v>4976</v>
      </c>
      <c r="C1791" s="12" t="s">
        <v>5863</v>
      </c>
      <c r="D1791" s="11" t="s">
        <v>5916</v>
      </c>
      <c r="E1791" s="11" t="s">
        <v>6026</v>
      </c>
      <c r="F1791" s="11" t="s">
        <v>6025</v>
      </c>
      <c r="G1791" s="12" t="s">
        <v>6027</v>
      </c>
      <c r="I1791" s="13"/>
      <c r="J1791" s="13"/>
      <c r="N1791" s="13"/>
      <c r="O1791" s="23" t="s">
        <v>416</v>
      </c>
      <c r="P1791" s="13"/>
      <c r="R1791" s="13"/>
      <c r="T1791" s="13"/>
      <c r="W1791" s="13"/>
      <c r="Y1791" s="13"/>
      <c r="Z1791" s="14"/>
      <c r="AD1791" s="13">
        <f t="shared" si="179"/>
        <v>1</v>
      </c>
      <c r="AE1791" s="13">
        <f t="shared" si="185"/>
        <v>0</v>
      </c>
      <c r="AF1791" s="13">
        <f t="shared" si="186"/>
        <v>0</v>
      </c>
      <c r="AG1791" s="13">
        <f t="shared" si="184"/>
        <v>0</v>
      </c>
      <c r="AH1791" s="12">
        <f t="shared" si="180"/>
        <v>1</v>
      </c>
    </row>
    <row r="1792" spans="1:34" hidden="1" x14ac:dyDescent="0.3">
      <c r="A1792" s="11" t="s">
        <v>6028</v>
      </c>
      <c r="B1792" s="12" t="s">
        <v>4976</v>
      </c>
      <c r="C1792" s="12" t="s">
        <v>5863</v>
      </c>
      <c r="D1792" s="11" t="s">
        <v>5916</v>
      </c>
      <c r="E1792" s="11" t="s">
        <v>6029</v>
      </c>
      <c r="F1792" s="11" t="s">
        <v>6028</v>
      </c>
      <c r="G1792" s="12" t="s">
        <v>6030</v>
      </c>
      <c r="I1792" s="13"/>
      <c r="J1792" s="13"/>
      <c r="N1792" s="13"/>
      <c r="P1792" s="13"/>
      <c r="R1792" s="13"/>
      <c r="T1792" s="13"/>
      <c r="W1792" s="16" t="s">
        <v>416</v>
      </c>
      <c r="Y1792" s="13"/>
      <c r="Z1792" s="14"/>
      <c r="AD1792" s="13">
        <f>COUNTIF(H1792:Z1792,"X")+COUNTIF(H1792:Z1792, "X(e)")</f>
        <v>1</v>
      </c>
      <c r="AE1792" s="13">
        <f>COUNTIF(H1792:Z1792,"NB")</f>
        <v>0</v>
      </c>
      <c r="AF1792" s="13">
        <f>COUNTIF(H1792:Z1792,"V")</f>
        <v>0</v>
      </c>
      <c r="AG1792" s="13">
        <f>COUNTIF(H1792:AA1792,"IN")</f>
        <v>0</v>
      </c>
      <c r="AH1792" s="12">
        <f>SUM(AD1792:AG1792)</f>
        <v>1</v>
      </c>
    </row>
    <row r="1793" spans="1:34" hidden="1" x14ac:dyDescent="0.3">
      <c r="A1793" s="11" t="s">
        <v>6031</v>
      </c>
      <c r="B1793" s="12" t="s">
        <v>4976</v>
      </c>
      <c r="C1793" s="12" t="s">
        <v>5863</v>
      </c>
      <c r="D1793" s="11" t="s">
        <v>5916</v>
      </c>
      <c r="E1793" s="11" t="s">
        <v>6032</v>
      </c>
      <c r="F1793" s="11" t="s">
        <v>6031</v>
      </c>
      <c r="G1793" s="12" t="s">
        <v>6033</v>
      </c>
      <c r="I1793" s="13"/>
      <c r="J1793" s="13"/>
      <c r="M1793" s="13" t="s">
        <v>359</v>
      </c>
      <c r="N1793" s="13"/>
      <c r="P1793" s="13"/>
      <c r="R1793" s="13"/>
      <c r="T1793" s="13"/>
      <c r="W1793" s="13" t="s">
        <v>359</v>
      </c>
      <c r="Y1793" s="13"/>
      <c r="Z1793" s="14"/>
      <c r="AD1793" s="13">
        <f>COUNTIF(H1793:Z1793,"X")+COUNTIF(H1793:Z1793, "X(e)")</f>
        <v>2</v>
      </c>
      <c r="AE1793" s="13">
        <f>COUNTIF(H1793:Z1793,"NB")</f>
        <v>0</v>
      </c>
      <c r="AF1793" s="13">
        <f>COUNTIF(H1793:Z1793,"V")</f>
        <v>0</v>
      </c>
      <c r="AG1793" s="13">
        <f>COUNTIF(H1793:AA1793,"IN")</f>
        <v>0</v>
      </c>
      <c r="AH1793" s="12">
        <f>SUM(AD1793:AG1793)</f>
        <v>2</v>
      </c>
    </row>
    <row r="1794" spans="1:34" hidden="1" x14ac:dyDescent="0.3">
      <c r="A1794" s="11" t="s">
        <v>6034</v>
      </c>
      <c r="B1794" s="12" t="s">
        <v>4976</v>
      </c>
      <c r="C1794" s="12" t="s">
        <v>5863</v>
      </c>
      <c r="D1794" s="11" t="s">
        <v>5916</v>
      </c>
      <c r="E1794" s="11" t="s">
        <v>6035</v>
      </c>
      <c r="F1794" s="11" t="s">
        <v>6034</v>
      </c>
      <c r="G1794" s="12" t="s">
        <v>6036</v>
      </c>
      <c r="I1794" s="13"/>
      <c r="J1794" s="13"/>
      <c r="M1794" s="16" t="s">
        <v>416</v>
      </c>
      <c r="N1794" s="13"/>
      <c r="P1794" s="13"/>
      <c r="R1794" s="13"/>
      <c r="T1794" s="13"/>
      <c r="W1794" s="13"/>
      <c r="Y1794" s="13"/>
      <c r="Z1794" s="14"/>
      <c r="AD1794" s="13">
        <f t="shared" si="179"/>
        <v>1</v>
      </c>
      <c r="AE1794" s="13">
        <f t="shared" si="185"/>
        <v>0</v>
      </c>
      <c r="AF1794" s="13">
        <f t="shared" si="186"/>
        <v>0</v>
      </c>
      <c r="AG1794" s="13">
        <f t="shared" si="184"/>
        <v>0</v>
      </c>
      <c r="AH1794" s="12">
        <f t="shared" si="180"/>
        <v>1</v>
      </c>
    </row>
    <row r="1795" spans="1:34" hidden="1" x14ac:dyDescent="0.3">
      <c r="A1795" s="11" t="s">
        <v>6037</v>
      </c>
      <c r="B1795" s="12" t="s">
        <v>4976</v>
      </c>
      <c r="C1795" s="12" t="s">
        <v>5863</v>
      </c>
      <c r="D1795" s="11" t="s">
        <v>5916</v>
      </c>
      <c r="E1795" s="11" t="s">
        <v>6038</v>
      </c>
      <c r="F1795" s="11" t="s">
        <v>6037</v>
      </c>
      <c r="G1795" s="12" t="s">
        <v>6039</v>
      </c>
      <c r="I1795" s="13"/>
      <c r="J1795" s="13"/>
      <c r="M1795" s="13" t="s">
        <v>359</v>
      </c>
      <c r="N1795" s="13"/>
      <c r="P1795" s="13"/>
      <c r="R1795" s="13"/>
      <c r="T1795" s="13"/>
      <c r="W1795" s="13" t="s">
        <v>359</v>
      </c>
      <c r="Y1795" s="13"/>
      <c r="Z1795" s="14"/>
      <c r="AD1795" s="13">
        <f>COUNTIF(H1795:Z1795,"X")+COUNTIF(H1795:Z1795, "X(e)")</f>
        <v>2</v>
      </c>
      <c r="AE1795" s="13">
        <f>COUNTIF(H1795:Z1795,"NB")</f>
        <v>0</v>
      </c>
      <c r="AF1795" s="13">
        <f>COUNTIF(H1795:Z1795,"V")</f>
        <v>0</v>
      </c>
      <c r="AG1795" s="13">
        <f>COUNTIF(H1795:AA1795,"IN")</f>
        <v>0</v>
      </c>
      <c r="AH1795" s="12">
        <f>SUM(AD1795:AG1795)</f>
        <v>2</v>
      </c>
    </row>
    <row r="1796" spans="1:34" hidden="1" x14ac:dyDescent="0.3">
      <c r="A1796" s="11" t="s">
        <v>6040</v>
      </c>
      <c r="B1796" s="12" t="s">
        <v>4976</v>
      </c>
      <c r="C1796" s="12" t="s">
        <v>5863</v>
      </c>
      <c r="D1796" s="11" t="s">
        <v>5916</v>
      </c>
      <c r="E1796" s="11" t="s">
        <v>6041</v>
      </c>
      <c r="F1796" s="11" t="s">
        <v>6040</v>
      </c>
      <c r="G1796" s="12" t="s">
        <v>6042</v>
      </c>
      <c r="I1796" s="13"/>
      <c r="J1796" s="13"/>
      <c r="N1796" s="13"/>
      <c r="P1796" s="13"/>
      <c r="R1796" s="13"/>
      <c r="T1796" s="13"/>
      <c r="W1796" s="16" t="s">
        <v>416</v>
      </c>
      <c r="Y1796" s="13"/>
      <c r="Z1796" s="14"/>
      <c r="AD1796" s="13">
        <f t="shared" si="179"/>
        <v>1</v>
      </c>
      <c r="AE1796" s="13">
        <f t="shared" si="185"/>
        <v>0</v>
      </c>
      <c r="AF1796" s="13">
        <f t="shared" si="186"/>
        <v>0</v>
      </c>
      <c r="AG1796" s="13">
        <f t="shared" si="184"/>
        <v>0</v>
      </c>
      <c r="AH1796" s="12">
        <f t="shared" si="180"/>
        <v>1</v>
      </c>
    </row>
    <row r="1797" spans="1:34" hidden="1" x14ac:dyDescent="0.3">
      <c r="A1797" s="11" t="s">
        <v>6043</v>
      </c>
      <c r="B1797" s="12" t="s">
        <v>4976</v>
      </c>
      <c r="C1797" s="12" t="s">
        <v>5863</v>
      </c>
      <c r="D1797" s="11" t="s">
        <v>5916</v>
      </c>
      <c r="E1797" s="11" t="s">
        <v>3785</v>
      </c>
      <c r="F1797" s="11" t="s">
        <v>6043</v>
      </c>
      <c r="G1797" s="12" t="s">
        <v>6044</v>
      </c>
      <c r="I1797" s="13"/>
      <c r="J1797" s="13"/>
      <c r="N1797" s="13"/>
      <c r="O1797" s="13" t="s">
        <v>370</v>
      </c>
      <c r="P1797" s="13"/>
      <c r="R1797" s="13"/>
      <c r="S1797" s="13" t="s">
        <v>370</v>
      </c>
      <c r="T1797" s="13"/>
      <c r="W1797" s="13"/>
      <c r="Y1797" s="13"/>
      <c r="Z1797" s="14"/>
      <c r="AD1797" s="13">
        <f>COUNTIF(H1797:Z1797,"X")+COUNTIF(H1797:Z1797, "X(e)")</f>
        <v>2</v>
      </c>
      <c r="AE1797" s="13">
        <f>COUNTIF(H1797:Z1797,"NB")</f>
        <v>0</v>
      </c>
      <c r="AF1797" s="13">
        <f>COUNTIF(H1797:Z1797,"V")</f>
        <v>0</v>
      </c>
      <c r="AG1797" s="13">
        <f>COUNTIF(H1797:AA1797,"IN")</f>
        <v>0</v>
      </c>
      <c r="AH1797" s="12">
        <f>SUM(AD1797:AG1797)</f>
        <v>2</v>
      </c>
    </row>
    <row r="1798" spans="1:34" hidden="1" x14ac:dyDescent="0.3">
      <c r="A1798" s="11" t="s">
        <v>6045</v>
      </c>
      <c r="B1798" s="12" t="s">
        <v>4976</v>
      </c>
      <c r="C1798" s="12" t="s">
        <v>5863</v>
      </c>
      <c r="D1798" s="11" t="s">
        <v>5916</v>
      </c>
      <c r="E1798" s="11" t="s">
        <v>6046</v>
      </c>
      <c r="F1798" s="11" t="s">
        <v>6045</v>
      </c>
      <c r="G1798" s="12" t="s">
        <v>6047</v>
      </c>
      <c r="I1798" s="13"/>
      <c r="J1798" s="13"/>
      <c r="M1798" s="13" t="s">
        <v>359</v>
      </c>
      <c r="N1798" s="13"/>
      <c r="O1798" s="13" t="s">
        <v>370</v>
      </c>
      <c r="P1798" s="13"/>
      <c r="R1798" s="13"/>
      <c r="T1798" s="13"/>
      <c r="W1798" s="13"/>
      <c r="Y1798" s="13"/>
      <c r="Z1798" s="14"/>
      <c r="AD1798" s="13">
        <f t="shared" ref="AD1798:AD1861" si="187">COUNTIF(H1798:Z1798,"X")+COUNTIF(H1798:Z1798, "X(e)")</f>
        <v>2</v>
      </c>
      <c r="AE1798" s="13">
        <f t="shared" si="185"/>
        <v>0</v>
      </c>
      <c r="AF1798" s="13">
        <f t="shared" si="186"/>
        <v>0</v>
      </c>
      <c r="AG1798" s="13">
        <f t="shared" si="184"/>
        <v>0</v>
      </c>
      <c r="AH1798" s="12">
        <f t="shared" ref="AH1798" si="188">SUM(AD1798:AG1798)</f>
        <v>2</v>
      </c>
    </row>
    <row r="1799" spans="1:34" hidden="1" x14ac:dyDescent="0.3">
      <c r="A1799" s="11" t="s">
        <v>6048</v>
      </c>
      <c r="B1799" s="12" t="s">
        <v>4976</v>
      </c>
      <c r="C1799" s="12" t="s">
        <v>6049</v>
      </c>
      <c r="D1799" s="11" t="s">
        <v>6050</v>
      </c>
      <c r="E1799" s="11" t="s">
        <v>6051</v>
      </c>
      <c r="F1799" s="11" t="s">
        <v>6048</v>
      </c>
      <c r="G1799" s="12" t="s">
        <v>6052</v>
      </c>
      <c r="I1799" s="13"/>
      <c r="J1799" s="13" t="s">
        <v>370</v>
      </c>
      <c r="K1799" s="14" t="s">
        <v>370</v>
      </c>
      <c r="M1799" s="15" t="s">
        <v>370</v>
      </c>
      <c r="N1799" s="13"/>
      <c r="O1799" s="13" t="s">
        <v>370</v>
      </c>
      <c r="P1799" s="13" t="s">
        <v>370</v>
      </c>
      <c r="Q1799" s="13" t="s">
        <v>370</v>
      </c>
      <c r="R1799" s="13"/>
      <c r="S1799" s="13" t="s">
        <v>370</v>
      </c>
      <c r="T1799" s="13" t="s">
        <v>370</v>
      </c>
      <c r="W1799" s="13" t="s">
        <v>370</v>
      </c>
      <c r="Y1799" s="13"/>
      <c r="Z1799" s="14"/>
      <c r="AD1799" s="13">
        <f t="shared" si="187"/>
        <v>9</v>
      </c>
      <c r="AE1799" s="13">
        <f t="shared" si="185"/>
        <v>0</v>
      </c>
      <c r="AF1799" s="13">
        <f t="shared" si="186"/>
        <v>0</v>
      </c>
      <c r="AG1799" s="13">
        <f t="shared" si="184"/>
        <v>0</v>
      </c>
      <c r="AH1799" s="12">
        <f t="shared" ref="AH1799:AH1829" si="189">SUM(AD1799:AG1799)</f>
        <v>9</v>
      </c>
    </row>
    <row r="1800" spans="1:34" hidden="1" x14ac:dyDescent="0.3">
      <c r="A1800" s="11" t="s">
        <v>6053</v>
      </c>
      <c r="B1800" s="12" t="s">
        <v>4976</v>
      </c>
      <c r="C1800" s="12" t="s">
        <v>6049</v>
      </c>
      <c r="D1800" s="11" t="s">
        <v>6050</v>
      </c>
      <c r="E1800" s="11" t="s">
        <v>6054</v>
      </c>
      <c r="F1800" s="11" t="s">
        <v>6053</v>
      </c>
      <c r="G1800" s="12" t="s">
        <v>6055</v>
      </c>
      <c r="I1800" s="13"/>
      <c r="J1800" s="13" t="s">
        <v>370</v>
      </c>
      <c r="K1800" s="14" t="s">
        <v>370</v>
      </c>
      <c r="M1800" s="15" t="s">
        <v>370</v>
      </c>
      <c r="N1800" s="13"/>
      <c r="O1800" s="13" t="s">
        <v>370</v>
      </c>
      <c r="P1800" s="13" t="s">
        <v>370</v>
      </c>
      <c r="Q1800" s="13" t="s">
        <v>370</v>
      </c>
      <c r="R1800" s="13"/>
      <c r="S1800" s="13" t="s">
        <v>370</v>
      </c>
      <c r="T1800" s="13" t="s">
        <v>370</v>
      </c>
      <c r="U1800" s="13" t="s">
        <v>370</v>
      </c>
      <c r="W1800" s="13" t="s">
        <v>370</v>
      </c>
      <c r="Y1800" s="13"/>
      <c r="Z1800" s="14"/>
      <c r="AD1800" s="13">
        <f t="shared" si="187"/>
        <v>10</v>
      </c>
      <c r="AE1800" s="13">
        <f t="shared" si="185"/>
        <v>0</v>
      </c>
      <c r="AF1800" s="13">
        <f t="shared" si="186"/>
        <v>0</v>
      </c>
      <c r="AG1800" s="13">
        <f t="shared" si="184"/>
        <v>0</v>
      </c>
      <c r="AH1800" s="12">
        <f t="shared" si="189"/>
        <v>10</v>
      </c>
    </row>
    <row r="1801" spans="1:34" hidden="1" x14ac:dyDescent="0.3">
      <c r="A1801" s="11" t="s">
        <v>6056</v>
      </c>
      <c r="B1801" s="12" t="s">
        <v>4976</v>
      </c>
      <c r="C1801" s="12" t="s">
        <v>6049</v>
      </c>
      <c r="D1801" s="11" t="s">
        <v>6050</v>
      </c>
      <c r="E1801" s="11" t="s">
        <v>2448</v>
      </c>
      <c r="F1801" s="11" t="s">
        <v>6056</v>
      </c>
      <c r="G1801" s="12" t="s">
        <v>6057</v>
      </c>
      <c r="I1801" s="13"/>
      <c r="J1801" s="13" t="s">
        <v>370</v>
      </c>
      <c r="K1801" s="14" t="s">
        <v>370</v>
      </c>
      <c r="M1801" s="15"/>
      <c r="N1801" s="13"/>
      <c r="P1801" s="13"/>
      <c r="R1801" s="13"/>
      <c r="S1801" s="13" t="s">
        <v>370</v>
      </c>
      <c r="T1801" s="13"/>
      <c r="W1801" s="13"/>
      <c r="Y1801" s="13"/>
      <c r="Z1801" s="14"/>
      <c r="AD1801" s="13">
        <f t="shared" si="187"/>
        <v>3</v>
      </c>
      <c r="AE1801" s="13">
        <f t="shared" si="185"/>
        <v>0</v>
      </c>
      <c r="AF1801" s="13">
        <f t="shared" si="186"/>
        <v>0</v>
      </c>
      <c r="AG1801" s="13">
        <f t="shared" si="184"/>
        <v>0</v>
      </c>
      <c r="AH1801" s="12">
        <f t="shared" si="189"/>
        <v>3</v>
      </c>
    </row>
    <row r="1802" spans="1:34" hidden="1" x14ac:dyDescent="0.3">
      <c r="A1802" s="11" t="s">
        <v>6058</v>
      </c>
      <c r="B1802" s="12" t="s">
        <v>4976</v>
      </c>
      <c r="C1802" s="12" t="s">
        <v>6049</v>
      </c>
      <c r="D1802" s="11" t="s">
        <v>6050</v>
      </c>
      <c r="E1802" s="11" t="s">
        <v>6059</v>
      </c>
      <c r="F1802" s="11" t="s">
        <v>6058</v>
      </c>
      <c r="G1802" s="12" t="s">
        <v>6060</v>
      </c>
      <c r="I1802" s="13"/>
      <c r="J1802" s="13"/>
      <c r="M1802" s="15" t="s">
        <v>370</v>
      </c>
      <c r="N1802" s="13"/>
      <c r="O1802" s="13" t="s">
        <v>370</v>
      </c>
      <c r="P1802" s="13"/>
      <c r="R1802" s="13"/>
      <c r="T1802" s="13"/>
      <c r="W1802" s="13"/>
      <c r="Y1802" s="13"/>
      <c r="Z1802" s="14"/>
      <c r="AD1802" s="13">
        <f t="shared" si="187"/>
        <v>2</v>
      </c>
      <c r="AE1802" s="13">
        <f t="shared" si="185"/>
        <v>0</v>
      </c>
      <c r="AF1802" s="13">
        <f t="shared" si="186"/>
        <v>0</v>
      </c>
      <c r="AG1802" s="13">
        <f t="shared" si="184"/>
        <v>0</v>
      </c>
      <c r="AH1802" s="12">
        <f t="shared" si="189"/>
        <v>2</v>
      </c>
    </row>
    <row r="1803" spans="1:34" hidden="1" x14ac:dyDescent="0.3">
      <c r="A1803" s="11" t="s">
        <v>6061</v>
      </c>
      <c r="B1803" s="12" t="s">
        <v>4976</v>
      </c>
      <c r="C1803" s="12" t="s">
        <v>6049</v>
      </c>
      <c r="D1803" s="11" t="s">
        <v>6050</v>
      </c>
      <c r="E1803" s="11" t="s">
        <v>6062</v>
      </c>
      <c r="F1803" s="11" t="s">
        <v>6061</v>
      </c>
      <c r="G1803" s="12" t="s">
        <v>6063</v>
      </c>
      <c r="I1803" s="13"/>
      <c r="J1803" s="13"/>
      <c r="M1803" s="15" t="s">
        <v>370</v>
      </c>
      <c r="N1803" s="13"/>
      <c r="O1803" s="13" t="s">
        <v>370</v>
      </c>
      <c r="P1803" s="13"/>
      <c r="R1803" s="13"/>
      <c r="S1803" s="13" t="s">
        <v>370</v>
      </c>
      <c r="T1803" s="13"/>
      <c r="W1803" s="13" t="s">
        <v>370</v>
      </c>
      <c r="Y1803" s="13"/>
      <c r="Z1803" s="14"/>
      <c r="AD1803" s="13">
        <f t="shared" si="187"/>
        <v>4</v>
      </c>
      <c r="AE1803" s="13">
        <f t="shared" si="185"/>
        <v>0</v>
      </c>
      <c r="AF1803" s="13">
        <f t="shared" si="186"/>
        <v>0</v>
      </c>
      <c r="AG1803" s="13">
        <f t="shared" si="184"/>
        <v>0</v>
      </c>
      <c r="AH1803" s="12">
        <f t="shared" si="189"/>
        <v>4</v>
      </c>
    </row>
    <row r="1804" spans="1:34" hidden="1" x14ac:dyDescent="0.3">
      <c r="A1804" s="11" t="s">
        <v>6064</v>
      </c>
      <c r="B1804" s="12" t="s">
        <v>4976</v>
      </c>
      <c r="C1804" s="12" t="s">
        <v>6049</v>
      </c>
      <c r="D1804" s="11" t="s">
        <v>6065</v>
      </c>
      <c r="E1804" s="11" t="s">
        <v>5855</v>
      </c>
      <c r="F1804" s="11" t="s">
        <v>6064</v>
      </c>
      <c r="G1804" s="12" t="s">
        <v>6066</v>
      </c>
      <c r="H1804" s="13" t="s">
        <v>370</v>
      </c>
      <c r="I1804" s="13"/>
      <c r="J1804" s="13" t="s">
        <v>370</v>
      </c>
      <c r="K1804" s="14" t="s">
        <v>370</v>
      </c>
      <c r="M1804" s="15" t="s">
        <v>370</v>
      </c>
      <c r="N1804" s="13"/>
      <c r="O1804" s="13" t="s">
        <v>370</v>
      </c>
      <c r="P1804" s="13"/>
      <c r="Q1804" s="13" t="s">
        <v>370</v>
      </c>
      <c r="R1804" s="13" t="s">
        <v>370</v>
      </c>
      <c r="S1804" s="13" t="s">
        <v>370</v>
      </c>
      <c r="T1804" s="13" t="s">
        <v>370</v>
      </c>
      <c r="W1804" s="13" t="s">
        <v>370</v>
      </c>
      <c r="Y1804" s="13"/>
      <c r="Z1804" s="14"/>
      <c r="AD1804" s="13">
        <f t="shared" si="187"/>
        <v>10</v>
      </c>
      <c r="AE1804" s="13">
        <f t="shared" si="185"/>
        <v>0</v>
      </c>
      <c r="AF1804" s="13">
        <f t="shared" si="186"/>
        <v>0</v>
      </c>
      <c r="AG1804" s="13">
        <f t="shared" si="184"/>
        <v>0</v>
      </c>
      <c r="AH1804" s="12">
        <f t="shared" si="189"/>
        <v>10</v>
      </c>
    </row>
    <row r="1805" spans="1:34" hidden="1" x14ac:dyDescent="0.3">
      <c r="A1805" s="11" t="s">
        <v>6067</v>
      </c>
      <c r="B1805" s="12" t="s">
        <v>4976</v>
      </c>
      <c r="C1805" s="12" t="s">
        <v>6049</v>
      </c>
      <c r="D1805" s="11" t="s">
        <v>6065</v>
      </c>
      <c r="E1805" s="11" t="s">
        <v>1806</v>
      </c>
      <c r="F1805" s="11" t="s">
        <v>6067</v>
      </c>
      <c r="G1805" s="12" t="s">
        <v>6068</v>
      </c>
      <c r="I1805" s="13"/>
      <c r="J1805" s="13" t="s">
        <v>370</v>
      </c>
      <c r="K1805" s="14" t="s">
        <v>370</v>
      </c>
      <c r="M1805" s="15" t="s">
        <v>370</v>
      </c>
      <c r="N1805" s="13"/>
      <c r="O1805" s="13" t="s">
        <v>370</v>
      </c>
      <c r="P1805" s="13"/>
      <c r="R1805" s="13"/>
      <c r="S1805" s="13" t="s">
        <v>370</v>
      </c>
      <c r="T1805" s="13"/>
      <c r="W1805" s="13"/>
      <c r="Y1805" s="13"/>
      <c r="Z1805" s="14"/>
      <c r="AD1805" s="13">
        <f t="shared" si="187"/>
        <v>5</v>
      </c>
      <c r="AE1805" s="13">
        <f t="shared" si="185"/>
        <v>0</v>
      </c>
      <c r="AF1805" s="13">
        <f t="shared" si="186"/>
        <v>0</v>
      </c>
      <c r="AG1805" s="13">
        <f t="shared" si="184"/>
        <v>0</v>
      </c>
      <c r="AH1805" s="12">
        <f t="shared" si="189"/>
        <v>5</v>
      </c>
    </row>
    <row r="1806" spans="1:34" hidden="1" x14ac:dyDescent="0.3">
      <c r="A1806" s="11" t="s">
        <v>6069</v>
      </c>
      <c r="B1806" s="12" t="s">
        <v>4976</v>
      </c>
      <c r="C1806" s="12" t="s">
        <v>6049</v>
      </c>
      <c r="D1806" s="11" t="s">
        <v>6065</v>
      </c>
      <c r="E1806" s="11" t="s">
        <v>6070</v>
      </c>
      <c r="F1806" s="11" t="s">
        <v>6069</v>
      </c>
      <c r="G1806" s="12" t="s">
        <v>6071</v>
      </c>
      <c r="I1806" s="13"/>
      <c r="J1806" s="13"/>
      <c r="K1806" s="17" t="s">
        <v>416</v>
      </c>
      <c r="M1806" s="15"/>
      <c r="N1806" s="13"/>
      <c r="P1806" s="13"/>
      <c r="R1806" s="13"/>
      <c r="T1806" s="13"/>
      <c r="W1806" s="13"/>
      <c r="Y1806" s="13"/>
      <c r="Z1806" s="14"/>
      <c r="AD1806" s="13">
        <f t="shared" si="187"/>
        <v>1</v>
      </c>
      <c r="AE1806" s="13">
        <f t="shared" si="185"/>
        <v>0</v>
      </c>
      <c r="AF1806" s="13">
        <f t="shared" si="186"/>
        <v>0</v>
      </c>
      <c r="AG1806" s="13">
        <f t="shared" si="184"/>
        <v>0</v>
      </c>
      <c r="AH1806" s="12">
        <f t="shared" si="189"/>
        <v>1</v>
      </c>
    </row>
    <row r="1807" spans="1:34" hidden="1" x14ac:dyDescent="0.3">
      <c r="A1807" s="11" t="s">
        <v>6072</v>
      </c>
      <c r="B1807" s="12" t="s">
        <v>4976</v>
      </c>
      <c r="C1807" s="12" t="s">
        <v>6049</v>
      </c>
      <c r="D1807" s="11" t="s">
        <v>6065</v>
      </c>
      <c r="E1807" s="11" t="s">
        <v>6073</v>
      </c>
      <c r="F1807" s="11" t="s">
        <v>6072</v>
      </c>
      <c r="G1807" s="12" t="s">
        <v>6074</v>
      </c>
      <c r="I1807" s="13"/>
      <c r="J1807" s="13"/>
      <c r="M1807" s="15" t="s">
        <v>370</v>
      </c>
      <c r="N1807" s="13"/>
      <c r="P1807" s="13"/>
      <c r="R1807" s="13"/>
      <c r="T1807" s="13"/>
      <c r="W1807" s="13" t="s">
        <v>370</v>
      </c>
      <c r="Y1807" s="13"/>
      <c r="Z1807" s="14"/>
      <c r="AD1807" s="13">
        <f t="shared" si="187"/>
        <v>2</v>
      </c>
      <c r="AE1807" s="13">
        <f t="shared" si="185"/>
        <v>0</v>
      </c>
      <c r="AF1807" s="13">
        <f t="shared" si="186"/>
        <v>0</v>
      </c>
      <c r="AG1807" s="13">
        <f t="shared" si="184"/>
        <v>0</v>
      </c>
      <c r="AH1807" s="12">
        <f t="shared" si="189"/>
        <v>2</v>
      </c>
    </row>
    <row r="1808" spans="1:34" hidden="1" x14ac:dyDescent="0.3">
      <c r="A1808" s="11" t="s">
        <v>6075</v>
      </c>
      <c r="B1808" s="12" t="s">
        <v>4976</v>
      </c>
      <c r="C1808" s="12" t="s">
        <v>6049</v>
      </c>
      <c r="D1808" s="11" t="s">
        <v>6065</v>
      </c>
      <c r="E1808" s="11" t="s">
        <v>780</v>
      </c>
      <c r="F1808" s="11" t="s">
        <v>6075</v>
      </c>
      <c r="G1808" s="12" t="s">
        <v>6076</v>
      </c>
      <c r="H1808" s="13" t="s">
        <v>370</v>
      </c>
      <c r="I1808" s="13"/>
      <c r="J1808" s="13"/>
      <c r="K1808" s="14" t="s">
        <v>370</v>
      </c>
      <c r="M1808" s="15"/>
      <c r="N1808" s="13"/>
      <c r="P1808" s="13"/>
      <c r="R1808" s="13"/>
      <c r="T1808" s="13"/>
      <c r="W1808" s="13"/>
      <c r="Y1808" s="13"/>
      <c r="Z1808" s="14"/>
      <c r="AD1808" s="13">
        <f t="shared" si="187"/>
        <v>2</v>
      </c>
      <c r="AE1808" s="13">
        <f t="shared" si="185"/>
        <v>0</v>
      </c>
      <c r="AF1808" s="13">
        <f t="shared" si="186"/>
        <v>0</v>
      </c>
      <c r="AG1808" s="13">
        <f t="shared" si="184"/>
        <v>0</v>
      </c>
      <c r="AH1808" s="12">
        <f t="shared" si="189"/>
        <v>2</v>
      </c>
    </row>
    <row r="1809" spans="1:34" hidden="1" x14ac:dyDescent="0.3">
      <c r="A1809" s="11" t="s">
        <v>6077</v>
      </c>
      <c r="B1809" s="12" t="s">
        <v>4976</v>
      </c>
      <c r="C1809" s="12" t="s">
        <v>6049</v>
      </c>
      <c r="D1809" s="11" t="s">
        <v>6065</v>
      </c>
      <c r="E1809" s="11" t="s">
        <v>6078</v>
      </c>
      <c r="F1809" s="11" t="s">
        <v>6077</v>
      </c>
      <c r="G1809" s="12" t="s">
        <v>6079</v>
      </c>
      <c r="I1809" s="13"/>
      <c r="J1809" s="13" t="s">
        <v>370</v>
      </c>
      <c r="M1809" s="15" t="s">
        <v>370</v>
      </c>
      <c r="N1809" s="13"/>
      <c r="O1809" s="13" t="s">
        <v>370</v>
      </c>
      <c r="P1809" s="13"/>
      <c r="R1809" s="13"/>
      <c r="S1809" s="13" t="s">
        <v>370</v>
      </c>
      <c r="T1809" s="13"/>
      <c r="W1809" s="13"/>
      <c r="Y1809" s="13"/>
      <c r="Z1809" s="14"/>
      <c r="AD1809" s="13">
        <f t="shared" si="187"/>
        <v>4</v>
      </c>
      <c r="AE1809" s="13">
        <f t="shared" si="185"/>
        <v>0</v>
      </c>
      <c r="AF1809" s="13">
        <f t="shared" si="186"/>
        <v>0</v>
      </c>
      <c r="AG1809" s="13">
        <f t="shared" si="184"/>
        <v>0</v>
      </c>
      <c r="AH1809" s="12">
        <f t="shared" si="189"/>
        <v>4</v>
      </c>
    </row>
    <row r="1810" spans="1:34" hidden="1" x14ac:dyDescent="0.3">
      <c r="A1810" s="11" t="s">
        <v>6080</v>
      </c>
      <c r="B1810" s="12" t="s">
        <v>4976</v>
      </c>
      <c r="C1810" s="12" t="s">
        <v>6081</v>
      </c>
      <c r="D1810" s="11" t="s">
        <v>6082</v>
      </c>
      <c r="E1810" s="11" t="s">
        <v>6083</v>
      </c>
      <c r="F1810" s="11" t="s">
        <v>6080</v>
      </c>
      <c r="G1810" s="12" t="s">
        <v>6084</v>
      </c>
      <c r="I1810" s="13"/>
      <c r="J1810" s="13" t="s">
        <v>370</v>
      </c>
      <c r="K1810" s="14" t="s">
        <v>370</v>
      </c>
      <c r="M1810" s="15" t="s">
        <v>370</v>
      </c>
      <c r="N1810" s="13"/>
      <c r="O1810" s="13" t="s">
        <v>370</v>
      </c>
      <c r="P1810" s="13" t="s">
        <v>370</v>
      </c>
      <c r="Q1810" s="13" t="s">
        <v>370</v>
      </c>
      <c r="R1810" s="13"/>
      <c r="S1810" s="13" t="s">
        <v>370</v>
      </c>
      <c r="T1810" s="13" t="s">
        <v>370</v>
      </c>
      <c r="W1810" s="13" t="s">
        <v>370</v>
      </c>
      <c r="Y1810" s="13"/>
      <c r="Z1810" s="14"/>
      <c r="AD1810" s="13">
        <f t="shared" si="187"/>
        <v>9</v>
      </c>
      <c r="AE1810" s="13">
        <f t="shared" si="185"/>
        <v>0</v>
      </c>
      <c r="AF1810" s="13">
        <f t="shared" si="186"/>
        <v>0</v>
      </c>
      <c r="AG1810" s="13">
        <f t="shared" si="184"/>
        <v>0</v>
      </c>
      <c r="AH1810" s="12">
        <f t="shared" si="189"/>
        <v>9</v>
      </c>
    </row>
    <row r="1811" spans="1:34" hidden="1" x14ac:dyDescent="0.3">
      <c r="A1811" s="11" t="s">
        <v>6085</v>
      </c>
      <c r="B1811" s="12" t="s">
        <v>4976</v>
      </c>
      <c r="C1811" s="12" t="s">
        <v>6081</v>
      </c>
      <c r="D1811" s="11" t="s">
        <v>6082</v>
      </c>
      <c r="E1811" s="11" t="s">
        <v>4564</v>
      </c>
      <c r="F1811" s="11" t="s">
        <v>6085</v>
      </c>
      <c r="G1811" s="12" t="s">
        <v>6086</v>
      </c>
      <c r="I1811" s="13"/>
      <c r="J1811" s="13" t="s">
        <v>370</v>
      </c>
      <c r="K1811" s="14" t="s">
        <v>370</v>
      </c>
      <c r="M1811" s="15" t="s">
        <v>370</v>
      </c>
      <c r="N1811" s="13"/>
      <c r="O1811" s="13" t="s">
        <v>370</v>
      </c>
      <c r="P1811" s="13" t="s">
        <v>370</v>
      </c>
      <c r="Q1811" s="13" t="s">
        <v>370</v>
      </c>
      <c r="R1811" s="13"/>
      <c r="S1811" s="13" t="s">
        <v>370</v>
      </c>
      <c r="T1811" s="13" t="s">
        <v>370</v>
      </c>
      <c r="W1811" s="13" t="s">
        <v>370</v>
      </c>
      <c r="Y1811" s="13"/>
      <c r="Z1811" s="14"/>
      <c r="AD1811" s="13">
        <f t="shared" si="187"/>
        <v>9</v>
      </c>
      <c r="AE1811" s="13">
        <f t="shared" si="185"/>
        <v>0</v>
      </c>
      <c r="AF1811" s="13">
        <f t="shared" si="186"/>
        <v>0</v>
      </c>
      <c r="AG1811" s="13">
        <f t="shared" si="184"/>
        <v>0</v>
      </c>
      <c r="AH1811" s="12">
        <f t="shared" si="189"/>
        <v>9</v>
      </c>
    </row>
    <row r="1812" spans="1:34" hidden="1" x14ac:dyDescent="0.3">
      <c r="A1812" s="11" t="s">
        <v>6087</v>
      </c>
      <c r="B1812" s="12" t="s">
        <v>4976</v>
      </c>
      <c r="C1812" s="12" t="s">
        <v>6081</v>
      </c>
      <c r="D1812" s="11" t="s">
        <v>6082</v>
      </c>
      <c r="E1812" s="11" t="s">
        <v>6088</v>
      </c>
      <c r="F1812" s="11" t="s">
        <v>6087</v>
      </c>
      <c r="G1812" s="12" t="s">
        <v>6089</v>
      </c>
      <c r="I1812" s="13"/>
      <c r="J1812" s="13"/>
      <c r="M1812" s="15" t="s">
        <v>370</v>
      </c>
      <c r="N1812" s="13"/>
      <c r="O1812" s="13" t="s">
        <v>370</v>
      </c>
      <c r="P1812" s="13"/>
      <c r="R1812" s="13"/>
      <c r="T1812" s="13"/>
      <c r="W1812" s="13"/>
      <c r="Y1812" s="13"/>
      <c r="Z1812" s="14"/>
      <c r="AD1812" s="13">
        <f t="shared" si="187"/>
        <v>2</v>
      </c>
      <c r="AE1812" s="13">
        <f t="shared" si="185"/>
        <v>0</v>
      </c>
      <c r="AF1812" s="13">
        <f t="shared" si="186"/>
        <v>0</v>
      </c>
      <c r="AG1812" s="13">
        <f t="shared" si="184"/>
        <v>0</v>
      </c>
      <c r="AH1812" s="12">
        <f t="shared" si="189"/>
        <v>2</v>
      </c>
    </row>
    <row r="1813" spans="1:34" hidden="1" x14ac:dyDescent="0.3">
      <c r="A1813" s="11" t="s">
        <v>6090</v>
      </c>
      <c r="B1813" s="12" t="s">
        <v>4976</v>
      </c>
      <c r="C1813" s="12" t="s">
        <v>6081</v>
      </c>
      <c r="D1813" s="11" t="s">
        <v>6082</v>
      </c>
      <c r="E1813" s="11" t="s">
        <v>6091</v>
      </c>
      <c r="F1813" s="11" t="s">
        <v>6090</v>
      </c>
      <c r="G1813" s="12" t="s">
        <v>6092</v>
      </c>
      <c r="I1813" s="13"/>
      <c r="J1813" s="13" t="s">
        <v>370</v>
      </c>
      <c r="K1813" s="14" t="s">
        <v>370</v>
      </c>
      <c r="M1813" s="15" t="s">
        <v>370</v>
      </c>
      <c r="N1813" s="13"/>
      <c r="O1813" s="13" t="s">
        <v>370</v>
      </c>
      <c r="P1813" s="13" t="s">
        <v>370</v>
      </c>
      <c r="Q1813" s="13" t="s">
        <v>370</v>
      </c>
      <c r="R1813" s="13"/>
      <c r="S1813" s="13" t="s">
        <v>370</v>
      </c>
      <c r="T1813" s="13" t="s">
        <v>370</v>
      </c>
      <c r="W1813" s="13" t="s">
        <v>370</v>
      </c>
      <c r="Y1813" s="13"/>
      <c r="Z1813" s="14"/>
      <c r="AD1813" s="13">
        <f t="shared" si="187"/>
        <v>9</v>
      </c>
      <c r="AE1813" s="13">
        <f t="shared" si="185"/>
        <v>0</v>
      </c>
      <c r="AF1813" s="13">
        <f t="shared" si="186"/>
        <v>0</v>
      </c>
      <c r="AG1813" s="13">
        <f t="shared" si="184"/>
        <v>0</v>
      </c>
      <c r="AH1813" s="12">
        <f t="shared" si="189"/>
        <v>9</v>
      </c>
    </row>
    <row r="1814" spans="1:34" hidden="1" x14ac:dyDescent="0.3">
      <c r="A1814" s="11" t="s">
        <v>6093</v>
      </c>
      <c r="B1814" s="12" t="s">
        <v>4976</v>
      </c>
      <c r="C1814" s="12" t="s">
        <v>6081</v>
      </c>
      <c r="D1814" s="11" t="s">
        <v>6082</v>
      </c>
      <c r="E1814" s="11" t="s">
        <v>2358</v>
      </c>
      <c r="F1814" s="11" t="s">
        <v>6093</v>
      </c>
      <c r="G1814" s="12" t="s">
        <v>6094</v>
      </c>
      <c r="I1814" s="13"/>
      <c r="J1814" s="13" t="s">
        <v>370</v>
      </c>
      <c r="K1814" s="14" t="s">
        <v>370</v>
      </c>
      <c r="M1814" s="15" t="s">
        <v>370</v>
      </c>
      <c r="N1814" s="13"/>
      <c r="O1814" s="13" t="s">
        <v>370</v>
      </c>
      <c r="P1814" s="13"/>
      <c r="R1814" s="13"/>
      <c r="S1814" s="13" t="s">
        <v>370</v>
      </c>
      <c r="T1814" s="13"/>
      <c r="U1814" s="13" t="s">
        <v>370</v>
      </c>
      <c r="W1814" s="13" t="s">
        <v>370</v>
      </c>
      <c r="Y1814" s="13"/>
      <c r="Z1814" s="14"/>
      <c r="AD1814" s="13">
        <f t="shared" si="187"/>
        <v>7</v>
      </c>
      <c r="AE1814" s="13">
        <f t="shared" si="185"/>
        <v>0</v>
      </c>
      <c r="AF1814" s="13">
        <f t="shared" si="186"/>
        <v>0</v>
      </c>
      <c r="AG1814" s="13">
        <f t="shared" si="184"/>
        <v>0</v>
      </c>
      <c r="AH1814" s="12">
        <f t="shared" si="189"/>
        <v>7</v>
      </c>
    </row>
    <row r="1815" spans="1:34" hidden="1" x14ac:dyDescent="0.3">
      <c r="A1815" s="11" t="s">
        <v>6095</v>
      </c>
      <c r="B1815" s="12" t="s">
        <v>4976</v>
      </c>
      <c r="C1815" s="12" t="s">
        <v>6081</v>
      </c>
      <c r="D1815" s="11" t="s">
        <v>6082</v>
      </c>
      <c r="E1815" s="11" t="s">
        <v>6096</v>
      </c>
      <c r="F1815" s="11" t="s">
        <v>6095</v>
      </c>
      <c r="G1815" s="12" t="s">
        <v>6097</v>
      </c>
      <c r="H1815" s="13" t="s">
        <v>370</v>
      </c>
      <c r="I1815" s="13"/>
      <c r="J1815" s="13"/>
      <c r="K1815" s="14" t="s">
        <v>370</v>
      </c>
      <c r="M1815" s="15"/>
      <c r="N1815" s="13"/>
      <c r="P1815" s="13"/>
      <c r="R1815" s="13" t="s">
        <v>370</v>
      </c>
      <c r="T1815" s="13"/>
      <c r="W1815" s="13"/>
      <c r="Y1815" s="13"/>
      <c r="Z1815" s="14"/>
      <c r="AD1815" s="13">
        <f t="shared" si="187"/>
        <v>3</v>
      </c>
      <c r="AE1815" s="13">
        <f t="shared" si="185"/>
        <v>0</v>
      </c>
      <c r="AF1815" s="13">
        <f t="shared" si="186"/>
        <v>0</v>
      </c>
      <c r="AG1815" s="13">
        <f t="shared" si="184"/>
        <v>0</v>
      </c>
      <c r="AH1815" s="12">
        <f t="shared" si="189"/>
        <v>3</v>
      </c>
    </row>
    <row r="1816" spans="1:34" hidden="1" x14ac:dyDescent="0.3">
      <c r="A1816" s="11" t="s">
        <v>6098</v>
      </c>
      <c r="B1816" s="12" t="s">
        <v>4976</v>
      </c>
      <c r="C1816" s="12" t="s">
        <v>6081</v>
      </c>
      <c r="D1816" s="11" t="s">
        <v>6099</v>
      </c>
      <c r="E1816" s="11" t="s">
        <v>5391</v>
      </c>
      <c r="F1816" s="11" t="s">
        <v>6098</v>
      </c>
      <c r="G1816" s="12" t="s">
        <v>6100</v>
      </c>
      <c r="I1816" s="13"/>
      <c r="J1816" s="13"/>
      <c r="M1816" s="15"/>
      <c r="N1816" s="13"/>
      <c r="P1816" s="13"/>
      <c r="R1816" s="13"/>
      <c r="S1816" s="16" t="s">
        <v>416</v>
      </c>
      <c r="T1816" s="13"/>
      <c r="W1816" s="13"/>
      <c r="Y1816" s="13"/>
      <c r="Z1816" s="14"/>
      <c r="AD1816" s="13">
        <f t="shared" si="187"/>
        <v>1</v>
      </c>
      <c r="AE1816" s="13">
        <f t="shared" si="185"/>
        <v>0</v>
      </c>
      <c r="AF1816" s="13">
        <f t="shared" si="186"/>
        <v>0</v>
      </c>
      <c r="AG1816" s="13">
        <f t="shared" si="184"/>
        <v>0</v>
      </c>
      <c r="AH1816" s="12">
        <f t="shared" si="189"/>
        <v>1</v>
      </c>
    </row>
    <row r="1817" spans="1:34" hidden="1" x14ac:dyDescent="0.3">
      <c r="A1817" s="11" t="s">
        <v>6101</v>
      </c>
      <c r="B1817" s="12" t="s">
        <v>4976</v>
      </c>
      <c r="C1817" s="12" t="s">
        <v>6081</v>
      </c>
      <c r="D1817" s="11" t="s">
        <v>6099</v>
      </c>
      <c r="E1817" s="11" t="s">
        <v>6102</v>
      </c>
      <c r="F1817" s="11" t="s">
        <v>6101</v>
      </c>
      <c r="G1817" s="12" t="s">
        <v>6103</v>
      </c>
      <c r="H1817" s="13" t="s">
        <v>370</v>
      </c>
      <c r="I1817" s="13"/>
      <c r="J1817" s="13" t="s">
        <v>370</v>
      </c>
      <c r="M1817" s="15"/>
      <c r="N1817" s="13"/>
      <c r="O1817" s="13" t="s">
        <v>370</v>
      </c>
      <c r="P1817" s="13"/>
      <c r="R1817" s="13"/>
      <c r="S1817" s="13" t="s">
        <v>370</v>
      </c>
      <c r="T1817" s="13"/>
      <c r="W1817" s="13"/>
      <c r="Y1817" s="13"/>
      <c r="Z1817" s="14"/>
      <c r="AD1817" s="13">
        <f>COUNTIF(H1817:Z1817,"X")+COUNTIF(H1817:Z1817, "X(e)")</f>
        <v>4</v>
      </c>
      <c r="AE1817" s="13">
        <f>COUNTIF(H1817:Z1817,"NB")</f>
        <v>0</v>
      </c>
      <c r="AF1817" s="13">
        <f>COUNTIF(H1817:Z1817,"V")</f>
        <v>0</v>
      </c>
      <c r="AG1817" s="13">
        <f t="shared" si="184"/>
        <v>0</v>
      </c>
      <c r="AH1817" s="12">
        <f>SUM(AD1817:AG1817)</f>
        <v>4</v>
      </c>
    </row>
    <row r="1818" spans="1:34" hidden="1" x14ac:dyDescent="0.3">
      <c r="A1818" s="11" t="s">
        <v>6104</v>
      </c>
      <c r="B1818" s="12" t="s">
        <v>4976</v>
      </c>
      <c r="C1818" s="12" t="s">
        <v>6081</v>
      </c>
      <c r="D1818" s="11" t="s">
        <v>6099</v>
      </c>
      <c r="E1818" s="11" t="s">
        <v>3814</v>
      </c>
      <c r="F1818" s="11" t="s">
        <v>6104</v>
      </c>
      <c r="G1818" s="12" t="s">
        <v>6105</v>
      </c>
      <c r="H1818" s="13" t="s">
        <v>370</v>
      </c>
      <c r="I1818" s="13"/>
      <c r="J1818" s="13" t="s">
        <v>370</v>
      </c>
      <c r="K1818" s="14" t="s">
        <v>370</v>
      </c>
      <c r="L1818" s="13" t="s">
        <v>370</v>
      </c>
      <c r="M1818" s="15"/>
      <c r="N1818" s="13"/>
      <c r="P1818" s="13"/>
      <c r="R1818" s="13"/>
      <c r="S1818" s="13" t="s">
        <v>370</v>
      </c>
      <c r="T1818" s="13"/>
      <c r="V1818" s="13" t="s">
        <v>370</v>
      </c>
      <c r="W1818" s="13"/>
      <c r="Y1818" s="13"/>
      <c r="Z1818" s="14"/>
      <c r="AD1818" s="13">
        <f t="shared" si="187"/>
        <v>6</v>
      </c>
      <c r="AE1818" s="13">
        <f t="shared" si="185"/>
        <v>0</v>
      </c>
      <c r="AF1818" s="13">
        <f t="shared" si="186"/>
        <v>0</v>
      </c>
      <c r="AG1818" s="13">
        <f t="shared" si="184"/>
        <v>0</v>
      </c>
      <c r="AH1818" s="12">
        <f t="shared" si="189"/>
        <v>6</v>
      </c>
    </row>
    <row r="1819" spans="1:34" hidden="1" x14ac:dyDescent="0.3">
      <c r="A1819" s="11" t="s">
        <v>6106</v>
      </c>
      <c r="B1819" s="12" t="s">
        <v>4976</v>
      </c>
      <c r="C1819" s="12" t="s">
        <v>6081</v>
      </c>
      <c r="D1819" s="11" t="s">
        <v>6099</v>
      </c>
      <c r="E1819" s="11" t="s">
        <v>6107</v>
      </c>
      <c r="F1819" s="11" t="s">
        <v>6106</v>
      </c>
      <c r="G1819" s="12" t="s">
        <v>6108</v>
      </c>
      <c r="H1819" s="13" t="s">
        <v>370</v>
      </c>
      <c r="I1819" s="13"/>
      <c r="J1819" s="13" t="s">
        <v>370</v>
      </c>
      <c r="L1819" s="13" t="s">
        <v>370</v>
      </c>
      <c r="M1819" s="15"/>
      <c r="N1819" s="13"/>
      <c r="P1819" s="13"/>
      <c r="R1819" s="13"/>
      <c r="S1819" s="13" t="s">
        <v>370</v>
      </c>
      <c r="T1819" s="13"/>
      <c r="W1819" s="13"/>
      <c r="Y1819" s="13"/>
      <c r="Z1819" s="14"/>
      <c r="AD1819" s="13">
        <f>COUNTIF(H1819:Z1819,"X")+COUNTIF(H1819:Z1819, "X(e)")</f>
        <v>4</v>
      </c>
      <c r="AE1819" s="13">
        <f>COUNTIF(H1819:Z1819,"NB")</f>
        <v>0</v>
      </c>
      <c r="AF1819" s="13">
        <f>COUNTIF(H1819:Z1819,"V")</f>
        <v>0</v>
      </c>
      <c r="AG1819" s="13">
        <f t="shared" si="184"/>
        <v>0</v>
      </c>
      <c r="AH1819" s="12">
        <f>SUM(AD1819:AG1819)</f>
        <v>4</v>
      </c>
    </row>
    <row r="1820" spans="1:34" hidden="1" x14ac:dyDescent="0.3">
      <c r="A1820" s="11" t="s">
        <v>6109</v>
      </c>
      <c r="B1820" s="12" t="s">
        <v>4976</v>
      </c>
      <c r="C1820" s="12" t="s">
        <v>6081</v>
      </c>
      <c r="D1820" s="11" t="s">
        <v>6099</v>
      </c>
      <c r="E1820" s="11" t="s">
        <v>6110</v>
      </c>
      <c r="F1820" s="11" t="s">
        <v>6109</v>
      </c>
      <c r="G1820" s="12" t="s">
        <v>6111</v>
      </c>
      <c r="I1820" s="13"/>
      <c r="J1820" s="13" t="s">
        <v>370</v>
      </c>
      <c r="K1820" s="14" t="s">
        <v>370</v>
      </c>
      <c r="M1820" s="15"/>
      <c r="N1820" s="13"/>
      <c r="P1820" s="13"/>
      <c r="R1820" s="13" t="s">
        <v>524</v>
      </c>
      <c r="T1820" s="13"/>
      <c r="W1820" s="13"/>
      <c r="Y1820" s="13"/>
      <c r="Z1820" s="14"/>
      <c r="AD1820" s="13">
        <f>COUNTIF(H1820:Z1820,"X")+COUNTIF(H1820:Z1820, "X(e)")</f>
        <v>2</v>
      </c>
      <c r="AE1820" s="13">
        <f>COUNTIF(H1820:Z1820,"NB")</f>
        <v>0</v>
      </c>
      <c r="AF1820" s="13">
        <f>COUNTIF(H1820:Z1820,"V")</f>
        <v>1</v>
      </c>
      <c r="AG1820" s="13">
        <f t="shared" si="184"/>
        <v>0</v>
      </c>
      <c r="AH1820" s="12">
        <f>SUM(AD1820:AG1820)</f>
        <v>3</v>
      </c>
    </row>
    <row r="1821" spans="1:34" hidden="1" x14ac:dyDescent="0.3">
      <c r="A1821" s="11" t="s">
        <v>6112</v>
      </c>
      <c r="B1821" s="12" t="s">
        <v>4976</v>
      </c>
      <c r="C1821" s="12" t="s">
        <v>6081</v>
      </c>
      <c r="D1821" s="11" t="s">
        <v>6099</v>
      </c>
      <c r="E1821" s="11" t="s">
        <v>4766</v>
      </c>
      <c r="F1821" s="11" t="s">
        <v>6112</v>
      </c>
      <c r="G1821" s="12" t="s">
        <v>6113</v>
      </c>
      <c r="I1821" s="13"/>
      <c r="J1821" s="13"/>
      <c r="M1821" s="15"/>
      <c r="N1821" s="13"/>
      <c r="P1821" s="13"/>
      <c r="R1821" s="13"/>
      <c r="S1821" s="16" t="s">
        <v>416</v>
      </c>
      <c r="T1821" s="13"/>
      <c r="W1821" s="13"/>
      <c r="Y1821" s="13"/>
      <c r="Z1821" s="14"/>
      <c r="AD1821" s="13">
        <f>COUNTIF(H1821:Z1821,"X")+COUNTIF(H1821:Z1821, "X(e)")</f>
        <v>1</v>
      </c>
      <c r="AE1821" s="13">
        <f>COUNTIF(H1821:Z1821,"NB")</f>
        <v>0</v>
      </c>
      <c r="AF1821" s="13">
        <f>COUNTIF(H1821:Z1821,"V")</f>
        <v>0</v>
      </c>
      <c r="AG1821" s="13">
        <f t="shared" si="184"/>
        <v>0</v>
      </c>
      <c r="AH1821" s="12">
        <f>SUM(AD1821:AG1821)</f>
        <v>1</v>
      </c>
    </row>
    <row r="1822" spans="1:34" hidden="1" x14ac:dyDescent="0.3">
      <c r="A1822" s="11" t="s">
        <v>6114</v>
      </c>
      <c r="B1822" s="12" t="s">
        <v>4976</v>
      </c>
      <c r="C1822" s="12" t="s">
        <v>6081</v>
      </c>
      <c r="D1822" s="11" t="s">
        <v>6099</v>
      </c>
      <c r="E1822" s="11" t="s">
        <v>1163</v>
      </c>
      <c r="F1822" s="11" t="s">
        <v>6114</v>
      </c>
      <c r="G1822" s="12" t="s">
        <v>6115</v>
      </c>
      <c r="H1822" s="13" t="s">
        <v>370</v>
      </c>
      <c r="I1822" s="13"/>
      <c r="J1822" s="13" t="s">
        <v>370</v>
      </c>
      <c r="L1822" s="13" t="s">
        <v>370</v>
      </c>
      <c r="M1822" s="15"/>
      <c r="N1822" s="13"/>
      <c r="P1822" s="13"/>
      <c r="R1822" s="13"/>
      <c r="T1822" s="13"/>
      <c r="W1822" s="13"/>
      <c r="Y1822" s="13"/>
      <c r="Z1822" s="14"/>
      <c r="AD1822" s="13">
        <f>COUNTIF(H1822:Z1822,"X")+COUNTIF(H1822:Z1822, "X(e)")</f>
        <v>3</v>
      </c>
      <c r="AE1822" s="13">
        <f>COUNTIF(H1822:Z1822,"NB")</f>
        <v>0</v>
      </c>
      <c r="AF1822" s="13">
        <f>COUNTIF(H1822:Z1822,"V")</f>
        <v>0</v>
      </c>
      <c r="AG1822" s="13">
        <f t="shared" si="184"/>
        <v>0</v>
      </c>
      <c r="AH1822" s="12">
        <f>SUM(AD1822:AG1822)</f>
        <v>3</v>
      </c>
    </row>
    <row r="1823" spans="1:34" hidden="1" x14ac:dyDescent="0.3">
      <c r="A1823" s="11" t="s">
        <v>6116</v>
      </c>
      <c r="B1823" s="12" t="s">
        <v>4976</v>
      </c>
      <c r="C1823" s="12" t="s">
        <v>6081</v>
      </c>
      <c r="D1823" s="11" t="s">
        <v>6099</v>
      </c>
      <c r="E1823" s="11" t="s">
        <v>6117</v>
      </c>
      <c r="F1823" s="11" t="s">
        <v>6116</v>
      </c>
      <c r="G1823" s="12" t="s">
        <v>6118</v>
      </c>
      <c r="I1823" s="13"/>
      <c r="J1823" s="13"/>
      <c r="L1823" s="13" t="s">
        <v>370</v>
      </c>
      <c r="M1823" s="15"/>
      <c r="N1823" s="13"/>
      <c r="P1823" s="13"/>
      <c r="R1823" s="13"/>
      <c r="S1823" s="13" t="s">
        <v>370</v>
      </c>
      <c r="T1823" s="13"/>
      <c r="W1823" s="13"/>
      <c r="Y1823" s="13"/>
      <c r="Z1823" s="14"/>
      <c r="AD1823" s="13">
        <f>COUNTIF(H1823:Z1823,"X")+COUNTIF(H1823:Z1823, "X(e)")</f>
        <v>2</v>
      </c>
      <c r="AE1823" s="13">
        <f>COUNTIF(H1823:Z1823,"NB")</f>
        <v>0</v>
      </c>
      <c r="AF1823" s="13">
        <f>COUNTIF(H1823:Z1823,"V")</f>
        <v>0</v>
      </c>
      <c r="AG1823" s="13">
        <f t="shared" si="184"/>
        <v>0</v>
      </c>
      <c r="AH1823" s="12">
        <f>SUM(AD1823:AG1823)</f>
        <v>2</v>
      </c>
    </row>
    <row r="1824" spans="1:34" hidden="1" x14ac:dyDescent="0.3">
      <c r="A1824" s="11" t="s">
        <v>6119</v>
      </c>
      <c r="B1824" s="12" t="s">
        <v>4976</v>
      </c>
      <c r="C1824" s="12" t="s">
        <v>6081</v>
      </c>
      <c r="D1824" s="11" t="s">
        <v>6099</v>
      </c>
      <c r="E1824" s="11" t="s">
        <v>3097</v>
      </c>
      <c r="F1824" s="11" t="s">
        <v>6119</v>
      </c>
      <c r="G1824" s="12" t="s">
        <v>6120</v>
      </c>
      <c r="H1824" s="13" t="s">
        <v>370</v>
      </c>
      <c r="I1824" s="13"/>
      <c r="J1824" s="13"/>
      <c r="L1824" s="13" t="s">
        <v>370</v>
      </c>
      <c r="M1824" s="15"/>
      <c r="N1824" s="13"/>
      <c r="P1824" s="13"/>
      <c r="R1824" s="13"/>
      <c r="T1824" s="13"/>
      <c r="W1824" s="13"/>
      <c r="Y1824" s="13"/>
      <c r="Z1824" s="14"/>
      <c r="AD1824" s="13">
        <f t="shared" si="187"/>
        <v>2</v>
      </c>
      <c r="AE1824" s="13">
        <f t="shared" si="185"/>
        <v>0</v>
      </c>
      <c r="AF1824" s="13">
        <f t="shared" si="186"/>
        <v>0</v>
      </c>
      <c r="AG1824" s="13">
        <f t="shared" si="184"/>
        <v>0</v>
      </c>
      <c r="AH1824" s="12">
        <f t="shared" si="189"/>
        <v>2</v>
      </c>
    </row>
    <row r="1825" spans="1:34" hidden="1" x14ac:dyDescent="0.3">
      <c r="A1825" s="11" t="s">
        <v>6121</v>
      </c>
      <c r="B1825" s="12" t="s">
        <v>4976</v>
      </c>
      <c r="C1825" s="12" t="s">
        <v>6081</v>
      </c>
      <c r="D1825" s="11" t="s">
        <v>6099</v>
      </c>
      <c r="E1825" s="11" t="s">
        <v>6122</v>
      </c>
      <c r="F1825" s="11" t="s">
        <v>6121</v>
      </c>
      <c r="G1825" s="12" t="s">
        <v>6123</v>
      </c>
      <c r="I1825" s="13"/>
      <c r="J1825" s="13"/>
      <c r="M1825" s="15"/>
      <c r="N1825" s="13"/>
      <c r="P1825" s="13"/>
      <c r="R1825" s="13"/>
      <c r="S1825" s="16" t="s">
        <v>416</v>
      </c>
      <c r="T1825" s="13"/>
      <c r="W1825" s="13"/>
      <c r="Y1825" s="13"/>
      <c r="Z1825" s="14"/>
      <c r="AD1825" s="13">
        <f>COUNTIF(H1825:Z1825,"X")+COUNTIF(H1825:Z1825, "X(e)")</f>
        <v>1</v>
      </c>
      <c r="AE1825" s="13">
        <f>COUNTIF(H1825:Z1825,"NB")</f>
        <v>0</v>
      </c>
      <c r="AF1825" s="13">
        <f>COUNTIF(H1825:Z1825,"V")</f>
        <v>0</v>
      </c>
      <c r="AG1825" s="13">
        <f t="shared" si="184"/>
        <v>0</v>
      </c>
      <c r="AH1825" s="12">
        <f>SUM(AD1825:AG1825)</f>
        <v>1</v>
      </c>
    </row>
    <row r="1826" spans="1:34" hidden="1" x14ac:dyDescent="0.3">
      <c r="A1826" s="11" t="s">
        <v>6124</v>
      </c>
      <c r="B1826" s="12" t="s">
        <v>4976</v>
      </c>
      <c r="C1826" s="12" t="s">
        <v>6081</v>
      </c>
      <c r="D1826" s="11" t="s">
        <v>6099</v>
      </c>
      <c r="E1826" s="11" t="s">
        <v>6125</v>
      </c>
      <c r="F1826" s="11" t="s">
        <v>6124</v>
      </c>
      <c r="G1826" s="12" t="s">
        <v>6126</v>
      </c>
      <c r="H1826" s="13" t="s">
        <v>370</v>
      </c>
      <c r="I1826" s="13"/>
      <c r="J1826" s="13"/>
      <c r="L1826" s="13" t="s">
        <v>370</v>
      </c>
      <c r="M1826" s="15"/>
      <c r="N1826" s="13"/>
      <c r="P1826" s="13"/>
      <c r="R1826" s="13"/>
      <c r="T1826" s="13"/>
      <c r="W1826" s="13"/>
      <c r="Y1826" s="13"/>
      <c r="Z1826" s="14"/>
      <c r="AD1826" s="13">
        <f t="shared" si="187"/>
        <v>2</v>
      </c>
      <c r="AE1826" s="13">
        <f t="shared" ref="AE1826:AE1889" si="190">COUNTIF(H1826:Z1826,"NB")</f>
        <v>0</v>
      </c>
      <c r="AF1826" s="13">
        <f t="shared" ref="AF1826:AF1889" si="191">COUNTIF(H1826:Z1826,"V")</f>
        <v>0</v>
      </c>
      <c r="AG1826" s="13">
        <f t="shared" si="184"/>
        <v>0</v>
      </c>
      <c r="AH1826" s="12">
        <f t="shared" si="189"/>
        <v>2</v>
      </c>
    </row>
    <row r="1827" spans="1:34" hidden="1" x14ac:dyDescent="0.3">
      <c r="A1827" s="11" t="s">
        <v>6127</v>
      </c>
      <c r="B1827" s="12" t="s">
        <v>4976</v>
      </c>
      <c r="C1827" s="12" t="s">
        <v>6081</v>
      </c>
      <c r="D1827" s="11" t="s">
        <v>6128</v>
      </c>
      <c r="E1827" s="11" t="s">
        <v>6129</v>
      </c>
      <c r="F1827" s="11" t="s">
        <v>6127</v>
      </c>
      <c r="G1827" s="12" t="s">
        <v>6130</v>
      </c>
      <c r="I1827" s="13"/>
      <c r="J1827" s="13"/>
      <c r="K1827" s="14" t="s">
        <v>370</v>
      </c>
      <c r="M1827" s="15" t="s">
        <v>370</v>
      </c>
      <c r="N1827" s="13"/>
      <c r="O1827" s="13" t="s">
        <v>370</v>
      </c>
      <c r="P1827" s="13" t="s">
        <v>370</v>
      </c>
      <c r="Q1827" s="13" t="s">
        <v>370</v>
      </c>
      <c r="R1827" s="13"/>
      <c r="S1827" s="13" t="s">
        <v>370</v>
      </c>
      <c r="T1827" s="13" t="s">
        <v>396</v>
      </c>
      <c r="W1827" s="13" t="s">
        <v>370</v>
      </c>
      <c r="Y1827" s="13"/>
      <c r="Z1827" s="14"/>
      <c r="AD1827" s="13">
        <f t="shared" si="187"/>
        <v>7</v>
      </c>
      <c r="AE1827" s="13">
        <f t="shared" si="190"/>
        <v>0</v>
      </c>
      <c r="AF1827" s="13">
        <f t="shared" si="191"/>
        <v>0</v>
      </c>
      <c r="AG1827" s="13">
        <f t="shared" si="184"/>
        <v>0</v>
      </c>
      <c r="AH1827" s="12">
        <f t="shared" si="189"/>
        <v>7</v>
      </c>
    </row>
    <row r="1828" spans="1:34" hidden="1" x14ac:dyDescent="0.3">
      <c r="A1828" s="11" t="s">
        <v>6131</v>
      </c>
      <c r="B1828" s="12" t="s">
        <v>4976</v>
      </c>
      <c r="C1828" s="12" t="s">
        <v>6081</v>
      </c>
      <c r="D1828" s="11" t="s">
        <v>6132</v>
      </c>
      <c r="E1828" s="11" t="s">
        <v>6133</v>
      </c>
      <c r="F1828" s="11" t="s">
        <v>6131</v>
      </c>
      <c r="G1828" s="12" t="s">
        <v>6134</v>
      </c>
      <c r="H1828" s="13" t="s">
        <v>370</v>
      </c>
      <c r="I1828" s="13"/>
      <c r="J1828" s="13" t="s">
        <v>370</v>
      </c>
      <c r="K1828" s="14" t="s">
        <v>370</v>
      </c>
      <c r="M1828" s="15" t="s">
        <v>370</v>
      </c>
      <c r="N1828" s="13"/>
      <c r="O1828" s="13" t="s">
        <v>370</v>
      </c>
      <c r="P1828" s="13"/>
      <c r="Q1828" s="13" t="s">
        <v>370</v>
      </c>
      <c r="R1828" s="13" t="s">
        <v>370</v>
      </c>
      <c r="S1828" s="13" t="s">
        <v>370</v>
      </c>
      <c r="T1828" s="13"/>
      <c r="U1828" s="13" t="s">
        <v>370</v>
      </c>
      <c r="V1828" s="13" t="s">
        <v>370</v>
      </c>
      <c r="W1828" s="13" t="s">
        <v>370</v>
      </c>
      <c r="Y1828" s="13"/>
      <c r="Z1828" s="14"/>
      <c r="AD1828" s="13">
        <f t="shared" si="187"/>
        <v>11</v>
      </c>
      <c r="AE1828" s="13">
        <f t="shared" si="190"/>
        <v>0</v>
      </c>
      <c r="AF1828" s="13">
        <f t="shared" si="191"/>
        <v>0</v>
      </c>
      <c r="AG1828" s="13">
        <f t="shared" si="184"/>
        <v>0</v>
      </c>
      <c r="AH1828" s="12">
        <f t="shared" si="189"/>
        <v>11</v>
      </c>
    </row>
    <row r="1829" spans="1:34" hidden="1" x14ac:dyDescent="0.3">
      <c r="A1829" s="11" t="s">
        <v>6135</v>
      </c>
      <c r="B1829" s="12" t="s">
        <v>4976</v>
      </c>
      <c r="C1829" s="12" t="s">
        <v>6081</v>
      </c>
      <c r="D1829" s="11" t="s">
        <v>6136</v>
      </c>
      <c r="E1829" s="11" t="s">
        <v>2570</v>
      </c>
      <c r="F1829" s="11" t="s">
        <v>6135</v>
      </c>
      <c r="G1829" s="12" t="s">
        <v>6137</v>
      </c>
      <c r="I1829" s="13"/>
      <c r="J1829" s="13" t="s">
        <v>370</v>
      </c>
      <c r="K1829" s="14" t="s">
        <v>370</v>
      </c>
      <c r="M1829" s="15" t="s">
        <v>370</v>
      </c>
      <c r="N1829" s="13"/>
      <c r="O1829" s="13" t="s">
        <v>370</v>
      </c>
      <c r="P1829" s="13" t="s">
        <v>370</v>
      </c>
      <c r="Q1829" s="13" t="s">
        <v>370</v>
      </c>
      <c r="R1829" s="13"/>
      <c r="S1829" s="13" t="s">
        <v>370</v>
      </c>
      <c r="T1829" s="13" t="s">
        <v>370</v>
      </c>
      <c r="W1829" s="13" t="s">
        <v>370</v>
      </c>
      <c r="Y1829" s="13"/>
      <c r="Z1829" s="14"/>
      <c r="AD1829" s="13">
        <f t="shared" si="187"/>
        <v>9</v>
      </c>
      <c r="AE1829" s="13">
        <f t="shared" si="190"/>
        <v>0</v>
      </c>
      <c r="AF1829" s="13">
        <f t="shared" si="191"/>
        <v>0</v>
      </c>
      <c r="AG1829" s="13">
        <f t="shared" si="184"/>
        <v>0</v>
      </c>
      <c r="AH1829" s="12">
        <f t="shared" si="189"/>
        <v>9</v>
      </c>
    </row>
    <row r="1830" spans="1:34" hidden="1" x14ac:dyDescent="0.3">
      <c r="A1830" s="11" t="s">
        <v>6138</v>
      </c>
      <c r="B1830" s="12" t="s">
        <v>4976</v>
      </c>
      <c r="C1830" s="12" t="s">
        <v>6081</v>
      </c>
      <c r="D1830" s="11" t="s">
        <v>6139</v>
      </c>
      <c r="E1830" s="11" t="s">
        <v>5421</v>
      </c>
      <c r="F1830" s="11" t="s">
        <v>6138</v>
      </c>
      <c r="G1830" s="12" t="s">
        <v>6140</v>
      </c>
      <c r="I1830" s="13"/>
      <c r="J1830" s="13" t="s">
        <v>370</v>
      </c>
      <c r="M1830" s="15" t="s">
        <v>370</v>
      </c>
      <c r="N1830" s="13"/>
      <c r="O1830" s="13" t="s">
        <v>370</v>
      </c>
      <c r="P1830" s="13"/>
      <c r="R1830" s="13"/>
      <c r="S1830" s="13" t="s">
        <v>370</v>
      </c>
      <c r="T1830" s="13"/>
      <c r="W1830" s="13" t="s">
        <v>370</v>
      </c>
      <c r="Y1830" s="13"/>
      <c r="Z1830" s="14"/>
      <c r="AD1830" s="13">
        <f t="shared" si="187"/>
        <v>5</v>
      </c>
      <c r="AE1830" s="13">
        <f t="shared" si="190"/>
        <v>0</v>
      </c>
      <c r="AF1830" s="13">
        <f t="shared" si="191"/>
        <v>0</v>
      </c>
      <c r="AG1830" s="13">
        <f t="shared" si="184"/>
        <v>0</v>
      </c>
      <c r="AH1830" s="12">
        <f t="shared" ref="AH1830:AH1887" si="192">SUM(AD1830:AG1830)</f>
        <v>5</v>
      </c>
    </row>
    <row r="1831" spans="1:34" hidden="1" x14ac:dyDescent="0.3">
      <c r="A1831" s="11" t="s">
        <v>6141</v>
      </c>
      <c r="B1831" s="12" t="s">
        <v>4976</v>
      </c>
      <c r="C1831" s="12" t="s">
        <v>6081</v>
      </c>
      <c r="D1831" s="11" t="s">
        <v>6139</v>
      </c>
      <c r="E1831" s="11" t="s">
        <v>6142</v>
      </c>
      <c r="F1831" s="11" t="s">
        <v>6141</v>
      </c>
      <c r="G1831" s="12" t="s">
        <v>6143</v>
      </c>
      <c r="I1831" s="13"/>
      <c r="J1831" s="13" t="s">
        <v>370</v>
      </c>
      <c r="K1831" s="14" t="s">
        <v>370</v>
      </c>
      <c r="M1831" s="15" t="s">
        <v>370</v>
      </c>
      <c r="N1831" s="13"/>
      <c r="O1831" s="13" t="s">
        <v>370</v>
      </c>
      <c r="P1831" s="13" t="s">
        <v>370</v>
      </c>
      <c r="Q1831" s="13" t="s">
        <v>370</v>
      </c>
      <c r="R1831" s="13"/>
      <c r="S1831" s="13" t="s">
        <v>370</v>
      </c>
      <c r="T1831" s="13" t="s">
        <v>370</v>
      </c>
      <c r="W1831" s="13" t="s">
        <v>370</v>
      </c>
      <c r="Y1831" s="13"/>
      <c r="Z1831" s="14"/>
      <c r="AD1831" s="13">
        <f>COUNTIF(H1831:Z1831,"X")+COUNTIF(H1831:Z1831, "X(e)")</f>
        <v>9</v>
      </c>
      <c r="AE1831" s="13">
        <f>COUNTIF(H1831:Z1831,"NB")</f>
        <v>0</v>
      </c>
      <c r="AF1831" s="13">
        <f>COUNTIF(H1831:Z1831,"V")</f>
        <v>0</v>
      </c>
      <c r="AG1831" s="13">
        <f t="shared" si="184"/>
        <v>0</v>
      </c>
      <c r="AH1831" s="12">
        <f>SUM(AD1831:AG1831)</f>
        <v>9</v>
      </c>
    </row>
    <row r="1832" spans="1:34" hidden="1" x14ac:dyDescent="0.3">
      <c r="A1832" s="11" t="s">
        <v>6144</v>
      </c>
      <c r="B1832" s="12" t="s">
        <v>4976</v>
      </c>
      <c r="C1832" s="12" t="s">
        <v>6081</v>
      </c>
      <c r="D1832" s="11" t="s">
        <v>6139</v>
      </c>
      <c r="E1832" s="11" t="s">
        <v>6145</v>
      </c>
      <c r="F1832" s="11" t="s">
        <v>6144</v>
      </c>
      <c r="G1832" s="12" t="s">
        <v>6146</v>
      </c>
      <c r="I1832" s="13"/>
      <c r="J1832" s="13"/>
      <c r="M1832" s="15" t="s">
        <v>370</v>
      </c>
      <c r="N1832" s="13"/>
      <c r="P1832" s="13"/>
      <c r="R1832" s="13"/>
      <c r="T1832" s="13"/>
      <c r="W1832" s="13" t="s">
        <v>370</v>
      </c>
      <c r="Y1832" s="13"/>
      <c r="Z1832" s="14"/>
      <c r="AD1832" s="13">
        <f>COUNTIF(H1832:Z1832,"X")+COUNTIF(H1832:Z1832, "X(e)")</f>
        <v>2</v>
      </c>
      <c r="AE1832" s="13">
        <f>COUNTIF(H1832:Z1832,"NB")</f>
        <v>0</v>
      </c>
      <c r="AF1832" s="13">
        <f>COUNTIF(H1832:Z1832,"V")</f>
        <v>0</v>
      </c>
      <c r="AG1832" s="13">
        <f t="shared" si="184"/>
        <v>0</v>
      </c>
      <c r="AH1832" s="12">
        <f>SUM(AD1832:AG1832)</f>
        <v>2</v>
      </c>
    </row>
    <row r="1833" spans="1:34" hidden="1" x14ac:dyDescent="0.3">
      <c r="A1833" s="11" t="s">
        <v>104</v>
      </c>
      <c r="B1833" s="12" t="s">
        <v>4976</v>
      </c>
      <c r="C1833" s="12" t="s">
        <v>6081</v>
      </c>
      <c r="D1833" s="11" t="s">
        <v>6139</v>
      </c>
      <c r="E1833" s="11" t="s">
        <v>6147</v>
      </c>
      <c r="F1833" s="11" t="s">
        <v>104</v>
      </c>
      <c r="G1833" s="12" t="s">
        <v>6148</v>
      </c>
      <c r="I1833" s="13"/>
      <c r="J1833" s="13" t="s">
        <v>370</v>
      </c>
      <c r="K1833" s="14" t="s">
        <v>370</v>
      </c>
      <c r="M1833" s="15" t="s">
        <v>370</v>
      </c>
      <c r="N1833" s="13"/>
      <c r="O1833" s="13" t="s">
        <v>370</v>
      </c>
      <c r="P1833" s="13" t="s">
        <v>370</v>
      </c>
      <c r="Q1833" s="13" t="s">
        <v>370</v>
      </c>
      <c r="R1833" s="13"/>
      <c r="S1833" s="13" t="s">
        <v>370</v>
      </c>
      <c r="T1833" s="13" t="s">
        <v>370</v>
      </c>
      <c r="U1833" s="13" t="s">
        <v>370</v>
      </c>
      <c r="W1833" s="13" t="s">
        <v>370</v>
      </c>
      <c r="Y1833" s="13"/>
      <c r="Z1833" s="14"/>
      <c r="AD1833" s="13">
        <f t="shared" si="187"/>
        <v>10</v>
      </c>
      <c r="AE1833" s="13">
        <f t="shared" si="190"/>
        <v>0</v>
      </c>
      <c r="AF1833" s="13">
        <f t="shared" si="191"/>
        <v>0</v>
      </c>
      <c r="AG1833" s="13">
        <f t="shared" si="184"/>
        <v>0</v>
      </c>
      <c r="AH1833" s="12">
        <f t="shared" si="192"/>
        <v>10</v>
      </c>
    </row>
    <row r="1834" spans="1:34" hidden="1" x14ac:dyDescent="0.3">
      <c r="A1834" s="11" t="s">
        <v>6149</v>
      </c>
      <c r="B1834" s="12" t="s">
        <v>4976</v>
      </c>
      <c r="C1834" s="12" t="s">
        <v>6081</v>
      </c>
      <c r="D1834" s="11" t="s">
        <v>6139</v>
      </c>
      <c r="E1834" s="11" t="s">
        <v>6150</v>
      </c>
      <c r="F1834" s="11" t="s">
        <v>6149</v>
      </c>
      <c r="G1834" s="12" t="s">
        <v>6151</v>
      </c>
      <c r="H1834" s="13" t="s">
        <v>370</v>
      </c>
      <c r="I1834" s="13"/>
      <c r="J1834" s="13"/>
      <c r="K1834" s="14" t="s">
        <v>370</v>
      </c>
      <c r="M1834" s="15"/>
      <c r="N1834" s="13"/>
      <c r="P1834" s="13"/>
      <c r="Q1834" s="13"/>
      <c r="R1834" s="13" t="s">
        <v>370</v>
      </c>
      <c r="T1834" s="13"/>
      <c r="W1834" s="13"/>
      <c r="Y1834" s="13"/>
      <c r="Z1834" s="14"/>
      <c r="AD1834" s="13">
        <f t="shared" si="187"/>
        <v>3</v>
      </c>
      <c r="AE1834" s="13">
        <f t="shared" si="190"/>
        <v>0</v>
      </c>
      <c r="AF1834" s="13">
        <f t="shared" si="191"/>
        <v>0</v>
      </c>
      <c r="AG1834" s="13">
        <f t="shared" si="184"/>
        <v>0</v>
      </c>
      <c r="AH1834" s="12">
        <f t="shared" si="192"/>
        <v>3</v>
      </c>
    </row>
    <row r="1835" spans="1:34" hidden="1" x14ac:dyDescent="0.3">
      <c r="A1835" s="11" t="s">
        <v>6152</v>
      </c>
      <c r="B1835" s="12" t="s">
        <v>4976</v>
      </c>
      <c r="C1835" s="12" t="s">
        <v>6081</v>
      </c>
      <c r="D1835" s="11" t="s">
        <v>6153</v>
      </c>
      <c r="E1835" s="11" t="s">
        <v>6154</v>
      </c>
      <c r="F1835" s="11" t="s">
        <v>6152</v>
      </c>
      <c r="G1835" s="12" t="s">
        <v>6155</v>
      </c>
      <c r="I1835" s="13"/>
      <c r="J1835" s="13" t="s">
        <v>370</v>
      </c>
      <c r="K1835" s="14" t="s">
        <v>370</v>
      </c>
      <c r="M1835" s="15" t="s">
        <v>370</v>
      </c>
      <c r="N1835" s="13"/>
      <c r="O1835" s="13" t="s">
        <v>370</v>
      </c>
      <c r="P1835" s="13" t="s">
        <v>370</v>
      </c>
      <c r="Q1835" s="13" t="s">
        <v>370</v>
      </c>
      <c r="R1835" s="13"/>
      <c r="S1835" s="13" t="s">
        <v>370</v>
      </c>
      <c r="T1835" s="13" t="s">
        <v>370</v>
      </c>
      <c r="W1835" s="13" t="s">
        <v>370</v>
      </c>
      <c r="Y1835" s="13"/>
      <c r="Z1835" s="14"/>
      <c r="AD1835" s="13">
        <f t="shared" si="187"/>
        <v>9</v>
      </c>
      <c r="AE1835" s="13">
        <f t="shared" si="190"/>
        <v>0</v>
      </c>
      <c r="AF1835" s="13">
        <f t="shared" si="191"/>
        <v>0</v>
      </c>
      <c r="AG1835" s="13">
        <f t="shared" si="184"/>
        <v>0</v>
      </c>
      <c r="AH1835" s="12">
        <f t="shared" si="192"/>
        <v>9</v>
      </c>
    </row>
    <row r="1836" spans="1:34" hidden="1" x14ac:dyDescent="0.3">
      <c r="A1836" s="11" t="s">
        <v>6156</v>
      </c>
      <c r="B1836" s="12" t="s">
        <v>4976</v>
      </c>
      <c r="C1836" s="12" t="s">
        <v>6081</v>
      </c>
      <c r="D1836" s="11" t="s">
        <v>6157</v>
      </c>
      <c r="E1836" s="11" t="s">
        <v>5608</v>
      </c>
      <c r="F1836" s="11" t="s">
        <v>6156</v>
      </c>
      <c r="G1836" s="12" t="s">
        <v>6158</v>
      </c>
      <c r="I1836" s="13"/>
      <c r="J1836" s="13" t="s">
        <v>370</v>
      </c>
      <c r="K1836" s="14" t="s">
        <v>370</v>
      </c>
      <c r="M1836" s="15" t="s">
        <v>370</v>
      </c>
      <c r="N1836" s="13"/>
      <c r="O1836" s="13" t="s">
        <v>370</v>
      </c>
      <c r="P1836" s="13" t="s">
        <v>370</v>
      </c>
      <c r="Q1836" s="13" t="s">
        <v>370</v>
      </c>
      <c r="R1836" s="13"/>
      <c r="S1836" s="13" t="s">
        <v>370</v>
      </c>
      <c r="T1836" s="13" t="s">
        <v>370</v>
      </c>
      <c r="W1836" s="13" t="s">
        <v>370</v>
      </c>
      <c r="Y1836" s="13"/>
      <c r="Z1836" s="14"/>
      <c r="AD1836" s="13">
        <f t="shared" si="187"/>
        <v>9</v>
      </c>
      <c r="AE1836" s="13">
        <f t="shared" si="190"/>
        <v>0</v>
      </c>
      <c r="AF1836" s="13">
        <f t="shared" si="191"/>
        <v>0</v>
      </c>
      <c r="AG1836" s="13">
        <f t="shared" si="184"/>
        <v>0</v>
      </c>
      <c r="AH1836" s="12">
        <f t="shared" si="192"/>
        <v>9</v>
      </c>
    </row>
    <row r="1837" spans="1:34" hidden="1" x14ac:dyDescent="0.3">
      <c r="A1837" s="11" t="s">
        <v>6159</v>
      </c>
      <c r="B1837" s="12" t="s">
        <v>4976</v>
      </c>
      <c r="C1837" s="12" t="s">
        <v>6081</v>
      </c>
      <c r="D1837" s="11" t="s">
        <v>6160</v>
      </c>
      <c r="E1837" s="11" t="s">
        <v>1277</v>
      </c>
      <c r="F1837" s="11" t="s">
        <v>6159</v>
      </c>
      <c r="G1837" s="12" t="s">
        <v>6161</v>
      </c>
      <c r="I1837" s="13"/>
      <c r="J1837" s="13" t="s">
        <v>370</v>
      </c>
      <c r="K1837" s="14" t="s">
        <v>370</v>
      </c>
      <c r="M1837" s="15" t="s">
        <v>370</v>
      </c>
      <c r="N1837" s="13"/>
      <c r="O1837" s="13" t="s">
        <v>370</v>
      </c>
      <c r="P1837" s="13" t="s">
        <v>370</v>
      </c>
      <c r="R1837" s="13"/>
      <c r="S1837" s="13" t="s">
        <v>370</v>
      </c>
      <c r="T1837" s="13"/>
      <c r="W1837" s="13" t="s">
        <v>370</v>
      </c>
      <c r="Y1837" s="13"/>
      <c r="Z1837" s="14"/>
      <c r="AD1837" s="13">
        <f t="shared" si="187"/>
        <v>7</v>
      </c>
      <c r="AE1837" s="13">
        <f t="shared" si="190"/>
        <v>0</v>
      </c>
      <c r="AF1837" s="13">
        <f t="shared" si="191"/>
        <v>0</v>
      </c>
      <c r="AG1837" s="13">
        <f t="shared" si="184"/>
        <v>0</v>
      </c>
      <c r="AH1837" s="12">
        <f t="shared" si="192"/>
        <v>7</v>
      </c>
    </row>
    <row r="1838" spans="1:34" hidden="1" x14ac:dyDescent="0.3">
      <c r="A1838" s="11" t="s">
        <v>6162</v>
      </c>
      <c r="B1838" s="12" t="s">
        <v>4976</v>
      </c>
      <c r="C1838" s="12" t="s">
        <v>6081</v>
      </c>
      <c r="D1838" s="11" t="s">
        <v>6163</v>
      </c>
      <c r="E1838" s="11" t="s">
        <v>4631</v>
      </c>
      <c r="F1838" s="11" t="s">
        <v>6162</v>
      </c>
      <c r="G1838" s="12" t="s">
        <v>6164</v>
      </c>
      <c r="I1838" s="13"/>
      <c r="J1838" s="13"/>
      <c r="M1838" s="15" t="s">
        <v>370</v>
      </c>
      <c r="N1838" s="13"/>
      <c r="O1838" s="13" t="s">
        <v>370</v>
      </c>
      <c r="P1838" s="13"/>
      <c r="R1838" s="13"/>
      <c r="T1838" s="13"/>
      <c r="W1838" s="13" t="s">
        <v>370</v>
      </c>
      <c r="Y1838" s="13"/>
      <c r="Z1838" s="14"/>
      <c r="AD1838" s="13">
        <f t="shared" si="187"/>
        <v>3</v>
      </c>
      <c r="AE1838" s="13">
        <f t="shared" si="190"/>
        <v>0</v>
      </c>
      <c r="AF1838" s="13">
        <f t="shared" si="191"/>
        <v>0</v>
      </c>
      <c r="AG1838" s="13">
        <f t="shared" si="184"/>
        <v>0</v>
      </c>
      <c r="AH1838" s="12">
        <f t="shared" si="192"/>
        <v>3</v>
      </c>
    </row>
    <row r="1839" spans="1:34" hidden="1" x14ac:dyDescent="0.3">
      <c r="A1839" s="11" t="s">
        <v>6165</v>
      </c>
      <c r="B1839" s="12" t="s">
        <v>4976</v>
      </c>
      <c r="C1839" s="12" t="s">
        <v>6081</v>
      </c>
      <c r="D1839" s="11" t="s">
        <v>6163</v>
      </c>
      <c r="E1839" s="11" t="s">
        <v>6166</v>
      </c>
      <c r="F1839" s="11" t="s">
        <v>6165</v>
      </c>
      <c r="G1839" s="12" t="s">
        <v>6167</v>
      </c>
      <c r="I1839" s="13"/>
      <c r="J1839" s="13" t="s">
        <v>370</v>
      </c>
      <c r="K1839" s="14" t="s">
        <v>370</v>
      </c>
      <c r="M1839" s="15" t="s">
        <v>370</v>
      </c>
      <c r="N1839" s="13"/>
      <c r="O1839" s="13" t="s">
        <v>370</v>
      </c>
      <c r="P1839" s="13" t="s">
        <v>370</v>
      </c>
      <c r="Q1839" s="13" t="s">
        <v>370</v>
      </c>
      <c r="R1839" s="13"/>
      <c r="S1839" s="13" t="s">
        <v>370</v>
      </c>
      <c r="T1839" s="13" t="s">
        <v>370</v>
      </c>
      <c r="W1839" s="13" t="s">
        <v>370</v>
      </c>
      <c r="Y1839" s="13"/>
      <c r="Z1839" s="14"/>
      <c r="AD1839" s="13">
        <f t="shared" si="187"/>
        <v>9</v>
      </c>
      <c r="AE1839" s="13">
        <f t="shared" si="190"/>
        <v>0</v>
      </c>
      <c r="AF1839" s="13">
        <f t="shared" si="191"/>
        <v>0</v>
      </c>
      <c r="AG1839" s="13">
        <f t="shared" si="184"/>
        <v>0</v>
      </c>
      <c r="AH1839" s="12">
        <f t="shared" si="192"/>
        <v>9</v>
      </c>
    </row>
    <row r="1840" spans="1:34" hidden="1" x14ac:dyDescent="0.3">
      <c r="A1840" s="11" t="s">
        <v>6168</v>
      </c>
      <c r="B1840" s="12" t="s">
        <v>4976</v>
      </c>
      <c r="C1840" s="12" t="s">
        <v>6081</v>
      </c>
      <c r="D1840" s="11" t="s">
        <v>6163</v>
      </c>
      <c r="E1840" s="11" t="s">
        <v>6169</v>
      </c>
      <c r="F1840" s="11" t="s">
        <v>6168</v>
      </c>
      <c r="G1840" s="12" t="s">
        <v>6170</v>
      </c>
      <c r="H1840" s="13" t="s">
        <v>370</v>
      </c>
      <c r="I1840" s="13"/>
      <c r="J1840" s="13" t="s">
        <v>370</v>
      </c>
      <c r="K1840" s="14" t="s">
        <v>370</v>
      </c>
      <c r="M1840" s="15" t="s">
        <v>370</v>
      </c>
      <c r="N1840" s="13"/>
      <c r="O1840" s="13" t="s">
        <v>370</v>
      </c>
      <c r="P1840" s="13" t="s">
        <v>370</v>
      </c>
      <c r="Q1840" s="13" t="s">
        <v>370</v>
      </c>
      <c r="R1840" s="13" t="s">
        <v>370</v>
      </c>
      <c r="S1840" s="13" t="s">
        <v>370</v>
      </c>
      <c r="T1840" s="13" t="s">
        <v>370</v>
      </c>
      <c r="W1840" s="13" t="s">
        <v>370</v>
      </c>
      <c r="Y1840" s="13"/>
      <c r="Z1840" s="14"/>
      <c r="AD1840" s="13">
        <f t="shared" si="187"/>
        <v>11</v>
      </c>
      <c r="AE1840" s="13">
        <f t="shared" si="190"/>
        <v>0</v>
      </c>
      <c r="AF1840" s="13">
        <f t="shared" si="191"/>
        <v>0</v>
      </c>
      <c r="AG1840" s="13">
        <f t="shared" si="184"/>
        <v>0</v>
      </c>
      <c r="AH1840" s="12">
        <f t="shared" si="192"/>
        <v>11</v>
      </c>
    </row>
    <row r="1841" spans="1:34" hidden="1" x14ac:dyDescent="0.3">
      <c r="A1841" s="11" t="s">
        <v>6171</v>
      </c>
      <c r="B1841" s="12" t="s">
        <v>4976</v>
      </c>
      <c r="C1841" s="12" t="s">
        <v>6081</v>
      </c>
      <c r="D1841" s="11" t="s">
        <v>6163</v>
      </c>
      <c r="E1841" s="11" t="s">
        <v>5623</v>
      </c>
      <c r="F1841" s="11" t="s">
        <v>6171</v>
      </c>
      <c r="G1841" s="12" t="s">
        <v>6172</v>
      </c>
      <c r="I1841" s="13"/>
      <c r="J1841" s="13"/>
      <c r="K1841" s="17" t="s">
        <v>416</v>
      </c>
      <c r="M1841" s="15"/>
      <c r="N1841" s="13"/>
      <c r="P1841" s="13"/>
      <c r="R1841" s="13"/>
      <c r="T1841" s="13"/>
      <c r="W1841" s="13"/>
      <c r="Y1841" s="13"/>
      <c r="Z1841" s="14"/>
      <c r="AD1841" s="13">
        <f t="shared" si="187"/>
        <v>1</v>
      </c>
      <c r="AE1841" s="13">
        <f t="shared" si="190"/>
        <v>0</v>
      </c>
      <c r="AF1841" s="13">
        <f t="shared" si="191"/>
        <v>0</v>
      </c>
      <c r="AG1841" s="13">
        <f t="shared" si="184"/>
        <v>0</v>
      </c>
      <c r="AH1841" s="12">
        <f t="shared" si="192"/>
        <v>1</v>
      </c>
    </row>
    <row r="1842" spans="1:34" hidden="1" x14ac:dyDescent="0.3">
      <c r="A1842" s="11" t="s">
        <v>6173</v>
      </c>
      <c r="B1842" s="12" t="s">
        <v>4976</v>
      </c>
      <c r="C1842" s="12" t="s">
        <v>6081</v>
      </c>
      <c r="D1842" s="11" t="s">
        <v>6163</v>
      </c>
      <c r="E1842" s="11" t="s">
        <v>6174</v>
      </c>
      <c r="F1842" s="11" t="s">
        <v>6173</v>
      </c>
      <c r="G1842" s="12" t="s">
        <v>6175</v>
      </c>
      <c r="H1842" s="13" t="s">
        <v>370</v>
      </c>
      <c r="I1842" s="13"/>
      <c r="J1842" s="13"/>
      <c r="K1842" s="14" t="s">
        <v>370</v>
      </c>
      <c r="M1842" s="15"/>
      <c r="N1842" s="13"/>
      <c r="P1842" s="13"/>
      <c r="R1842" s="13" t="s">
        <v>370</v>
      </c>
      <c r="T1842" s="13"/>
      <c r="V1842" s="13" t="s">
        <v>370</v>
      </c>
      <c r="W1842" s="13"/>
      <c r="Y1842" s="13"/>
      <c r="Z1842" s="14"/>
      <c r="AD1842" s="13">
        <f t="shared" si="187"/>
        <v>4</v>
      </c>
      <c r="AE1842" s="13">
        <f t="shared" si="190"/>
        <v>0</v>
      </c>
      <c r="AF1842" s="13">
        <f t="shared" si="191"/>
        <v>0</v>
      </c>
      <c r="AG1842" s="13">
        <f t="shared" si="184"/>
        <v>0</v>
      </c>
      <c r="AH1842" s="12">
        <f t="shared" si="192"/>
        <v>4</v>
      </c>
    </row>
    <row r="1843" spans="1:34" hidden="1" x14ac:dyDescent="0.3">
      <c r="A1843" s="11" t="s">
        <v>6176</v>
      </c>
      <c r="B1843" s="12" t="s">
        <v>4976</v>
      </c>
      <c r="C1843" s="12" t="s">
        <v>6081</v>
      </c>
      <c r="D1843" s="11" t="s">
        <v>6177</v>
      </c>
      <c r="E1843" s="11" t="s">
        <v>5898</v>
      </c>
      <c r="F1843" s="11" t="s">
        <v>6176</v>
      </c>
      <c r="G1843" s="12" t="s">
        <v>6178</v>
      </c>
      <c r="I1843" s="13"/>
      <c r="J1843" s="13" t="s">
        <v>370</v>
      </c>
      <c r="K1843" s="14" t="s">
        <v>370</v>
      </c>
      <c r="M1843" s="15" t="s">
        <v>370</v>
      </c>
      <c r="N1843" s="13"/>
      <c r="O1843" s="13" t="s">
        <v>370</v>
      </c>
      <c r="P1843" s="13"/>
      <c r="R1843" s="13"/>
      <c r="S1843" s="13" t="s">
        <v>370</v>
      </c>
      <c r="T1843" s="13"/>
      <c r="W1843" s="13"/>
      <c r="Y1843" s="13"/>
      <c r="Z1843" s="14"/>
      <c r="AD1843" s="13">
        <f t="shared" si="187"/>
        <v>5</v>
      </c>
      <c r="AE1843" s="13">
        <f t="shared" si="190"/>
        <v>0</v>
      </c>
      <c r="AF1843" s="13">
        <f t="shared" si="191"/>
        <v>0</v>
      </c>
      <c r="AG1843" s="13">
        <f t="shared" si="184"/>
        <v>0</v>
      </c>
      <c r="AH1843" s="12">
        <f t="shared" si="192"/>
        <v>5</v>
      </c>
    </row>
    <row r="1844" spans="1:34" hidden="1" x14ac:dyDescent="0.3">
      <c r="A1844" s="11" t="s">
        <v>6179</v>
      </c>
      <c r="B1844" s="12" t="s">
        <v>4976</v>
      </c>
      <c r="C1844" s="12" t="s">
        <v>6081</v>
      </c>
      <c r="D1844" s="11" t="s">
        <v>6177</v>
      </c>
      <c r="E1844" s="11" t="s">
        <v>6180</v>
      </c>
      <c r="F1844" s="11" t="s">
        <v>6179</v>
      </c>
      <c r="G1844" s="12" t="s">
        <v>6181</v>
      </c>
      <c r="I1844" s="13"/>
      <c r="J1844" s="13"/>
      <c r="K1844" s="14" t="s">
        <v>370</v>
      </c>
      <c r="M1844" s="15"/>
      <c r="N1844" s="13"/>
      <c r="P1844" s="13" t="s">
        <v>370</v>
      </c>
      <c r="Q1844" s="13" t="s">
        <v>370</v>
      </c>
      <c r="R1844" s="13"/>
      <c r="T1844" s="13" t="s">
        <v>370</v>
      </c>
      <c r="W1844" s="13" t="s">
        <v>370</v>
      </c>
      <c r="Y1844" s="13"/>
      <c r="Z1844" s="14"/>
      <c r="AD1844" s="13">
        <f t="shared" si="187"/>
        <v>5</v>
      </c>
      <c r="AE1844" s="13">
        <f t="shared" si="190"/>
        <v>0</v>
      </c>
      <c r="AF1844" s="13">
        <f t="shared" si="191"/>
        <v>0</v>
      </c>
      <c r="AG1844" s="13">
        <f t="shared" ref="AG1844:AG1907" si="193">COUNTIF(H1844:AA1844,"IN")</f>
        <v>0</v>
      </c>
      <c r="AH1844" s="12">
        <f t="shared" si="192"/>
        <v>5</v>
      </c>
    </row>
    <row r="1845" spans="1:34" hidden="1" x14ac:dyDescent="0.3">
      <c r="A1845" s="11" t="s">
        <v>6182</v>
      </c>
      <c r="B1845" s="12" t="s">
        <v>4976</v>
      </c>
      <c r="C1845" s="12" t="s">
        <v>6081</v>
      </c>
      <c r="D1845" s="11" t="s">
        <v>6177</v>
      </c>
      <c r="E1845" s="11" t="s">
        <v>6183</v>
      </c>
      <c r="F1845" s="11" t="s">
        <v>6182</v>
      </c>
      <c r="G1845" s="12" t="s">
        <v>6184</v>
      </c>
      <c r="I1845" s="13"/>
      <c r="J1845" s="13" t="s">
        <v>370</v>
      </c>
      <c r="K1845" s="14" t="s">
        <v>370</v>
      </c>
      <c r="M1845" s="15"/>
      <c r="N1845" s="13"/>
      <c r="P1845" s="13"/>
      <c r="Q1845" s="13"/>
      <c r="R1845" s="13"/>
      <c r="T1845" s="13"/>
      <c r="W1845" s="13"/>
      <c r="Y1845" s="13"/>
      <c r="Z1845" s="14"/>
      <c r="AD1845" s="13">
        <f t="shared" si="187"/>
        <v>2</v>
      </c>
      <c r="AE1845" s="13">
        <f t="shared" si="190"/>
        <v>0</v>
      </c>
      <c r="AF1845" s="13">
        <f t="shared" si="191"/>
        <v>0</v>
      </c>
      <c r="AG1845" s="13">
        <f t="shared" si="193"/>
        <v>0</v>
      </c>
      <c r="AH1845" s="12">
        <f t="shared" si="192"/>
        <v>2</v>
      </c>
    </row>
    <row r="1846" spans="1:34" hidden="1" x14ac:dyDescent="0.3">
      <c r="A1846" s="11" t="s">
        <v>6185</v>
      </c>
      <c r="B1846" s="12" t="s">
        <v>4976</v>
      </c>
      <c r="C1846" s="12" t="s">
        <v>6081</v>
      </c>
      <c r="D1846" s="11" t="s">
        <v>6186</v>
      </c>
      <c r="E1846" s="11" t="s">
        <v>6187</v>
      </c>
      <c r="F1846" s="11" t="s">
        <v>6185</v>
      </c>
      <c r="G1846" s="12" t="s">
        <v>6188</v>
      </c>
      <c r="I1846" s="13"/>
      <c r="J1846" s="13" t="s">
        <v>370</v>
      </c>
      <c r="K1846" s="14" t="s">
        <v>370</v>
      </c>
      <c r="M1846" s="15" t="s">
        <v>370</v>
      </c>
      <c r="N1846" s="13"/>
      <c r="O1846" s="13" t="s">
        <v>370</v>
      </c>
      <c r="P1846" s="13"/>
      <c r="Q1846" s="13" t="s">
        <v>370</v>
      </c>
      <c r="R1846" s="13"/>
      <c r="S1846" s="13" t="s">
        <v>370</v>
      </c>
      <c r="T1846" s="13" t="s">
        <v>370</v>
      </c>
      <c r="W1846" s="13" t="s">
        <v>370</v>
      </c>
      <c r="Y1846" s="13"/>
      <c r="Z1846" s="14"/>
      <c r="AD1846" s="13">
        <f t="shared" si="187"/>
        <v>8</v>
      </c>
      <c r="AE1846" s="13">
        <f t="shared" si="190"/>
        <v>0</v>
      </c>
      <c r="AF1846" s="13">
        <f t="shared" si="191"/>
        <v>0</v>
      </c>
      <c r="AG1846" s="13">
        <f t="shared" si="193"/>
        <v>0</v>
      </c>
      <c r="AH1846" s="12">
        <f t="shared" si="192"/>
        <v>8</v>
      </c>
    </row>
    <row r="1847" spans="1:34" hidden="1" x14ac:dyDescent="0.3">
      <c r="A1847" s="11" t="s">
        <v>6189</v>
      </c>
      <c r="B1847" s="12" t="s">
        <v>4976</v>
      </c>
      <c r="C1847" s="12" t="s">
        <v>6081</v>
      </c>
      <c r="D1847" s="11" t="s">
        <v>6186</v>
      </c>
      <c r="E1847" s="11" t="s">
        <v>6190</v>
      </c>
      <c r="F1847" s="11" t="s">
        <v>6189</v>
      </c>
      <c r="G1847" s="12" t="s">
        <v>6191</v>
      </c>
      <c r="I1847" s="13"/>
      <c r="J1847" s="13"/>
      <c r="K1847" s="17" t="s">
        <v>416</v>
      </c>
      <c r="M1847" s="15"/>
      <c r="N1847" s="13"/>
      <c r="P1847" s="13"/>
      <c r="R1847" s="13"/>
      <c r="T1847" s="13"/>
      <c r="W1847" s="13"/>
      <c r="Y1847" s="13"/>
      <c r="Z1847" s="14"/>
      <c r="AD1847" s="13">
        <f t="shared" si="187"/>
        <v>1</v>
      </c>
      <c r="AE1847" s="13">
        <f t="shared" si="190"/>
        <v>0</v>
      </c>
      <c r="AF1847" s="13">
        <f t="shared" si="191"/>
        <v>0</v>
      </c>
      <c r="AG1847" s="13">
        <f t="shared" si="193"/>
        <v>0</v>
      </c>
      <c r="AH1847" s="12">
        <f t="shared" si="192"/>
        <v>1</v>
      </c>
    </row>
    <row r="1848" spans="1:34" hidden="1" x14ac:dyDescent="0.3">
      <c r="A1848" s="11" t="s">
        <v>6192</v>
      </c>
      <c r="B1848" s="12" t="s">
        <v>4976</v>
      </c>
      <c r="C1848" s="12" t="s">
        <v>6081</v>
      </c>
      <c r="D1848" s="11" t="s">
        <v>6186</v>
      </c>
      <c r="E1848" s="11" t="s">
        <v>1284</v>
      </c>
      <c r="F1848" s="11" t="s">
        <v>6192</v>
      </c>
      <c r="G1848" s="12" t="s">
        <v>6193</v>
      </c>
      <c r="H1848" s="13" t="s">
        <v>370</v>
      </c>
      <c r="I1848" s="13"/>
      <c r="J1848" s="13"/>
      <c r="K1848" s="14" t="s">
        <v>370</v>
      </c>
      <c r="M1848" s="15"/>
      <c r="N1848" s="13"/>
      <c r="P1848" s="13"/>
      <c r="R1848" s="13" t="s">
        <v>370</v>
      </c>
      <c r="T1848" s="13"/>
      <c r="W1848" s="13"/>
      <c r="Y1848" s="13"/>
      <c r="Z1848" s="14"/>
      <c r="AD1848" s="13">
        <f t="shared" si="187"/>
        <v>3</v>
      </c>
      <c r="AE1848" s="13">
        <f t="shared" si="190"/>
        <v>0</v>
      </c>
      <c r="AF1848" s="13">
        <f t="shared" si="191"/>
        <v>0</v>
      </c>
      <c r="AG1848" s="13">
        <f t="shared" si="193"/>
        <v>0</v>
      </c>
      <c r="AH1848" s="12">
        <f t="shared" si="192"/>
        <v>3</v>
      </c>
    </row>
    <row r="1849" spans="1:34" hidden="1" x14ac:dyDescent="0.3">
      <c r="A1849" s="11" t="s">
        <v>6194</v>
      </c>
      <c r="B1849" s="12" t="s">
        <v>4976</v>
      </c>
      <c r="C1849" s="12" t="s">
        <v>6081</v>
      </c>
      <c r="D1849" s="11" t="s">
        <v>6186</v>
      </c>
      <c r="E1849" s="11" t="s">
        <v>398</v>
      </c>
      <c r="F1849" s="11" t="s">
        <v>6194</v>
      </c>
      <c r="G1849" s="12" t="s">
        <v>6195</v>
      </c>
      <c r="H1849" s="13" t="s">
        <v>370</v>
      </c>
      <c r="I1849" s="13"/>
      <c r="J1849" s="13" t="s">
        <v>370</v>
      </c>
      <c r="K1849" s="14" t="s">
        <v>370</v>
      </c>
      <c r="M1849" s="15"/>
      <c r="N1849" s="13"/>
      <c r="P1849" s="13"/>
      <c r="R1849" s="13" t="s">
        <v>370</v>
      </c>
      <c r="T1849" s="13"/>
      <c r="W1849" s="13"/>
      <c r="Y1849" s="13"/>
      <c r="Z1849" s="14"/>
      <c r="AD1849" s="13">
        <f t="shared" si="187"/>
        <v>4</v>
      </c>
      <c r="AE1849" s="13">
        <f t="shared" si="190"/>
        <v>0</v>
      </c>
      <c r="AF1849" s="13">
        <f t="shared" si="191"/>
        <v>0</v>
      </c>
      <c r="AG1849" s="13">
        <f t="shared" si="193"/>
        <v>0</v>
      </c>
      <c r="AH1849" s="12">
        <f t="shared" si="192"/>
        <v>4</v>
      </c>
    </row>
    <row r="1850" spans="1:34" hidden="1" x14ac:dyDescent="0.3">
      <c r="A1850" s="11" t="s">
        <v>6196</v>
      </c>
      <c r="B1850" s="12" t="s">
        <v>4976</v>
      </c>
      <c r="C1850" s="12" t="s">
        <v>6081</v>
      </c>
      <c r="D1850" s="11" t="s">
        <v>6197</v>
      </c>
      <c r="E1850" s="11" t="s">
        <v>418</v>
      </c>
      <c r="F1850" s="11" t="s">
        <v>6196</v>
      </c>
      <c r="G1850" s="12" t="s">
        <v>6198</v>
      </c>
      <c r="I1850" s="13"/>
      <c r="J1850" s="13" t="s">
        <v>370</v>
      </c>
      <c r="K1850" s="14" t="s">
        <v>370</v>
      </c>
      <c r="M1850" s="15" t="s">
        <v>370</v>
      </c>
      <c r="N1850" s="13"/>
      <c r="O1850" s="13" t="s">
        <v>370</v>
      </c>
      <c r="P1850" s="13" t="s">
        <v>370</v>
      </c>
      <c r="Q1850" s="13" t="s">
        <v>370</v>
      </c>
      <c r="R1850" s="13"/>
      <c r="S1850" s="13" t="s">
        <v>370</v>
      </c>
      <c r="T1850" s="13" t="s">
        <v>370</v>
      </c>
      <c r="W1850" s="13" t="s">
        <v>370</v>
      </c>
      <c r="Y1850" s="13"/>
      <c r="Z1850" s="14"/>
      <c r="AD1850" s="13">
        <f t="shared" si="187"/>
        <v>9</v>
      </c>
      <c r="AE1850" s="13">
        <f t="shared" si="190"/>
        <v>0</v>
      </c>
      <c r="AF1850" s="13">
        <f t="shared" si="191"/>
        <v>0</v>
      </c>
      <c r="AG1850" s="13">
        <f t="shared" si="193"/>
        <v>0</v>
      </c>
      <c r="AH1850" s="12">
        <f t="shared" si="192"/>
        <v>9</v>
      </c>
    </row>
    <row r="1851" spans="1:34" hidden="1" x14ac:dyDescent="0.3">
      <c r="A1851" s="29" t="s">
        <v>6199</v>
      </c>
      <c r="B1851" s="12" t="s">
        <v>4976</v>
      </c>
      <c r="C1851" s="12" t="s">
        <v>6081</v>
      </c>
      <c r="D1851" s="29" t="s">
        <v>6197</v>
      </c>
      <c r="E1851" s="29" t="s">
        <v>2845</v>
      </c>
      <c r="F1851" s="29" t="s">
        <v>6199</v>
      </c>
      <c r="G1851" s="30" t="s">
        <v>6200</v>
      </c>
      <c r="I1851" s="13"/>
      <c r="J1851" s="13"/>
      <c r="K1851" s="17" t="s">
        <v>416</v>
      </c>
      <c r="M1851" s="15"/>
      <c r="N1851" s="13"/>
      <c r="P1851" s="13"/>
      <c r="Q1851" s="13"/>
      <c r="R1851" s="13"/>
      <c r="T1851" s="13"/>
      <c r="W1851" s="13"/>
      <c r="Y1851" s="13"/>
      <c r="Z1851" s="14"/>
      <c r="AD1851" s="13">
        <f t="shared" si="187"/>
        <v>1</v>
      </c>
      <c r="AE1851" s="13">
        <f t="shared" si="190"/>
        <v>0</v>
      </c>
      <c r="AF1851" s="13">
        <f t="shared" si="191"/>
        <v>0</v>
      </c>
      <c r="AG1851" s="13">
        <f t="shared" si="193"/>
        <v>0</v>
      </c>
      <c r="AH1851" s="12">
        <f t="shared" si="192"/>
        <v>1</v>
      </c>
    </row>
    <row r="1852" spans="1:34" hidden="1" x14ac:dyDescent="0.3">
      <c r="A1852" s="11" t="s">
        <v>6199</v>
      </c>
      <c r="B1852" s="12" t="s">
        <v>4976</v>
      </c>
      <c r="C1852" s="12" t="s">
        <v>6081</v>
      </c>
      <c r="D1852" s="11" t="s">
        <v>6197</v>
      </c>
      <c r="E1852" s="11" t="s">
        <v>2845</v>
      </c>
      <c r="F1852" s="11" t="s">
        <v>6199</v>
      </c>
      <c r="G1852" s="12" t="s">
        <v>6201</v>
      </c>
      <c r="H1852" s="13" t="s">
        <v>370</v>
      </c>
      <c r="I1852" s="13"/>
      <c r="J1852" s="13"/>
      <c r="K1852" s="14" t="s">
        <v>370</v>
      </c>
      <c r="M1852" s="15"/>
      <c r="N1852" s="13"/>
      <c r="P1852" s="13"/>
      <c r="R1852" s="13" t="s">
        <v>370</v>
      </c>
      <c r="T1852" s="13"/>
      <c r="W1852" s="13"/>
      <c r="Y1852" s="13"/>
      <c r="Z1852" s="14"/>
      <c r="AD1852" s="13">
        <f t="shared" si="187"/>
        <v>3</v>
      </c>
      <c r="AE1852" s="13">
        <f t="shared" si="190"/>
        <v>0</v>
      </c>
      <c r="AF1852" s="13">
        <f t="shared" si="191"/>
        <v>0</v>
      </c>
      <c r="AG1852" s="13">
        <f t="shared" si="193"/>
        <v>0</v>
      </c>
      <c r="AH1852" s="12">
        <f t="shared" si="192"/>
        <v>3</v>
      </c>
    </row>
    <row r="1853" spans="1:34" hidden="1" x14ac:dyDescent="0.3">
      <c r="A1853" s="11" t="s">
        <v>6202</v>
      </c>
      <c r="B1853" s="12" t="s">
        <v>4976</v>
      </c>
      <c r="C1853" s="12" t="s">
        <v>6081</v>
      </c>
      <c r="D1853" s="11" t="s">
        <v>6197</v>
      </c>
      <c r="E1853" s="11" t="s">
        <v>6203</v>
      </c>
      <c r="F1853" s="11" t="s">
        <v>6202</v>
      </c>
      <c r="G1853" s="12" t="s">
        <v>6204</v>
      </c>
      <c r="I1853" s="13"/>
      <c r="J1853" s="13"/>
      <c r="K1853" s="14" t="s">
        <v>370</v>
      </c>
      <c r="M1853" s="15"/>
      <c r="N1853" s="13"/>
      <c r="P1853" s="13" t="s">
        <v>370</v>
      </c>
      <c r="Q1853" s="13" t="s">
        <v>370</v>
      </c>
      <c r="R1853" s="13"/>
      <c r="T1853" s="13" t="s">
        <v>370</v>
      </c>
      <c r="W1853" s="13" t="s">
        <v>370</v>
      </c>
      <c r="Y1853" s="13"/>
      <c r="Z1853" s="14"/>
      <c r="AD1853" s="13">
        <f>COUNTIF(H1853:Z1853,"X")+COUNTIF(H1853:Z1853, "X(e)")</f>
        <v>5</v>
      </c>
      <c r="AE1853" s="13">
        <f>COUNTIF(H1853:Z1853,"NB")</f>
        <v>0</v>
      </c>
      <c r="AF1853" s="13">
        <f>COUNTIF(H1853:Z1853,"V")</f>
        <v>0</v>
      </c>
      <c r="AG1853" s="13">
        <f t="shared" si="193"/>
        <v>0</v>
      </c>
      <c r="AH1853" s="12">
        <f>SUM(AD1853:AG1853)</f>
        <v>5</v>
      </c>
    </row>
    <row r="1854" spans="1:34" hidden="1" x14ac:dyDescent="0.3">
      <c r="A1854" s="11" t="s">
        <v>6205</v>
      </c>
      <c r="B1854" s="12" t="s">
        <v>4976</v>
      </c>
      <c r="C1854" s="12" t="s">
        <v>6081</v>
      </c>
      <c r="D1854" s="11" t="s">
        <v>6197</v>
      </c>
      <c r="E1854" s="11" t="s">
        <v>1336</v>
      </c>
      <c r="F1854" s="11" t="s">
        <v>6205</v>
      </c>
      <c r="G1854" s="12" t="s">
        <v>6206</v>
      </c>
      <c r="I1854" s="13"/>
      <c r="J1854" s="13" t="s">
        <v>370</v>
      </c>
      <c r="K1854" s="14" t="s">
        <v>370</v>
      </c>
      <c r="M1854" s="15" t="s">
        <v>370</v>
      </c>
      <c r="N1854" s="13"/>
      <c r="O1854" s="13" t="s">
        <v>370</v>
      </c>
      <c r="P1854" s="13"/>
      <c r="R1854" s="13"/>
      <c r="S1854" s="13" t="s">
        <v>370</v>
      </c>
      <c r="T1854" s="13"/>
      <c r="W1854" s="13" t="s">
        <v>370</v>
      </c>
      <c r="Y1854" s="13"/>
      <c r="Z1854" s="14"/>
      <c r="AD1854" s="13">
        <f t="shared" si="187"/>
        <v>6</v>
      </c>
      <c r="AE1854" s="13">
        <f t="shared" si="190"/>
        <v>0</v>
      </c>
      <c r="AF1854" s="13">
        <f t="shared" si="191"/>
        <v>0</v>
      </c>
      <c r="AG1854" s="13">
        <f t="shared" si="193"/>
        <v>0</v>
      </c>
      <c r="AH1854" s="12">
        <f t="shared" si="192"/>
        <v>6</v>
      </c>
    </row>
    <row r="1855" spans="1:34" hidden="1" x14ac:dyDescent="0.3">
      <c r="A1855" s="11" t="s">
        <v>6207</v>
      </c>
      <c r="B1855" s="12" t="s">
        <v>4976</v>
      </c>
      <c r="C1855" s="12" t="s">
        <v>6081</v>
      </c>
      <c r="D1855" s="11" t="s">
        <v>6197</v>
      </c>
      <c r="E1855" s="11" t="s">
        <v>507</v>
      </c>
      <c r="F1855" s="11" t="s">
        <v>6207</v>
      </c>
      <c r="G1855" s="12" t="s">
        <v>6208</v>
      </c>
      <c r="I1855" s="13"/>
      <c r="J1855" s="13" t="s">
        <v>370</v>
      </c>
      <c r="K1855" s="14" t="s">
        <v>370</v>
      </c>
      <c r="M1855" s="15" t="s">
        <v>370</v>
      </c>
      <c r="N1855" s="13"/>
      <c r="O1855" s="13" t="s">
        <v>370</v>
      </c>
      <c r="P1855" s="13"/>
      <c r="R1855" s="13"/>
      <c r="S1855" s="13" t="s">
        <v>370</v>
      </c>
      <c r="T1855" s="13"/>
      <c r="W1855" s="13"/>
      <c r="Y1855" s="13"/>
      <c r="Z1855" s="14"/>
      <c r="AD1855" s="13">
        <f t="shared" si="187"/>
        <v>5</v>
      </c>
      <c r="AE1855" s="13">
        <f t="shared" si="190"/>
        <v>0</v>
      </c>
      <c r="AF1855" s="13">
        <f t="shared" si="191"/>
        <v>0</v>
      </c>
      <c r="AG1855" s="13">
        <f t="shared" si="193"/>
        <v>0</v>
      </c>
      <c r="AH1855" s="12">
        <f t="shared" si="192"/>
        <v>5</v>
      </c>
    </row>
    <row r="1856" spans="1:34" hidden="1" x14ac:dyDescent="0.3">
      <c r="A1856" s="11" t="s">
        <v>6209</v>
      </c>
      <c r="B1856" s="12" t="s">
        <v>4976</v>
      </c>
      <c r="C1856" s="12" t="s">
        <v>6081</v>
      </c>
      <c r="D1856" s="11" t="s">
        <v>6197</v>
      </c>
      <c r="E1856" s="11" t="s">
        <v>4905</v>
      </c>
      <c r="F1856" s="11" t="s">
        <v>6209</v>
      </c>
      <c r="G1856" s="12" t="s">
        <v>6210</v>
      </c>
      <c r="I1856" s="13"/>
      <c r="J1856" s="13"/>
      <c r="K1856" s="17" t="s">
        <v>416</v>
      </c>
      <c r="M1856" s="15"/>
      <c r="N1856" s="13"/>
      <c r="P1856" s="13"/>
      <c r="R1856" s="13"/>
      <c r="T1856" s="13"/>
      <c r="W1856" s="13"/>
      <c r="Y1856" s="13"/>
      <c r="Z1856" s="14"/>
      <c r="AD1856" s="13">
        <f t="shared" si="187"/>
        <v>1</v>
      </c>
      <c r="AE1856" s="13">
        <f t="shared" si="190"/>
        <v>0</v>
      </c>
      <c r="AF1856" s="13">
        <f t="shared" si="191"/>
        <v>0</v>
      </c>
      <c r="AG1856" s="13">
        <f t="shared" si="193"/>
        <v>0</v>
      </c>
      <c r="AH1856" s="12">
        <f t="shared" si="192"/>
        <v>1</v>
      </c>
    </row>
    <row r="1857" spans="1:34" x14ac:dyDescent="0.3">
      <c r="A1857" s="11" t="s">
        <v>6211</v>
      </c>
      <c r="B1857" s="12" t="s">
        <v>4976</v>
      </c>
      <c r="C1857" s="12" t="s">
        <v>6081</v>
      </c>
      <c r="D1857" s="11" t="s">
        <v>6197</v>
      </c>
      <c r="E1857" s="11" t="s">
        <v>6212</v>
      </c>
      <c r="F1857" s="11" t="s">
        <v>6211</v>
      </c>
      <c r="G1857" s="12" t="s">
        <v>6213</v>
      </c>
      <c r="I1857" s="13"/>
      <c r="J1857" s="13"/>
      <c r="M1857" s="15" t="s">
        <v>370</v>
      </c>
      <c r="N1857" s="13"/>
      <c r="P1857" s="13"/>
      <c r="R1857" s="13"/>
      <c r="T1857" s="13"/>
      <c r="U1857" s="13" t="s">
        <v>370</v>
      </c>
      <c r="W1857" s="13" t="s">
        <v>370</v>
      </c>
      <c r="Y1857" s="13"/>
      <c r="Z1857" s="14"/>
      <c r="AD1857" s="13">
        <f t="shared" si="187"/>
        <v>3</v>
      </c>
      <c r="AE1857" s="13">
        <f t="shared" si="190"/>
        <v>0</v>
      </c>
      <c r="AF1857" s="13">
        <f t="shared" si="191"/>
        <v>0</v>
      </c>
      <c r="AG1857" s="13">
        <f t="shared" si="193"/>
        <v>0</v>
      </c>
      <c r="AH1857" s="12">
        <f t="shared" si="192"/>
        <v>3</v>
      </c>
    </row>
    <row r="1858" spans="1:34" hidden="1" x14ac:dyDescent="0.3">
      <c r="A1858" s="11" t="s">
        <v>237</v>
      </c>
      <c r="B1858" s="12" t="s">
        <v>4976</v>
      </c>
      <c r="C1858" s="12" t="s">
        <v>6081</v>
      </c>
      <c r="D1858" s="11" t="s">
        <v>6197</v>
      </c>
      <c r="E1858" s="11" t="s">
        <v>401</v>
      </c>
      <c r="F1858" s="11" t="s">
        <v>237</v>
      </c>
      <c r="G1858" s="12" t="s">
        <v>6214</v>
      </c>
      <c r="I1858" s="13"/>
      <c r="J1858" s="13" t="s">
        <v>370</v>
      </c>
      <c r="K1858" s="14" t="s">
        <v>370</v>
      </c>
      <c r="M1858" s="15" t="s">
        <v>370</v>
      </c>
      <c r="N1858" s="13"/>
      <c r="O1858" s="13" t="s">
        <v>370</v>
      </c>
      <c r="P1858" s="13" t="s">
        <v>370</v>
      </c>
      <c r="Q1858" s="13" t="s">
        <v>370</v>
      </c>
      <c r="R1858" s="13"/>
      <c r="S1858" s="13" t="s">
        <v>370</v>
      </c>
      <c r="T1858" s="13" t="s">
        <v>370</v>
      </c>
      <c r="W1858" s="13" t="s">
        <v>370</v>
      </c>
      <c r="Y1858" s="13"/>
      <c r="Z1858" s="14"/>
      <c r="AD1858" s="13">
        <f t="shared" si="187"/>
        <v>9</v>
      </c>
      <c r="AE1858" s="13">
        <f t="shared" si="190"/>
        <v>0</v>
      </c>
      <c r="AF1858" s="13">
        <f t="shared" si="191"/>
        <v>0</v>
      </c>
      <c r="AG1858" s="13">
        <f t="shared" si="193"/>
        <v>0</v>
      </c>
      <c r="AH1858" s="12">
        <f t="shared" si="192"/>
        <v>9</v>
      </c>
    </row>
    <row r="1859" spans="1:34" hidden="1" x14ac:dyDescent="0.3">
      <c r="A1859" s="11" t="s">
        <v>6215</v>
      </c>
      <c r="B1859" s="12" t="s">
        <v>4976</v>
      </c>
      <c r="C1859" s="12" t="s">
        <v>6081</v>
      </c>
      <c r="D1859" s="11" t="s">
        <v>6197</v>
      </c>
      <c r="E1859" s="11" t="s">
        <v>6216</v>
      </c>
      <c r="F1859" s="11" t="s">
        <v>6215</v>
      </c>
      <c r="G1859" s="12" t="s">
        <v>6217</v>
      </c>
      <c r="I1859" s="13"/>
      <c r="J1859" s="13"/>
      <c r="M1859" s="15" t="s">
        <v>370</v>
      </c>
      <c r="N1859" s="13"/>
      <c r="O1859" s="13" t="s">
        <v>370</v>
      </c>
      <c r="P1859" s="13"/>
      <c r="R1859" s="13"/>
      <c r="T1859" s="13"/>
      <c r="W1859" s="13"/>
      <c r="Y1859" s="13"/>
      <c r="Z1859" s="14"/>
      <c r="AD1859" s="13">
        <f t="shared" si="187"/>
        <v>2</v>
      </c>
      <c r="AE1859" s="13">
        <f t="shared" si="190"/>
        <v>0</v>
      </c>
      <c r="AF1859" s="13">
        <f t="shared" si="191"/>
        <v>0</v>
      </c>
      <c r="AG1859" s="13">
        <f t="shared" si="193"/>
        <v>0</v>
      </c>
      <c r="AH1859" s="12">
        <f t="shared" si="192"/>
        <v>2</v>
      </c>
    </row>
    <row r="1860" spans="1:34" hidden="1" x14ac:dyDescent="0.3">
      <c r="A1860" s="11" t="s">
        <v>6218</v>
      </c>
      <c r="B1860" s="12" t="s">
        <v>4976</v>
      </c>
      <c r="C1860" s="12" t="s">
        <v>6081</v>
      </c>
      <c r="D1860" s="11" t="s">
        <v>6197</v>
      </c>
      <c r="E1860" s="11" t="s">
        <v>6219</v>
      </c>
      <c r="F1860" s="11" t="s">
        <v>6218</v>
      </c>
      <c r="G1860" s="12" t="s">
        <v>6220</v>
      </c>
      <c r="I1860" s="13"/>
      <c r="J1860" s="13"/>
      <c r="M1860" s="15" t="s">
        <v>370</v>
      </c>
      <c r="N1860" s="13"/>
      <c r="O1860" s="13" t="s">
        <v>370</v>
      </c>
      <c r="P1860" s="13"/>
      <c r="R1860" s="13"/>
      <c r="T1860" s="13"/>
      <c r="W1860" s="13"/>
      <c r="Y1860" s="13"/>
      <c r="Z1860" s="14"/>
      <c r="AD1860" s="13">
        <f t="shared" si="187"/>
        <v>2</v>
      </c>
      <c r="AE1860" s="13">
        <f t="shared" si="190"/>
        <v>0</v>
      </c>
      <c r="AF1860" s="13">
        <f t="shared" si="191"/>
        <v>0</v>
      </c>
      <c r="AG1860" s="13">
        <f t="shared" si="193"/>
        <v>0</v>
      </c>
      <c r="AH1860" s="12">
        <f t="shared" si="192"/>
        <v>2</v>
      </c>
    </row>
    <row r="1861" spans="1:34" hidden="1" x14ac:dyDescent="0.3">
      <c r="A1861" s="11" t="s">
        <v>6221</v>
      </c>
      <c r="B1861" s="12" t="s">
        <v>4976</v>
      </c>
      <c r="C1861" s="12" t="s">
        <v>6081</v>
      </c>
      <c r="D1861" s="11" t="s">
        <v>6197</v>
      </c>
      <c r="E1861" s="11" t="s">
        <v>6222</v>
      </c>
      <c r="F1861" s="11" t="s">
        <v>6221</v>
      </c>
      <c r="G1861" s="12" t="s">
        <v>6223</v>
      </c>
      <c r="I1861" s="13"/>
      <c r="J1861" s="13" t="s">
        <v>370</v>
      </c>
      <c r="M1861" s="15" t="s">
        <v>370</v>
      </c>
      <c r="N1861" s="13"/>
      <c r="O1861" s="13" t="s">
        <v>370</v>
      </c>
      <c r="P1861" s="13"/>
      <c r="R1861" s="13"/>
      <c r="S1861" s="13" t="s">
        <v>370</v>
      </c>
      <c r="T1861" s="13"/>
      <c r="W1861" s="13" t="s">
        <v>370</v>
      </c>
      <c r="Y1861" s="13"/>
      <c r="Z1861" s="14"/>
      <c r="AD1861" s="13">
        <f t="shared" si="187"/>
        <v>5</v>
      </c>
      <c r="AE1861" s="13">
        <f t="shared" si="190"/>
        <v>0</v>
      </c>
      <c r="AF1861" s="13">
        <f t="shared" si="191"/>
        <v>0</v>
      </c>
      <c r="AG1861" s="13">
        <f t="shared" si="193"/>
        <v>0</v>
      </c>
      <c r="AH1861" s="12">
        <f t="shared" si="192"/>
        <v>5</v>
      </c>
    </row>
    <row r="1862" spans="1:34" hidden="1" x14ac:dyDescent="0.3">
      <c r="A1862" s="11" t="s">
        <v>107</v>
      </c>
      <c r="B1862" s="12" t="s">
        <v>4976</v>
      </c>
      <c r="C1862" s="12" t="s">
        <v>6081</v>
      </c>
      <c r="D1862" s="11" t="s">
        <v>6224</v>
      </c>
      <c r="E1862" s="11" t="s">
        <v>6225</v>
      </c>
      <c r="F1862" s="11" t="s">
        <v>107</v>
      </c>
      <c r="G1862" s="12" t="s">
        <v>6226</v>
      </c>
      <c r="I1862" s="13"/>
      <c r="J1862" s="13" t="s">
        <v>370</v>
      </c>
      <c r="K1862" s="14" t="s">
        <v>370</v>
      </c>
      <c r="M1862" s="15" t="s">
        <v>370</v>
      </c>
      <c r="N1862" s="13"/>
      <c r="O1862" s="13" t="s">
        <v>370</v>
      </c>
      <c r="P1862" s="13" t="s">
        <v>370</v>
      </c>
      <c r="Q1862" s="13" t="s">
        <v>370</v>
      </c>
      <c r="R1862" s="13"/>
      <c r="S1862" s="13" t="s">
        <v>370</v>
      </c>
      <c r="T1862" s="13" t="s">
        <v>370</v>
      </c>
      <c r="U1862" s="13" t="s">
        <v>370</v>
      </c>
      <c r="W1862" s="13" t="s">
        <v>370</v>
      </c>
      <c r="Y1862" s="13"/>
      <c r="Z1862" s="14"/>
      <c r="AD1862" s="13">
        <f t="shared" ref="AD1862:AD1887" si="194">COUNTIF(H1862:Z1862,"X")+COUNTIF(H1862:Z1862, "X(e)")</f>
        <v>10</v>
      </c>
      <c r="AE1862" s="13">
        <f t="shared" si="190"/>
        <v>0</v>
      </c>
      <c r="AF1862" s="13">
        <f t="shared" si="191"/>
        <v>0</v>
      </c>
      <c r="AG1862" s="13">
        <f t="shared" si="193"/>
        <v>0</v>
      </c>
      <c r="AH1862" s="12">
        <f t="shared" si="192"/>
        <v>10</v>
      </c>
    </row>
    <row r="1863" spans="1:34" hidden="1" x14ac:dyDescent="0.3">
      <c r="A1863" s="11" t="s">
        <v>6227</v>
      </c>
      <c r="B1863" s="12" t="s">
        <v>4976</v>
      </c>
      <c r="C1863" s="12" t="s">
        <v>6081</v>
      </c>
      <c r="D1863" s="11" t="s">
        <v>6224</v>
      </c>
      <c r="E1863" s="11" t="s">
        <v>6228</v>
      </c>
      <c r="F1863" s="11" t="s">
        <v>6227</v>
      </c>
      <c r="G1863" s="12" t="s">
        <v>6229</v>
      </c>
      <c r="I1863" s="13"/>
      <c r="J1863" s="13"/>
      <c r="K1863" s="14" t="s">
        <v>370</v>
      </c>
      <c r="M1863" s="15" t="s">
        <v>370</v>
      </c>
      <c r="N1863" s="13"/>
      <c r="P1863" s="13"/>
      <c r="R1863" s="13"/>
      <c r="S1863" s="13" t="s">
        <v>370</v>
      </c>
      <c r="T1863" s="13"/>
      <c r="W1863" s="13"/>
      <c r="Y1863" s="13"/>
      <c r="Z1863" s="14"/>
      <c r="AD1863" s="13">
        <f t="shared" si="194"/>
        <v>3</v>
      </c>
      <c r="AE1863" s="13">
        <f t="shared" si="190"/>
        <v>0</v>
      </c>
      <c r="AF1863" s="13">
        <f t="shared" si="191"/>
        <v>0</v>
      </c>
      <c r="AG1863" s="13">
        <f t="shared" si="193"/>
        <v>0</v>
      </c>
      <c r="AH1863" s="12">
        <f t="shared" si="192"/>
        <v>3</v>
      </c>
    </row>
    <row r="1864" spans="1:34" hidden="1" x14ac:dyDescent="0.3">
      <c r="A1864" s="11" t="s">
        <v>6230</v>
      </c>
      <c r="B1864" s="12" t="s">
        <v>4976</v>
      </c>
      <c r="C1864" s="12" t="s">
        <v>6081</v>
      </c>
      <c r="D1864" s="11" t="s">
        <v>6231</v>
      </c>
      <c r="E1864" s="11" t="s">
        <v>6232</v>
      </c>
      <c r="F1864" s="11" t="s">
        <v>6230</v>
      </c>
      <c r="G1864" s="12" t="s">
        <v>6233</v>
      </c>
      <c r="H1864" s="13" t="s">
        <v>370</v>
      </c>
      <c r="I1864" s="13"/>
      <c r="J1864" s="13" t="s">
        <v>370</v>
      </c>
      <c r="K1864" s="14" t="s">
        <v>370</v>
      </c>
      <c r="M1864" s="15" t="s">
        <v>370</v>
      </c>
      <c r="N1864" s="13"/>
      <c r="O1864" s="13" t="s">
        <v>370</v>
      </c>
      <c r="P1864" s="13"/>
      <c r="R1864" s="13" t="s">
        <v>370</v>
      </c>
      <c r="S1864" s="13" t="s">
        <v>370</v>
      </c>
      <c r="T1864" s="13"/>
      <c r="W1864" s="13" t="s">
        <v>370</v>
      </c>
      <c r="Y1864" s="13"/>
      <c r="Z1864" s="14"/>
      <c r="AD1864" s="13">
        <f t="shared" si="194"/>
        <v>8</v>
      </c>
      <c r="AE1864" s="13">
        <f t="shared" si="190"/>
        <v>0</v>
      </c>
      <c r="AF1864" s="13">
        <f t="shared" si="191"/>
        <v>0</v>
      </c>
      <c r="AG1864" s="13">
        <f t="shared" si="193"/>
        <v>0</v>
      </c>
      <c r="AH1864" s="12">
        <f t="shared" si="192"/>
        <v>8</v>
      </c>
    </row>
    <row r="1865" spans="1:34" hidden="1" x14ac:dyDescent="0.3">
      <c r="A1865" s="11" t="s">
        <v>6234</v>
      </c>
      <c r="B1865" s="12" t="s">
        <v>4976</v>
      </c>
      <c r="C1865" s="12" t="s">
        <v>6081</v>
      </c>
      <c r="D1865" s="11" t="s">
        <v>6231</v>
      </c>
      <c r="E1865" s="11" t="s">
        <v>6235</v>
      </c>
      <c r="F1865" s="11" t="s">
        <v>6234</v>
      </c>
      <c r="G1865" s="12" t="s">
        <v>6236</v>
      </c>
      <c r="H1865" s="13" t="s">
        <v>370</v>
      </c>
      <c r="I1865" s="13"/>
      <c r="J1865" s="13"/>
      <c r="K1865" s="14" t="s">
        <v>370</v>
      </c>
      <c r="M1865" s="15"/>
      <c r="N1865" s="13"/>
      <c r="P1865" s="13"/>
      <c r="R1865" s="13" t="s">
        <v>370</v>
      </c>
      <c r="T1865" s="13"/>
      <c r="W1865" s="13"/>
      <c r="Y1865" s="13"/>
      <c r="Z1865" s="14"/>
      <c r="AD1865" s="13">
        <f t="shared" si="194"/>
        <v>3</v>
      </c>
      <c r="AE1865" s="13">
        <f t="shared" si="190"/>
        <v>0</v>
      </c>
      <c r="AF1865" s="13">
        <f t="shared" si="191"/>
        <v>0</v>
      </c>
      <c r="AG1865" s="13">
        <f t="shared" si="193"/>
        <v>0</v>
      </c>
      <c r="AH1865" s="12">
        <f t="shared" si="192"/>
        <v>3</v>
      </c>
    </row>
    <row r="1866" spans="1:34" hidden="1" x14ac:dyDescent="0.3">
      <c r="A1866" s="11" t="s">
        <v>6237</v>
      </c>
      <c r="B1866" s="12" t="s">
        <v>4976</v>
      </c>
      <c r="C1866" s="12" t="s">
        <v>6081</v>
      </c>
      <c r="D1866" s="11" t="s">
        <v>6231</v>
      </c>
      <c r="E1866" s="11" t="s">
        <v>6238</v>
      </c>
      <c r="F1866" s="11" t="s">
        <v>6237</v>
      </c>
      <c r="G1866" s="12" t="s">
        <v>6239</v>
      </c>
      <c r="I1866" s="13"/>
      <c r="J1866" s="13"/>
      <c r="K1866" s="14" t="s">
        <v>370</v>
      </c>
      <c r="M1866" s="15" t="s">
        <v>370</v>
      </c>
      <c r="N1866" s="13"/>
      <c r="O1866" s="13" t="s">
        <v>370</v>
      </c>
      <c r="P1866" s="13" t="s">
        <v>370</v>
      </c>
      <c r="Q1866" s="13" t="s">
        <v>370</v>
      </c>
      <c r="R1866" s="13"/>
      <c r="S1866" s="13" t="s">
        <v>370</v>
      </c>
      <c r="T1866" s="13" t="s">
        <v>370</v>
      </c>
      <c r="W1866" s="13" t="s">
        <v>370</v>
      </c>
      <c r="Y1866" s="13"/>
      <c r="Z1866" s="14"/>
      <c r="AD1866" s="13">
        <f t="shared" si="194"/>
        <v>8</v>
      </c>
      <c r="AE1866" s="13">
        <f t="shared" si="190"/>
        <v>0</v>
      </c>
      <c r="AF1866" s="13">
        <f t="shared" si="191"/>
        <v>0</v>
      </c>
      <c r="AG1866" s="13">
        <f t="shared" si="193"/>
        <v>0</v>
      </c>
      <c r="AH1866" s="12">
        <f t="shared" si="192"/>
        <v>8</v>
      </c>
    </row>
    <row r="1867" spans="1:34" hidden="1" x14ac:dyDescent="0.3">
      <c r="A1867" s="11" t="s">
        <v>6240</v>
      </c>
      <c r="B1867" s="12" t="s">
        <v>4976</v>
      </c>
      <c r="C1867" s="12" t="s">
        <v>6081</v>
      </c>
      <c r="D1867" s="11" t="s">
        <v>6231</v>
      </c>
      <c r="E1867" s="11" t="s">
        <v>1241</v>
      </c>
      <c r="F1867" s="11" t="s">
        <v>6240</v>
      </c>
      <c r="G1867" s="12" t="s">
        <v>6241</v>
      </c>
      <c r="I1867" s="13"/>
      <c r="J1867" s="13"/>
      <c r="M1867" s="15" t="s">
        <v>370</v>
      </c>
      <c r="N1867" s="13"/>
      <c r="O1867" s="13" t="s">
        <v>370</v>
      </c>
      <c r="P1867" s="13"/>
      <c r="R1867" s="13"/>
      <c r="S1867" s="13" t="s">
        <v>370</v>
      </c>
      <c r="T1867" s="13"/>
      <c r="W1867" s="13" t="s">
        <v>370</v>
      </c>
      <c r="Y1867" s="13"/>
      <c r="Z1867" s="14"/>
      <c r="AD1867" s="13">
        <f t="shared" si="194"/>
        <v>4</v>
      </c>
      <c r="AE1867" s="13">
        <f t="shared" si="190"/>
        <v>0</v>
      </c>
      <c r="AF1867" s="13">
        <f t="shared" si="191"/>
        <v>0</v>
      </c>
      <c r="AG1867" s="13">
        <f t="shared" si="193"/>
        <v>0</v>
      </c>
      <c r="AH1867" s="12">
        <f t="shared" si="192"/>
        <v>4</v>
      </c>
    </row>
    <row r="1868" spans="1:34" hidden="1" x14ac:dyDescent="0.3">
      <c r="A1868" s="11" t="s">
        <v>6242</v>
      </c>
      <c r="B1868" s="12" t="s">
        <v>4976</v>
      </c>
      <c r="C1868" s="12" t="s">
        <v>6081</v>
      </c>
      <c r="D1868" s="11" t="s">
        <v>6243</v>
      </c>
      <c r="E1868" s="11" t="s">
        <v>1166</v>
      </c>
      <c r="F1868" s="11" t="s">
        <v>6242</v>
      </c>
      <c r="G1868" s="12" t="s">
        <v>6244</v>
      </c>
      <c r="I1868" s="13"/>
      <c r="J1868" s="13"/>
      <c r="M1868" s="15" t="s">
        <v>370</v>
      </c>
      <c r="N1868" s="13"/>
      <c r="O1868" s="13" t="s">
        <v>370</v>
      </c>
      <c r="P1868" s="13"/>
      <c r="R1868" s="13"/>
      <c r="S1868" s="13" t="s">
        <v>370</v>
      </c>
      <c r="T1868" s="13"/>
      <c r="W1868" s="13"/>
      <c r="Y1868" s="13"/>
      <c r="Z1868" s="14"/>
      <c r="AD1868" s="13">
        <f t="shared" si="194"/>
        <v>3</v>
      </c>
      <c r="AE1868" s="13">
        <f t="shared" si="190"/>
        <v>0</v>
      </c>
      <c r="AF1868" s="13">
        <f t="shared" si="191"/>
        <v>0</v>
      </c>
      <c r="AG1868" s="13">
        <f t="shared" si="193"/>
        <v>0</v>
      </c>
      <c r="AH1868" s="12">
        <f t="shared" si="192"/>
        <v>3</v>
      </c>
    </row>
    <row r="1869" spans="1:34" hidden="1" x14ac:dyDescent="0.3">
      <c r="A1869" s="11" t="s">
        <v>6245</v>
      </c>
      <c r="B1869" s="12" t="s">
        <v>4976</v>
      </c>
      <c r="C1869" s="12" t="s">
        <v>6081</v>
      </c>
      <c r="D1869" s="11" t="s">
        <v>6246</v>
      </c>
      <c r="E1869" s="11" t="s">
        <v>6247</v>
      </c>
      <c r="F1869" s="11" t="s">
        <v>6245</v>
      </c>
      <c r="G1869" s="12" t="s">
        <v>6248</v>
      </c>
      <c r="H1869" s="13" t="s">
        <v>370</v>
      </c>
      <c r="I1869" s="13"/>
      <c r="J1869" s="13" t="s">
        <v>370</v>
      </c>
      <c r="K1869" s="14" t="s">
        <v>370</v>
      </c>
      <c r="M1869" s="15"/>
      <c r="N1869" s="13"/>
      <c r="P1869" s="13"/>
      <c r="R1869" s="13" t="s">
        <v>370</v>
      </c>
      <c r="T1869" s="13"/>
      <c r="V1869" s="13" t="s">
        <v>370</v>
      </c>
      <c r="W1869" s="13"/>
      <c r="Y1869" s="13"/>
      <c r="Z1869" s="14"/>
      <c r="AD1869" s="13">
        <f t="shared" si="194"/>
        <v>5</v>
      </c>
      <c r="AE1869" s="13">
        <f t="shared" si="190"/>
        <v>0</v>
      </c>
      <c r="AF1869" s="13">
        <f t="shared" si="191"/>
        <v>0</v>
      </c>
      <c r="AG1869" s="13">
        <f t="shared" si="193"/>
        <v>0</v>
      </c>
      <c r="AH1869" s="12">
        <f t="shared" si="192"/>
        <v>5</v>
      </c>
    </row>
    <row r="1870" spans="1:34" hidden="1" x14ac:dyDescent="0.3">
      <c r="A1870" s="11" t="s">
        <v>6249</v>
      </c>
      <c r="B1870" s="12" t="s">
        <v>4976</v>
      </c>
      <c r="C1870" s="12" t="s">
        <v>6081</v>
      </c>
      <c r="D1870" s="11" t="s">
        <v>6250</v>
      </c>
      <c r="E1870" s="11" t="s">
        <v>6251</v>
      </c>
      <c r="F1870" s="11" t="s">
        <v>6249</v>
      </c>
      <c r="G1870" s="12" t="s">
        <v>6252</v>
      </c>
      <c r="I1870" s="13"/>
      <c r="J1870" s="13"/>
      <c r="K1870" s="14" t="s">
        <v>370</v>
      </c>
      <c r="M1870" s="15" t="s">
        <v>370</v>
      </c>
      <c r="N1870" s="13"/>
      <c r="O1870" s="13" t="s">
        <v>370</v>
      </c>
      <c r="P1870" s="13"/>
      <c r="Q1870" s="13" t="s">
        <v>370</v>
      </c>
      <c r="R1870" s="13"/>
      <c r="S1870" s="13" t="s">
        <v>370</v>
      </c>
      <c r="T1870" s="13"/>
      <c r="U1870" s="13" t="s">
        <v>370</v>
      </c>
      <c r="W1870" s="13" t="s">
        <v>370</v>
      </c>
      <c r="Y1870" s="13"/>
      <c r="Z1870" s="14"/>
      <c r="AD1870" s="13">
        <f t="shared" si="194"/>
        <v>7</v>
      </c>
      <c r="AE1870" s="13">
        <f t="shared" si="190"/>
        <v>0</v>
      </c>
      <c r="AF1870" s="13">
        <f t="shared" si="191"/>
        <v>0</v>
      </c>
      <c r="AG1870" s="13">
        <f t="shared" si="193"/>
        <v>0</v>
      </c>
      <c r="AH1870" s="12">
        <f t="shared" si="192"/>
        <v>7</v>
      </c>
    </row>
    <row r="1871" spans="1:34" hidden="1" x14ac:dyDescent="0.3">
      <c r="A1871" s="11" t="s">
        <v>6253</v>
      </c>
      <c r="B1871" s="12" t="s">
        <v>4976</v>
      </c>
      <c r="C1871" s="12" t="s">
        <v>6081</v>
      </c>
      <c r="D1871" s="11" t="s">
        <v>6250</v>
      </c>
      <c r="E1871" s="11" t="s">
        <v>6254</v>
      </c>
      <c r="F1871" s="11" t="s">
        <v>6253</v>
      </c>
      <c r="G1871" s="12" t="s">
        <v>6255</v>
      </c>
      <c r="H1871" s="13" t="s">
        <v>370</v>
      </c>
      <c r="I1871" s="13"/>
      <c r="J1871" s="13" t="s">
        <v>370</v>
      </c>
      <c r="K1871" s="14" t="s">
        <v>370</v>
      </c>
      <c r="M1871" s="15"/>
      <c r="N1871" s="13"/>
      <c r="P1871" s="13"/>
      <c r="R1871" s="13" t="s">
        <v>370</v>
      </c>
      <c r="T1871" s="13" t="s">
        <v>370</v>
      </c>
      <c r="V1871" s="13" t="s">
        <v>370</v>
      </c>
      <c r="W1871" s="13"/>
      <c r="Y1871" s="13"/>
      <c r="Z1871" s="14"/>
      <c r="AD1871" s="13">
        <f t="shared" si="194"/>
        <v>6</v>
      </c>
      <c r="AE1871" s="13">
        <f t="shared" si="190"/>
        <v>0</v>
      </c>
      <c r="AF1871" s="13">
        <f t="shared" si="191"/>
        <v>0</v>
      </c>
      <c r="AG1871" s="13">
        <f t="shared" si="193"/>
        <v>0</v>
      </c>
      <c r="AH1871" s="12">
        <f t="shared" si="192"/>
        <v>6</v>
      </c>
    </row>
    <row r="1872" spans="1:34" hidden="1" x14ac:dyDescent="0.3">
      <c r="A1872" s="11" t="s">
        <v>6256</v>
      </c>
      <c r="B1872" s="12" t="s">
        <v>4976</v>
      </c>
      <c r="C1872" s="12" t="s">
        <v>6081</v>
      </c>
      <c r="D1872" s="11" t="s">
        <v>6250</v>
      </c>
      <c r="E1872" s="11" t="s">
        <v>6257</v>
      </c>
      <c r="F1872" s="11" t="s">
        <v>6256</v>
      </c>
      <c r="G1872" s="12" t="s">
        <v>6258</v>
      </c>
      <c r="I1872" s="13"/>
      <c r="J1872" s="13" t="s">
        <v>370</v>
      </c>
      <c r="M1872" s="15" t="s">
        <v>370</v>
      </c>
      <c r="N1872" s="13"/>
      <c r="O1872" s="13" t="s">
        <v>370</v>
      </c>
      <c r="P1872" s="13"/>
      <c r="R1872" s="13"/>
      <c r="S1872" s="13" t="s">
        <v>370</v>
      </c>
      <c r="T1872" s="13"/>
      <c r="W1872" s="13" t="s">
        <v>370</v>
      </c>
      <c r="Y1872" s="13"/>
      <c r="Z1872" s="14"/>
      <c r="AD1872" s="13">
        <f t="shared" si="194"/>
        <v>5</v>
      </c>
      <c r="AE1872" s="13">
        <f t="shared" si="190"/>
        <v>0</v>
      </c>
      <c r="AF1872" s="13">
        <f t="shared" si="191"/>
        <v>0</v>
      </c>
      <c r="AG1872" s="13">
        <f t="shared" si="193"/>
        <v>0</v>
      </c>
      <c r="AH1872" s="12">
        <f t="shared" si="192"/>
        <v>5</v>
      </c>
    </row>
    <row r="1873" spans="1:34" hidden="1" x14ac:dyDescent="0.3">
      <c r="A1873" s="11" t="s">
        <v>6259</v>
      </c>
      <c r="B1873" s="12" t="s">
        <v>4976</v>
      </c>
      <c r="C1873" s="12" t="s">
        <v>6081</v>
      </c>
      <c r="D1873" s="11" t="s">
        <v>6250</v>
      </c>
      <c r="E1873" s="11" t="s">
        <v>4110</v>
      </c>
      <c r="F1873" s="11" t="s">
        <v>6259</v>
      </c>
      <c r="G1873" s="12" t="s">
        <v>6260</v>
      </c>
      <c r="I1873" s="13"/>
      <c r="J1873" s="13"/>
      <c r="K1873" s="17" t="s">
        <v>416</v>
      </c>
      <c r="M1873" s="15"/>
      <c r="N1873" s="13"/>
      <c r="P1873" s="13"/>
      <c r="R1873" s="13"/>
      <c r="T1873" s="13"/>
      <c r="W1873" s="13"/>
      <c r="Y1873" s="13"/>
      <c r="Z1873" s="14"/>
      <c r="AD1873" s="13">
        <f t="shared" si="194"/>
        <v>1</v>
      </c>
      <c r="AE1873" s="13">
        <f t="shared" si="190"/>
        <v>0</v>
      </c>
      <c r="AF1873" s="13">
        <f t="shared" si="191"/>
        <v>0</v>
      </c>
      <c r="AG1873" s="13">
        <f t="shared" si="193"/>
        <v>0</v>
      </c>
      <c r="AH1873" s="12">
        <f t="shared" si="192"/>
        <v>1</v>
      </c>
    </row>
    <row r="1874" spans="1:34" hidden="1" x14ac:dyDescent="0.3">
      <c r="A1874" s="11" t="s">
        <v>6261</v>
      </c>
      <c r="B1874" s="12" t="s">
        <v>4976</v>
      </c>
      <c r="C1874" s="12" t="s">
        <v>6081</v>
      </c>
      <c r="D1874" s="11" t="s">
        <v>6250</v>
      </c>
      <c r="E1874" s="11" t="s">
        <v>3428</v>
      </c>
      <c r="F1874" s="11" t="s">
        <v>6261</v>
      </c>
      <c r="G1874" s="12" t="s">
        <v>6262</v>
      </c>
      <c r="H1874" s="13" t="s">
        <v>370</v>
      </c>
      <c r="I1874" s="13"/>
      <c r="J1874" s="13"/>
      <c r="K1874" s="14" t="s">
        <v>370</v>
      </c>
      <c r="M1874" s="15"/>
      <c r="N1874" s="13"/>
      <c r="P1874" s="13"/>
      <c r="R1874" s="13" t="s">
        <v>370</v>
      </c>
      <c r="T1874" s="13"/>
      <c r="V1874" s="13" t="s">
        <v>370</v>
      </c>
      <c r="W1874" s="13"/>
      <c r="Y1874" s="13"/>
      <c r="Z1874" s="14"/>
      <c r="AD1874" s="13">
        <f t="shared" si="194"/>
        <v>4</v>
      </c>
      <c r="AE1874" s="13">
        <f t="shared" si="190"/>
        <v>0</v>
      </c>
      <c r="AF1874" s="13">
        <f t="shared" si="191"/>
        <v>0</v>
      </c>
      <c r="AG1874" s="13">
        <f t="shared" si="193"/>
        <v>0</v>
      </c>
      <c r="AH1874" s="12">
        <f t="shared" si="192"/>
        <v>4</v>
      </c>
    </row>
    <row r="1875" spans="1:34" hidden="1" x14ac:dyDescent="0.3">
      <c r="A1875" s="11" t="s">
        <v>6263</v>
      </c>
      <c r="B1875" s="12" t="s">
        <v>4976</v>
      </c>
      <c r="C1875" s="12" t="s">
        <v>6081</v>
      </c>
      <c r="D1875" s="11" t="s">
        <v>6250</v>
      </c>
      <c r="E1875" s="11" t="s">
        <v>430</v>
      </c>
      <c r="F1875" s="11" t="s">
        <v>6263</v>
      </c>
      <c r="G1875" s="12" t="s">
        <v>6264</v>
      </c>
      <c r="I1875" s="13"/>
      <c r="J1875" s="13"/>
      <c r="K1875" s="14" t="s">
        <v>370</v>
      </c>
      <c r="M1875" s="15" t="s">
        <v>396</v>
      </c>
      <c r="N1875" s="13"/>
      <c r="O1875" s="13" t="s">
        <v>370</v>
      </c>
      <c r="P1875" s="13"/>
      <c r="R1875" s="13"/>
      <c r="S1875" s="13" t="s">
        <v>370</v>
      </c>
      <c r="T1875" s="13"/>
      <c r="W1875" s="13" t="s">
        <v>370</v>
      </c>
      <c r="Y1875" s="13"/>
      <c r="Z1875" s="14"/>
      <c r="AD1875" s="13">
        <f>COUNTIF(H1875:Z1875,"X")+COUNTIF(H1875:Z1875, "X(e)")</f>
        <v>4</v>
      </c>
      <c r="AE1875" s="13">
        <f>COUNTIF(H1875:Z1875,"NB")</f>
        <v>0</v>
      </c>
      <c r="AF1875" s="13">
        <f>COUNTIF(H1875:Z1875,"V")</f>
        <v>0</v>
      </c>
      <c r="AG1875" s="13">
        <f>COUNTIF(H1875:AA1875,"IN")</f>
        <v>0</v>
      </c>
      <c r="AH1875" s="12">
        <f>SUM(AD1875:AG1875)</f>
        <v>4</v>
      </c>
    </row>
    <row r="1876" spans="1:34" hidden="1" x14ac:dyDescent="0.3">
      <c r="A1876" s="11" t="s">
        <v>109</v>
      </c>
      <c r="B1876" s="12" t="s">
        <v>4976</v>
      </c>
      <c r="C1876" s="12" t="s">
        <v>6081</v>
      </c>
      <c r="D1876" s="11" t="s">
        <v>6250</v>
      </c>
      <c r="E1876" s="11" t="s">
        <v>6265</v>
      </c>
      <c r="F1876" s="11" t="s">
        <v>109</v>
      </c>
      <c r="G1876" s="12" t="s">
        <v>6266</v>
      </c>
      <c r="I1876" s="13"/>
      <c r="J1876" s="13"/>
      <c r="K1876" s="14" t="s">
        <v>370</v>
      </c>
      <c r="M1876" s="15"/>
      <c r="N1876" s="13"/>
      <c r="P1876" s="13" t="s">
        <v>370</v>
      </c>
      <c r="Q1876" s="12" t="s">
        <v>370</v>
      </c>
      <c r="R1876" s="13"/>
      <c r="T1876" s="13" t="s">
        <v>370</v>
      </c>
      <c r="W1876" s="13" t="s">
        <v>370</v>
      </c>
      <c r="Y1876" s="13"/>
      <c r="Z1876" s="14"/>
      <c r="AD1876" s="13">
        <f>COUNTIF(H1876:Z1876,"X")+COUNTIF(H1876:Z1876, "X(e)")</f>
        <v>5</v>
      </c>
      <c r="AE1876" s="13">
        <f>COUNTIF(H1876:Z1876,"NB")</f>
        <v>0</v>
      </c>
      <c r="AF1876" s="13">
        <f>COUNTIF(H1876:Z1876,"V")</f>
        <v>0</v>
      </c>
      <c r="AG1876" s="13">
        <f>COUNTIF(H1876:AA1876,"IN")</f>
        <v>0</v>
      </c>
      <c r="AH1876" s="12">
        <f>SUM(AD1876:AG1876)</f>
        <v>5</v>
      </c>
    </row>
    <row r="1877" spans="1:34" hidden="1" x14ac:dyDescent="0.3">
      <c r="A1877" s="11" t="s">
        <v>6267</v>
      </c>
      <c r="B1877" s="12" t="s">
        <v>4976</v>
      </c>
      <c r="C1877" s="12" t="s">
        <v>6081</v>
      </c>
      <c r="D1877" s="11" t="s">
        <v>6250</v>
      </c>
      <c r="E1877" s="11" t="s">
        <v>6268</v>
      </c>
      <c r="F1877" s="11" t="s">
        <v>6267</v>
      </c>
      <c r="G1877" s="12" t="s">
        <v>6269</v>
      </c>
      <c r="I1877" s="13"/>
      <c r="J1877" s="13" t="s">
        <v>370</v>
      </c>
      <c r="K1877" s="14" t="s">
        <v>370</v>
      </c>
      <c r="M1877" s="15"/>
      <c r="N1877" s="13"/>
      <c r="P1877" s="13"/>
      <c r="R1877" s="13"/>
      <c r="S1877" s="13" t="s">
        <v>370</v>
      </c>
      <c r="T1877" s="13"/>
      <c r="W1877" s="13"/>
      <c r="Y1877" s="13"/>
      <c r="Z1877" s="14"/>
      <c r="AD1877" s="13">
        <f>COUNTIF(H1877:Z1877,"X")+COUNTIF(H1877:Z1877, "X(e)")</f>
        <v>3</v>
      </c>
      <c r="AE1877" s="13">
        <f>COUNTIF(H1877:Z1877,"NB")</f>
        <v>0</v>
      </c>
      <c r="AF1877" s="13">
        <f>COUNTIF(H1877:Z1877,"V")</f>
        <v>0</v>
      </c>
      <c r="AG1877" s="13">
        <f>COUNTIF(H1877:AA1877,"IN")</f>
        <v>0</v>
      </c>
      <c r="AH1877" s="12">
        <f>SUM(AD1877:AG1877)</f>
        <v>3</v>
      </c>
    </row>
    <row r="1878" spans="1:34" hidden="1" x14ac:dyDescent="0.3">
      <c r="A1878" s="11" t="s">
        <v>6270</v>
      </c>
      <c r="B1878" s="12" t="s">
        <v>4976</v>
      </c>
      <c r="C1878" s="12" t="s">
        <v>6081</v>
      </c>
      <c r="D1878" s="11" t="s">
        <v>6250</v>
      </c>
      <c r="E1878" s="11" t="s">
        <v>6271</v>
      </c>
      <c r="F1878" s="11" t="s">
        <v>6270</v>
      </c>
      <c r="G1878" s="12" t="s">
        <v>6272</v>
      </c>
      <c r="I1878" s="13"/>
      <c r="J1878" s="13" t="s">
        <v>370</v>
      </c>
      <c r="K1878" s="14" t="s">
        <v>370</v>
      </c>
      <c r="M1878" s="15"/>
      <c r="N1878" s="13"/>
      <c r="P1878" s="13"/>
      <c r="R1878" s="13"/>
      <c r="T1878" s="13"/>
      <c r="W1878" s="13"/>
      <c r="Y1878" s="13"/>
      <c r="Z1878" s="14"/>
      <c r="AD1878" s="13">
        <f>COUNTIF(H1878:Z1878,"X")+COUNTIF(H1878:Z1878, "X(e)")</f>
        <v>2</v>
      </c>
      <c r="AE1878" s="13">
        <f>COUNTIF(H1878:Z1878,"NB")</f>
        <v>0</v>
      </c>
      <c r="AF1878" s="13">
        <f>COUNTIF(H1878:Z1878,"V")</f>
        <v>0</v>
      </c>
      <c r="AG1878" s="13">
        <f>COUNTIF(H1878:AA1878,"IN")</f>
        <v>0</v>
      </c>
      <c r="AH1878" s="12">
        <f>SUM(AD1878:AG1878)</f>
        <v>2</v>
      </c>
    </row>
    <row r="1879" spans="1:34" hidden="1" x14ac:dyDescent="0.3">
      <c r="A1879" s="11" t="s">
        <v>6273</v>
      </c>
      <c r="B1879" s="12" t="s">
        <v>4976</v>
      </c>
      <c r="C1879" s="12" t="s">
        <v>6081</v>
      </c>
      <c r="D1879" s="11" t="s">
        <v>6274</v>
      </c>
      <c r="E1879" s="11" t="s">
        <v>6102</v>
      </c>
      <c r="F1879" s="11" t="s">
        <v>6273</v>
      </c>
      <c r="G1879" s="12" t="s">
        <v>6275</v>
      </c>
      <c r="I1879" s="13"/>
      <c r="J1879" s="13" t="s">
        <v>370</v>
      </c>
      <c r="K1879" s="14" t="s">
        <v>370</v>
      </c>
      <c r="M1879" s="15" t="s">
        <v>370</v>
      </c>
      <c r="N1879" s="13"/>
      <c r="O1879" s="13" t="s">
        <v>370</v>
      </c>
      <c r="P1879" s="13" t="s">
        <v>370</v>
      </c>
      <c r="Q1879" s="13" t="s">
        <v>370</v>
      </c>
      <c r="R1879" s="13"/>
      <c r="S1879" s="13" t="s">
        <v>370</v>
      </c>
      <c r="T1879" s="13" t="s">
        <v>370</v>
      </c>
      <c r="W1879" s="13" t="s">
        <v>370</v>
      </c>
      <c r="Y1879" s="13"/>
      <c r="Z1879" s="14"/>
      <c r="AD1879" s="13">
        <f t="shared" si="194"/>
        <v>9</v>
      </c>
      <c r="AE1879" s="13">
        <f t="shared" si="190"/>
        <v>0</v>
      </c>
      <c r="AF1879" s="13">
        <f t="shared" si="191"/>
        <v>0</v>
      </c>
      <c r="AG1879" s="13">
        <f t="shared" si="193"/>
        <v>0</v>
      </c>
      <c r="AH1879" s="12">
        <f t="shared" si="192"/>
        <v>9</v>
      </c>
    </row>
    <row r="1880" spans="1:34" hidden="1" x14ac:dyDescent="0.3">
      <c r="A1880" s="11" t="s">
        <v>6276</v>
      </c>
      <c r="B1880" s="12" t="s">
        <v>4976</v>
      </c>
      <c r="C1880" s="12" t="s">
        <v>6081</v>
      </c>
      <c r="D1880" s="11" t="s">
        <v>6274</v>
      </c>
      <c r="E1880" s="11" t="s">
        <v>2804</v>
      </c>
      <c r="F1880" s="11" t="s">
        <v>6276</v>
      </c>
      <c r="G1880" s="12" t="s">
        <v>6277</v>
      </c>
      <c r="H1880" s="13" t="s">
        <v>370</v>
      </c>
      <c r="I1880" s="13"/>
      <c r="J1880" s="13" t="s">
        <v>370</v>
      </c>
      <c r="K1880" s="14" t="s">
        <v>370</v>
      </c>
      <c r="M1880" s="15" t="s">
        <v>370</v>
      </c>
      <c r="N1880" s="13"/>
      <c r="O1880" s="13" t="s">
        <v>370</v>
      </c>
      <c r="P1880" s="13" t="s">
        <v>370</v>
      </c>
      <c r="Q1880" s="13" t="s">
        <v>370</v>
      </c>
      <c r="R1880" s="13" t="s">
        <v>370</v>
      </c>
      <c r="S1880" s="13" t="s">
        <v>370</v>
      </c>
      <c r="T1880" s="13" t="s">
        <v>370</v>
      </c>
      <c r="W1880" s="13" t="s">
        <v>370</v>
      </c>
      <c r="Y1880" s="13"/>
      <c r="Z1880" s="14"/>
      <c r="AD1880" s="13">
        <f t="shared" si="194"/>
        <v>11</v>
      </c>
      <c r="AE1880" s="13">
        <f t="shared" si="190"/>
        <v>0</v>
      </c>
      <c r="AF1880" s="13">
        <f t="shared" si="191"/>
        <v>0</v>
      </c>
      <c r="AG1880" s="13">
        <f t="shared" si="193"/>
        <v>0</v>
      </c>
      <c r="AH1880" s="12">
        <f t="shared" si="192"/>
        <v>11</v>
      </c>
    </row>
    <row r="1881" spans="1:34" hidden="1" x14ac:dyDescent="0.3">
      <c r="A1881" s="11" t="s">
        <v>6278</v>
      </c>
      <c r="B1881" s="12" t="s">
        <v>4976</v>
      </c>
      <c r="C1881" s="12" t="s">
        <v>6081</v>
      </c>
      <c r="D1881" s="11" t="s">
        <v>6274</v>
      </c>
      <c r="E1881" s="11" t="s">
        <v>6279</v>
      </c>
      <c r="F1881" s="11" t="s">
        <v>6278</v>
      </c>
      <c r="G1881" s="12" t="s">
        <v>6280</v>
      </c>
      <c r="H1881" s="13" t="s">
        <v>370</v>
      </c>
      <c r="I1881" s="13"/>
      <c r="J1881" s="13" t="s">
        <v>370</v>
      </c>
      <c r="K1881" s="14" t="s">
        <v>370</v>
      </c>
      <c r="M1881" s="15" t="s">
        <v>370</v>
      </c>
      <c r="N1881" s="13"/>
      <c r="O1881" s="13" t="s">
        <v>370</v>
      </c>
      <c r="P1881" s="13"/>
      <c r="R1881" s="13" t="s">
        <v>370</v>
      </c>
      <c r="S1881" s="13" t="s">
        <v>370</v>
      </c>
      <c r="T1881" s="13"/>
      <c r="U1881" s="13" t="s">
        <v>370</v>
      </c>
      <c r="W1881" s="13" t="s">
        <v>370</v>
      </c>
      <c r="Y1881" s="13"/>
      <c r="Z1881" s="14"/>
      <c r="AD1881" s="13">
        <f t="shared" si="194"/>
        <v>9</v>
      </c>
      <c r="AE1881" s="13">
        <f t="shared" si="190"/>
        <v>0</v>
      </c>
      <c r="AF1881" s="13">
        <f t="shared" si="191"/>
        <v>0</v>
      </c>
      <c r="AG1881" s="13">
        <f t="shared" si="193"/>
        <v>0</v>
      </c>
      <c r="AH1881" s="12">
        <f t="shared" si="192"/>
        <v>9</v>
      </c>
    </row>
    <row r="1882" spans="1:34" hidden="1" x14ac:dyDescent="0.3">
      <c r="A1882" s="11" t="s">
        <v>6281</v>
      </c>
      <c r="B1882" s="12" t="s">
        <v>4976</v>
      </c>
      <c r="C1882" s="12" t="s">
        <v>6081</v>
      </c>
      <c r="D1882" s="11" t="s">
        <v>6282</v>
      </c>
      <c r="E1882" s="11" t="s">
        <v>6283</v>
      </c>
      <c r="F1882" s="11" t="s">
        <v>6281</v>
      </c>
      <c r="G1882" s="12" t="s">
        <v>6284</v>
      </c>
      <c r="I1882" s="13"/>
      <c r="J1882" s="13" t="s">
        <v>370</v>
      </c>
      <c r="K1882" s="14" t="s">
        <v>370</v>
      </c>
      <c r="M1882" s="15" t="s">
        <v>370</v>
      </c>
      <c r="N1882" s="13"/>
      <c r="O1882" s="13" t="s">
        <v>370</v>
      </c>
      <c r="P1882" s="13" t="s">
        <v>370</v>
      </c>
      <c r="Q1882" s="13" t="s">
        <v>370</v>
      </c>
      <c r="R1882" s="13"/>
      <c r="S1882" s="13" t="s">
        <v>359</v>
      </c>
      <c r="T1882" s="13" t="s">
        <v>370</v>
      </c>
      <c r="W1882" s="13" t="s">
        <v>370</v>
      </c>
      <c r="Y1882" s="13"/>
      <c r="Z1882" s="14"/>
      <c r="AD1882" s="13">
        <f t="shared" si="194"/>
        <v>9</v>
      </c>
      <c r="AE1882" s="13">
        <f t="shared" si="190"/>
        <v>0</v>
      </c>
      <c r="AF1882" s="13">
        <f t="shared" si="191"/>
        <v>0</v>
      </c>
      <c r="AG1882" s="13">
        <f t="shared" si="193"/>
        <v>0</v>
      </c>
      <c r="AH1882" s="12">
        <f t="shared" si="192"/>
        <v>9</v>
      </c>
    </row>
    <row r="1883" spans="1:34" hidden="1" x14ac:dyDescent="0.3">
      <c r="A1883" s="11" t="s">
        <v>6285</v>
      </c>
      <c r="B1883" s="12" t="s">
        <v>4976</v>
      </c>
      <c r="C1883" s="12" t="s">
        <v>6081</v>
      </c>
      <c r="D1883" s="11" t="s">
        <v>6286</v>
      </c>
      <c r="E1883" s="11" t="s">
        <v>1613</v>
      </c>
      <c r="F1883" s="11" t="s">
        <v>6285</v>
      </c>
      <c r="G1883" s="12" t="s">
        <v>6287</v>
      </c>
      <c r="I1883" s="13"/>
      <c r="J1883" s="13" t="s">
        <v>370</v>
      </c>
      <c r="K1883" s="14" t="s">
        <v>370</v>
      </c>
      <c r="M1883" s="15" t="s">
        <v>370</v>
      </c>
      <c r="N1883" s="13"/>
      <c r="O1883" s="13" t="s">
        <v>370</v>
      </c>
      <c r="P1883" s="13" t="s">
        <v>396</v>
      </c>
      <c r="Q1883" s="13" t="s">
        <v>370</v>
      </c>
      <c r="R1883" s="13"/>
      <c r="S1883" s="13" t="s">
        <v>370</v>
      </c>
      <c r="T1883" s="13" t="s">
        <v>370</v>
      </c>
      <c r="W1883" s="13" t="s">
        <v>370</v>
      </c>
      <c r="Y1883" s="13"/>
      <c r="Z1883" s="14"/>
      <c r="AD1883" s="13">
        <f t="shared" si="194"/>
        <v>8</v>
      </c>
      <c r="AE1883" s="13">
        <f t="shared" si="190"/>
        <v>0</v>
      </c>
      <c r="AF1883" s="13">
        <f t="shared" si="191"/>
        <v>0</v>
      </c>
      <c r="AG1883" s="13">
        <f t="shared" si="193"/>
        <v>0</v>
      </c>
      <c r="AH1883" s="12">
        <f t="shared" si="192"/>
        <v>8</v>
      </c>
    </row>
    <row r="1884" spans="1:34" hidden="1" x14ac:dyDescent="0.3">
      <c r="A1884" s="11" t="s">
        <v>6288</v>
      </c>
      <c r="B1884" s="12" t="s">
        <v>4976</v>
      </c>
      <c r="C1884" s="12" t="s">
        <v>6081</v>
      </c>
      <c r="D1884" s="11" t="s">
        <v>6289</v>
      </c>
      <c r="E1884" s="11" t="s">
        <v>1569</v>
      </c>
      <c r="F1884" s="11" t="s">
        <v>6288</v>
      </c>
      <c r="G1884" s="12" t="s">
        <v>6290</v>
      </c>
      <c r="H1884" s="13" t="s">
        <v>370</v>
      </c>
      <c r="I1884" s="13"/>
      <c r="J1884" s="13"/>
      <c r="L1884" s="13" t="s">
        <v>370</v>
      </c>
      <c r="M1884" s="15"/>
      <c r="N1884" s="13"/>
      <c r="P1884" s="13"/>
      <c r="R1884" s="13"/>
      <c r="T1884" s="13"/>
      <c r="W1884" s="13"/>
      <c r="Y1884" s="13"/>
      <c r="Z1884" s="14"/>
      <c r="AD1884" s="13">
        <f t="shared" si="194"/>
        <v>2</v>
      </c>
      <c r="AE1884" s="13">
        <f t="shared" si="190"/>
        <v>0</v>
      </c>
      <c r="AF1884" s="13">
        <f t="shared" si="191"/>
        <v>0</v>
      </c>
      <c r="AG1884" s="13">
        <f t="shared" si="193"/>
        <v>0</v>
      </c>
      <c r="AH1884" s="12">
        <f t="shared" si="192"/>
        <v>2</v>
      </c>
    </row>
    <row r="1885" spans="1:34" hidden="1" x14ac:dyDescent="0.3">
      <c r="A1885" s="11" t="s">
        <v>6291</v>
      </c>
      <c r="B1885" s="12" t="s">
        <v>4976</v>
      </c>
      <c r="C1885" s="12" t="s">
        <v>6081</v>
      </c>
      <c r="D1885" s="11" t="s">
        <v>6292</v>
      </c>
      <c r="E1885" s="11" t="s">
        <v>6293</v>
      </c>
      <c r="F1885" s="11" t="s">
        <v>6291</v>
      </c>
      <c r="G1885" s="12" t="s">
        <v>6294</v>
      </c>
      <c r="H1885" s="13" t="s">
        <v>370</v>
      </c>
      <c r="I1885" s="13"/>
      <c r="J1885" s="13" t="s">
        <v>370</v>
      </c>
      <c r="L1885" s="13" t="s">
        <v>524</v>
      </c>
      <c r="M1885" s="15"/>
      <c r="N1885" s="13"/>
      <c r="P1885" s="13"/>
      <c r="R1885" s="13"/>
      <c r="T1885" s="13"/>
      <c r="W1885" s="13"/>
      <c r="Y1885" s="13"/>
      <c r="Z1885" s="14"/>
      <c r="AD1885" s="13">
        <f t="shared" si="194"/>
        <v>2</v>
      </c>
      <c r="AE1885" s="13">
        <f t="shared" si="190"/>
        <v>0</v>
      </c>
      <c r="AF1885" s="13">
        <f t="shared" si="191"/>
        <v>1</v>
      </c>
      <c r="AG1885" s="13">
        <f t="shared" si="193"/>
        <v>0</v>
      </c>
      <c r="AH1885" s="12">
        <f t="shared" si="192"/>
        <v>3</v>
      </c>
    </row>
    <row r="1886" spans="1:34" hidden="1" x14ac:dyDescent="0.3">
      <c r="A1886" s="11" t="s">
        <v>6295</v>
      </c>
      <c r="B1886" s="12" t="s">
        <v>4976</v>
      </c>
      <c r="C1886" s="12" t="s">
        <v>6081</v>
      </c>
      <c r="D1886" s="11" t="s">
        <v>6292</v>
      </c>
      <c r="E1886" s="11" t="s">
        <v>6296</v>
      </c>
      <c r="F1886" s="11" t="s">
        <v>6295</v>
      </c>
      <c r="G1886" s="12" t="s">
        <v>6297</v>
      </c>
      <c r="H1886" s="13" t="s">
        <v>370</v>
      </c>
      <c r="I1886" s="13"/>
      <c r="J1886" s="13" t="s">
        <v>370</v>
      </c>
      <c r="L1886" s="13" t="s">
        <v>370</v>
      </c>
      <c r="M1886" s="15"/>
      <c r="N1886" s="13"/>
      <c r="P1886" s="13"/>
      <c r="R1886" s="13"/>
      <c r="S1886" s="13" t="s">
        <v>370</v>
      </c>
      <c r="T1886" s="13"/>
      <c r="W1886" s="13"/>
      <c r="Y1886" s="13"/>
      <c r="Z1886" s="14"/>
      <c r="AD1886" s="13">
        <f t="shared" si="194"/>
        <v>4</v>
      </c>
      <c r="AE1886" s="13">
        <f t="shared" si="190"/>
        <v>0</v>
      </c>
      <c r="AF1886" s="13">
        <f t="shared" si="191"/>
        <v>0</v>
      </c>
      <c r="AG1886" s="13">
        <f t="shared" si="193"/>
        <v>0</v>
      </c>
      <c r="AH1886" s="12">
        <f t="shared" si="192"/>
        <v>4</v>
      </c>
    </row>
    <row r="1887" spans="1:34" hidden="1" x14ac:dyDescent="0.3">
      <c r="A1887" s="11" t="s">
        <v>6298</v>
      </c>
      <c r="B1887" s="12" t="s">
        <v>4976</v>
      </c>
      <c r="C1887" s="12" t="s">
        <v>6081</v>
      </c>
      <c r="D1887" s="11" t="s">
        <v>6292</v>
      </c>
      <c r="E1887" s="11" t="s">
        <v>6299</v>
      </c>
      <c r="F1887" s="11" t="s">
        <v>6298</v>
      </c>
      <c r="G1887" s="12" t="s">
        <v>6300</v>
      </c>
      <c r="H1887" s="13" t="s">
        <v>370</v>
      </c>
      <c r="I1887" s="13"/>
      <c r="J1887" s="13"/>
      <c r="L1887" s="13" t="s">
        <v>370</v>
      </c>
      <c r="M1887" s="15"/>
      <c r="N1887" s="13"/>
      <c r="P1887" s="13"/>
      <c r="R1887" s="13"/>
      <c r="T1887" s="13"/>
      <c r="W1887" s="13"/>
      <c r="Y1887" s="13"/>
      <c r="Z1887" s="14"/>
      <c r="AD1887" s="13">
        <f t="shared" si="194"/>
        <v>2</v>
      </c>
      <c r="AE1887" s="13">
        <f t="shared" si="190"/>
        <v>0</v>
      </c>
      <c r="AF1887" s="13">
        <f t="shared" si="191"/>
        <v>0</v>
      </c>
      <c r="AG1887" s="13">
        <f t="shared" si="193"/>
        <v>0</v>
      </c>
      <c r="AH1887" s="12">
        <f t="shared" si="192"/>
        <v>2</v>
      </c>
    </row>
    <row r="1888" spans="1:34" hidden="1" x14ac:dyDescent="0.3">
      <c r="A1888" s="11" t="s">
        <v>6301</v>
      </c>
      <c r="B1888" s="12" t="s">
        <v>4976</v>
      </c>
      <c r="C1888" s="12" t="s">
        <v>6081</v>
      </c>
      <c r="D1888" s="11" t="s">
        <v>6292</v>
      </c>
      <c r="E1888" s="11" t="s">
        <v>3855</v>
      </c>
      <c r="F1888" s="11" t="s">
        <v>6301</v>
      </c>
      <c r="G1888" s="12" t="s">
        <v>6302</v>
      </c>
      <c r="I1888" s="13"/>
      <c r="J1888" s="13"/>
      <c r="L1888" s="16" t="s">
        <v>416</v>
      </c>
      <c r="M1888" s="15"/>
      <c r="N1888" s="13"/>
      <c r="P1888" s="13"/>
      <c r="R1888" s="13"/>
      <c r="T1888" s="13"/>
      <c r="W1888" s="13"/>
      <c r="Y1888" s="13"/>
      <c r="Z1888" s="14"/>
      <c r="AD1888" s="13">
        <f>COUNTIF(H1888:Z1888,"X")+COUNTIF(H1888:Z1888, "X(e)")</f>
        <v>1</v>
      </c>
      <c r="AE1888" s="13">
        <f t="shared" si="190"/>
        <v>0</v>
      </c>
      <c r="AF1888" s="13">
        <f t="shared" si="191"/>
        <v>0</v>
      </c>
      <c r="AG1888" s="13">
        <f t="shared" si="193"/>
        <v>0</v>
      </c>
      <c r="AH1888" s="12">
        <f>SUM(AD1888:AG1888)</f>
        <v>1</v>
      </c>
    </row>
    <row r="1889" spans="1:34" hidden="1" x14ac:dyDescent="0.3">
      <c r="A1889" s="11" t="s">
        <v>6303</v>
      </c>
      <c r="B1889" s="12" t="s">
        <v>4976</v>
      </c>
      <c r="C1889" s="12" t="s">
        <v>6081</v>
      </c>
      <c r="D1889" s="11" t="s">
        <v>6304</v>
      </c>
      <c r="E1889" s="11" t="s">
        <v>6305</v>
      </c>
      <c r="F1889" s="11" t="s">
        <v>6303</v>
      </c>
      <c r="G1889" s="12" t="s">
        <v>6306</v>
      </c>
      <c r="I1889" s="13"/>
      <c r="J1889" s="13"/>
      <c r="M1889" s="15" t="s">
        <v>370</v>
      </c>
      <c r="N1889" s="13"/>
      <c r="O1889" s="13" t="s">
        <v>370</v>
      </c>
      <c r="P1889" s="13"/>
      <c r="R1889" s="13"/>
      <c r="T1889" s="13"/>
      <c r="W1889" s="13"/>
      <c r="Y1889" s="13"/>
      <c r="Z1889" s="14"/>
      <c r="AD1889" s="13">
        <f>COUNTIF(H1889:Z1889,"X")+COUNTIF(H1889:Z1889, "X(e)")</f>
        <v>2</v>
      </c>
      <c r="AE1889" s="13">
        <f t="shared" si="190"/>
        <v>0</v>
      </c>
      <c r="AF1889" s="13">
        <f t="shared" si="191"/>
        <v>0</v>
      </c>
      <c r="AG1889" s="13">
        <f t="shared" si="193"/>
        <v>0</v>
      </c>
      <c r="AH1889" s="12">
        <f>SUM(AD1889:AG1889)</f>
        <v>2</v>
      </c>
    </row>
    <row r="1890" spans="1:34" hidden="1" x14ac:dyDescent="0.3">
      <c r="A1890" s="11" t="s">
        <v>6307</v>
      </c>
      <c r="B1890" s="12" t="s">
        <v>4976</v>
      </c>
      <c r="C1890" s="12" t="s">
        <v>6081</v>
      </c>
      <c r="D1890" s="11" t="s">
        <v>6304</v>
      </c>
      <c r="E1890" s="11" t="s">
        <v>6308</v>
      </c>
      <c r="F1890" s="11" t="s">
        <v>6307</v>
      </c>
      <c r="G1890" s="12" t="s">
        <v>6309</v>
      </c>
      <c r="I1890" s="13"/>
      <c r="J1890" s="13" t="s">
        <v>370</v>
      </c>
      <c r="M1890" s="15" t="s">
        <v>370</v>
      </c>
      <c r="N1890" s="13"/>
      <c r="O1890" s="13" t="s">
        <v>370</v>
      </c>
      <c r="P1890" s="13"/>
      <c r="R1890" s="13"/>
      <c r="S1890" s="13" t="s">
        <v>370</v>
      </c>
      <c r="T1890" s="13"/>
      <c r="W1890" s="13" t="s">
        <v>370</v>
      </c>
      <c r="Y1890" s="13"/>
      <c r="Z1890" s="14"/>
      <c r="AD1890" s="13">
        <f>COUNTIF(H1890:Z1890,"X")+COUNTIF(H1890:Z1890, "X(e)")</f>
        <v>5</v>
      </c>
      <c r="AE1890" s="13">
        <f t="shared" ref="AE1890:AE1891" si="195">COUNTIF(H1890:Z1890,"NB")</f>
        <v>0</v>
      </c>
      <c r="AF1890" s="13">
        <f t="shared" ref="AF1890:AF1891" si="196">COUNTIF(H1890:Z1890,"V")</f>
        <v>0</v>
      </c>
      <c r="AG1890" s="13">
        <f t="shared" si="193"/>
        <v>0</v>
      </c>
      <c r="AH1890" s="12">
        <f>SUM(AD1890:AG1890)</f>
        <v>5</v>
      </c>
    </row>
    <row r="1891" spans="1:34" hidden="1" x14ac:dyDescent="0.3">
      <c r="A1891" s="11" t="s">
        <v>6310</v>
      </c>
      <c r="B1891" s="12" t="s">
        <v>4976</v>
      </c>
      <c r="C1891" s="12" t="s">
        <v>6081</v>
      </c>
      <c r="D1891" s="11" t="s">
        <v>6311</v>
      </c>
      <c r="E1891" s="11" t="s">
        <v>6312</v>
      </c>
      <c r="F1891" s="11" t="s">
        <v>6310</v>
      </c>
      <c r="G1891" s="12" t="s">
        <v>6313</v>
      </c>
      <c r="I1891" s="13"/>
      <c r="J1891" s="13"/>
      <c r="M1891" s="15" t="s">
        <v>370</v>
      </c>
      <c r="N1891" s="13"/>
      <c r="O1891" s="13" t="s">
        <v>370</v>
      </c>
      <c r="P1891" s="13"/>
      <c r="R1891" s="13"/>
      <c r="S1891" s="13" t="s">
        <v>370</v>
      </c>
      <c r="T1891" s="13"/>
      <c r="W1891" s="13" t="s">
        <v>370</v>
      </c>
      <c r="Y1891" s="13"/>
      <c r="Z1891" s="14"/>
      <c r="AD1891" s="13">
        <f>COUNTIF(H1891:Z1891,"X")+COUNTIF(H1891:Z1891, "X(e)")</f>
        <v>4</v>
      </c>
      <c r="AE1891" s="13">
        <f t="shared" si="195"/>
        <v>0</v>
      </c>
      <c r="AF1891" s="13">
        <f t="shared" si="196"/>
        <v>0</v>
      </c>
      <c r="AG1891" s="13">
        <f t="shared" si="193"/>
        <v>0</v>
      </c>
      <c r="AH1891" s="12">
        <f>SUM(AD1891:AG1891)</f>
        <v>4</v>
      </c>
    </row>
    <row r="1892" spans="1:34" hidden="1" x14ac:dyDescent="0.3">
      <c r="A1892" s="11" t="s">
        <v>6314</v>
      </c>
      <c r="B1892" s="12" t="s">
        <v>4976</v>
      </c>
      <c r="C1892" s="12" t="s">
        <v>6081</v>
      </c>
      <c r="D1892" s="11" t="s">
        <v>6315</v>
      </c>
      <c r="E1892" s="11" t="s">
        <v>1712</v>
      </c>
      <c r="F1892" s="11" t="s">
        <v>6314</v>
      </c>
      <c r="G1892" s="12" t="s">
        <v>6316</v>
      </c>
      <c r="H1892" s="13" t="s">
        <v>370</v>
      </c>
      <c r="I1892" s="13"/>
      <c r="J1892" s="13" t="s">
        <v>370</v>
      </c>
      <c r="M1892" s="15"/>
      <c r="N1892" s="13"/>
      <c r="P1892" s="13"/>
      <c r="R1892" s="13"/>
      <c r="T1892" s="13"/>
      <c r="W1892" s="13"/>
      <c r="Y1892" s="13"/>
      <c r="Z1892" s="14"/>
      <c r="AD1892" s="13">
        <v>2</v>
      </c>
      <c r="AE1892" s="13">
        <v>0</v>
      </c>
      <c r="AF1892" s="13">
        <v>0</v>
      </c>
      <c r="AG1892" s="13">
        <f t="shared" si="193"/>
        <v>0</v>
      </c>
      <c r="AH1892" s="12">
        <v>2</v>
      </c>
    </row>
    <row r="1893" spans="1:34" hidden="1" x14ac:dyDescent="0.3">
      <c r="A1893" s="11" t="s">
        <v>6317</v>
      </c>
      <c r="B1893" s="12" t="s">
        <v>4976</v>
      </c>
      <c r="C1893" s="12" t="s">
        <v>6081</v>
      </c>
      <c r="D1893" s="11" t="s">
        <v>6315</v>
      </c>
      <c r="E1893" s="11" t="s">
        <v>6318</v>
      </c>
      <c r="F1893" s="11" t="s">
        <v>6317</v>
      </c>
      <c r="G1893" s="12" t="s">
        <v>6319</v>
      </c>
      <c r="H1893" s="13" t="s">
        <v>370</v>
      </c>
      <c r="I1893" s="13"/>
      <c r="J1893" s="13" t="s">
        <v>370</v>
      </c>
      <c r="K1893" s="14" t="s">
        <v>524</v>
      </c>
      <c r="M1893" s="15"/>
      <c r="N1893" s="13"/>
      <c r="P1893" s="13"/>
      <c r="R1893" s="13" t="s">
        <v>370</v>
      </c>
      <c r="T1893" s="13"/>
      <c r="W1893" s="13"/>
      <c r="Y1893" s="13"/>
      <c r="Z1893" s="14"/>
      <c r="AD1893" s="13">
        <v>3</v>
      </c>
      <c r="AE1893" s="13">
        <v>0</v>
      </c>
      <c r="AF1893" s="13">
        <v>0</v>
      </c>
      <c r="AG1893" s="13">
        <f t="shared" si="193"/>
        <v>0</v>
      </c>
      <c r="AH1893" s="12">
        <v>3</v>
      </c>
    </row>
    <row r="1894" spans="1:34" hidden="1" x14ac:dyDescent="0.3">
      <c r="A1894" s="11" t="s">
        <v>6320</v>
      </c>
      <c r="B1894" s="12" t="s">
        <v>4976</v>
      </c>
      <c r="C1894" s="12" t="s">
        <v>6081</v>
      </c>
      <c r="D1894" s="11" t="s">
        <v>6321</v>
      </c>
      <c r="E1894" s="11" t="s">
        <v>6322</v>
      </c>
      <c r="F1894" s="11" t="s">
        <v>6320</v>
      </c>
      <c r="G1894" s="12" t="s">
        <v>6323</v>
      </c>
      <c r="I1894" s="13"/>
      <c r="J1894" s="13"/>
      <c r="K1894" s="17" t="s">
        <v>416</v>
      </c>
      <c r="M1894" s="15"/>
      <c r="N1894" s="13"/>
      <c r="P1894" s="13"/>
      <c r="R1894" s="13"/>
      <c r="T1894" s="13"/>
      <c r="W1894" s="13"/>
      <c r="Y1894" s="13"/>
      <c r="Z1894" s="14"/>
      <c r="AD1894" s="13">
        <f t="shared" ref="AD1894:AD1957" si="197">COUNTIF(H1894:Z1894,"X")+COUNTIF(H1894:Z1894, "X(e)")</f>
        <v>1</v>
      </c>
      <c r="AE1894" s="13">
        <f t="shared" ref="AE1894:AE1957" si="198">COUNTIF(H1894:Z1894,"NB")</f>
        <v>0</v>
      </c>
      <c r="AF1894" s="13">
        <f t="shared" ref="AF1894:AF1957" si="199">COUNTIF(H1894:Z1894,"V")</f>
        <v>0</v>
      </c>
      <c r="AG1894" s="13">
        <f t="shared" si="193"/>
        <v>0</v>
      </c>
      <c r="AH1894" s="12">
        <f t="shared" ref="AH1894:AH1902" si="200">SUM(AD1894:AG1894)</f>
        <v>1</v>
      </c>
    </row>
    <row r="1895" spans="1:34" hidden="1" x14ac:dyDescent="0.3">
      <c r="A1895" s="11" t="s">
        <v>6324</v>
      </c>
      <c r="B1895" s="12" t="s">
        <v>4976</v>
      </c>
      <c r="C1895" s="12" t="s">
        <v>6081</v>
      </c>
      <c r="D1895" s="11" t="s">
        <v>6321</v>
      </c>
      <c r="E1895" s="11" t="s">
        <v>6325</v>
      </c>
      <c r="F1895" s="11" t="s">
        <v>6324</v>
      </c>
      <c r="G1895" s="12" t="s">
        <v>6326</v>
      </c>
      <c r="I1895" s="13"/>
      <c r="J1895" s="13" t="s">
        <v>370</v>
      </c>
      <c r="K1895" s="14" t="s">
        <v>370</v>
      </c>
      <c r="M1895" s="15" t="s">
        <v>370</v>
      </c>
      <c r="N1895" s="13"/>
      <c r="O1895" s="13" t="s">
        <v>370</v>
      </c>
      <c r="P1895" s="13"/>
      <c r="Q1895" s="13" t="s">
        <v>370</v>
      </c>
      <c r="R1895" s="13" t="s">
        <v>370</v>
      </c>
      <c r="S1895" s="13" t="s">
        <v>370</v>
      </c>
      <c r="T1895" s="13"/>
      <c r="W1895" s="13" t="s">
        <v>370</v>
      </c>
      <c r="Y1895" s="13"/>
      <c r="Z1895" s="14"/>
      <c r="AD1895" s="13">
        <f t="shared" si="197"/>
        <v>8</v>
      </c>
      <c r="AE1895" s="13">
        <f t="shared" si="198"/>
        <v>0</v>
      </c>
      <c r="AF1895" s="13">
        <f t="shared" si="199"/>
        <v>0</v>
      </c>
      <c r="AG1895" s="13">
        <f t="shared" si="193"/>
        <v>0</v>
      </c>
      <c r="AH1895" s="12">
        <f t="shared" si="200"/>
        <v>8</v>
      </c>
    </row>
    <row r="1896" spans="1:34" hidden="1" x14ac:dyDescent="0.3">
      <c r="A1896" s="11" t="s">
        <v>6327</v>
      </c>
      <c r="B1896" s="12" t="s">
        <v>4976</v>
      </c>
      <c r="C1896" s="12" t="s">
        <v>6081</v>
      </c>
      <c r="D1896" s="11" t="s">
        <v>6321</v>
      </c>
      <c r="E1896" s="11" t="s">
        <v>6328</v>
      </c>
      <c r="F1896" s="11" t="s">
        <v>6327</v>
      </c>
      <c r="G1896" s="12" t="s">
        <v>6329</v>
      </c>
      <c r="I1896" s="13"/>
      <c r="J1896" s="13"/>
      <c r="K1896" s="14" t="s">
        <v>370</v>
      </c>
      <c r="M1896" s="15" t="s">
        <v>370</v>
      </c>
      <c r="N1896" s="13"/>
      <c r="O1896" s="13" t="s">
        <v>396</v>
      </c>
      <c r="P1896" s="13"/>
      <c r="R1896" s="13"/>
      <c r="S1896" s="13" t="s">
        <v>370</v>
      </c>
      <c r="T1896" s="13"/>
      <c r="W1896" s="13"/>
      <c r="Y1896" s="13"/>
      <c r="Z1896" s="14"/>
      <c r="AD1896" s="13">
        <f t="shared" si="197"/>
        <v>3</v>
      </c>
      <c r="AE1896" s="13">
        <f t="shared" si="198"/>
        <v>0</v>
      </c>
      <c r="AF1896" s="13">
        <f t="shared" si="199"/>
        <v>0</v>
      </c>
      <c r="AG1896" s="13">
        <f t="shared" si="193"/>
        <v>0</v>
      </c>
      <c r="AH1896" s="12">
        <f t="shared" si="200"/>
        <v>3</v>
      </c>
    </row>
    <row r="1897" spans="1:34" hidden="1" x14ac:dyDescent="0.3">
      <c r="A1897" s="11" t="s">
        <v>6330</v>
      </c>
      <c r="B1897" s="12" t="s">
        <v>4976</v>
      </c>
      <c r="C1897" s="12" t="s">
        <v>6081</v>
      </c>
      <c r="D1897" s="11" t="s">
        <v>6321</v>
      </c>
      <c r="E1897" s="11" t="s">
        <v>493</v>
      </c>
      <c r="F1897" s="11" t="s">
        <v>6330</v>
      </c>
      <c r="G1897" s="12" t="s">
        <v>6331</v>
      </c>
      <c r="I1897" s="13"/>
      <c r="J1897" s="13"/>
      <c r="K1897" s="14" t="s">
        <v>370</v>
      </c>
      <c r="M1897" s="15" t="s">
        <v>370</v>
      </c>
      <c r="N1897" s="13"/>
      <c r="O1897" s="13" t="s">
        <v>370</v>
      </c>
      <c r="P1897" s="13"/>
      <c r="R1897" s="13"/>
      <c r="S1897" s="13" t="s">
        <v>370</v>
      </c>
      <c r="T1897" s="13"/>
      <c r="W1897" s="13"/>
      <c r="Y1897" s="13"/>
      <c r="Z1897" s="14"/>
      <c r="AD1897" s="13">
        <f t="shared" si="197"/>
        <v>4</v>
      </c>
      <c r="AE1897" s="13">
        <f t="shared" si="198"/>
        <v>0</v>
      </c>
      <c r="AF1897" s="13">
        <f t="shared" si="199"/>
        <v>0</v>
      </c>
      <c r="AG1897" s="13">
        <f t="shared" si="193"/>
        <v>0</v>
      </c>
      <c r="AH1897" s="12">
        <f t="shared" si="200"/>
        <v>4</v>
      </c>
    </row>
    <row r="1898" spans="1:34" hidden="1" x14ac:dyDescent="0.3">
      <c r="A1898" s="11" t="s">
        <v>6332</v>
      </c>
      <c r="B1898" s="12" t="s">
        <v>4976</v>
      </c>
      <c r="C1898" s="12" t="s">
        <v>6081</v>
      </c>
      <c r="D1898" s="11" t="s">
        <v>6321</v>
      </c>
      <c r="E1898" s="11" t="s">
        <v>1347</v>
      </c>
      <c r="F1898" s="11" t="s">
        <v>6332</v>
      </c>
      <c r="G1898" s="12" t="s">
        <v>6333</v>
      </c>
      <c r="H1898" s="13" t="s">
        <v>370</v>
      </c>
      <c r="I1898" s="13"/>
      <c r="J1898" s="13" t="s">
        <v>370</v>
      </c>
      <c r="K1898" s="14" t="s">
        <v>370</v>
      </c>
      <c r="M1898" s="15"/>
      <c r="N1898" s="13"/>
      <c r="P1898" s="13"/>
      <c r="R1898" s="13" t="s">
        <v>370</v>
      </c>
      <c r="T1898" s="13"/>
      <c r="V1898" s="13" t="s">
        <v>370</v>
      </c>
      <c r="W1898" s="13"/>
      <c r="Y1898" s="13"/>
      <c r="Z1898" s="14"/>
      <c r="AD1898" s="13">
        <f t="shared" si="197"/>
        <v>5</v>
      </c>
      <c r="AE1898" s="13">
        <f t="shared" si="198"/>
        <v>0</v>
      </c>
      <c r="AF1898" s="13">
        <f t="shared" si="199"/>
        <v>0</v>
      </c>
      <c r="AG1898" s="13">
        <f t="shared" si="193"/>
        <v>0</v>
      </c>
      <c r="AH1898" s="12">
        <f t="shared" si="200"/>
        <v>5</v>
      </c>
    </row>
    <row r="1899" spans="1:34" hidden="1" x14ac:dyDescent="0.3">
      <c r="A1899" s="11" t="s">
        <v>6334</v>
      </c>
      <c r="B1899" s="12" t="s">
        <v>4976</v>
      </c>
      <c r="C1899" s="12" t="s">
        <v>6081</v>
      </c>
      <c r="D1899" s="11" t="s">
        <v>6321</v>
      </c>
      <c r="E1899" s="11" t="s">
        <v>864</v>
      </c>
      <c r="F1899" s="11" t="s">
        <v>6334</v>
      </c>
      <c r="G1899" s="12" t="s">
        <v>6335</v>
      </c>
      <c r="H1899" s="13" t="s">
        <v>370</v>
      </c>
      <c r="I1899" s="13"/>
      <c r="J1899" s="13" t="s">
        <v>370</v>
      </c>
      <c r="M1899" s="15"/>
      <c r="N1899" s="13"/>
      <c r="P1899" s="13"/>
      <c r="R1899" s="13" t="s">
        <v>370</v>
      </c>
      <c r="T1899" s="13"/>
      <c r="W1899" s="13"/>
      <c r="Y1899" s="13"/>
      <c r="Z1899" s="14"/>
      <c r="AD1899" s="13">
        <f t="shared" si="197"/>
        <v>3</v>
      </c>
      <c r="AE1899" s="13">
        <f t="shared" si="198"/>
        <v>0</v>
      </c>
      <c r="AF1899" s="13">
        <f t="shared" si="199"/>
        <v>0</v>
      </c>
      <c r="AG1899" s="13">
        <f t="shared" si="193"/>
        <v>0</v>
      </c>
      <c r="AH1899" s="12">
        <f t="shared" si="200"/>
        <v>3</v>
      </c>
    </row>
    <row r="1900" spans="1:34" hidden="1" x14ac:dyDescent="0.3">
      <c r="A1900" s="11" t="s">
        <v>6336</v>
      </c>
      <c r="B1900" s="12" t="s">
        <v>4976</v>
      </c>
      <c r="C1900" s="12" t="s">
        <v>6081</v>
      </c>
      <c r="D1900" s="11" t="s">
        <v>6337</v>
      </c>
      <c r="E1900" s="11" t="s">
        <v>6338</v>
      </c>
      <c r="F1900" s="11" t="s">
        <v>6336</v>
      </c>
      <c r="G1900" s="12" t="s">
        <v>6339</v>
      </c>
      <c r="H1900" s="13" t="s">
        <v>370</v>
      </c>
      <c r="I1900" s="13"/>
      <c r="J1900" s="13" t="s">
        <v>370</v>
      </c>
      <c r="K1900" s="14" t="s">
        <v>370</v>
      </c>
      <c r="M1900" s="15" t="s">
        <v>370</v>
      </c>
      <c r="N1900" s="13"/>
      <c r="O1900" s="13" t="s">
        <v>370</v>
      </c>
      <c r="P1900" s="13"/>
      <c r="Q1900" s="13" t="s">
        <v>370</v>
      </c>
      <c r="R1900" s="13" t="s">
        <v>370</v>
      </c>
      <c r="S1900" s="13" t="s">
        <v>370</v>
      </c>
      <c r="T1900" s="13"/>
      <c r="V1900" s="13" t="s">
        <v>370</v>
      </c>
      <c r="W1900" s="13" t="s">
        <v>370</v>
      </c>
      <c r="Y1900" s="13"/>
      <c r="Z1900" s="14"/>
      <c r="AD1900" s="13">
        <f t="shared" si="197"/>
        <v>10</v>
      </c>
      <c r="AE1900" s="13">
        <f t="shared" si="198"/>
        <v>0</v>
      </c>
      <c r="AF1900" s="13">
        <f t="shared" si="199"/>
        <v>0</v>
      </c>
      <c r="AG1900" s="13">
        <f t="shared" si="193"/>
        <v>0</v>
      </c>
      <c r="AH1900" s="12">
        <f t="shared" si="200"/>
        <v>10</v>
      </c>
    </row>
    <row r="1901" spans="1:34" hidden="1" x14ac:dyDescent="0.3">
      <c r="A1901" s="11" t="s">
        <v>6340</v>
      </c>
      <c r="B1901" s="12" t="s">
        <v>4976</v>
      </c>
      <c r="C1901" s="12" t="s">
        <v>6081</v>
      </c>
      <c r="D1901" s="11" t="s">
        <v>6341</v>
      </c>
      <c r="E1901" s="11" t="s">
        <v>2427</v>
      </c>
      <c r="F1901" s="11" t="s">
        <v>6340</v>
      </c>
      <c r="G1901" s="12" t="s">
        <v>6342</v>
      </c>
      <c r="H1901" s="13" t="s">
        <v>370</v>
      </c>
      <c r="I1901" s="13"/>
      <c r="J1901" s="13" t="s">
        <v>370</v>
      </c>
      <c r="K1901" s="14" t="s">
        <v>370</v>
      </c>
      <c r="L1901" s="13" t="s">
        <v>370</v>
      </c>
      <c r="M1901" s="15"/>
      <c r="N1901" s="13"/>
      <c r="P1901" s="13"/>
      <c r="R1901" s="13" t="s">
        <v>538</v>
      </c>
      <c r="S1901" s="13" t="s">
        <v>370</v>
      </c>
      <c r="T1901" s="13"/>
      <c r="V1901" s="13" t="s">
        <v>370</v>
      </c>
      <c r="W1901" s="13"/>
      <c r="Y1901" s="13"/>
      <c r="Z1901" s="14"/>
      <c r="AD1901" s="13">
        <f t="shared" si="197"/>
        <v>6</v>
      </c>
      <c r="AE1901" s="13">
        <f t="shared" si="198"/>
        <v>1</v>
      </c>
      <c r="AF1901" s="13">
        <f t="shared" si="199"/>
        <v>0</v>
      </c>
      <c r="AG1901" s="13">
        <f t="shared" si="193"/>
        <v>0</v>
      </c>
      <c r="AH1901" s="12">
        <f t="shared" si="200"/>
        <v>7</v>
      </c>
    </row>
    <row r="1902" spans="1:34" hidden="1" x14ac:dyDescent="0.3">
      <c r="A1902" s="11" t="s">
        <v>6343</v>
      </c>
      <c r="B1902" s="12" t="s">
        <v>4976</v>
      </c>
      <c r="C1902" s="12" t="s">
        <v>6081</v>
      </c>
      <c r="D1902" s="11" t="s">
        <v>6344</v>
      </c>
      <c r="E1902" s="11" t="s">
        <v>486</v>
      </c>
      <c r="F1902" s="11" t="s">
        <v>6343</v>
      </c>
      <c r="G1902" s="12" t="s">
        <v>6345</v>
      </c>
      <c r="H1902" s="13" t="s">
        <v>370</v>
      </c>
      <c r="I1902" s="13"/>
      <c r="J1902" s="13"/>
      <c r="K1902" s="14" t="s">
        <v>370</v>
      </c>
      <c r="M1902" s="15"/>
      <c r="N1902" s="13"/>
      <c r="P1902" s="13"/>
      <c r="R1902" s="13"/>
      <c r="T1902" s="13"/>
      <c r="V1902" s="13" t="s">
        <v>370</v>
      </c>
      <c r="W1902" s="13"/>
      <c r="Y1902" s="13"/>
      <c r="Z1902" s="14"/>
      <c r="AD1902" s="13">
        <f t="shared" si="197"/>
        <v>3</v>
      </c>
      <c r="AE1902" s="13">
        <f t="shared" si="198"/>
        <v>0</v>
      </c>
      <c r="AF1902" s="13">
        <f t="shared" si="199"/>
        <v>0</v>
      </c>
      <c r="AG1902" s="13">
        <f t="shared" si="193"/>
        <v>0</v>
      </c>
      <c r="AH1902" s="12">
        <f t="shared" si="200"/>
        <v>3</v>
      </c>
    </row>
    <row r="1903" spans="1:34" ht="13.95" hidden="1" customHeight="1" x14ac:dyDescent="0.3">
      <c r="A1903" s="11" t="s">
        <v>6346</v>
      </c>
      <c r="B1903" s="12" t="s">
        <v>4976</v>
      </c>
      <c r="C1903" s="12" t="s">
        <v>6081</v>
      </c>
      <c r="D1903" s="11" t="s">
        <v>6347</v>
      </c>
      <c r="E1903" s="11" t="s">
        <v>5339</v>
      </c>
      <c r="F1903" s="11" t="s">
        <v>6346</v>
      </c>
      <c r="G1903" s="12" t="s">
        <v>6348</v>
      </c>
      <c r="I1903" s="13"/>
      <c r="J1903" s="13"/>
      <c r="M1903" s="15"/>
      <c r="N1903" s="13"/>
      <c r="P1903" s="13"/>
      <c r="R1903" s="13"/>
      <c r="S1903" s="16" t="s">
        <v>416</v>
      </c>
      <c r="T1903" s="13"/>
      <c r="W1903" s="13"/>
      <c r="Y1903" s="13"/>
      <c r="Z1903" s="14"/>
      <c r="AD1903" s="13">
        <f t="shared" si="197"/>
        <v>1</v>
      </c>
      <c r="AE1903" s="13">
        <f t="shared" si="198"/>
        <v>0</v>
      </c>
      <c r="AF1903" s="13">
        <f t="shared" si="199"/>
        <v>0</v>
      </c>
      <c r="AG1903" s="13">
        <f t="shared" si="193"/>
        <v>0</v>
      </c>
      <c r="AH1903" s="12">
        <f t="shared" ref="AH1903:AH1966" si="201">SUM(AD1903:AG1903)</f>
        <v>1</v>
      </c>
    </row>
    <row r="1904" spans="1:34" hidden="1" x14ac:dyDescent="0.3">
      <c r="A1904" s="11" t="s">
        <v>6349</v>
      </c>
      <c r="B1904" s="12" t="s">
        <v>4976</v>
      </c>
      <c r="C1904" s="12" t="s">
        <v>6081</v>
      </c>
      <c r="D1904" s="11" t="s">
        <v>6350</v>
      </c>
      <c r="E1904" s="11" t="s">
        <v>6351</v>
      </c>
      <c r="F1904" s="11" t="s">
        <v>6349</v>
      </c>
      <c r="G1904" s="12" t="s">
        <v>6352</v>
      </c>
      <c r="H1904" s="13" t="s">
        <v>359</v>
      </c>
      <c r="I1904" s="13"/>
      <c r="L1904" s="13" t="s">
        <v>359</v>
      </c>
      <c r="M1904" s="31"/>
      <c r="N1904" s="13"/>
      <c r="P1904" s="13"/>
      <c r="W1904" s="13"/>
      <c r="Y1904" s="13"/>
      <c r="AD1904" s="13">
        <f t="shared" si="197"/>
        <v>2</v>
      </c>
      <c r="AE1904" s="13">
        <f t="shared" si="198"/>
        <v>0</v>
      </c>
      <c r="AF1904" s="13">
        <f t="shared" si="199"/>
        <v>0</v>
      </c>
      <c r="AG1904" s="13">
        <f t="shared" si="193"/>
        <v>0</v>
      </c>
      <c r="AH1904" s="12">
        <f t="shared" si="201"/>
        <v>2</v>
      </c>
    </row>
    <row r="1905" spans="1:34" hidden="1" x14ac:dyDescent="0.3">
      <c r="A1905" s="11" t="s">
        <v>6353</v>
      </c>
      <c r="B1905" s="12" t="s">
        <v>4976</v>
      </c>
      <c r="C1905" s="12" t="s">
        <v>6081</v>
      </c>
      <c r="D1905" s="11" t="s">
        <v>6350</v>
      </c>
      <c r="E1905" s="11" t="s">
        <v>6354</v>
      </c>
      <c r="F1905" s="11" t="s">
        <v>6353</v>
      </c>
      <c r="G1905" s="12" t="s">
        <v>6355</v>
      </c>
      <c r="H1905" s="13" t="s">
        <v>370</v>
      </c>
      <c r="I1905" s="13"/>
      <c r="J1905" s="13" t="s">
        <v>370</v>
      </c>
      <c r="L1905" s="13" t="s">
        <v>370</v>
      </c>
      <c r="M1905" s="15"/>
      <c r="N1905" s="13"/>
      <c r="P1905" s="13"/>
      <c r="R1905" s="13"/>
      <c r="S1905" s="13" t="s">
        <v>370</v>
      </c>
      <c r="T1905" s="13"/>
      <c r="V1905" s="13" t="s">
        <v>396</v>
      </c>
      <c r="W1905" s="13"/>
      <c r="Y1905" s="13"/>
      <c r="Z1905" s="14"/>
      <c r="AD1905" s="13">
        <f t="shared" si="197"/>
        <v>4</v>
      </c>
      <c r="AE1905" s="13">
        <f t="shared" si="198"/>
        <v>0</v>
      </c>
      <c r="AF1905" s="13">
        <f t="shared" si="199"/>
        <v>0</v>
      </c>
      <c r="AG1905" s="13">
        <f t="shared" si="193"/>
        <v>0</v>
      </c>
      <c r="AH1905" s="12">
        <f t="shared" si="201"/>
        <v>4</v>
      </c>
    </row>
    <row r="1906" spans="1:34" hidden="1" x14ac:dyDescent="0.3">
      <c r="A1906" s="11" t="s">
        <v>6356</v>
      </c>
      <c r="B1906" s="12" t="s">
        <v>4976</v>
      </c>
      <c r="C1906" s="12" t="s">
        <v>6081</v>
      </c>
      <c r="D1906" s="11" t="s">
        <v>6350</v>
      </c>
      <c r="E1906" s="11" t="s">
        <v>3670</v>
      </c>
      <c r="F1906" s="11" t="s">
        <v>6356</v>
      </c>
      <c r="G1906" s="12" t="s">
        <v>6357</v>
      </c>
      <c r="I1906" s="13"/>
      <c r="J1906" s="13"/>
      <c r="L1906" s="13" t="s">
        <v>370</v>
      </c>
      <c r="M1906" s="15"/>
      <c r="N1906" s="13"/>
      <c r="P1906" s="13"/>
      <c r="R1906" s="13"/>
      <c r="S1906" s="13" t="s">
        <v>370</v>
      </c>
      <c r="T1906" s="13"/>
      <c r="W1906" s="13"/>
      <c r="Y1906" s="13"/>
      <c r="Z1906" s="14"/>
      <c r="AD1906" s="13">
        <f t="shared" si="197"/>
        <v>2</v>
      </c>
      <c r="AE1906" s="13">
        <f t="shared" si="198"/>
        <v>0</v>
      </c>
      <c r="AF1906" s="13">
        <f t="shared" si="199"/>
        <v>0</v>
      </c>
      <c r="AG1906" s="13">
        <f t="shared" si="193"/>
        <v>0</v>
      </c>
      <c r="AH1906" s="12">
        <f t="shared" si="201"/>
        <v>2</v>
      </c>
    </row>
    <row r="1907" spans="1:34" hidden="1" x14ac:dyDescent="0.3">
      <c r="A1907" s="11" t="s">
        <v>6358</v>
      </c>
      <c r="B1907" s="12" t="s">
        <v>4976</v>
      </c>
      <c r="C1907" s="12" t="s">
        <v>6081</v>
      </c>
      <c r="D1907" s="11" t="s">
        <v>6350</v>
      </c>
      <c r="E1907" s="11" t="s">
        <v>6359</v>
      </c>
      <c r="F1907" s="11" t="s">
        <v>6358</v>
      </c>
      <c r="G1907" s="12" t="s">
        <v>6360</v>
      </c>
      <c r="H1907" s="13" t="s">
        <v>370</v>
      </c>
      <c r="I1907" s="13"/>
      <c r="J1907" s="13" t="s">
        <v>370</v>
      </c>
      <c r="L1907" s="13" t="s">
        <v>370</v>
      </c>
      <c r="M1907" s="15"/>
      <c r="N1907" s="13"/>
      <c r="P1907" s="13"/>
      <c r="R1907" s="13"/>
      <c r="S1907" s="13" t="s">
        <v>370</v>
      </c>
      <c r="T1907" s="13"/>
      <c r="W1907" s="13"/>
      <c r="Y1907" s="13"/>
      <c r="Z1907" s="14"/>
      <c r="AD1907" s="13">
        <f t="shared" si="197"/>
        <v>4</v>
      </c>
      <c r="AE1907" s="13">
        <f t="shared" si="198"/>
        <v>0</v>
      </c>
      <c r="AF1907" s="13">
        <f t="shared" si="199"/>
        <v>0</v>
      </c>
      <c r="AG1907" s="13">
        <f t="shared" si="193"/>
        <v>0</v>
      </c>
      <c r="AH1907" s="12">
        <f t="shared" si="201"/>
        <v>4</v>
      </c>
    </row>
    <row r="1908" spans="1:34" hidden="1" x14ac:dyDescent="0.3">
      <c r="A1908" s="11" t="s">
        <v>6361</v>
      </c>
      <c r="B1908" s="12" t="s">
        <v>4976</v>
      </c>
      <c r="C1908" s="12" t="s">
        <v>6081</v>
      </c>
      <c r="D1908" s="11" t="s">
        <v>6362</v>
      </c>
      <c r="E1908" s="11" t="s">
        <v>6363</v>
      </c>
      <c r="F1908" s="11" t="s">
        <v>6361</v>
      </c>
      <c r="G1908" s="12" t="s">
        <v>6364</v>
      </c>
      <c r="I1908" s="13"/>
      <c r="J1908" s="13"/>
      <c r="K1908" s="17" t="s">
        <v>416</v>
      </c>
      <c r="M1908" s="15"/>
      <c r="N1908" s="13"/>
      <c r="P1908" s="13"/>
      <c r="R1908" s="13"/>
      <c r="T1908" s="13"/>
      <c r="W1908" s="13"/>
      <c r="Y1908" s="13"/>
      <c r="Z1908" s="14"/>
      <c r="AD1908" s="13">
        <f t="shared" si="197"/>
        <v>1</v>
      </c>
      <c r="AE1908" s="13">
        <f t="shared" si="198"/>
        <v>0</v>
      </c>
      <c r="AF1908" s="13">
        <f t="shared" si="199"/>
        <v>0</v>
      </c>
      <c r="AG1908" s="13">
        <f t="shared" ref="AG1908:AG1974" si="202">COUNTIF(H1908:AA1908,"IN")</f>
        <v>0</v>
      </c>
      <c r="AH1908" s="12">
        <f t="shared" si="201"/>
        <v>1</v>
      </c>
    </row>
    <row r="1909" spans="1:34" hidden="1" x14ac:dyDescent="0.3">
      <c r="A1909" s="11" t="s">
        <v>6365</v>
      </c>
      <c r="B1909" s="12" t="s">
        <v>4976</v>
      </c>
      <c r="C1909" s="12" t="s">
        <v>6081</v>
      </c>
      <c r="D1909" s="11" t="s">
        <v>6362</v>
      </c>
      <c r="E1909" s="11" t="s">
        <v>2845</v>
      </c>
      <c r="F1909" s="11" t="s">
        <v>6365</v>
      </c>
      <c r="G1909" s="12" t="s">
        <v>6366</v>
      </c>
      <c r="H1909" s="13" t="s">
        <v>370</v>
      </c>
      <c r="I1909" s="13"/>
      <c r="K1909" s="14" t="s">
        <v>538</v>
      </c>
      <c r="L1909" s="13" t="s">
        <v>370</v>
      </c>
      <c r="M1909" s="15"/>
      <c r="N1909" s="13"/>
      <c r="P1909" s="13"/>
      <c r="R1909" s="13" t="s">
        <v>524</v>
      </c>
      <c r="T1909" s="13"/>
      <c r="V1909" s="13" t="s">
        <v>538</v>
      </c>
      <c r="W1909" s="13"/>
      <c r="Y1909" s="13"/>
      <c r="Z1909" s="14" t="s">
        <v>524</v>
      </c>
      <c r="AD1909" s="13">
        <f t="shared" si="197"/>
        <v>2</v>
      </c>
      <c r="AE1909" s="13">
        <f>COUNTIF(H1909:Z1909,"NB")</f>
        <v>2</v>
      </c>
      <c r="AF1909" s="13">
        <f>COUNTIF(H1909:Z1909,"V")</f>
        <v>2</v>
      </c>
      <c r="AG1909" s="13">
        <f t="shared" si="202"/>
        <v>0</v>
      </c>
      <c r="AH1909" s="12">
        <f t="shared" si="201"/>
        <v>6</v>
      </c>
    </row>
    <row r="1910" spans="1:34" hidden="1" x14ac:dyDescent="0.3">
      <c r="A1910" s="11" t="s">
        <v>6367</v>
      </c>
      <c r="B1910" s="12" t="s">
        <v>4976</v>
      </c>
      <c r="C1910" s="12" t="s">
        <v>6081</v>
      </c>
      <c r="D1910" s="11" t="s">
        <v>6362</v>
      </c>
      <c r="E1910" s="11" t="s">
        <v>2333</v>
      </c>
      <c r="F1910" s="11" t="s">
        <v>6367</v>
      </c>
      <c r="G1910" s="12" t="s">
        <v>6368</v>
      </c>
      <c r="H1910" s="13" t="s">
        <v>370</v>
      </c>
      <c r="I1910" s="13"/>
      <c r="J1910" s="13"/>
      <c r="L1910" s="13" t="s">
        <v>370</v>
      </c>
      <c r="M1910" s="15"/>
      <c r="N1910" s="13"/>
      <c r="P1910" s="13"/>
      <c r="R1910" s="13"/>
      <c r="T1910" s="13"/>
      <c r="W1910" s="13"/>
      <c r="Y1910" s="13"/>
      <c r="Z1910" s="14" t="s">
        <v>370</v>
      </c>
      <c r="AD1910" s="13">
        <f t="shared" si="197"/>
        <v>3</v>
      </c>
      <c r="AE1910" s="13">
        <f t="shared" si="198"/>
        <v>0</v>
      </c>
      <c r="AF1910" s="13">
        <f t="shared" si="199"/>
        <v>0</v>
      </c>
      <c r="AG1910" s="13">
        <f t="shared" si="202"/>
        <v>0</v>
      </c>
      <c r="AH1910" s="12">
        <f t="shared" si="201"/>
        <v>3</v>
      </c>
    </row>
    <row r="1911" spans="1:34" hidden="1" x14ac:dyDescent="0.3">
      <c r="A1911" s="11" t="s">
        <v>6369</v>
      </c>
      <c r="B1911" s="12" t="s">
        <v>4976</v>
      </c>
      <c r="C1911" s="12" t="s">
        <v>6081</v>
      </c>
      <c r="D1911" s="11" t="s">
        <v>6362</v>
      </c>
      <c r="E1911" s="11" t="s">
        <v>6370</v>
      </c>
      <c r="F1911" s="11" t="s">
        <v>6369</v>
      </c>
      <c r="G1911" s="12" t="s">
        <v>6371</v>
      </c>
      <c r="H1911" s="16" t="s">
        <v>416</v>
      </c>
      <c r="I1911" s="13"/>
      <c r="J1911" s="13"/>
      <c r="M1911" s="15"/>
      <c r="N1911" s="13"/>
      <c r="P1911" s="13"/>
      <c r="R1911" s="13"/>
      <c r="T1911" s="13"/>
      <c r="W1911" s="13"/>
      <c r="Y1911" s="13"/>
      <c r="Z1911" s="14"/>
      <c r="AD1911" s="13">
        <f t="shared" si="197"/>
        <v>1</v>
      </c>
      <c r="AE1911" s="13">
        <f>COUNTIF(H1911:Z1911,"NB")</f>
        <v>0</v>
      </c>
      <c r="AF1911" s="13">
        <f>COUNTIF(H1911:Z1911,"V")</f>
        <v>0</v>
      </c>
      <c r="AG1911" s="13">
        <f t="shared" si="202"/>
        <v>0</v>
      </c>
      <c r="AH1911" s="12">
        <f t="shared" si="201"/>
        <v>1</v>
      </c>
    </row>
    <row r="1912" spans="1:34" hidden="1" x14ac:dyDescent="0.3">
      <c r="A1912" s="11" t="s">
        <v>6372</v>
      </c>
      <c r="B1912" s="12" t="s">
        <v>4976</v>
      </c>
      <c r="C1912" s="12" t="s">
        <v>6081</v>
      </c>
      <c r="D1912" s="11" t="s">
        <v>6362</v>
      </c>
      <c r="E1912" s="11" t="s">
        <v>6373</v>
      </c>
      <c r="F1912" s="11" t="s">
        <v>6372</v>
      </c>
      <c r="G1912" s="12" t="s">
        <v>6374</v>
      </c>
      <c r="I1912" s="13"/>
      <c r="J1912" s="13"/>
      <c r="M1912" s="15" t="s">
        <v>359</v>
      </c>
      <c r="N1912" s="13"/>
      <c r="O1912" s="13" t="s">
        <v>370</v>
      </c>
      <c r="P1912" s="13"/>
      <c r="R1912" s="13"/>
      <c r="S1912" s="13" t="s">
        <v>359</v>
      </c>
      <c r="T1912" s="13"/>
      <c r="W1912" s="13" t="s">
        <v>359</v>
      </c>
      <c r="Y1912" s="13"/>
      <c r="Z1912" s="14"/>
      <c r="AD1912" s="13">
        <f t="shared" si="197"/>
        <v>4</v>
      </c>
      <c r="AE1912" s="13">
        <f t="shared" si="198"/>
        <v>0</v>
      </c>
      <c r="AF1912" s="13">
        <f t="shared" si="199"/>
        <v>0</v>
      </c>
      <c r="AG1912" s="13">
        <f t="shared" si="202"/>
        <v>0</v>
      </c>
      <c r="AH1912" s="12">
        <f t="shared" si="201"/>
        <v>4</v>
      </c>
    </row>
    <row r="1913" spans="1:34" hidden="1" x14ac:dyDescent="0.3">
      <c r="A1913" s="11" t="s">
        <v>6375</v>
      </c>
      <c r="B1913" s="12" t="s">
        <v>4976</v>
      </c>
      <c r="C1913" s="12" t="s">
        <v>6081</v>
      </c>
      <c r="D1913" s="11" t="s">
        <v>6362</v>
      </c>
      <c r="E1913" s="11" t="s">
        <v>6376</v>
      </c>
      <c r="F1913" s="11" t="s">
        <v>6375</v>
      </c>
      <c r="G1913" s="12" t="s">
        <v>6377</v>
      </c>
      <c r="H1913" s="16" t="s">
        <v>416</v>
      </c>
      <c r="I1913" s="13"/>
      <c r="J1913" s="13"/>
      <c r="M1913" s="15"/>
      <c r="N1913" s="13"/>
      <c r="P1913" s="13"/>
      <c r="R1913" s="13"/>
      <c r="T1913" s="13"/>
      <c r="W1913" s="13"/>
      <c r="Y1913" s="13"/>
      <c r="Z1913" s="14"/>
      <c r="AD1913" s="13">
        <f t="shared" si="197"/>
        <v>1</v>
      </c>
      <c r="AE1913" s="13">
        <f>COUNTIF(H1913:Z1913,"NB")</f>
        <v>0</v>
      </c>
      <c r="AF1913" s="13">
        <f>COUNTIF(H1913:Z1913,"V")</f>
        <v>0</v>
      </c>
      <c r="AG1913" s="13">
        <f t="shared" si="202"/>
        <v>0</v>
      </c>
      <c r="AH1913" s="12">
        <f t="shared" si="201"/>
        <v>1</v>
      </c>
    </row>
    <row r="1914" spans="1:34" hidden="1" x14ac:dyDescent="0.3">
      <c r="A1914" s="11" t="s">
        <v>6378</v>
      </c>
      <c r="B1914" s="12" t="s">
        <v>4976</v>
      </c>
      <c r="C1914" s="12" t="s">
        <v>6081</v>
      </c>
      <c r="D1914" s="11" t="s">
        <v>6362</v>
      </c>
      <c r="E1914" s="11" t="s">
        <v>6379</v>
      </c>
      <c r="F1914" s="11" t="s">
        <v>6378</v>
      </c>
      <c r="G1914" s="12" t="s">
        <v>6380</v>
      </c>
      <c r="H1914" s="13" t="s">
        <v>370</v>
      </c>
      <c r="I1914" s="13"/>
      <c r="J1914" s="13" t="s">
        <v>370</v>
      </c>
      <c r="L1914" s="13" t="s">
        <v>370</v>
      </c>
      <c r="M1914" s="15"/>
      <c r="N1914" s="13"/>
      <c r="P1914" s="13"/>
      <c r="R1914" s="13"/>
      <c r="S1914" s="13" t="s">
        <v>370</v>
      </c>
      <c r="T1914" s="13"/>
      <c r="W1914" s="13"/>
      <c r="Y1914" s="13"/>
      <c r="Z1914" s="14"/>
      <c r="AD1914" s="13">
        <f t="shared" si="197"/>
        <v>4</v>
      </c>
      <c r="AE1914" s="13">
        <f t="shared" si="198"/>
        <v>0</v>
      </c>
      <c r="AF1914" s="13">
        <f t="shared" si="199"/>
        <v>0</v>
      </c>
      <c r="AG1914" s="13">
        <f t="shared" si="202"/>
        <v>0</v>
      </c>
      <c r="AH1914" s="12">
        <f t="shared" si="201"/>
        <v>4</v>
      </c>
    </row>
    <row r="1915" spans="1:34" hidden="1" x14ac:dyDescent="0.3">
      <c r="A1915" s="11" t="s">
        <v>6381</v>
      </c>
      <c r="B1915" s="12" t="s">
        <v>4976</v>
      </c>
      <c r="C1915" s="12" t="s">
        <v>6081</v>
      </c>
      <c r="D1915" s="11" t="s">
        <v>6362</v>
      </c>
      <c r="E1915" s="11" t="s">
        <v>6382</v>
      </c>
      <c r="F1915" s="11" t="s">
        <v>6381</v>
      </c>
      <c r="G1915" s="12" t="s">
        <v>6383</v>
      </c>
      <c r="H1915" s="13" t="s">
        <v>370</v>
      </c>
      <c r="I1915" s="13"/>
      <c r="J1915" s="13"/>
      <c r="L1915" s="13" t="s">
        <v>370</v>
      </c>
      <c r="M1915" s="15"/>
      <c r="N1915" s="13"/>
      <c r="P1915" s="13"/>
      <c r="R1915" s="13"/>
      <c r="T1915" s="13"/>
      <c r="W1915" s="13"/>
      <c r="Y1915" s="13"/>
      <c r="Z1915" s="14"/>
      <c r="AD1915" s="13">
        <f t="shared" si="197"/>
        <v>2</v>
      </c>
      <c r="AE1915" s="13">
        <f>COUNTIF(H1915:Z1915,"NB")</f>
        <v>0</v>
      </c>
      <c r="AF1915" s="13">
        <f>COUNTIF(H1915:Z1915,"V")</f>
        <v>0</v>
      </c>
      <c r="AG1915" s="13">
        <f t="shared" si="202"/>
        <v>0</v>
      </c>
      <c r="AH1915" s="12">
        <f t="shared" si="201"/>
        <v>2</v>
      </c>
    </row>
    <row r="1916" spans="1:34" hidden="1" x14ac:dyDescent="0.3">
      <c r="A1916" s="11" t="s">
        <v>6384</v>
      </c>
      <c r="B1916" s="12" t="s">
        <v>4976</v>
      </c>
      <c r="C1916" s="12" t="s">
        <v>6081</v>
      </c>
      <c r="D1916" s="11" t="s">
        <v>6362</v>
      </c>
      <c r="E1916" s="11" t="s">
        <v>6385</v>
      </c>
      <c r="F1916" s="11" t="s">
        <v>6384</v>
      </c>
      <c r="G1916" s="12" t="s">
        <v>6386</v>
      </c>
      <c r="I1916" s="13"/>
      <c r="J1916" s="13"/>
      <c r="M1916" s="15" t="s">
        <v>370</v>
      </c>
      <c r="N1916" s="13"/>
      <c r="O1916" s="13" t="s">
        <v>370</v>
      </c>
      <c r="P1916" s="13"/>
      <c r="R1916" s="13"/>
      <c r="T1916" s="13"/>
      <c r="W1916" s="13"/>
      <c r="Y1916" s="13"/>
      <c r="Z1916" s="14"/>
      <c r="AD1916" s="13">
        <f t="shared" si="197"/>
        <v>2</v>
      </c>
      <c r="AE1916" s="13">
        <f t="shared" si="198"/>
        <v>0</v>
      </c>
      <c r="AF1916" s="13">
        <f t="shared" si="199"/>
        <v>0</v>
      </c>
      <c r="AG1916" s="13">
        <f t="shared" si="202"/>
        <v>0</v>
      </c>
      <c r="AH1916" s="12">
        <f t="shared" si="201"/>
        <v>2</v>
      </c>
    </row>
    <row r="1917" spans="1:34" hidden="1" x14ac:dyDescent="0.3">
      <c r="A1917" s="11" t="s">
        <v>6387</v>
      </c>
      <c r="B1917" s="12" t="s">
        <v>4976</v>
      </c>
      <c r="C1917" s="12" t="s">
        <v>6081</v>
      </c>
      <c r="D1917" s="11" t="s">
        <v>6362</v>
      </c>
      <c r="E1917" s="11" t="s">
        <v>6388</v>
      </c>
      <c r="F1917" s="11" t="s">
        <v>6387</v>
      </c>
      <c r="G1917" s="12" t="s">
        <v>6389</v>
      </c>
      <c r="I1917" s="13"/>
      <c r="J1917" s="13" t="s">
        <v>370</v>
      </c>
      <c r="M1917" s="15"/>
      <c r="N1917" s="13"/>
      <c r="P1917" s="13"/>
      <c r="R1917" s="13"/>
      <c r="S1917" s="13" t="s">
        <v>370</v>
      </c>
      <c r="T1917" s="13"/>
      <c r="W1917" s="13"/>
      <c r="Y1917" s="13"/>
      <c r="Z1917" s="14"/>
      <c r="AD1917" s="13">
        <f t="shared" si="197"/>
        <v>2</v>
      </c>
      <c r="AE1917" s="13">
        <f t="shared" si="198"/>
        <v>0</v>
      </c>
      <c r="AF1917" s="13">
        <f t="shared" si="199"/>
        <v>0</v>
      </c>
      <c r="AG1917" s="13">
        <f t="shared" si="202"/>
        <v>0</v>
      </c>
      <c r="AH1917" s="12">
        <f t="shared" si="201"/>
        <v>2</v>
      </c>
    </row>
    <row r="1918" spans="1:34" hidden="1" x14ac:dyDescent="0.3">
      <c r="A1918" s="11" t="s">
        <v>6390</v>
      </c>
      <c r="B1918" s="12" t="s">
        <v>4976</v>
      </c>
      <c r="C1918" s="12" t="s">
        <v>6081</v>
      </c>
      <c r="D1918" s="11" t="s">
        <v>6362</v>
      </c>
      <c r="E1918" s="11" t="s">
        <v>2531</v>
      </c>
      <c r="F1918" s="11" t="s">
        <v>6390</v>
      </c>
      <c r="G1918" s="12" t="s">
        <v>6391</v>
      </c>
      <c r="I1918" s="13"/>
      <c r="J1918" s="13"/>
      <c r="M1918" s="15"/>
      <c r="N1918" s="13"/>
      <c r="P1918" s="13"/>
      <c r="R1918" s="13"/>
      <c r="S1918" s="16" t="s">
        <v>416</v>
      </c>
      <c r="T1918" s="13"/>
      <c r="W1918" s="13"/>
      <c r="Y1918" s="13"/>
      <c r="Z1918" s="14"/>
      <c r="AD1918" s="13">
        <f t="shared" si="197"/>
        <v>1</v>
      </c>
      <c r="AE1918" s="13">
        <f>COUNTIF(H1918:Z1918,"NB")</f>
        <v>0</v>
      </c>
      <c r="AF1918" s="13">
        <f>COUNTIF(H1918:Z1918,"V")</f>
        <v>0</v>
      </c>
      <c r="AG1918" s="13">
        <f t="shared" si="202"/>
        <v>0</v>
      </c>
      <c r="AH1918" s="12">
        <f t="shared" si="201"/>
        <v>1</v>
      </c>
    </row>
    <row r="1919" spans="1:34" hidden="1" x14ac:dyDescent="0.3">
      <c r="A1919" s="11" t="s">
        <v>6392</v>
      </c>
      <c r="B1919" s="12" t="s">
        <v>4976</v>
      </c>
      <c r="C1919" s="12" t="s">
        <v>6081</v>
      </c>
      <c r="D1919" s="11" t="s">
        <v>6362</v>
      </c>
      <c r="E1919" s="11" t="s">
        <v>6393</v>
      </c>
      <c r="F1919" s="11" t="s">
        <v>6392</v>
      </c>
      <c r="G1919" s="12" t="s">
        <v>6394</v>
      </c>
      <c r="H1919" s="13" t="s">
        <v>370</v>
      </c>
      <c r="I1919" s="13"/>
      <c r="J1919" s="13" t="s">
        <v>370</v>
      </c>
      <c r="L1919" s="13" t="s">
        <v>370</v>
      </c>
      <c r="M1919" s="15"/>
      <c r="N1919" s="13"/>
      <c r="P1919" s="13"/>
      <c r="R1919" s="13"/>
      <c r="S1919" s="13" t="s">
        <v>370</v>
      </c>
      <c r="T1919" s="13"/>
      <c r="W1919" s="13"/>
      <c r="Y1919" s="13"/>
      <c r="Z1919" s="14"/>
      <c r="AD1919" s="13">
        <f t="shared" si="197"/>
        <v>4</v>
      </c>
      <c r="AE1919" s="13">
        <f t="shared" si="198"/>
        <v>0</v>
      </c>
      <c r="AF1919" s="13">
        <f t="shared" si="199"/>
        <v>0</v>
      </c>
      <c r="AG1919" s="13">
        <f t="shared" si="202"/>
        <v>0</v>
      </c>
      <c r="AH1919" s="12">
        <f t="shared" si="201"/>
        <v>4</v>
      </c>
    </row>
    <row r="1920" spans="1:34" hidden="1" x14ac:dyDescent="0.3">
      <c r="A1920" s="11" t="s">
        <v>6395</v>
      </c>
      <c r="B1920" s="12" t="s">
        <v>4976</v>
      </c>
      <c r="C1920" s="12" t="s">
        <v>6081</v>
      </c>
      <c r="D1920" s="11" t="s">
        <v>6362</v>
      </c>
      <c r="E1920" s="11" t="s">
        <v>2952</v>
      </c>
      <c r="F1920" s="11" t="s">
        <v>6395</v>
      </c>
      <c r="G1920" s="12" t="s">
        <v>6396</v>
      </c>
      <c r="H1920" s="13" t="s">
        <v>370</v>
      </c>
      <c r="I1920" s="13"/>
      <c r="J1920" s="13"/>
      <c r="L1920" s="13" t="s">
        <v>370</v>
      </c>
      <c r="M1920" s="15"/>
      <c r="N1920" s="13"/>
      <c r="P1920" s="13"/>
      <c r="R1920" s="13"/>
      <c r="T1920" s="13"/>
      <c r="W1920" s="13"/>
      <c r="Y1920" s="13"/>
      <c r="Z1920" s="14"/>
      <c r="AD1920" s="13">
        <f t="shared" si="197"/>
        <v>2</v>
      </c>
      <c r="AE1920" s="13">
        <f t="shared" si="198"/>
        <v>0</v>
      </c>
      <c r="AF1920" s="13">
        <f t="shared" si="199"/>
        <v>0</v>
      </c>
      <c r="AG1920" s="13">
        <f t="shared" si="202"/>
        <v>0</v>
      </c>
      <c r="AH1920" s="12">
        <f t="shared" si="201"/>
        <v>2</v>
      </c>
    </row>
    <row r="1921" spans="1:34" hidden="1" x14ac:dyDescent="0.3">
      <c r="A1921" s="11" t="s">
        <v>6397</v>
      </c>
      <c r="B1921" s="12" t="s">
        <v>4976</v>
      </c>
      <c r="C1921" s="12" t="s">
        <v>6081</v>
      </c>
      <c r="D1921" s="11" t="s">
        <v>6362</v>
      </c>
      <c r="E1921" s="11" t="s">
        <v>471</v>
      </c>
      <c r="F1921" s="11" t="s">
        <v>6397</v>
      </c>
      <c r="G1921" s="12" t="s">
        <v>6398</v>
      </c>
      <c r="I1921" s="13"/>
      <c r="J1921" s="13"/>
      <c r="M1921" s="15"/>
      <c r="N1921" s="13"/>
      <c r="P1921" s="13"/>
      <c r="R1921" s="13"/>
      <c r="S1921" s="16" t="s">
        <v>416</v>
      </c>
      <c r="T1921" s="13"/>
      <c r="W1921" s="13"/>
      <c r="Y1921" s="13"/>
      <c r="Z1921" s="14"/>
      <c r="AD1921" s="13">
        <f t="shared" si="197"/>
        <v>1</v>
      </c>
      <c r="AE1921" s="13">
        <f t="shared" si="198"/>
        <v>0</v>
      </c>
      <c r="AF1921" s="13">
        <f t="shared" si="199"/>
        <v>0</v>
      </c>
      <c r="AG1921" s="13">
        <f t="shared" si="202"/>
        <v>0</v>
      </c>
      <c r="AH1921" s="12">
        <f t="shared" si="201"/>
        <v>1</v>
      </c>
    </row>
    <row r="1922" spans="1:34" hidden="1" x14ac:dyDescent="0.3">
      <c r="A1922" s="11" t="s">
        <v>6399</v>
      </c>
      <c r="B1922" s="12" t="s">
        <v>4976</v>
      </c>
      <c r="C1922" s="12" t="s">
        <v>6081</v>
      </c>
      <c r="D1922" s="11" t="s">
        <v>6362</v>
      </c>
      <c r="E1922" s="11" t="s">
        <v>6400</v>
      </c>
      <c r="F1922" s="11" t="s">
        <v>6399</v>
      </c>
      <c r="G1922" s="12" t="s">
        <v>6401</v>
      </c>
      <c r="I1922" s="13"/>
      <c r="J1922" s="13"/>
      <c r="L1922" s="16" t="s">
        <v>416</v>
      </c>
      <c r="M1922" s="15"/>
      <c r="N1922" s="13"/>
      <c r="P1922" s="13"/>
      <c r="R1922" s="13"/>
      <c r="T1922" s="13"/>
      <c r="W1922" s="13"/>
      <c r="Y1922" s="13"/>
      <c r="Z1922" s="14"/>
      <c r="AD1922" s="13">
        <f t="shared" si="197"/>
        <v>1</v>
      </c>
      <c r="AE1922" s="13">
        <f t="shared" si="198"/>
        <v>0</v>
      </c>
      <c r="AF1922" s="13">
        <f t="shared" si="199"/>
        <v>0</v>
      </c>
      <c r="AG1922" s="13">
        <f t="shared" si="202"/>
        <v>0</v>
      </c>
      <c r="AH1922" s="12">
        <f t="shared" si="201"/>
        <v>1</v>
      </c>
    </row>
    <row r="1923" spans="1:34" hidden="1" x14ac:dyDescent="0.3">
      <c r="A1923" s="11" t="s">
        <v>6402</v>
      </c>
      <c r="B1923" s="12" t="s">
        <v>4976</v>
      </c>
      <c r="C1923" s="12" t="s">
        <v>6081</v>
      </c>
      <c r="D1923" s="11" t="s">
        <v>6403</v>
      </c>
      <c r="E1923" s="11" t="s">
        <v>6404</v>
      </c>
      <c r="F1923" s="11" t="s">
        <v>6402</v>
      </c>
      <c r="G1923" s="12" t="s">
        <v>6405</v>
      </c>
      <c r="I1923" s="13"/>
      <c r="J1923" s="13" t="s">
        <v>370</v>
      </c>
      <c r="K1923" s="14" t="s">
        <v>370</v>
      </c>
      <c r="M1923" s="15" t="s">
        <v>370</v>
      </c>
      <c r="N1923" s="13"/>
      <c r="O1923" s="13" t="s">
        <v>370</v>
      </c>
      <c r="P1923" s="13"/>
      <c r="R1923" s="13"/>
      <c r="S1923" s="13" t="s">
        <v>370</v>
      </c>
      <c r="T1923" s="13"/>
      <c r="W1923" s="13"/>
      <c r="Y1923" s="13"/>
      <c r="Z1923" s="14"/>
      <c r="AD1923" s="13">
        <f t="shared" si="197"/>
        <v>5</v>
      </c>
      <c r="AE1923" s="13">
        <f t="shared" si="198"/>
        <v>0</v>
      </c>
      <c r="AF1923" s="13">
        <f t="shared" si="199"/>
        <v>0</v>
      </c>
      <c r="AG1923" s="13">
        <f t="shared" si="202"/>
        <v>0</v>
      </c>
      <c r="AH1923" s="12">
        <f t="shared" si="201"/>
        <v>5</v>
      </c>
    </row>
    <row r="1924" spans="1:34" hidden="1" x14ac:dyDescent="0.3">
      <c r="A1924" s="11" t="s">
        <v>6406</v>
      </c>
      <c r="B1924" s="12" t="s">
        <v>4976</v>
      </c>
      <c r="C1924" s="12" t="s">
        <v>6081</v>
      </c>
      <c r="D1924" s="11" t="s">
        <v>6403</v>
      </c>
      <c r="E1924" s="11" t="s">
        <v>2845</v>
      </c>
      <c r="F1924" s="11" t="s">
        <v>6406</v>
      </c>
      <c r="G1924" s="12" t="s">
        <v>6407</v>
      </c>
      <c r="I1924" s="13"/>
      <c r="J1924" s="13"/>
      <c r="K1924" s="17" t="s">
        <v>416</v>
      </c>
      <c r="M1924" s="15"/>
      <c r="N1924" s="13"/>
      <c r="P1924" s="13"/>
      <c r="R1924" s="13"/>
      <c r="T1924" s="13"/>
      <c r="W1924" s="13"/>
      <c r="Y1924" s="13"/>
      <c r="Z1924" s="14"/>
      <c r="AD1924" s="13">
        <f t="shared" si="197"/>
        <v>1</v>
      </c>
      <c r="AE1924" s="13">
        <f t="shared" si="198"/>
        <v>0</v>
      </c>
      <c r="AF1924" s="13">
        <f t="shared" si="199"/>
        <v>0</v>
      </c>
      <c r="AG1924" s="13">
        <f t="shared" si="202"/>
        <v>0</v>
      </c>
      <c r="AH1924" s="12">
        <f t="shared" si="201"/>
        <v>1</v>
      </c>
    </row>
    <row r="1925" spans="1:34" hidden="1" x14ac:dyDescent="0.3">
      <c r="A1925" s="11" t="s">
        <v>6408</v>
      </c>
      <c r="B1925" s="12" t="s">
        <v>4976</v>
      </c>
      <c r="C1925" s="12" t="s">
        <v>6081</v>
      </c>
      <c r="D1925" s="11" t="s">
        <v>6409</v>
      </c>
      <c r="E1925" s="11" t="s">
        <v>6410</v>
      </c>
      <c r="F1925" s="11" t="s">
        <v>6408</v>
      </c>
      <c r="G1925" s="12" t="s">
        <v>6411</v>
      </c>
      <c r="I1925" s="13"/>
      <c r="J1925" s="13"/>
      <c r="K1925" s="17" t="s">
        <v>416</v>
      </c>
      <c r="M1925" s="15"/>
      <c r="N1925" s="13"/>
      <c r="P1925" s="13"/>
      <c r="R1925" s="13"/>
      <c r="T1925" s="13"/>
      <c r="W1925" s="13"/>
      <c r="Y1925" s="13"/>
      <c r="Z1925" s="14"/>
      <c r="AD1925" s="13">
        <f t="shared" si="197"/>
        <v>1</v>
      </c>
      <c r="AE1925" s="13">
        <f t="shared" si="198"/>
        <v>0</v>
      </c>
      <c r="AF1925" s="13">
        <f t="shared" si="199"/>
        <v>0</v>
      </c>
      <c r="AG1925" s="13">
        <f t="shared" si="202"/>
        <v>0</v>
      </c>
      <c r="AH1925" s="12">
        <f t="shared" si="201"/>
        <v>1</v>
      </c>
    </row>
    <row r="1926" spans="1:34" hidden="1" x14ac:dyDescent="0.3">
      <c r="A1926" s="11" t="s">
        <v>6412</v>
      </c>
      <c r="B1926" s="12" t="s">
        <v>4976</v>
      </c>
      <c r="C1926" s="12" t="s">
        <v>6081</v>
      </c>
      <c r="D1926" s="11" t="s">
        <v>6413</v>
      </c>
      <c r="E1926" s="11" t="s">
        <v>6414</v>
      </c>
      <c r="F1926" s="11" t="s">
        <v>6412</v>
      </c>
      <c r="G1926" s="12" t="s">
        <v>6415</v>
      </c>
      <c r="I1926" s="13"/>
      <c r="J1926" s="13"/>
      <c r="K1926" s="17" t="s">
        <v>416</v>
      </c>
      <c r="M1926" s="15"/>
      <c r="N1926" s="13"/>
      <c r="P1926" s="13"/>
      <c r="R1926" s="13"/>
      <c r="T1926" s="13"/>
      <c r="W1926" s="13"/>
      <c r="Y1926" s="13"/>
      <c r="Z1926" s="14"/>
      <c r="AD1926" s="13">
        <f t="shared" si="197"/>
        <v>1</v>
      </c>
      <c r="AE1926" s="13">
        <f t="shared" si="198"/>
        <v>0</v>
      </c>
      <c r="AF1926" s="13">
        <f t="shared" si="199"/>
        <v>0</v>
      </c>
      <c r="AG1926" s="13">
        <f t="shared" si="202"/>
        <v>0</v>
      </c>
      <c r="AH1926" s="12">
        <f t="shared" si="201"/>
        <v>1</v>
      </c>
    </row>
    <row r="1927" spans="1:34" hidden="1" x14ac:dyDescent="0.3">
      <c r="A1927" s="11" t="s">
        <v>6416</v>
      </c>
      <c r="B1927" s="12" t="s">
        <v>4976</v>
      </c>
      <c r="C1927" s="12" t="s">
        <v>6081</v>
      </c>
      <c r="D1927" s="11" t="s">
        <v>6417</v>
      </c>
      <c r="E1927" s="11" t="s">
        <v>6418</v>
      </c>
      <c r="F1927" s="11" t="s">
        <v>6416</v>
      </c>
      <c r="G1927" s="12" t="s">
        <v>6419</v>
      </c>
      <c r="H1927" s="13" t="s">
        <v>370</v>
      </c>
      <c r="I1927" s="13"/>
      <c r="J1927" s="13"/>
      <c r="K1927" s="14" t="s">
        <v>370</v>
      </c>
      <c r="M1927" s="15"/>
      <c r="N1927" s="13"/>
      <c r="P1927" s="13"/>
      <c r="R1927" s="13" t="s">
        <v>370</v>
      </c>
      <c r="T1927" s="13"/>
      <c r="V1927" s="13" t="s">
        <v>370</v>
      </c>
      <c r="W1927" s="13"/>
      <c r="Y1927" s="13"/>
      <c r="Z1927" s="14"/>
      <c r="AD1927" s="13">
        <f t="shared" si="197"/>
        <v>4</v>
      </c>
      <c r="AE1927" s="13">
        <f t="shared" si="198"/>
        <v>0</v>
      </c>
      <c r="AF1927" s="13">
        <f t="shared" si="199"/>
        <v>0</v>
      </c>
      <c r="AG1927" s="13">
        <f t="shared" si="202"/>
        <v>0</v>
      </c>
      <c r="AH1927" s="12">
        <f t="shared" si="201"/>
        <v>4</v>
      </c>
    </row>
    <row r="1928" spans="1:34" hidden="1" x14ac:dyDescent="0.3">
      <c r="A1928" s="11" t="s">
        <v>6420</v>
      </c>
      <c r="B1928" s="12" t="s">
        <v>4976</v>
      </c>
      <c r="C1928" s="12" t="s">
        <v>6081</v>
      </c>
      <c r="D1928" s="11" t="s">
        <v>6421</v>
      </c>
      <c r="E1928" s="11" t="s">
        <v>6422</v>
      </c>
      <c r="F1928" s="11" t="s">
        <v>6420</v>
      </c>
      <c r="G1928" s="12" t="s">
        <v>6423</v>
      </c>
      <c r="I1928" s="13"/>
      <c r="J1928" s="13"/>
      <c r="M1928" s="15" t="s">
        <v>370</v>
      </c>
      <c r="N1928" s="13"/>
      <c r="O1928" s="13" t="s">
        <v>370</v>
      </c>
      <c r="P1928" s="13"/>
      <c r="R1928" s="13"/>
      <c r="T1928" s="13"/>
      <c r="W1928" s="13"/>
      <c r="Y1928" s="13"/>
      <c r="Z1928" s="14"/>
      <c r="AD1928" s="13">
        <f t="shared" si="197"/>
        <v>2</v>
      </c>
      <c r="AE1928" s="13">
        <f t="shared" si="198"/>
        <v>0</v>
      </c>
      <c r="AF1928" s="13">
        <f t="shared" si="199"/>
        <v>0</v>
      </c>
      <c r="AG1928" s="13">
        <f t="shared" si="202"/>
        <v>0</v>
      </c>
      <c r="AH1928" s="12">
        <f t="shared" si="201"/>
        <v>2</v>
      </c>
    </row>
    <row r="1929" spans="1:34" hidden="1" x14ac:dyDescent="0.3">
      <c r="A1929" s="11" t="s">
        <v>6424</v>
      </c>
      <c r="B1929" s="12" t="s">
        <v>4976</v>
      </c>
      <c r="C1929" s="12" t="s">
        <v>6081</v>
      </c>
      <c r="D1929" s="11" t="s">
        <v>6421</v>
      </c>
      <c r="E1929" s="11" t="s">
        <v>6425</v>
      </c>
      <c r="F1929" s="11" t="s">
        <v>6424</v>
      </c>
      <c r="G1929" s="12" t="s">
        <v>6426</v>
      </c>
      <c r="I1929" s="13"/>
      <c r="J1929" s="13" t="s">
        <v>370</v>
      </c>
      <c r="K1929" s="14" t="s">
        <v>370</v>
      </c>
      <c r="M1929" s="15" t="s">
        <v>370</v>
      </c>
      <c r="N1929" s="13"/>
      <c r="O1929" s="13" t="s">
        <v>370</v>
      </c>
      <c r="P1929" s="13" t="s">
        <v>370</v>
      </c>
      <c r="Q1929" s="13" t="s">
        <v>370</v>
      </c>
      <c r="R1929" s="13"/>
      <c r="S1929" s="13" t="s">
        <v>370</v>
      </c>
      <c r="T1929" s="13" t="s">
        <v>370</v>
      </c>
      <c r="W1929" s="13"/>
      <c r="Y1929" s="13"/>
      <c r="Z1929" s="14"/>
      <c r="AD1929" s="13">
        <f t="shared" si="197"/>
        <v>8</v>
      </c>
      <c r="AE1929" s="13">
        <f t="shared" si="198"/>
        <v>0</v>
      </c>
      <c r="AF1929" s="13">
        <f t="shared" si="199"/>
        <v>0</v>
      </c>
      <c r="AG1929" s="13">
        <f t="shared" si="202"/>
        <v>0</v>
      </c>
      <c r="AH1929" s="12">
        <f t="shared" si="201"/>
        <v>8</v>
      </c>
    </row>
    <row r="1930" spans="1:34" hidden="1" x14ac:dyDescent="0.3">
      <c r="A1930" s="11" t="s">
        <v>6427</v>
      </c>
      <c r="B1930" s="12" t="s">
        <v>4976</v>
      </c>
      <c r="C1930" s="12" t="s">
        <v>6081</v>
      </c>
      <c r="D1930" s="11" t="s">
        <v>6421</v>
      </c>
      <c r="E1930" s="11" t="s">
        <v>6428</v>
      </c>
      <c r="F1930" s="11" t="s">
        <v>6427</v>
      </c>
      <c r="G1930" s="12" t="s">
        <v>6429</v>
      </c>
      <c r="I1930" s="13"/>
      <c r="J1930" s="13"/>
      <c r="K1930" s="17" t="s">
        <v>416</v>
      </c>
      <c r="M1930" s="15"/>
      <c r="N1930" s="13"/>
      <c r="P1930" s="13"/>
      <c r="R1930" s="13"/>
      <c r="T1930" s="13"/>
      <c r="W1930" s="13"/>
      <c r="Y1930" s="13"/>
      <c r="Z1930" s="14"/>
      <c r="AD1930" s="13">
        <f t="shared" si="197"/>
        <v>1</v>
      </c>
      <c r="AE1930" s="13">
        <f t="shared" si="198"/>
        <v>0</v>
      </c>
      <c r="AF1930" s="13">
        <f t="shared" si="199"/>
        <v>0</v>
      </c>
      <c r="AG1930" s="13">
        <f t="shared" si="202"/>
        <v>0</v>
      </c>
      <c r="AH1930" s="12">
        <f t="shared" si="201"/>
        <v>1</v>
      </c>
    </row>
    <row r="1931" spans="1:34" hidden="1" x14ac:dyDescent="0.3">
      <c r="A1931" s="11" t="s">
        <v>6430</v>
      </c>
      <c r="B1931" s="12" t="s">
        <v>4976</v>
      </c>
      <c r="C1931" s="12" t="s">
        <v>6081</v>
      </c>
      <c r="D1931" s="11" t="s">
        <v>6421</v>
      </c>
      <c r="E1931" s="11" t="s">
        <v>5175</v>
      </c>
      <c r="F1931" s="11" t="s">
        <v>6430</v>
      </c>
      <c r="G1931" s="12" t="s">
        <v>6431</v>
      </c>
      <c r="H1931" s="13" t="s">
        <v>370</v>
      </c>
      <c r="I1931" s="13"/>
      <c r="J1931" s="13"/>
      <c r="K1931" s="14" t="s">
        <v>370</v>
      </c>
      <c r="M1931" s="15"/>
      <c r="N1931" s="13"/>
      <c r="P1931" s="13"/>
      <c r="R1931" s="13" t="s">
        <v>370</v>
      </c>
      <c r="T1931" s="13"/>
      <c r="W1931" s="13"/>
      <c r="Y1931" s="13"/>
      <c r="Z1931" s="14"/>
      <c r="AD1931" s="13">
        <f t="shared" si="197"/>
        <v>3</v>
      </c>
      <c r="AE1931" s="13">
        <f t="shared" si="198"/>
        <v>0</v>
      </c>
      <c r="AF1931" s="13">
        <f t="shared" si="199"/>
        <v>0</v>
      </c>
      <c r="AG1931" s="13">
        <f t="shared" si="202"/>
        <v>0</v>
      </c>
      <c r="AH1931" s="12">
        <f t="shared" si="201"/>
        <v>3</v>
      </c>
    </row>
    <row r="1932" spans="1:34" hidden="1" x14ac:dyDescent="0.3">
      <c r="A1932" s="11" t="s">
        <v>6432</v>
      </c>
      <c r="B1932" s="12" t="s">
        <v>4976</v>
      </c>
      <c r="C1932" s="12" t="s">
        <v>6081</v>
      </c>
      <c r="D1932" s="11" t="s">
        <v>6421</v>
      </c>
      <c r="E1932" s="11" t="s">
        <v>6433</v>
      </c>
      <c r="F1932" s="11" t="s">
        <v>6432</v>
      </c>
      <c r="G1932" s="12" t="s">
        <v>6434</v>
      </c>
      <c r="I1932" s="13"/>
      <c r="J1932" s="13" t="s">
        <v>370</v>
      </c>
      <c r="K1932" s="14" t="s">
        <v>370</v>
      </c>
      <c r="M1932" s="15" t="s">
        <v>370</v>
      </c>
      <c r="N1932" s="13"/>
      <c r="O1932" s="13" t="s">
        <v>370</v>
      </c>
      <c r="P1932" s="13" t="s">
        <v>370</v>
      </c>
      <c r="Q1932" s="13" t="s">
        <v>370</v>
      </c>
      <c r="R1932" s="13"/>
      <c r="S1932" s="13" t="s">
        <v>370</v>
      </c>
      <c r="T1932" s="13" t="s">
        <v>370</v>
      </c>
      <c r="W1932" s="13" t="s">
        <v>370</v>
      </c>
      <c r="Y1932" s="13"/>
      <c r="Z1932" s="14"/>
      <c r="AD1932" s="13">
        <f t="shared" si="197"/>
        <v>9</v>
      </c>
      <c r="AE1932" s="13">
        <f t="shared" si="198"/>
        <v>0</v>
      </c>
      <c r="AF1932" s="13">
        <f t="shared" si="199"/>
        <v>0</v>
      </c>
      <c r="AG1932" s="13">
        <f t="shared" si="202"/>
        <v>0</v>
      </c>
      <c r="AH1932" s="12">
        <f t="shared" si="201"/>
        <v>9</v>
      </c>
    </row>
    <row r="1933" spans="1:34" hidden="1" x14ac:dyDescent="0.3">
      <c r="A1933" s="11" t="s">
        <v>6435</v>
      </c>
      <c r="B1933" s="12" t="s">
        <v>4976</v>
      </c>
      <c r="C1933" s="12" t="s">
        <v>6081</v>
      </c>
      <c r="D1933" s="11" t="s">
        <v>6436</v>
      </c>
      <c r="E1933" s="11" t="s">
        <v>6437</v>
      </c>
      <c r="F1933" s="11" t="s">
        <v>6435</v>
      </c>
      <c r="G1933" s="12" t="s">
        <v>6438</v>
      </c>
      <c r="I1933" s="13"/>
      <c r="J1933" s="13" t="s">
        <v>370</v>
      </c>
      <c r="M1933" s="15" t="s">
        <v>370</v>
      </c>
      <c r="N1933" s="13"/>
      <c r="O1933" s="13" t="s">
        <v>370</v>
      </c>
      <c r="P1933" s="13"/>
      <c r="R1933" s="13"/>
      <c r="S1933" s="13" t="s">
        <v>370</v>
      </c>
      <c r="T1933" s="13"/>
      <c r="W1933" s="13" t="s">
        <v>370</v>
      </c>
      <c r="Y1933" s="13"/>
      <c r="Z1933" s="14"/>
      <c r="AD1933" s="13">
        <f>COUNTIF(H1933:Z1933,"X")+COUNTIF(H1933:Z1933, "X(e)")</f>
        <v>5</v>
      </c>
      <c r="AE1933" s="13">
        <f>COUNTIF(H1933:Z1933,"NB")</f>
        <v>0</v>
      </c>
      <c r="AF1933" s="13">
        <f>COUNTIF(H1933:Z1933,"V")</f>
        <v>0</v>
      </c>
      <c r="AG1933" s="13">
        <f t="shared" si="202"/>
        <v>0</v>
      </c>
      <c r="AH1933" s="12">
        <f>SUM(AD1933:AG1933)</f>
        <v>5</v>
      </c>
    </row>
    <row r="1934" spans="1:34" hidden="1" x14ac:dyDescent="0.3">
      <c r="A1934" s="11" t="s">
        <v>6439</v>
      </c>
      <c r="B1934" s="12" t="s">
        <v>4976</v>
      </c>
      <c r="C1934" s="12" t="s">
        <v>6081</v>
      </c>
      <c r="D1934" s="11" t="s">
        <v>6436</v>
      </c>
      <c r="E1934" s="11" t="s">
        <v>6440</v>
      </c>
      <c r="F1934" s="11" t="s">
        <v>6439</v>
      </c>
      <c r="G1934" s="12" t="s">
        <v>6441</v>
      </c>
      <c r="I1934" s="13"/>
      <c r="J1934" s="13"/>
      <c r="M1934" s="15" t="s">
        <v>370</v>
      </c>
      <c r="N1934" s="13"/>
      <c r="O1934" s="13" t="s">
        <v>370</v>
      </c>
      <c r="P1934" s="13"/>
      <c r="R1934" s="13"/>
      <c r="T1934" s="13"/>
      <c r="W1934" s="13"/>
      <c r="Y1934" s="13"/>
      <c r="Z1934" s="14"/>
      <c r="AD1934" s="13">
        <f t="shared" si="197"/>
        <v>2</v>
      </c>
      <c r="AE1934" s="13">
        <f t="shared" si="198"/>
        <v>0</v>
      </c>
      <c r="AF1934" s="13">
        <f t="shared" si="199"/>
        <v>0</v>
      </c>
      <c r="AG1934" s="13">
        <f t="shared" si="202"/>
        <v>0</v>
      </c>
      <c r="AH1934" s="12">
        <f t="shared" si="201"/>
        <v>2</v>
      </c>
    </row>
    <row r="1935" spans="1:34" hidden="1" x14ac:dyDescent="0.3">
      <c r="A1935" s="11" t="s">
        <v>6442</v>
      </c>
      <c r="B1935" s="12" t="s">
        <v>4976</v>
      </c>
      <c r="C1935" s="12" t="s">
        <v>6081</v>
      </c>
      <c r="D1935" s="11" t="s">
        <v>6443</v>
      </c>
      <c r="E1935" s="11" t="s">
        <v>6444</v>
      </c>
      <c r="F1935" s="11" t="s">
        <v>6442</v>
      </c>
      <c r="G1935" s="12" t="s">
        <v>6445</v>
      </c>
      <c r="I1935" s="13"/>
      <c r="J1935" s="13" t="s">
        <v>370</v>
      </c>
      <c r="K1935" s="14" t="s">
        <v>370</v>
      </c>
      <c r="M1935" s="15" t="s">
        <v>370</v>
      </c>
      <c r="N1935" s="13"/>
      <c r="O1935" s="13" t="s">
        <v>370</v>
      </c>
      <c r="P1935" s="13" t="s">
        <v>396</v>
      </c>
      <c r="Q1935" s="13" t="s">
        <v>370</v>
      </c>
      <c r="R1935" s="13"/>
      <c r="S1935" s="13" t="s">
        <v>370</v>
      </c>
      <c r="T1935" s="13" t="s">
        <v>370</v>
      </c>
      <c r="W1935" s="13" t="s">
        <v>370</v>
      </c>
      <c r="Y1935" s="13"/>
      <c r="Z1935" s="14"/>
      <c r="AD1935" s="13">
        <f>COUNTIF(H1935:Z1935,"X")+COUNTIF(H1935:Z1935, "X(e)")</f>
        <v>8</v>
      </c>
      <c r="AE1935" s="13">
        <f>COUNTIF(H1935:Z1935,"NB")</f>
        <v>0</v>
      </c>
      <c r="AF1935" s="13">
        <f>COUNTIF(H1935:Z1935,"V")</f>
        <v>0</v>
      </c>
      <c r="AG1935" s="13">
        <f t="shared" si="202"/>
        <v>0</v>
      </c>
      <c r="AH1935" s="12">
        <f>SUM(AD1935:AG1935)</f>
        <v>8</v>
      </c>
    </row>
    <row r="1936" spans="1:34" hidden="1" x14ac:dyDescent="0.3">
      <c r="A1936" s="11" t="s">
        <v>6446</v>
      </c>
      <c r="B1936" s="12" t="s">
        <v>4976</v>
      </c>
      <c r="C1936" s="12" t="s">
        <v>6081</v>
      </c>
      <c r="D1936" s="11" t="s">
        <v>6436</v>
      </c>
      <c r="E1936" s="11" t="s">
        <v>6447</v>
      </c>
      <c r="F1936" s="11" t="s">
        <v>6446</v>
      </c>
      <c r="G1936" s="12" t="s">
        <v>6448</v>
      </c>
      <c r="H1936" s="13" t="s">
        <v>370</v>
      </c>
      <c r="I1936" s="13"/>
      <c r="J1936" s="13"/>
      <c r="K1936" s="14" t="s">
        <v>370</v>
      </c>
      <c r="M1936" s="15"/>
      <c r="N1936" s="13"/>
      <c r="P1936" s="13"/>
      <c r="R1936" s="13" t="s">
        <v>396</v>
      </c>
      <c r="T1936" s="13"/>
      <c r="W1936" s="13"/>
      <c r="Y1936" s="13"/>
      <c r="Z1936" s="14"/>
      <c r="AD1936" s="13">
        <f t="shared" si="197"/>
        <v>2</v>
      </c>
      <c r="AE1936" s="13">
        <f t="shared" si="198"/>
        <v>0</v>
      </c>
      <c r="AF1936" s="13">
        <f t="shared" si="199"/>
        <v>0</v>
      </c>
      <c r="AG1936" s="13">
        <f t="shared" si="202"/>
        <v>0</v>
      </c>
      <c r="AH1936" s="12">
        <f t="shared" si="201"/>
        <v>2</v>
      </c>
    </row>
    <row r="1937" spans="1:34" hidden="1" x14ac:dyDescent="0.3">
      <c r="A1937" s="11" t="s">
        <v>6449</v>
      </c>
      <c r="B1937" s="12" t="s">
        <v>4976</v>
      </c>
      <c r="C1937" s="12" t="s">
        <v>6081</v>
      </c>
      <c r="D1937" s="11" t="s">
        <v>6436</v>
      </c>
      <c r="E1937" s="11" t="s">
        <v>6450</v>
      </c>
      <c r="F1937" s="11" t="s">
        <v>6449</v>
      </c>
      <c r="G1937" s="12" t="s">
        <v>6451</v>
      </c>
      <c r="H1937" s="13" t="s">
        <v>370</v>
      </c>
      <c r="I1937" s="13"/>
      <c r="J1937" s="13"/>
      <c r="K1937" s="14" t="s">
        <v>370</v>
      </c>
      <c r="M1937" s="15"/>
      <c r="N1937" s="13"/>
      <c r="P1937" s="13"/>
      <c r="R1937" s="13" t="s">
        <v>370</v>
      </c>
      <c r="T1937" s="13"/>
      <c r="W1937" s="13"/>
      <c r="Y1937" s="13"/>
      <c r="Z1937" s="14"/>
      <c r="AD1937" s="13">
        <f t="shared" si="197"/>
        <v>3</v>
      </c>
      <c r="AE1937" s="13">
        <f t="shared" si="198"/>
        <v>0</v>
      </c>
      <c r="AF1937" s="13">
        <f t="shared" si="199"/>
        <v>0</v>
      </c>
      <c r="AG1937" s="13">
        <f t="shared" si="202"/>
        <v>0</v>
      </c>
      <c r="AH1937" s="12">
        <f t="shared" si="201"/>
        <v>3</v>
      </c>
    </row>
    <row r="1938" spans="1:34" hidden="1" x14ac:dyDescent="0.3">
      <c r="A1938" s="11" t="s">
        <v>6452</v>
      </c>
      <c r="B1938" s="12" t="s">
        <v>4976</v>
      </c>
      <c r="C1938" s="12" t="s">
        <v>6081</v>
      </c>
      <c r="D1938" s="11" t="s">
        <v>6453</v>
      </c>
      <c r="E1938" s="11" t="s">
        <v>6454</v>
      </c>
      <c r="F1938" s="11" t="s">
        <v>6452</v>
      </c>
      <c r="G1938" s="12" t="s">
        <v>6455</v>
      </c>
      <c r="H1938" s="13" t="s">
        <v>370</v>
      </c>
      <c r="I1938" s="13"/>
      <c r="J1938" s="13" t="s">
        <v>370</v>
      </c>
      <c r="K1938" s="14" t="s">
        <v>370</v>
      </c>
      <c r="M1938" s="15"/>
      <c r="N1938" s="13"/>
      <c r="O1938" s="13" t="s">
        <v>370</v>
      </c>
      <c r="P1938" s="13"/>
      <c r="R1938" s="13" t="s">
        <v>370</v>
      </c>
      <c r="S1938" s="13" t="s">
        <v>370</v>
      </c>
      <c r="T1938" s="13"/>
      <c r="V1938" s="13" t="s">
        <v>370</v>
      </c>
      <c r="W1938" s="13"/>
      <c r="Y1938" s="13"/>
      <c r="Z1938" s="14"/>
      <c r="AD1938" s="13">
        <f t="shared" si="197"/>
        <v>7</v>
      </c>
      <c r="AE1938" s="13">
        <f t="shared" si="198"/>
        <v>0</v>
      </c>
      <c r="AF1938" s="13">
        <f t="shared" si="199"/>
        <v>0</v>
      </c>
      <c r="AG1938" s="13">
        <f t="shared" si="202"/>
        <v>0</v>
      </c>
      <c r="AH1938" s="12">
        <f t="shared" si="201"/>
        <v>7</v>
      </c>
    </row>
    <row r="1939" spans="1:34" hidden="1" x14ac:dyDescent="0.3">
      <c r="A1939" s="11" t="s">
        <v>6456</v>
      </c>
      <c r="B1939" s="12" t="s">
        <v>4976</v>
      </c>
      <c r="C1939" s="12" t="s">
        <v>6081</v>
      </c>
      <c r="D1939" s="11" t="s">
        <v>6453</v>
      </c>
      <c r="E1939" s="11" t="s">
        <v>6457</v>
      </c>
      <c r="F1939" s="11" t="s">
        <v>6456</v>
      </c>
      <c r="G1939" s="12" t="s">
        <v>6458</v>
      </c>
      <c r="I1939" s="13"/>
      <c r="J1939" s="13"/>
      <c r="K1939" s="14" t="s">
        <v>370</v>
      </c>
      <c r="M1939" s="15"/>
      <c r="N1939" s="13"/>
      <c r="P1939" s="13"/>
      <c r="R1939" s="13" t="s">
        <v>370</v>
      </c>
      <c r="T1939" s="13"/>
      <c r="W1939" s="13"/>
      <c r="Y1939" s="13"/>
      <c r="Z1939" s="14"/>
      <c r="AD1939" s="13">
        <f t="shared" si="197"/>
        <v>2</v>
      </c>
      <c r="AE1939" s="13">
        <f t="shared" si="198"/>
        <v>0</v>
      </c>
      <c r="AF1939" s="13">
        <f t="shared" si="199"/>
        <v>0</v>
      </c>
      <c r="AG1939" s="13">
        <f t="shared" si="202"/>
        <v>0</v>
      </c>
      <c r="AH1939" s="12">
        <f t="shared" si="201"/>
        <v>2</v>
      </c>
    </row>
    <row r="1940" spans="1:34" hidden="1" x14ac:dyDescent="0.3">
      <c r="A1940" s="11" t="s">
        <v>6459</v>
      </c>
      <c r="B1940" s="12" t="s">
        <v>4976</v>
      </c>
      <c r="C1940" s="12" t="s">
        <v>6081</v>
      </c>
      <c r="D1940" s="11" t="s">
        <v>6453</v>
      </c>
      <c r="E1940" s="11" t="s">
        <v>3719</v>
      </c>
      <c r="F1940" s="11" t="s">
        <v>6459</v>
      </c>
      <c r="G1940" s="12" t="s">
        <v>6460</v>
      </c>
      <c r="I1940" s="13"/>
      <c r="J1940" s="13"/>
      <c r="K1940" s="14" t="s">
        <v>370</v>
      </c>
      <c r="M1940" s="15"/>
      <c r="N1940" s="13"/>
      <c r="P1940" s="13"/>
      <c r="Q1940" s="13" t="s">
        <v>370</v>
      </c>
      <c r="R1940" s="13"/>
      <c r="T1940" s="13"/>
      <c r="W1940" s="13" t="s">
        <v>370</v>
      </c>
      <c r="Y1940" s="13"/>
      <c r="Z1940" s="14"/>
      <c r="AD1940" s="13">
        <f t="shared" si="197"/>
        <v>3</v>
      </c>
      <c r="AE1940" s="13">
        <f t="shared" si="198"/>
        <v>0</v>
      </c>
      <c r="AF1940" s="13">
        <f t="shared" si="199"/>
        <v>0</v>
      </c>
      <c r="AG1940" s="13">
        <f t="shared" si="202"/>
        <v>0</v>
      </c>
      <c r="AH1940" s="12">
        <f t="shared" si="201"/>
        <v>3</v>
      </c>
    </row>
    <row r="1941" spans="1:34" hidden="1" x14ac:dyDescent="0.3">
      <c r="A1941" s="11" t="s">
        <v>6461</v>
      </c>
      <c r="B1941" s="12" t="s">
        <v>4976</v>
      </c>
      <c r="C1941" s="12" t="s">
        <v>6081</v>
      </c>
      <c r="D1941" s="11" t="s">
        <v>6453</v>
      </c>
      <c r="E1941" s="11" t="s">
        <v>3227</v>
      </c>
      <c r="F1941" s="11" t="s">
        <v>6461</v>
      </c>
      <c r="G1941" s="12" t="s">
        <v>6462</v>
      </c>
      <c r="I1941" s="13"/>
      <c r="J1941" s="13"/>
      <c r="M1941" s="15" t="s">
        <v>370</v>
      </c>
      <c r="N1941" s="13"/>
      <c r="O1941" s="13" t="s">
        <v>370</v>
      </c>
      <c r="P1941" s="13"/>
      <c r="R1941" s="13"/>
      <c r="S1941" s="13" t="s">
        <v>370</v>
      </c>
      <c r="T1941" s="13"/>
      <c r="W1941" s="13" t="s">
        <v>370</v>
      </c>
      <c r="Y1941" s="13"/>
      <c r="Z1941" s="14"/>
      <c r="AD1941" s="13">
        <f t="shared" si="197"/>
        <v>4</v>
      </c>
      <c r="AE1941" s="13">
        <f t="shared" si="198"/>
        <v>0</v>
      </c>
      <c r="AF1941" s="13">
        <f t="shared" si="199"/>
        <v>0</v>
      </c>
      <c r="AG1941" s="13">
        <f t="shared" si="202"/>
        <v>0</v>
      </c>
      <c r="AH1941" s="12">
        <f t="shared" si="201"/>
        <v>4</v>
      </c>
    </row>
    <row r="1942" spans="1:34" hidden="1" x14ac:dyDescent="0.3">
      <c r="A1942" s="11" t="s">
        <v>6463</v>
      </c>
      <c r="B1942" s="12" t="s">
        <v>4976</v>
      </c>
      <c r="C1942" s="12" t="s">
        <v>6081</v>
      </c>
      <c r="D1942" s="11" t="s">
        <v>6453</v>
      </c>
      <c r="E1942" s="11" t="s">
        <v>2484</v>
      </c>
      <c r="F1942" s="11" t="s">
        <v>6463</v>
      </c>
      <c r="G1942" s="12" t="s">
        <v>6464</v>
      </c>
      <c r="I1942" s="13"/>
      <c r="J1942" s="13"/>
      <c r="M1942" s="15"/>
      <c r="N1942" s="13"/>
      <c r="O1942" s="13" t="s">
        <v>370</v>
      </c>
      <c r="P1942" s="13"/>
      <c r="R1942" s="13"/>
      <c r="S1942" s="13" t="s">
        <v>370</v>
      </c>
      <c r="T1942" s="13"/>
      <c r="W1942" s="13"/>
      <c r="Y1942" s="13"/>
      <c r="Z1942" s="14"/>
      <c r="AD1942" s="13">
        <f t="shared" si="197"/>
        <v>2</v>
      </c>
      <c r="AE1942" s="13">
        <f t="shared" si="198"/>
        <v>0</v>
      </c>
      <c r="AF1942" s="13">
        <f t="shared" si="199"/>
        <v>0</v>
      </c>
      <c r="AG1942" s="13">
        <f t="shared" si="202"/>
        <v>0</v>
      </c>
      <c r="AH1942" s="12">
        <f t="shared" si="201"/>
        <v>2</v>
      </c>
    </row>
    <row r="1943" spans="1:34" hidden="1" x14ac:dyDescent="0.3">
      <c r="A1943" s="11" t="s">
        <v>6465</v>
      </c>
      <c r="B1943" s="12" t="s">
        <v>4976</v>
      </c>
      <c r="C1943" s="12" t="s">
        <v>6081</v>
      </c>
      <c r="D1943" s="11" t="s">
        <v>6453</v>
      </c>
      <c r="E1943" s="11" t="s">
        <v>6466</v>
      </c>
      <c r="F1943" s="11" t="s">
        <v>6465</v>
      </c>
      <c r="G1943" s="12" t="s">
        <v>6467</v>
      </c>
      <c r="I1943" s="13"/>
      <c r="J1943" s="13"/>
      <c r="M1943" s="15"/>
      <c r="N1943" s="13"/>
      <c r="P1943" s="13"/>
      <c r="R1943" s="13"/>
      <c r="T1943" s="13"/>
      <c r="W1943" s="16" t="s">
        <v>416</v>
      </c>
      <c r="Y1943" s="13"/>
      <c r="Z1943" s="14"/>
      <c r="AD1943" s="13">
        <f t="shared" si="197"/>
        <v>1</v>
      </c>
      <c r="AE1943" s="13">
        <f t="shared" si="198"/>
        <v>0</v>
      </c>
      <c r="AF1943" s="13">
        <f t="shared" si="199"/>
        <v>0</v>
      </c>
      <c r="AG1943" s="13">
        <f t="shared" si="202"/>
        <v>0</v>
      </c>
      <c r="AH1943" s="12">
        <f t="shared" si="201"/>
        <v>1</v>
      </c>
    </row>
    <row r="1944" spans="1:34" hidden="1" x14ac:dyDescent="0.3">
      <c r="A1944" s="11" t="s">
        <v>6468</v>
      </c>
      <c r="B1944" s="12" t="s">
        <v>4976</v>
      </c>
      <c r="C1944" s="12" t="s">
        <v>6081</v>
      </c>
      <c r="D1944" s="11" t="s">
        <v>6453</v>
      </c>
      <c r="E1944" s="11" t="s">
        <v>6469</v>
      </c>
      <c r="F1944" s="11" t="s">
        <v>6468</v>
      </c>
      <c r="G1944" s="12" t="s">
        <v>6470</v>
      </c>
      <c r="I1944" s="13"/>
      <c r="J1944" s="13" t="s">
        <v>370</v>
      </c>
      <c r="K1944" s="14" t="s">
        <v>370</v>
      </c>
      <c r="M1944" s="15"/>
      <c r="N1944" s="13"/>
      <c r="P1944" s="13"/>
      <c r="R1944" s="13"/>
      <c r="S1944" s="13" t="s">
        <v>370</v>
      </c>
      <c r="T1944" s="13"/>
      <c r="W1944" s="13"/>
      <c r="Y1944" s="13"/>
      <c r="Z1944" s="14"/>
      <c r="AD1944" s="13">
        <f t="shared" si="197"/>
        <v>3</v>
      </c>
      <c r="AE1944" s="13">
        <f t="shared" si="198"/>
        <v>0</v>
      </c>
      <c r="AF1944" s="13">
        <f t="shared" si="199"/>
        <v>0</v>
      </c>
      <c r="AG1944" s="13">
        <f t="shared" si="202"/>
        <v>0</v>
      </c>
      <c r="AH1944" s="12">
        <f t="shared" si="201"/>
        <v>3</v>
      </c>
    </row>
    <row r="1945" spans="1:34" hidden="1" x14ac:dyDescent="0.3">
      <c r="A1945" s="11" t="s">
        <v>6471</v>
      </c>
      <c r="B1945" s="12" t="s">
        <v>4976</v>
      </c>
      <c r="C1945" s="12" t="s">
        <v>6081</v>
      </c>
      <c r="D1945" s="11" t="s">
        <v>6453</v>
      </c>
      <c r="E1945" s="11" t="s">
        <v>6472</v>
      </c>
      <c r="F1945" s="11" t="s">
        <v>6471</v>
      </c>
      <c r="G1945" s="12" t="s">
        <v>6473</v>
      </c>
      <c r="I1945" s="13"/>
      <c r="J1945" s="13" t="s">
        <v>370</v>
      </c>
      <c r="M1945" s="15"/>
      <c r="N1945" s="13"/>
      <c r="P1945" s="13"/>
      <c r="R1945" s="13"/>
      <c r="S1945" s="13" t="s">
        <v>359</v>
      </c>
      <c r="T1945" s="13"/>
      <c r="W1945" s="13"/>
      <c r="Y1945" s="13"/>
      <c r="Z1945" s="14"/>
      <c r="AD1945" s="13">
        <f t="shared" si="197"/>
        <v>2</v>
      </c>
      <c r="AE1945" s="13">
        <f t="shared" si="198"/>
        <v>0</v>
      </c>
      <c r="AF1945" s="13">
        <f t="shared" si="199"/>
        <v>0</v>
      </c>
      <c r="AG1945" s="13">
        <f t="shared" si="202"/>
        <v>0</v>
      </c>
      <c r="AH1945" s="12">
        <f t="shared" si="201"/>
        <v>2</v>
      </c>
    </row>
    <row r="1946" spans="1:34" hidden="1" x14ac:dyDescent="0.3">
      <c r="A1946" s="11" t="s">
        <v>6474</v>
      </c>
      <c r="B1946" s="12" t="s">
        <v>4976</v>
      </c>
      <c r="C1946" s="12" t="s">
        <v>6081</v>
      </c>
      <c r="D1946" s="11" t="s">
        <v>6475</v>
      </c>
      <c r="E1946" s="11" t="s">
        <v>5325</v>
      </c>
      <c r="F1946" s="11" t="s">
        <v>6474</v>
      </c>
      <c r="G1946" s="12" t="s">
        <v>6476</v>
      </c>
      <c r="I1946" s="13"/>
      <c r="J1946" s="13" t="s">
        <v>370</v>
      </c>
      <c r="K1946" s="14" t="s">
        <v>370</v>
      </c>
      <c r="M1946" s="15" t="s">
        <v>370</v>
      </c>
      <c r="N1946" s="13"/>
      <c r="O1946" s="13" t="s">
        <v>370</v>
      </c>
      <c r="P1946" s="13"/>
      <c r="R1946" s="13"/>
      <c r="S1946" s="13" t="s">
        <v>370</v>
      </c>
      <c r="T1946" s="13"/>
      <c r="W1946" s="13"/>
      <c r="Y1946" s="13"/>
      <c r="Z1946" s="14"/>
      <c r="AD1946" s="13">
        <f t="shared" si="197"/>
        <v>5</v>
      </c>
      <c r="AE1946" s="13">
        <f t="shared" si="198"/>
        <v>0</v>
      </c>
      <c r="AF1946" s="13">
        <f t="shared" si="199"/>
        <v>0</v>
      </c>
      <c r="AG1946" s="13">
        <f t="shared" si="202"/>
        <v>0</v>
      </c>
      <c r="AH1946" s="12">
        <f t="shared" si="201"/>
        <v>5</v>
      </c>
    </row>
    <row r="1947" spans="1:34" hidden="1" x14ac:dyDescent="0.3">
      <c r="A1947" s="11" t="s">
        <v>6477</v>
      </c>
      <c r="B1947" s="12" t="s">
        <v>4976</v>
      </c>
      <c r="C1947" s="12" t="s">
        <v>6081</v>
      </c>
      <c r="D1947" s="11" t="s">
        <v>6478</v>
      </c>
      <c r="E1947" s="11" t="s">
        <v>4044</v>
      </c>
      <c r="F1947" s="11" t="s">
        <v>6477</v>
      </c>
      <c r="G1947" s="12" t="s">
        <v>6479</v>
      </c>
      <c r="H1947" s="13" t="s">
        <v>370</v>
      </c>
      <c r="I1947" s="13"/>
      <c r="J1947" s="13" t="s">
        <v>370</v>
      </c>
      <c r="K1947" s="14" t="s">
        <v>370</v>
      </c>
      <c r="M1947" s="15" t="s">
        <v>370</v>
      </c>
      <c r="N1947" s="13"/>
      <c r="O1947" s="13" t="s">
        <v>370</v>
      </c>
      <c r="P1947" s="13"/>
      <c r="R1947" s="13" t="s">
        <v>370</v>
      </c>
      <c r="S1947" s="13" t="s">
        <v>370</v>
      </c>
      <c r="T1947" s="13"/>
      <c r="W1947" s="13" t="s">
        <v>370</v>
      </c>
      <c r="Y1947" s="13"/>
      <c r="Z1947" s="14"/>
      <c r="AD1947" s="13">
        <f>COUNTIF(H1947:Z1947,"X")+COUNTIF(H1947:Z1947, "X(e)")</f>
        <v>8</v>
      </c>
      <c r="AE1947" s="13">
        <f>COUNTIF(H1947:Z1947,"NB")</f>
        <v>0</v>
      </c>
      <c r="AF1947" s="13">
        <f>COUNTIF(H1947:Z1947,"V")</f>
        <v>0</v>
      </c>
      <c r="AG1947" s="13">
        <f>COUNTIF(H1947:AA1947,"IN")</f>
        <v>0</v>
      </c>
      <c r="AH1947" s="12">
        <f>SUM(AD1947:AG1947)</f>
        <v>8</v>
      </c>
    </row>
    <row r="1948" spans="1:34" hidden="1" x14ac:dyDescent="0.3">
      <c r="A1948" s="11" t="s">
        <v>6480</v>
      </c>
      <c r="B1948" s="12" t="s">
        <v>4976</v>
      </c>
      <c r="C1948" s="12" t="s">
        <v>6081</v>
      </c>
      <c r="D1948" s="11" t="s">
        <v>6478</v>
      </c>
      <c r="E1948" s="11" t="s">
        <v>783</v>
      </c>
      <c r="F1948" s="11" t="s">
        <v>6480</v>
      </c>
      <c r="G1948" s="12" t="s">
        <v>6481</v>
      </c>
      <c r="I1948" s="13"/>
      <c r="J1948" s="13" t="s">
        <v>370</v>
      </c>
      <c r="K1948" s="14" t="s">
        <v>370</v>
      </c>
      <c r="M1948" s="15" t="s">
        <v>370</v>
      </c>
      <c r="N1948" s="13"/>
      <c r="O1948" s="13" t="s">
        <v>370</v>
      </c>
      <c r="P1948" s="13"/>
      <c r="R1948" s="13"/>
      <c r="S1948" s="13" t="s">
        <v>370</v>
      </c>
      <c r="T1948" s="13"/>
      <c r="W1948" s="13" t="s">
        <v>370</v>
      </c>
      <c r="Y1948" s="13"/>
      <c r="Z1948" s="14"/>
      <c r="AD1948" s="13">
        <f>COUNTIF(H1948:Z1948,"X")+COUNTIF(H1948:Z1948, "X(e)")</f>
        <v>6</v>
      </c>
      <c r="AE1948" s="13">
        <f>COUNTIF(H1948:Z1948,"NB")</f>
        <v>0</v>
      </c>
      <c r="AF1948" s="13">
        <f>COUNTIF(H1948:Z1948,"V")</f>
        <v>0</v>
      </c>
      <c r="AG1948" s="13">
        <f>COUNTIF(H1948:AA1948,"IN")</f>
        <v>0</v>
      </c>
      <c r="AH1948" s="12">
        <f>SUM(AD1948:AG1948)</f>
        <v>6</v>
      </c>
    </row>
    <row r="1949" spans="1:34" hidden="1" x14ac:dyDescent="0.3">
      <c r="A1949" s="11" t="s">
        <v>6482</v>
      </c>
      <c r="B1949" s="12" t="s">
        <v>4976</v>
      </c>
      <c r="C1949" s="12" t="s">
        <v>6081</v>
      </c>
      <c r="D1949" s="11" t="s">
        <v>6483</v>
      </c>
      <c r="E1949" s="11" t="s">
        <v>6484</v>
      </c>
      <c r="F1949" s="11" t="s">
        <v>6482</v>
      </c>
      <c r="G1949" s="12" t="s">
        <v>6485</v>
      </c>
      <c r="I1949" s="13"/>
      <c r="J1949" s="13"/>
      <c r="K1949" s="14" t="s">
        <v>370</v>
      </c>
      <c r="M1949" s="15"/>
      <c r="N1949" s="13"/>
      <c r="P1949" s="13"/>
      <c r="R1949" s="13" t="s">
        <v>370</v>
      </c>
      <c r="T1949" s="13"/>
      <c r="W1949" s="13"/>
      <c r="Y1949" s="13"/>
      <c r="Z1949" s="14"/>
      <c r="AD1949" s="13">
        <f>COUNTIF(H1949:Z1949,"X")+COUNTIF(H1949:Z1949, "X(e)")</f>
        <v>2</v>
      </c>
      <c r="AE1949" s="13">
        <f>COUNTIF(H1949:Z1949,"NB")</f>
        <v>0</v>
      </c>
      <c r="AF1949" s="13">
        <f>COUNTIF(H1949:Z1949,"V")</f>
        <v>0</v>
      </c>
      <c r="AG1949" s="13">
        <f t="shared" si="202"/>
        <v>0</v>
      </c>
      <c r="AH1949" s="12">
        <f>SUM(AD1949:AG1949)</f>
        <v>2</v>
      </c>
    </row>
    <row r="1950" spans="1:34" hidden="1" x14ac:dyDescent="0.3">
      <c r="A1950" s="11" t="s">
        <v>6486</v>
      </c>
      <c r="B1950" s="12" t="s">
        <v>4976</v>
      </c>
      <c r="C1950" s="12" t="s">
        <v>6081</v>
      </c>
      <c r="D1950" s="11" t="s">
        <v>6483</v>
      </c>
      <c r="E1950" s="11" t="s">
        <v>6487</v>
      </c>
      <c r="F1950" s="11" t="s">
        <v>6486</v>
      </c>
      <c r="G1950" s="12" t="s">
        <v>6488</v>
      </c>
      <c r="H1950" s="13" t="s">
        <v>370</v>
      </c>
      <c r="I1950" s="13"/>
      <c r="J1950" s="13"/>
      <c r="K1950" s="14" t="s">
        <v>370</v>
      </c>
      <c r="M1950" s="15"/>
      <c r="N1950" s="13"/>
      <c r="P1950" s="13"/>
      <c r="R1950" s="13" t="s">
        <v>370</v>
      </c>
      <c r="T1950" s="13"/>
      <c r="W1950" s="13"/>
      <c r="Y1950" s="13"/>
      <c r="Z1950" s="14"/>
      <c r="AD1950" s="13">
        <f t="shared" si="197"/>
        <v>3</v>
      </c>
      <c r="AE1950" s="13">
        <f t="shared" si="198"/>
        <v>0</v>
      </c>
      <c r="AF1950" s="13">
        <f t="shared" si="199"/>
        <v>0</v>
      </c>
      <c r="AG1950" s="13">
        <f t="shared" si="202"/>
        <v>0</v>
      </c>
      <c r="AH1950" s="12">
        <f t="shared" si="201"/>
        <v>3</v>
      </c>
    </row>
    <row r="1951" spans="1:34" hidden="1" x14ac:dyDescent="0.3">
      <c r="A1951" s="11" t="s">
        <v>6489</v>
      </c>
      <c r="B1951" s="12" t="s">
        <v>4976</v>
      </c>
      <c r="C1951" s="12" t="s">
        <v>6081</v>
      </c>
      <c r="D1951" s="11" t="s">
        <v>6483</v>
      </c>
      <c r="E1951" s="11" t="s">
        <v>6490</v>
      </c>
      <c r="F1951" s="11" t="s">
        <v>6489</v>
      </c>
      <c r="G1951" s="12" t="s">
        <v>6491</v>
      </c>
      <c r="I1951" s="13"/>
      <c r="J1951" s="13"/>
      <c r="M1951" s="15"/>
      <c r="N1951" s="13"/>
      <c r="O1951" s="13" t="s">
        <v>370</v>
      </c>
      <c r="P1951" s="13"/>
      <c r="R1951" s="13"/>
      <c r="S1951" s="13" t="s">
        <v>370</v>
      </c>
      <c r="T1951" s="13"/>
      <c r="W1951" s="13"/>
      <c r="Y1951" s="13"/>
      <c r="Z1951" s="14"/>
      <c r="AD1951" s="13">
        <f t="shared" si="197"/>
        <v>2</v>
      </c>
      <c r="AE1951" s="13">
        <f t="shared" si="198"/>
        <v>0</v>
      </c>
      <c r="AF1951" s="13">
        <f t="shared" si="199"/>
        <v>0</v>
      </c>
      <c r="AG1951" s="13">
        <f t="shared" si="202"/>
        <v>0</v>
      </c>
      <c r="AH1951" s="12">
        <f t="shared" si="201"/>
        <v>2</v>
      </c>
    </row>
    <row r="1952" spans="1:34" hidden="1" x14ac:dyDescent="0.3">
      <c r="A1952" s="11" t="s">
        <v>6492</v>
      </c>
      <c r="B1952" s="12" t="s">
        <v>4976</v>
      </c>
      <c r="C1952" s="12" t="s">
        <v>6081</v>
      </c>
      <c r="D1952" s="11" t="s">
        <v>6483</v>
      </c>
      <c r="E1952" s="11" t="s">
        <v>4467</v>
      </c>
      <c r="F1952" s="11" t="s">
        <v>6492</v>
      </c>
      <c r="G1952" s="12" t="s">
        <v>6493</v>
      </c>
      <c r="I1952" s="13"/>
      <c r="J1952" s="13" t="s">
        <v>370</v>
      </c>
      <c r="K1952" s="14" t="s">
        <v>370</v>
      </c>
      <c r="M1952" s="15" t="s">
        <v>370</v>
      </c>
      <c r="N1952" s="13"/>
      <c r="O1952" s="13" t="s">
        <v>370</v>
      </c>
      <c r="P1952" s="13" t="s">
        <v>370</v>
      </c>
      <c r="Q1952" s="13" t="s">
        <v>370</v>
      </c>
      <c r="R1952" s="13"/>
      <c r="S1952" s="13" t="s">
        <v>370</v>
      </c>
      <c r="T1952" s="13" t="s">
        <v>370</v>
      </c>
      <c r="W1952" s="13" t="s">
        <v>370</v>
      </c>
      <c r="Y1952" s="13"/>
      <c r="Z1952" s="14"/>
      <c r="AD1952" s="13">
        <f t="shared" si="197"/>
        <v>9</v>
      </c>
      <c r="AE1952" s="13">
        <f t="shared" si="198"/>
        <v>0</v>
      </c>
      <c r="AF1952" s="13">
        <f t="shared" si="199"/>
        <v>0</v>
      </c>
      <c r="AG1952" s="13">
        <f t="shared" si="202"/>
        <v>0</v>
      </c>
      <c r="AH1952" s="12">
        <f t="shared" si="201"/>
        <v>9</v>
      </c>
    </row>
    <row r="1953" spans="1:34" hidden="1" x14ac:dyDescent="0.3">
      <c r="A1953" s="11" t="s">
        <v>6494</v>
      </c>
      <c r="B1953" s="12" t="s">
        <v>4976</v>
      </c>
      <c r="C1953" s="12" t="s">
        <v>6081</v>
      </c>
      <c r="D1953" s="11" t="s">
        <v>6483</v>
      </c>
      <c r="E1953" s="11" t="s">
        <v>6495</v>
      </c>
      <c r="F1953" s="11" t="s">
        <v>6494</v>
      </c>
      <c r="G1953" s="12" t="s">
        <v>6496</v>
      </c>
      <c r="I1953" s="13"/>
      <c r="M1953" s="16" t="s">
        <v>416</v>
      </c>
      <c r="N1953" s="13"/>
      <c r="P1953" s="13"/>
      <c r="W1953" s="13"/>
      <c r="Y1953" s="13"/>
      <c r="Z1953" s="14"/>
      <c r="AD1953" s="13">
        <f t="shared" si="197"/>
        <v>1</v>
      </c>
      <c r="AE1953" s="13">
        <f t="shared" si="198"/>
        <v>0</v>
      </c>
      <c r="AF1953" s="13">
        <f t="shared" si="199"/>
        <v>0</v>
      </c>
      <c r="AG1953" s="13">
        <f t="shared" si="202"/>
        <v>0</v>
      </c>
      <c r="AH1953" s="12">
        <f t="shared" si="201"/>
        <v>1</v>
      </c>
    </row>
    <row r="1954" spans="1:34" hidden="1" x14ac:dyDescent="0.3">
      <c r="A1954" s="11" t="s">
        <v>6497</v>
      </c>
      <c r="B1954" s="12" t="s">
        <v>4976</v>
      </c>
      <c r="C1954" s="12" t="s">
        <v>6081</v>
      </c>
      <c r="D1954" s="11" t="s">
        <v>6498</v>
      </c>
      <c r="E1954" s="11" t="s">
        <v>6499</v>
      </c>
      <c r="F1954" s="11" t="s">
        <v>6497</v>
      </c>
      <c r="G1954" s="12" t="s">
        <v>6500</v>
      </c>
      <c r="I1954" s="13"/>
      <c r="J1954" s="13"/>
      <c r="M1954" s="15" t="s">
        <v>370</v>
      </c>
      <c r="N1954" s="13"/>
      <c r="O1954" s="13" t="s">
        <v>370</v>
      </c>
      <c r="P1954" s="13"/>
      <c r="R1954" s="13"/>
      <c r="T1954" s="13"/>
      <c r="W1954" s="13"/>
      <c r="Y1954" s="13"/>
      <c r="Z1954" s="14"/>
      <c r="AD1954" s="13">
        <f t="shared" si="197"/>
        <v>2</v>
      </c>
      <c r="AE1954" s="13">
        <f t="shared" si="198"/>
        <v>0</v>
      </c>
      <c r="AF1954" s="13">
        <f t="shared" si="199"/>
        <v>0</v>
      </c>
      <c r="AG1954" s="13">
        <f t="shared" si="202"/>
        <v>0</v>
      </c>
      <c r="AH1954" s="12">
        <f t="shared" si="201"/>
        <v>2</v>
      </c>
    </row>
    <row r="1955" spans="1:34" hidden="1" x14ac:dyDescent="0.3">
      <c r="A1955" s="11" t="s">
        <v>6501</v>
      </c>
      <c r="B1955" s="12" t="s">
        <v>4976</v>
      </c>
      <c r="C1955" s="12" t="s">
        <v>6081</v>
      </c>
      <c r="D1955" s="11" t="s">
        <v>6498</v>
      </c>
      <c r="E1955" s="11" t="s">
        <v>6502</v>
      </c>
      <c r="F1955" s="11" t="s">
        <v>6501</v>
      </c>
      <c r="G1955" s="12" t="s">
        <v>6503</v>
      </c>
      <c r="I1955" s="13"/>
      <c r="J1955" s="13"/>
      <c r="M1955" s="15" t="s">
        <v>370</v>
      </c>
      <c r="N1955" s="13"/>
      <c r="O1955" s="13" t="s">
        <v>370</v>
      </c>
      <c r="P1955" s="13"/>
      <c r="R1955" s="13"/>
      <c r="S1955" s="13" t="s">
        <v>370</v>
      </c>
      <c r="T1955" s="13"/>
      <c r="W1955" s="13" t="s">
        <v>370</v>
      </c>
      <c r="Y1955" s="13"/>
      <c r="Z1955" s="14"/>
      <c r="AD1955" s="13">
        <f>COUNTIF(H1955:Z1955,"X")+COUNTIF(H1955:Z1955, "X(e)")</f>
        <v>4</v>
      </c>
      <c r="AE1955" s="13">
        <f>COUNTIF(H1955:Z1955,"NB")</f>
        <v>0</v>
      </c>
      <c r="AF1955" s="13">
        <f>COUNTIF(H1955:Z1955,"V")</f>
        <v>0</v>
      </c>
      <c r="AG1955" s="13">
        <f t="shared" si="202"/>
        <v>0</v>
      </c>
      <c r="AH1955" s="12">
        <f>SUM(AD1955:AG1955)</f>
        <v>4</v>
      </c>
    </row>
    <row r="1956" spans="1:34" hidden="1" x14ac:dyDescent="0.3">
      <c r="A1956" s="11" t="s">
        <v>6504</v>
      </c>
      <c r="B1956" s="12" t="s">
        <v>4976</v>
      </c>
      <c r="C1956" s="12" t="s">
        <v>6081</v>
      </c>
      <c r="D1956" s="11" t="s">
        <v>6498</v>
      </c>
      <c r="E1956" s="11" t="s">
        <v>6505</v>
      </c>
      <c r="F1956" s="11" t="s">
        <v>6504</v>
      </c>
      <c r="G1956" s="12" t="s">
        <v>6506</v>
      </c>
      <c r="I1956" s="13"/>
      <c r="J1956" s="13" t="s">
        <v>370</v>
      </c>
      <c r="M1956" s="15"/>
      <c r="N1956" s="13"/>
      <c r="P1956" s="13"/>
      <c r="R1956" s="13"/>
      <c r="S1956" s="13" t="s">
        <v>370</v>
      </c>
      <c r="T1956" s="13"/>
      <c r="W1956" s="13"/>
      <c r="Y1956" s="13"/>
      <c r="Z1956" s="14"/>
      <c r="AD1956" s="13">
        <f>COUNTIF(H1956:Z1956,"X")+COUNTIF(H1956:Z1956, "X(e)")</f>
        <v>2</v>
      </c>
      <c r="AE1956" s="13">
        <f>COUNTIF(H1956:Z1956,"NB")</f>
        <v>0</v>
      </c>
      <c r="AF1956" s="13">
        <f>COUNTIF(H1956:Z1956,"V")</f>
        <v>0</v>
      </c>
      <c r="AG1956" s="13">
        <f t="shared" si="202"/>
        <v>0</v>
      </c>
      <c r="AH1956" s="12">
        <f>SUM(AD1956:AG1956)</f>
        <v>2</v>
      </c>
    </row>
    <row r="1957" spans="1:34" hidden="1" x14ac:dyDescent="0.3">
      <c r="A1957" s="11" t="s">
        <v>6507</v>
      </c>
      <c r="B1957" s="12" t="s">
        <v>4976</v>
      </c>
      <c r="C1957" s="12" t="s">
        <v>6081</v>
      </c>
      <c r="D1957" s="11" t="s">
        <v>6498</v>
      </c>
      <c r="E1957" s="11" t="s">
        <v>6508</v>
      </c>
      <c r="F1957" s="11" t="s">
        <v>6507</v>
      </c>
      <c r="G1957" s="12" t="s">
        <v>6509</v>
      </c>
      <c r="I1957" s="13"/>
      <c r="J1957" s="13" t="s">
        <v>370</v>
      </c>
      <c r="M1957" s="15" t="s">
        <v>370</v>
      </c>
      <c r="N1957" s="13"/>
      <c r="O1957" s="13" t="s">
        <v>370</v>
      </c>
      <c r="P1957" s="13"/>
      <c r="R1957" s="13"/>
      <c r="S1957" s="13" t="s">
        <v>370</v>
      </c>
      <c r="T1957" s="13"/>
      <c r="W1957" s="13" t="s">
        <v>370</v>
      </c>
      <c r="Y1957" s="13"/>
      <c r="Z1957" s="14"/>
      <c r="AD1957" s="13">
        <f t="shared" si="197"/>
        <v>5</v>
      </c>
      <c r="AE1957" s="13">
        <f t="shared" si="198"/>
        <v>0</v>
      </c>
      <c r="AF1957" s="13">
        <f t="shared" si="199"/>
        <v>0</v>
      </c>
      <c r="AG1957" s="13">
        <f t="shared" si="202"/>
        <v>0</v>
      </c>
      <c r="AH1957" s="12">
        <f t="shared" si="201"/>
        <v>5</v>
      </c>
    </row>
    <row r="1958" spans="1:34" hidden="1" x14ac:dyDescent="0.3">
      <c r="A1958" s="11" t="s">
        <v>6510</v>
      </c>
      <c r="B1958" s="12" t="s">
        <v>4976</v>
      </c>
      <c r="C1958" s="12" t="s">
        <v>6081</v>
      </c>
      <c r="D1958" s="11" t="s">
        <v>6498</v>
      </c>
      <c r="E1958" s="11" t="s">
        <v>6511</v>
      </c>
      <c r="F1958" s="11" t="s">
        <v>6510</v>
      </c>
      <c r="G1958" s="12" t="s">
        <v>6512</v>
      </c>
      <c r="I1958" s="13"/>
      <c r="J1958" s="13"/>
      <c r="M1958" s="15" t="s">
        <v>370</v>
      </c>
      <c r="N1958" s="13"/>
      <c r="O1958" s="13" t="s">
        <v>370</v>
      </c>
      <c r="P1958" s="13"/>
      <c r="R1958" s="13"/>
      <c r="T1958" s="13"/>
      <c r="W1958" s="13" t="s">
        <v>370</v>
      </c>
      <c r="Y1958" s="13"/>
      <c r="Z1958" s="14"/>
      <c r="AD1958" s="13">
        <f t="shared" ref="AD1958:AD2021" si="203">COUNTIF(H1958:Z1958,"X")+COUNTIF(H1958:Z1958, "X(e)")</f>
        <v>3</v>
      </c>
      <c r="AE1958" s="13">
        <f t="shared" ref="AE1958:AE2021" si="204">COUNTIF(H1958:Z1958,"NB")</f>
        <v>0</v>
      </c>
      <c r="AF1958" s="13">
        <f t="shared" ref="AF1958:AF2021" si="205">COUNTIF(H1958:Z1958,"V")</f>
        <v>0</v>
      </c>
      <c r="AG1958" s="13">
        <f t="shared" si="202"/>
        <v>0</v>
      </c>
      <c r="AH1958" s="12">
        <f t="shared" si="201"/>
        <v>3</v>
      </c>
    </row>
    <row r="1959" spans="1:34" hidden="1" x14ac:dyDescent="0.3">
      <c r="A1959" s="11" t="s">
        <v>6513</v>
      </c>
      <c r="B1959" s="12" t="s">
        <v>4976</v>
      </c>
      <c r="C1959" s="12" t="s">
        <v>6081</v>
      </c>
      <c r="D1959" s="11" t="s">
        <v>6498</v>
      </c>
      <c r="E1959" s="11" t="s">
        <v>2072</v>
      </c>
      <c r="F1959" s="11" t="s">
        <v>6513</v>
      </c>
      <c r="G1959" s="12" t="s">
        <v>6514</v>
      </c>
      <c r="I1959" s="13"/>
      <c r="J1959" s="13"/>
      <c r="M1959" s="15" t="s">
        <v>370</v>
      </c>
      <c r="N1959" s="13"/>
      <c r="O1959" s="13" t="s">
        <v>370</v>
      </c>
      <c r="P1959" s="13"/>
      <c r="R1959" s="13"/>
      <c r="S1959" s="13" t="s">
        <v>370</v>
      </c>
      <c r="T1959" s="13"/>
      <c r="W1959" s="13"/>
      <c r="Y1959" s="13"/>
      <c r="Z1959" s="14"/>
      <c r="AD1959" s="13">
        <f>COUNTIF(H1959:Z1959,"X")+COUNTIF(H1959:Z1959, "X(e)")</f>
        <v>3</v>
      </c>
      <c r="AE1959" s="13">
        <f>COUNTIF(H1959:Z1959,"NB")</f>
        <v>0</v>
      </c>
      <c r="AF1959" s="13">
        <f>COUNTIF(H1959:Z1959,"V")</f>
        <v>0</v>
      </c>
      <c r="AG1959" s="13">
        <f t="shared" si="202"/>
        <v>0</v>
      </c>
      <c r="AH1959" s="12">
        <f>SUM(AD1959:AG1959)</f>
        <v>3</v>
      </c>
    </row>
    <row r="1960" spans="1:34" hidden="1" x14ac:dyDescent="0.3">
      <c r="A1960" s="11" t="s">
        <v>6515</v>
      </c>
      <c r="B1960" s="12" t="s">
        <v>4976</v>
      </c>
      <c r="C1960" s="12" t="s">
        <v>6081</v>
      </c>
      <c r="D1960" s="11" t="s">
        <v>6516</v>
      </c>
      <c r="E1960" s="11" t="s">
        <v>6517</v>
      </c>
      <c r="F1960" s="11" t="s">
        <v>6515</v>
      </c>
      <c r="G1960" s="12" t="s">
        <v>6518</v>
      </c>
      <c r="I1960" s="13"/>
      <c r="J1960" s="13" t="s">
        <v>370</v>
      </c>
      <c r="K1960" s="14" t="s">
        <v>370</v>
      </c>
      <c r="M1960" s="15" t="s">
        <v>370</v>
      </c>
      <c r="N1960" s="13"/>
      <c r="O1960" s="13" t="s">
        <v>370</v>
      </c>
      <c r="P1960" s="13" t="s">
        <v>370</v>
      </c>
      <c r="Q1960" s="13" t="s">
        <v>359</v>
      </c>
      <c r="R1960" s="13"/>
      <c r="S1960" s="13" t="s">
        <v>359</v>
      </c>
      <c r="T1960" s="13" t="s">
        <v>370</v>
      </c>
      <c r="W1960" s="13" t="s">
        <v>359</v>
      </c>
      <c r="Y1960" s="13"/>
      <c r="Z1960" s="14"/>
      <c r="AD1960" s="13">
        <f t="shared" si="203"/>
        <v>9</v>
      </c>
      <c r="AE1960" s="13">
        <f t="shared" si="204"/>
        <v>0</v>
      </c>
      <c r="AF1960" s="13">
        <f t="shared" si="205"/>
        <v>0</v>
      </c>
      <c r="AG1960" s="13">
        <f t="shared" si="202"/>
        <v>0</v>
      </c>
      <c r="AH1960" s="12">
        <f t="shared" si="201"/>
        <v>9</v>
      </c>
    </row>
    <row r="1961" spans="1:34" hidden="1" x14ac:dyDescent="0.3">
      <c r="A1961" s="11" t="s">
        <v>6519</v>
      </c>
      <c r="B1961" s="12" t="s">
        <v>4976</v>
      </c>
      <c r="C1961" s="12" t="s">
        <v>6081</v>
      </c>
      <c r="D1961" s="11" t="s">
        <v>6516</v>
      </c>
      <c r="E1961" s="11" t="s">
        <v>6520</v>
      </c>
      <c r="F1961" s="11" t="s">
        <v>6519</v>
      </c>
      <c r="G1961" s="12" t="s">
        <v>6521</v>
      </c>
      <c r="I1961" s="13"/>
      <c r="J1961" s="13" t="s">
        <v>370</v>
      </c>
      <c r="K1961" s="14" t="s">
        <v>370</v>
      </c>
      <c r="M1961" s="15" t="s">
        <v>370</v>
      </c>
      <c r="N1961" s="13"/>
      <c r="O1961" s="13" t="s">
        <v>370</v>
      </c>
      <c r="P1961" s="13"/>
      <c r="R1961" s="13"/>
      <c r="S1961" s="13" t="s">
        <v>370</v>
      </c>
      <c r="T1961" s="13"/>
      <c r="W1961" s="13"/>
      <c r="Y1961" s="13"/>
      <c r="Z1961" s="14"/>
      <c r="AD1961" s="13">
        <f t="shared" si="203"/>
        <v>5</v>
      </c>
      <c r="AE1961" s="13">
        <f t="shared" si="204"/>
        <v>0</v>
      </c>
      <c r="AF1961" s="13">
        <f t="shared" si="205"/>
        <v>0</v>
      </c>
      <c r="AG1961" s="13">
        <f t="shared" si="202"/>
        <v>0</v>
      </c>
      <c r="AH1961" s="12">
        <f t="shared" si="201"/>
        <v>5</v>
      </c>
    </row>
    <row r="1962" spans="1:34" hidden="1" x14ac:dyDescent="0.3">
      <c r="A1962" s="11" t="s">
        <v>102</v>
      </c>
      <c r="B1962" s="12" t="s">
        <v>4976</v>
      </c>
      <c r="C1962" s="12" t="s">
        <v>6081</v>
      </c>
      <c r="D1962" s="11" t="s">
        <v>6516</v>
      </c>
      <c r="E1962" s="11" t="s">
        <v>6522</v>
      </c>
      <c r="F1962" s="11" t="s">
        <v>102</v>
      </c>
      <c r="G1962" s="12" t="s">
        <v>6523</v>
      </c>
      <c r="I1962" s="13"/>
      <c r="J1962" s="13" t="s">
        <v>370</v>
      </c>
      <c r="K1962" s="14" t="s">
        <v>370</v>
      </c>
      <c r="M1962" s="15" t="s">
        <v>370</v>
      </c>
      <c r="N1962" s="13"/>
      <c r="O1962" s="13" t="s">
        <v>370</v>
      </c>
      <c r="P1962" s="13" t="s">
        <v>370</v>
      </c>
      <c r="Q1962" s="13" t="s">
        <v>370</v>
      </c>
      <c r="R1962" s="13"/>
      <c r="S1962" s="13" t="s">
        <v>370</v>
      </c>
      <c r="T1962" s="13" t="s">
        <v>370</v>
      </c>
      <c r="W1962" s="13" t="s">
        <v>370</v>
      </c>
      <c r="Y1962" s="13"/>
      <c r="Z1962" s="14"/>
      <c r="AD1962" s="13">
        <f t="shared" si="203"/>
        <v>9</v>
      </c>
      <c r="AE1962" s="13">
        <f t="shared" si="204"/>
        <v>0</v>
      </c>
      <c r="AF1962" s="13">
        <f t="shared" si="205"/>
        <v>0</v>
      </c>
      <c r="AG1962" s="13">
        <f t="shared" si="202"/>
        <v>0</v>
      </c>
      <c r="AH1962" s="12">
        <f t="shared" si="201"/>
        <v>9</v>
      </c>
    </row>
    <row r="1963" spans="1:34" hidden="1" x14ac:dyDescent="0.3">
      <c r="A1963" s="11" t="s">
        <v>6524</v>
      </c>
      <c r="B1963" s="12" t="s">
        <v>4976</v>
      </c>
      <c r="C1963" s="12" t="s">
        <v>6081</v>
      </c>
      <c r="D1963" s="11" t="s">
        <v>6516</v>
      </c>
      <c r="E1963" s="11" t="s">
        <v>6525</v>
      </c>
      <c r="F1963" s="11" t="s">
        <v>6524</v>
      </c>
      <c r="G1963" s="12" t="s">
        <v>6526</v>
      </c>
      <c r="I1963" s="13"/>
      <c r="J1963" s="13" t="s">
        <v>370</v>
      </c>
      <c r="K1963" s="14" t="s">
        <v>370</v>
      </c>
      <c r="M1963" s="15" t="s">
        <v>370</v>
      </c>
      <c r="N1963" s="13"/>
      <c r="O1963" s="13" t="s">
        <v>370</v>
      </c>
      <c r="P1963" s="13"/>
      <c r="R1963" s="13"/>
      <c r="S1963" s="13" t="s">
        <v>370</v>
      </c>
      <c r="T1963" s="13"/>
      <c r="W1963" s="13" t="s">
        <v>370</v>
      </c>
      <c r="Y1963" s="13"/>
      <c r="Z1963" s="14"/>
      <c r="AD1963" s="13">
        <f t="shared" si="203"/>
        <v>6</v>
      </c>
      <c r="AE1963" s="13">
        <f t="shared" si="204"/>
        <v>0</v>
      </c>
      <c r="AF1963" s="13">
        <f t="shared" si="205"/>
        <v>0</v>
      </c>
      <c r="AG1963" s="13">
        <f t="shared" si="202"/>
        <v>0</v>
      </c>
      <c r="AH1963" s="12">
        <f t="shared" si="201"/>
        <v>6</v>
      </c>
    </row>
    <row r="1964" spans="1:34" hidden="1" x14ac:dyDescent="0.3">
      <c r="A1964" s="11" t="s">
        <v>6527</v>
      </c>
      <c r="B1964" s="12" t="s">
        <v>4976</v>
      </c>
      <c r="C1964" s="12" t="s">
        <v>6081</v>
      </c>
      <c r="D1964" s="11" t="s">
        <v>6516</v>
      </c>
      <c r="E1964" s="11" t="s">
        <v>3445</v>
      </c>
      <c r="F1964" s="11" t="s">
        <v>6527</v>
      </c>
      <c r="G1964" s="12" t="s">
        <v>6528</v>
      </c>
      <c r="I1964" s="13"/>
      <c r="J1964" s="13" t="s">
        <v>370</v>
      </c>
      <c r="K1964" s="14" t="s">
        <v>370</v>
      </c>
      <c r="M1964" s="15" t="s">
        <v>370</v>
      </c>
      <c r="N1964" s="13"/>
      <c r="O1964" s="13" t="s">
        <v>370</v>
      </c>
      <c r="P1964" s="13" t="s">
        <v>370</v>
      </c>
      <c r="Q1964" s="13" t="s">
        <v>370</v>
      </c>
      <c r="R1964" s="13"/>
      <c r="S1964" s="13" t="s">
        <v>370</v>
      </c>
      <c r="T1964" s="13" t="s">
        <v>370</v>
      </c>
      <c r="W1964" s="13" t="s">
        <v>370</v>
      </c>
      <c r="Y1964" s="13"/>
      <c r="Z1964" s="14"/>
      <c r="AD1964" s="13">
        <f t="shared" si="203"/>
        <v>9</v>
      </c>
      <c r="AE1964" s="13">
        <f t="shared" si="204"/>
        <v>0</v>
      </c>
      <c r="AF1964" s="13">
        <f t="shared" si="205"/>
        <v>0</v>
      </c>
      <c r="AG1964" s="13">
        <f t="shared" si="202"/>
        <v>0</v>
      </c>
      <c r="AH1964" s="12">
        <f t="shared" si="201"/>
        <v>9</v>
      </c>
    </row>
    <row r="1965" spans="1:34" hidden="1" x14ac:dyDescent="0.3">
      <c r="A1965" s="11" t="s">
        <v>6529</v>
      </c>
      <c r="B1965" s="12" t="s">
        <v>4976</v>
      </c>
      <c r="C1965" s="12" t="s">
        <v>6081</v>
      </c>
      <c r="D1965" s="11" t="s">
        <v>6516</v>
      </c>
      <c r="E1965" s="11" t="s">
        <v>5844</v>
      </c>
      <c r="F1965" s="11" t="s">
        <v>6529</v>
      </c>
      <c r="G1965" s="12" t="s">
        <v>6530</v>
      </c>
      <c r="I1965" s="13"/>
      <c r="J1965" s="13"/>
      <c r="K1965" s="17" t="s">
        <v>416</v>
      </c>
      <c r="M1965" s="15"/>
      <c r="N1965" s="13"/>
      <c r="P1965" s="13"/>
      <c r="R1965" s="13"/>
      <c r="T1965" s="13"/>
      <c r="W1965" s="13"/>
      <c r="Y1965" s="13"/>
      <c r="Z1965" s="14"/>
      <c r="AD1965" s="13">
        <f t="shared" si="203"/>
        <v>1</v>
      </c>
      <c r="AE1965" s="13">
        <f t="shared" si="204"/>
        <v>0</v>
      </c>
      <c r="AF1965" s="13">
        <f t="shared" si="205"/>
        <v>0</v>
      </c>
      <c r="AG1965" s="13">
        <f t="shared" si="202"/>
        <v>0</v>
      </c>
      <c r="AH1965" s="12">
        <f t="shared" si="201"/>
        <v>1</v>
      </c>
    </row>
    <row r="1966" spans="1:34" hidden="1" x14ac:dyDescent="0.3">
      <c r="A1966" s="11" t="s">
        <v>6531</v>
      </c>
      <c r="B1966" s="12" t="s">
        <v>4976</v>
      </c>
      <c r="C1966" s="12" t="s">
        <v>6081</v>
      </c>
      <c r="D1966" s="11" t="s">
        <v>6516</v>
      </c>
      <c r="E1966" s="11" t="s">
        <v>6532</v>
      </c>
      <c r="F1966" s="11" t="s">
        <v>6531</v>
      </c>
      <c r="G1966" s="12" t="s">
        <v>6533</v>
      </c>
      <c r="I1966" s="13"/>
      <c r="K1966" s="17" t="s">
        <v>416</v>
      </c>
      <c r="M1966" s="15"/>
      <c r="N1966" s="13"/>
      <c r="P1966" s="13"/>
      <c r="R1966" s="13"/>
      <c r="T1966" s="13"/>
      <c r="W1966" s="13"/>
      <c r="Y1966" s="13"/>
      <c r="AD1966" s="13">
        <f t="shared" si="203"/>
        <v>1</v>
      </c>
      <c r="AE1966" s="13">
        <f t="shared" si="204"/>
        <v>0</v>
      </c>
      <c r="AF1966" s="13">
        <f t="shared" si="205"/>
        <v>0</v>
      </c>
      <c r="AG1966" s="13">
        <f t="shared" si="202"/>
        <v>0</v>
      </c>
      <c r="AH1966" s="12">
        <f t="shared" si="201"/>
        <v>1</v>
      </c>
    </row>
    <row r="1967" spans="1:34" hidden="1" x14ac:dyDescent="0.3">
      <c r="A1967" s="11" t="s">
        <v>6534</v>
      </c>
      <c r="B1967" s="12" t="s">
        <v>4976</v>
      </c>
      <c r="C1967" s="12" t="s">
        <v>6081</v>
      </c>
      <c r="D1967" s="11" t="s">
        <v>6516</v>
      </c>
      <c r="E1967" s="11" t="s">
        <v>4973</v>
      </c>
      <c r="F1967" s="11" t="s">
        <v>6534</v>
      </c>
      <c r="G1967" s="12" t="s">
        <v>6535</v>
      </c>
      <c r="H1967" s="13" t="s">
        <v>370</v>
      </c>
      <c r="I1967" s="13"/>
      <c r="J1967" s="13"/>
      <c r="K1967" s="14" t="s">
        <v>370</v>
      </c>
      <c r="M1967" s="15"/>
      <c r="N1967" s="13"/>
      <c r="P1967" s="13"/>
      <c r="R1967" s="13" t="s">
        <v>370</v>
      </c>
      <c r="T1967" s="13"/>
      <c r="W1967" s="13"/>
      <c r="Y1967" s="13"/>
      <c r="Z1967" s="14"/>
      <c r="AD1967" s="13">
        <f t="shared" si="203"/>
        <v>3</v>
      </c>
      <c r="AE1967" s="13">
        <f t="shared" si="204"/>
        <v>0</v>
      </c>
      <c r="AF1967" s="13">
        <f t="shared" si="205"/>
        <v>0</v>
      </c>
      <c r="AG1967" s="13">
        <f t="shared" si="202"/>
        <v>0</v>
      </c>
      <c r="AH1967" s="12">
        <f t="shared" ref="AH1967:AH2030" si="206">SUM(AD1967:AG1967)</f>
        <v>3</v>
      </c>
    </row>
    <row r="1968" spans="1:34" hidden="1" x14ac:dyDescent="0.3">
      <c r="A1968" s="11" t="s">
        <v>6536</v>
      </c>
      <c r="B1968" s="12" t="s">
        <v>4976</v>
      </c>
      <c r="C1968" s="12" t="s">
        <v>6081</v>
      </c>
      <c r="D1968" s="11" t="s">
        <v>6537</v>
      </c>
      <c r="E1968" s="11" t="s">
        <v>6538</v>
      </c>
      <c r="F1968" s="11" t="s">
        <v>6536</v>
      </c>
      <c r="G1968" s="12" t="s">
        <v>6539</v>
      </c>
      <c r="I1968" s="13"/>
      <c r="J1968" s="13" t="s">
        <v>370</v>
      </c>
      <c r="M1968" s="15" t="s">
        <v>370</v>
      </c>
      <c r="N1968" s="13"/>
      <c r="O1968" s="13" t="s">
        <v>370</v>
      </c>
      <c r="P1968" s="13"/>
      <c r="R1968" s="13"/>
      <c r="S1968" s="13" t="s">
        <v>370</v>
      </c>
      <c r="T1968" s="13"/>
      <c r="W1968" s="13" t="s">
        <v>370</v>
      </c>
      <c r="Y1968" s="13"/>
      <c r="Z1968" s="14"/>
      <c r="AD1968" s="13">
        <f t="shared" si="203"/>
        <v>5</v>
      </c>
      <c r="AE1968" s="13">
        <f t="shared" si="204"/>
        <v>0</v>
      </c>
      <c r="AF1968" s="13">
        <f t="shared" si="205"/>
        <v>0</v>
      </c>
      <c r="AG1968" s="13">
        <f t="shared" si="202"/>
        <v>0</v>
      </c>
      <c r="AH1968" s="12">
        <f t="shared" si="206"/>
        <v>5</v>
      </c>
    </row>
    <row r="1969" spans="1:34" hidden="1" x14ac:dyDescent="0.3">
      <c r="A1969" s="11" t="s">
        <v>6540</v>
      </c>
      <c r="B1969" s="12" t="s">
        <v>4976</v>
      </c>
      <c r="C1969" s="12" t="s">
        <v>6081</v>
      </c>
      <c r="D1969" s="11" t="s">
        <v>6537</v>
      </c>
      <c r="E1969" s="11" t="s">
        <v>6541</v>
      </c>
      <c r="F1969" s="11" t="s">
        <v>6540</v>
      </c>
      <c r="G1969" s="12" t="s">
        <v>6542</v>
      </c>
      <c r="I1969" s="13"/>
      <c r="J1969" s="13"/>
      <c r="M1969" s="15"/>
      <c r="N1969" s="13"/>
      <c r="P1969" s="13"/>
      <c r="R1969" s="13"/>
      <c r="T1969" s="13"/>
      <c r="W1969" s="16" t="s">
        <v>416</v>
      </c>
      <c r="Y1969" s="13"/>
      <c r="Z1969" s="14"/>
      <c r="AD1969" s="13">
        <f t="shared" si="203"/>
        <v>1</v>
      </c>
      <c r="AE1969" s="13">
        <f t="shared" si="204"/>
        <v>0</v>
      </c>
      <c r="AF1969" s="13">
        <f t="shared" si="205"/>
        <v>0</v>
      </c>
      <c r="AG1969" s="13">
        <f t="shared" si="202"/>
        <v>0</v>
      </c>
      <c r="AH1969" s="12">
        <f t="shared" si="206"/>
        <v>1</v>
      </c>
    </row>
    <row r="1970" spans="1:34" hidden="1" x14ac:dyDescent="0.3">
      <c r="A1970" s="11" t="s">
        <v>6543</v>
      </c>
      <c r="B1970" s="12" t="s">
        <v>4976</v>
      </c>
      <c r="C1970" s="12" t="s">
        <v>6081</v>
      </c>
      <c r="D1970" s="11" t="s">
        <v>6544</v>
      </c>
      <c r="E1970" s="11" t="s">
        <v>905</v>
      </c>
      <c r="F1970" s="11" t="s">
        <v>6543</v>
      </c>
      <c r="G1970" s="12" t="s">
        <v>6545</v>
      </c>
      <c r="I1970" s="13"/>
      <c r="J1970" s="13"/>
      <c r="M1970" s="15" t="s">
        <v>370</v>
      </c>
      <c r="N1970" s="13"/>
      <c r="O1970" s="13" t="s">
        <v>370</v>
      </c>
      <c r="P1970" s="13"/>
      <c r="R1970" s="13"/>
      <c r="T1970" s="13"/>
      <c r="W1970" s="13"/>
      <c r="Y1970" s="13"/>
      <c r="Z1970" s="14"/>
      <c r="AD1970" s="13">
        <f t="shared" si="203"/>
        <v>2</v>
      </c>
      <c r="AE1970" s="13">
        <f t="shared" si="204"/>
        <v>0</v>
      </c>
      <c r="AF1970" s="13">
        <f t="shared" si="205"/>
        <v>0</v>
      </c>
      <c r="AG1970" s="13">
        <f t="shared" si="202"/>
        <v>0</v>
      </c>
      <c r="AH1970" s="12">
        <f t="shared" si="206"/>
        <v>2</v>
      </c>
    </row>
    <row r="1971" spans="1:34" hidden="1" x14ac:dyDescent="0.3">
      <c r="A1971" s="11" t="s">
        <v>6546</v>
      </c>
      <c r="B1971" s="12" t="s">
        <v>4976</v>
      </c>
      <c r="C1971" s="12" t="s">
        <v>6081</v>
      </c>
      <c r="D1971" s="11" t="s">
        <v>6544</v>
      </c>
      <c r="E1971" s="11" t="s">
        <v>1157</v>
      </c>
      <c r="F1971" s="11" t="s">
        <v>6546</v>
      </c>
      <c r="G1971" s="12" t="s">
        <v>6547</v>
      </c>
      <c r="H1971" s="13" t="s">
        <v>396</v>
      </c>
      <c r="I1971" s="13"/>
      <c r="J1971" s="13" t="s">
        <v>370</v>
      </c>
      <c r="M1971" s="15" t="s">
        <v>370</v>
      </c>
      <c r="N1971" s="13"/>
      <c r="O1971" s="13" t="s">
        <v>370</v>
      </c>
      <c r="P1971" s="13"/>
      <c r="R1971" s="13"/>
      <c r="S1971" s="13" t="s">
        <v>370</v>
      </c>
      <c r="T1971" s="13"/>
      <c r="W1971" s="13" t="s">
        <v>370</v>
      </c>
      <c r="Y1971" s="13"/>
      <c r="Z1971" s="14"/>
      <c r="AD1971" s="13">
        <f t="shared" si="203"/>
        <v>5</v>
      </c>
      <c r="AE1971" s="13">
        <f t="shared" si="204"/>
        <v>0</v>
      </c>
      <c r="AF1971" s="13">
        <f t="shared" si="205"/>
        <v>0</v>
      </c>
      <c r="AG1971" s="13">
        <f t="shared" si="202"/>
        <v>0</v>
      </c>
      <c r="AH1971" s="12">
        <f t="shared" si="206"/>
        <v>5</v>
      </c>
    </row>
    <row r="1972" spans="1:34" hidden="1" x14ac:dyDescent="0.3">
      <c r="A1972" s="11" t="s">
        <v>6548</v>
      </c>
      <c r="B1972" s="12" t="s">
        <v>4976</v>
      </c>
      <c r="C1972" s="12" t="s">
        <v>6081</v>
      </c>
      <c r="D1972" s="11" t="s">
        <v>6549</v>
      </c>
      <c r="E1972" s="11" t="s">
        <v>6550</v>
      </c>
      <c r="F1972" s="11" t="s">
        <v>6548</v>
      </c>
      <c r="G1972" s="12" t="s">
        <v>6551</v>
      </c>
      <c r="H1972" s="13" t="s">
        <v>370</v>
      </c>
      <c r="I1972" s="13"/>
      <c r="J1972" s="13"/>
      <c r="L1972" s="13" t="s">
        <v>370</v>
      </c>
      <c r="M1972" s="15"/>
      <c r="N1972" s="13"/>
      <c r="P1972" s="13"/>
      <c r="R1972" s="13"/>
      <c r="T1972" s="13"/>
      <c r="W1972" s="13"/>
      <c r="Y1972" s="13"/>
      <c r="Z1972" s="14" t="s">
        <v>396</v>
      </c>
      <c r="AD1972" s="13">
        <f t="shared" si="203"/>
        <v>2</v>
      </c>
      <c r="AE1972" s="13">
        <f t="shared" si="204"/>
        <v>0</v>
      </c>
      <c r="AF1972" s="13">
        <f t="shared" si="205"/>
        <v>0</v>
      </c>
      <c r="AG1972" s="13">
        <f t="shared" si="202"/>
        <v>0</v>
      </c>
      <c r="AH1972" s="12">
        <f t="shared" si="206"/>
        <v>2</v>
      </c>
    </row>
    <row r="1973" spans="1:34" hidden="1" x14ac:dyDescent="0.3">
      <c r="A1973" s="11" t="s">
        <v>6552</v>
      </c>
      <c r="B1973" s="12" t="s">
        <v>4976</v>
      </c>
      <c r="C1973" s="12" t="s">
        <v>6081</v>
      </c>
      <c r="D1973" s="11" t="s">
        <v>6549</v>
      </c>
      <c r="E1973" s="11" t="s">
        <v>6553</v>
      </c>
      <c r="F1973" s="11" t="s">
        <v>6552</v>
      </c>
      <c r="G1973" s="12" t="s">
        <v>6554</v>
      </c>
      <c r="I1973" s="13"/>
      <c r="J1973" s="13"/>
      <c r="L1973" s="16" t="s">
        <v>416</v>
      </c>
      <c r="M1973" s="15"/>
      <c r="N1973" s="13"/>
      <c r="P1973" s="13"/>
      <c r="R1973" s="13"/>
      <c r="T1973" s="13"/>
      <c r="W1973" s="13"/>
      <c r="Y1973" s="13"/>
      <c r="Z1973" s="14"/>
      <c r="AD1973" s="13">
        <f t="shared" si="203"/>
        <v>1</v>
      </c>
      <c r="AE1973" s="13">
        <f t="shared" si="204"/>
        <v>0</v>
      </c>
      <c r="AF1973" s="13">
        <f t="shared" si="205"/>
        <v>0</v>
      </c>
      <c r="AG1973" s="13">
        <f t="shared" si="202"/>
        <v>0</v>
      </c>
      <c r="AH1973" s="12">
        <f t="shared" si="206"/>
        <v>1</v>
      </c>
    </row>
    <row r="1974" spans="1:34" hidden="1" x14ac:dyDescent="0.3">
      <c r="A1974" s="11" t="s">
        <v>6555</v>
      </c>
      <c r="B1974" s="12" t="s">
        <v>4976</v>
      </c>
      <c r="C1974" s="12" t="s">
        <v>6081</v>
      </c>
      <c r="D1974" s="11" t="s">
        <v>6556</v>
      </c>
      <c r="E1974" s="11" t="s">
        <v>6557</v>
      </c>
      <c r="F1974" s="11" t="s">
        <v>6555</v>
      </c>
      <c r="G1974" s="12" t="s">
        <v>6558</v>
      </c>
      <c r="H1974" s="13" t="s">
        <v>370</v>
      </c>
      <c r="I1974" s="13"/>
      <c r="J1974" s="13"/>
      <c r="L1974" s="13" t="s">
        <v>370</v>
      </c>
      <c r="M1974" s="15"/>
      <c r="N1974" s="13"/>
      <c r="P1974" s="13"/>
      <c r="R1974" s="13"/>
      <c r="T1974" s="13"/>
      <c r="W1974" s="13"/>
      <c r="Y1974" s="13"/>
      <c r="Z1974" s="14"/>
      <c r="AD1974" s="13">
        <f t="shared" si="203"/>
        <v>2</v>
      </c>
      <c r="AE1974" s="13">
        <f t="shared" si="204"/>
        <v>0</v>
      </c>
      <c r="AF1974" s="13">
        <f t="shared" si="205"/>
        <v>0</v>
      </c>
      <c r="AG1974" s="13">
        <f t="shared" si="202"/>
        <v>0</v>
      </c>
      <c r="AH1974" s="12">
        <f t="shared" si="206"/>
        <v>2</v>
      </c>
    </row>
    <row r="1975" spans="1:34" hidden="1" x14ac:dyDescent="0.3">
      <c r="A1975" s="11" t="s">
        <v>6559</v>
      </c>
      <c r="B1975" s="12" t="s">
        <v>4976</v>
      </c>
      <c r="C1975" s="12" t="s">
        <v>6081</v>
      </c>
      <c r="D1975" s="11" t="s">
        <v>6556</v>
      </c>
      <c r="E1975" s="11" t="s">
        <v>6560</v>
      </c>
      <c r="F1975" s="11" t="s">
        <v>6559</v>
      </c>
      <c r="G1975" s="12" t="s">
        <v>6561</v>
      </c>
      <c r="H1975" s="13" t="s">
        <v>370</v>
      </c>
      <c r="I1975" s="13"/>
      <c r="J1975" s="13" t="s">
        <v>370</v>
      </c>
      <c r="M1975" s="15"/>
      <c r="N1975" s="13"/>
      <c r="P1975" s="13"/>
      <c r="R1975" s="13"/>
      <c r="S1975" s="13" t="s">
        <v>370</v>
      </c>
      <c r="T1975" s="13"/>
      <c r="W1975" s="13"/>
      <c r="Y1975" s="13"/>
      <c r="Z1975" s="14"/>
      <c r="AD1975" s="13">
        <f>COUNTIF(H1975:Z1975,"X")+COUNTIF(H1975:Z1975, "X(e)")</f>
        <v>3</v>
      </c>
      <c r="AE1975" s="13">
        <f>COUNTIF(H1975:Z1975,"NB")</f>
        <v>0</v>
      </c>
      <c r="AF1975" s="13">
        <f>COUNTIF(H1975:Z1975,"V")</f>
        <v>0</v>
      </c>
      <c r="AG1975" s="13">
        <f>COUNTIF(H1975:AA1975,"IN")</f>
        <v>0</v>
      </c>
      <c r="AH1975" s="12">
        <f>SUM(AD1975:AG1975)</f>
        <v>3</v>
      </c>
    </row>
    <row r="1976" spans="1:34" hidden="1" x14ac:dyDescent="0.3">
      <c r="A1976" s="11" t="s">
        <v>6562</v>
      </c>
      <c r="B1976" s="12" t="s">
        <v>4976</v>
      </c>
      <c r="C1976" s="12" t="s">
        <v>6081</v>
      </c>
      <c r="D1976" s="11" t="s">
        <v>6563</v>
      </c>
      <c r="E1976" s="11" t="s">
        <v>6564</v>
      </c>
      <c r="F1976" s="11" t="s">
        <v>6562</v>
      </c>
      <c r="G1976" s="12" t="s">
        <v>6565</v>
      </c>
      <c r="H1976" s="13" t="s">
        <v>370</v>
      </c>
      <c r="I1976" s="13"/>
      <c r="J1976" s="13" t="s">
        <v>370</v>
      </c>
      <c r="M1976" s="15"/>
      <c r="N1976" s="13"/>
      <c r="P1976" s="13"/>
      <c r="R1976" s="13"/>
      <c r="T1976" s="13"/>
      <c r="W1976" s="13"/>
      <c r="Y1976" s="13"/>
      <c r="Z1976" s="14"/>
      <c r="AD1976" s="13">
        <f t="shared" si="203"/>
        <v>2</v>
      </c>
      <c r="AE1976" s="13">
        <f t="shared" si="204"/>
        <v>0</v>
      </c>
      <c r="AF1976" s="13">
        <f t="shared" si="205"/>
        <v>0</v>
      </c>
      <c r="AG1976" s="13">
        <f t="shared" ref="AG1976:AG2039" si="207">COUNTIF(H1976:AA1976,"IN")</f>
        <v>0</v>
      </c>
      <c r="AH1976" s="12">
        <f t="shared" si="206"/>
        <v>2</v>
      </c>
    </row>
    <row r="1977" spans="1:34" hidden="1" x14ac:dyDescent="0.3">
      <c r="A1977" s="11" t="s">
        <v>6566</v>
      </c>
      <c r="B1977" s="12" t="s">
        <v>4976</v>
      </c>
      <c r="C1977" s="12" t="s">
        <v>6081</v>
      </c>
      <c r="D1977" s="11" t="s">
        <v>6563</v>
      </c>
      <c r="E1977" s="11" t="s">
        <v>6567</v>
      </c>
      <c r="F1977" s="11" t="s">
        <v>6566</v>
      </c>
      <c r="G1977" s="12" t="s">
        <v>6568</v>
      </c>
      <c r="H1977" s="13" t="s">
        <v>370</v>
      </c>
      <c r="I1977" s="13"/>
      <c r="J1977" s="13"/>
      <c r="K1977" s="14" t="s">
        <v>370</v>
      </c>
      <c r="M1977" s="15"/>
      <c r="N1977" s="13"/>
      <c r="P1977" s="13"/>
      <c r="R1977" s="13" t="s">
        <v>524</v>
      </c>
      <c r="T1977" s="13"/>
      <c r="V1977" s="13" t="s">
        <v>370</v>
      </c>
      <c r="W1977" s="13"/>
      <c r="Y1977" s="13"/>
      <c r="Z1977" s="14"/>
      <c r="AD1977" s="13">
        <f t="shared" si="203"/>
        <v>3</v>
      </c>
      <c r="AE1977" s="13">
        <f t="shared" si="204"/>
        <v>0</v>
      </c>
      <c r="AF1977" s="13">
        <f t="shared" si="205"/>
        <v>1</v>
      </c>
      <c r="AG1977" s="13">
        <f t="shared" si="207"/>
        <v>0</v>
      </c>
      <c r="AH1977" s="12">
        <f t="shared" si="206"/>
        <v>4</v>
      </c>
    </row>
    <row r="1978" spans="1:34" hidden="1" x14ac:dyDescent="0.3">
      <c r="A1978" s="11" t="s">
        <v>6569</v>
      </c>
      <c r="B1978" s="12" t="s">
        <v>4976</v>
      </c>
      <c r="C1978" s="12" t="s">
        <v>6081</v>
      </c>
      <c r="D1978" s="11" t="s">
        <v>6563</v>
      </c>
      <c r="E1978" s="11" t="s">
        <v>6570</v>
      </c>
      <c r="F1978" s="11" t="s">
        <v>6569</v>
      </c>
      <c r="G1978" s="12" t="s">
        <v>6571</v>
      </c>
      <c r="H1978" s="13" t="s">
        <v>370</v>
      </c>
      <c r="I1978" s="13"/>
      <c r="J1978" s="13" t="s">
        <v>370</v>
      </c>
      <c r="L1978" s="13" t="s">
        <v>370</v>
      </c>
      <c r="M1978" s="15"/>
      <c r="N1978" s="13"/>
      <c r="P1978" s="13"/>
      <c r="R1978" s="13"/>
      <c r="S1978" s="13" t="s">
        <v>370</v>
      </c>
      <c r="T1978" s="13"/>
      <c r="W1978" s="13"/>
      <c r="Y1978" s="13"/>
      <c r="Z1978" s="14"/>
      <c r="AD1978" s="13">
        <f t="shared" si="203"/>
        <v>4</v>
      </c>
      <c r="AE1978" s="13">
        <f t="shared" si="204"/>
        <v>0</v>
      </c>
      <c r="AF1978" s="13">
        <f t="shared" si="205"/>
        <v>0</v>
      </c>
      <c r="AG1978" s="13">
        <f t="shared" si="207"/>
        <v>0</v>
      </c>
      <c r="AH1978" s="12">
        <f t="shared" si="206"/>
        <v>4</v>
      </c>
    </row>
    <row r="1979" spans="1:34" hidden="1" x14ac:dyDescent="0.3">
      <c r="A1979" s="11" t="s">
        <v>6572</v>
      </c>
      <c r="B1979" s="12" t="s">
        <v>4976</v>
      </c>
      <c r="C1979" s="12" t="s">
        <v>6081</v>
      </c>
      <c r="D1979" s="11" t="s">
        <v>6563</v>
      </c>
      <c r="E1979" s="11" t="s">
        <v>6573</v>
      </c>
      <c r="F1979" s="11" t="s">
        <v>6572</v>
      </c>
      <c r="G1979" s="12" t="s">
        <v>6574</v>
      </c>
      <c r="I1979" s="13"/>
      <c r="J1979" s="13"/>
      <c r="K1979" s="17" t="s">
        <v>416</v>
      </c>
      <c r="M1979" s="15"/>
      <c r="N1979" s="13"/>
      <c r="P1979" s="13"/>
      <c r="R1979" s="13"/>
      <c r="T1979" s="13"/>
      <c r="W1979" s="13"/>
      <c r="Y1979" s="13"/>
      <c r="Z1979" s="14"/>
      <c r="AD1979" s="13">
        <f t="shared" si="203"/>
        <v>1</v>
      </c>
      <c r="AE1979" s="13">
        <f t="shared" si="204"/>
        <v>0</v>
      </c>
      <c r="AF1979" s="13">
        <f t="shared" si="205"/>
        <v>0</v>
      </c>
      <c r="AG1979" s="13">
        <f t="shared" si="207"/>
        <v>0</v>
      </c>
      <c r="AH1979" s="12">
        <f t="shared" si="206"/>
        <v>1</v>
      </c>
    </row>
    <row r="1980" spans="1:34" hidden="1" x14ac:dyDescent="0.3">
      <c r="A1980" s="11" t="s">
        <v>6575</v>
      </c>
      <c r="B1980" s="12" t="s">
        <v>4976</v>
      </c>
      <c r="C1980" s="12" t="s">
        <v>6081</v>
      </c>
      <c r="D1980" s="11" t="s">
        <v>6563</v>
      </c>
      <c r="E1980" s="11" t="s">
        <v>747</v>
      </c>
      <c r="F1980" s="11" t="s">
        <v>6575</v>
      </c>
      <c r="G1980" s="12" t="s">
        <v>6576</v>
      </c>
      <c r="I1980" s="13"/>
      <c r="J1980" s="13"/>
      <c r="M1980" s="15"/>
      <c r="N1980" s="13"/>
      <c r="P1980" s="13"/>
      <c r="R1980" s="13"/>
      <c r="S1980" s="16" t="s">
        <v>416</v>
      </c>
      <c r="T1980" s="13"/>
      <c r="W1980" s="13"/>
      <c r="Y1980" s="13"/>
      <c r="Z1980" s="14"/>
      <c r="AD1980" s="13">
        <f t="shared" si="203"/>
        <v>1</v>
      </c>
      <c r="AE1980" s="13">
        <f t="shared" si="204"/>
        <v>0</v>
      </c>
      <c r="AF1980" s="13">
        <f t="shared" si="205"/>
        <v>0</v>
      </c>
      <c r="AG1980" s="13">
        <f t="shared" si="207"/>
        <v>0</v>
      </c>
      <c r="AH1980" s="12">
        <f t="shared" si="206"/>
        <v>1</v>
      </c>
    </row>
    <row r="1981" spans="1:34" hidden="1" x14ac:dyDescent="0.3">
      <c r="A1981" s="11" t="s">
        <v>6577</v>
      </c>
      <c r="B1981" s="12" t="s">
        <v>4976</v>
      </c>
      <c r="C1981" s="12" t="s">
        <v>6081</v>
      </c>
      <c r="D1981" s="11" t="s">
        <v>6563</v>
      </c>
      <c r="E1981" s="11" t="s">
        <v>6578</v>
      </c>
      <c r="F1981" s="11" t="s">
        <v>6577</v>
      </c>
      <c r="G1981" s="12" t="s">
        <v>6579</v>
      </c>
      <c r="I1981" s="13"/>
      <c r="J1981" s="13"/>
      <c r="M1981" s="15"/>
      <c r="N1981" s="13"/>
      <c r="P1981" s="13"/>
      <c r="R1981" s="13"/>
      <c r="S1981" s="16" t="s">
        <v>416</v>
      </c>
      <c r="T1981" s="13"/>
      <c r="W1981" s="13"/>
      <c r="Y1981" s="13"/>
      <c r="Z1981" s="14"/>
      <c r="AD1981" s="13">
        <f t="shared" si="203"/>
        <v>1</v>
      </c>
      <c r="AE1981" s="13">
        <f t="shared" si="204"/>
        <v>0</v>
      </c>
      <c r="AF1981" s="13">
        <f t="shared" si="205"/>
        <v>0</v>
      </c>
      <c r="AG1981" s="13">
        <f t="shared" si="207"/>
        <v>0</v>
      </c>
      <c r="AH1981" s="12">
        <f t="shared" si="206"/>
        <v>1</v>
      </c>
    </row>
    <row r="1982" spans="1:34" hidden="1" x14ac:dyDescent="0.3">
      <c r="A1982" s="11" t="s">
        <v>6580</v>
      </c>
      <c r="B1982" s="12" t="s">
        <v>4976</v>
      </c>
      <c r="C1982" s="12" t="s">
        <v>6081</v>
      </c>
      <c r="D1982" s="11" t="s">
        <v>6563</v>
      </c>
      <c r="E1982" s="11" t="s">
        <v>3374</v>
      </c>
      <c r="F1982" s="11" t="s">
        <v>6580</v>
      </c>
      <c r="G1982" s="12" t="s">
        <v>6581</v>
      </c>
      <c r="I1982" s="13"/>
      <c r="J1982" s="13"/>
      <c r="L1982" s="13" t="s">
        <v>370</v>
      </c>
      <c r="M1982" s="15"/>
      <c r="N1982" s="13"/>
      <c r="P1982" s="13"/>
      <c r="R1982" s="13"/>
      <c r="S1982" s="13" t="s">
        <v>370</v>
      </c>
      <c r="T1982" s="13"/>
      <c r="W1982" s="13"/>
      <c r="Y1982" s="13"/>
      <c r="Z1982" s="14"/>
      <c r="AD1982" s="13">
        <f t="shared" si="203"/>
        <v>2</v>
      </c>
      <c r="AE1982" s="13">
        <f t="shared" si="204"/>
        <v>0</v>
      </c>
      <c r="AF1982" s="13">
        <f t="shared" si="205"/>
        <v>0</v>
      </c>
      <c r="AG1982" s="13">
        <f t="shared" si="207"/>
        <v>0</v>
      </c>
      <c r="AH1982" s="12">
        <f t="shared" si="206"/>
        <v>2</v>
      </c>
    </row>
    <row r="1983" spans="1:34" hidden="1" x14ac:dyDescent="0.3">
      <c r="A1983" s="11" t="s">
        <v>6582</v>
      </c>
      <c r="B1983" s="12" t="s">
        <v>4976</v>
      </c>
      <c r="C1983" s="12" t="s">
        <v>6081</v>
      </c>
      <c r="D1983" s="11" t="s">
        <v>6563</v>
      </c>
      <c r="E1983" s="11" t="s">
        <v>6583</v>
      </c>
      <c r="F1983" s="11" t="s">
        <v>6582</v>
      </c>
      <c r="G1983" s="12" t="s">
        <v>6584</v>
      </c>
      <c r="I1983" s="13"/>
      <c r="J1983" s="13" t="s">
        <v>370</v>
      </c>
      <c r="M1983" s="15" t="s">
        <v>370</v>
      </c>
      <c r="N1983" s="13"/>
      <c r="O1983" s="13" t="s">
        <v>370</v>
      </c>
      <c r="P1983" s="13"/>
      <c r="R1983" s="13"/>
      <c r="S1983" s="13" t="s">
        <v>370</v>
      </c>
      <c r="T1983" s="13"/>
      <c r="W1983" s="13" t="s">
        <v>370</v>
      </c>
      <c r="Y1983" s="13"/>
      <c r="Z1983" s="14"/>
      <c r="AD1983" s="13">
        <f t="shared" si="203"/>
        <v>5</v>
      </c>
      <c r="AE1983" s="13">
        <f t="shared" si="204"/>
        <v>0</v>
      </c>
      <c r="AF1983" s="13">
        <f t="shared" si="205"/>
        <v>0</v>
      </c>
      <c r="AG1983" s="13">
        <f t="shared" si="207"/>
        <v>0</v>
      </c>
      <c r="AH1983" s="12">
        <f t="shared" si="206"/>
        <v>5</v>
      </c>
    </row>
    <row r="1984" spans="1:34" hidden="1" x14ac:dyDescent="0.3">
      <c r="A1984" s="11" t="s">
        <v>6585</v>
      </c>
      <c r="B1984" s="12" t="s">
        <v>4976</v>
      </c>
      <c r="C1984" s="12" t="s">
        <v>6081</v>
      </c>
      <c r="D1984" s="11" t="s">
        <v>6563</v>
      </c>
      <c r="E1984" s="11" t="s">
        <v>6586</v>
      </c>
      <c r="F1984" s="11" t="s">
        <v>6585</v>
      </c>
      <c r="G1984" s="12" t="s">
        <v>6587</v>
      </c>
      <c r="H1984" s="13" t="s">
        <v>370</v>
      </c>
      <c r="I1984" s="13"/>
      <c r="J1984" s="13"/>
      <c r="K1984" s="14" t="s">
        <v>370</v>
      </c>
      <c r="M1984" s="15"/>
      <c r="N1984" s="13"/>
      <c r="P1984" s="13"/>
      <c r="R1984" s="13"/>
      <c r="T1984" s="13"/>
      <c r="W1984" s="13"/>
      <c r="Y1984" s="13"/>
      <c r="Z1984" s="14"/>
      <c r="AD1984" s="13">
        <f t="shared" si="203"/>
        <v>2</v>
      </c>
      <c r="AE1984" s="13">
        <f t="shared" si="204"/>
        <v>0</v>
      </c>
      <c r="AF1984" s="13">
        <f t="shared" si="205"/>
        <v>0</v>
      </c>
      <c r="AG1984" s="13">
        <f t="shared" si="207"/>
        <v>0</v>
      </c>
      <c r="AH1984" s="12">
        <f t="shared" si="206"/>
        <v>2</v>
      </c>
    </row>
    <row r="1985" spans="1:34" hidden="1" x14ac:dyDescent="0.3">
      <c r="A1985" s="11" t="s">
        <v>6588</v>
      </c>
      <c r="B1985" s="12" t="s">
        <v>4976</v>
      </c>
      <c r="C1985" s="12" t="s">
        <v>6081</v>
      </c>
      <c r="D1985" s="11" t="s">
        <v>6589</v>
      </c>
      <c r="E1985" s="11" t="s">
        <v>2448</v>
      </c>
      <c r="F1985" s="11" t="s">
        <v>6588</v>
      </c>
      <c r="G1985" s="12" t="s">
        <v>6590</v>
      </c>
      <c r="H1985" s="13" t="s">
        <v>370</v>
      </c>
      <c r="I1985" s="13"/>
      <c r="J1985" s="13" t="s">
        <v>370</v>
      </c>
      <c r="K1985" s="14" t="s">
        <v>370</v>
      </c>
      <c r="M1985" s="15" t="s">
        <v>370</v>
      </c>
      <c r="N1985" s="13"/>
      <c r="O1985" s="13" t="s">
        <v>370</v>
      </c>
      <c r="P1985" s="13"/>
      <c r="R1985" s="13" t="s">
        <v>370</v>
      </c>
      <c r="S1985" s="13" t="s">
        <v>370</v>
      </c>
      <c r="T1985" s="13"/>
      <c r="W1985" s="13" t="s">
        <v>370</v>
      </c>
      <c r="Y1985" s="13"/>
      <c r="Z1985" s="14"/>
      <c r="AD1985" s="13">
        <f t="shared" si="203"/>
        <v>8</v>
      </c>
      <c r="AE1985" s="13">
        <f t="shared" si="204"/>
        <v>0</v>
      </c>
      <c r="AF1985" s="13">
        <f t="shared" si="205"/>
        <v>0</v>
      </c>
      <c r="AG1985" s="13">
        <f t="shared" si="207"/>
        <v>0</v>
      </c>
      <c r="AH1985" s="12">
        <f t="shared" si="206"/>
        <v>8</v>
      </c>
    </row>
    <row r="1986" spans="1:34" hidden="1" x14ac:dyDescent="0.3">
      <c r="A1986" s="11" t="s">
        <v>6591</v>
      </c>
      <c r="B1986" s="12" t="s">
        <v>4976</v>
      </c>
      <c r="C1986" s="12" t="s">
        <v>6081</v>
      </c>
      <c r="D1986" s="11" t="s">
        <v>6589</v>
      </c>
      <c r="E1986" s="11" t="s">
        <v>6592</v>
      </c>
      <c r="F1986" s="11" t="s">
        <v>6591</v>
      </c>
      <c r="G1986" s="12" t="s">
        <v>6593</v>
      </c>
      <c r="H1986" s="13" t="s">
        <v>370</v>
      </c>
      <c r="I1986" s="13"/>
      <c r="J1986" s="13" t="s">
        <v>370</v>
      </c>
      <c r="M1986" s="15"/>
      <c r="N1986" s="13"/>
      <c r="P1986" s="13"/>
      <c r="R1986" s="13"/>
      <c r="S1986" s="13" t="s">
        <v>370</v>
      </c>
      <c r="T1986" s="13"/>
      <c r="W1986" s="13"/>
      <c r="Y1986" s="13"/>
      <c r="Z1986" s="14"/>
      <c r="AD1986" s="13">
        <f>COUNTIF(H1986:Z1986,"X")+COUNTIF(H1986:Z1986, "X(e)")</f>
        <v>3</v>
      </c>
      <c r="AE1986" s="13">
        <f>COUNTIF(H1986:Z1986,"NB")</f>
        <v>0</v>
      </c>
      <c r="AF1986" s="13">
        <f>COUNTIF(H1986:Z1986,"V")</f>
        <v>0</v>
      </c>
      <c r="AG1986" s="13">
        <f t="shared" si="207"/>
        <v>0</v>
      </c>
      <c r="AH1986" s="12">
        <f>SUM(AD1986:AG1986)</f>
        <v>3</v>
      </c>
    </row>
    <row r="1987" spans="1:34" hidden="1" x14ac:dyDescent="0.3">
      <c r="A1987" s="11" t="s">
        <v>6594</v>
      </c>
      <c r="B1987" s="12" t="s">
        <v>4976</v>
      </c>
      <c r="C1987" s="12" t="s">
        <v>6081</v>
      </c>
      <c r="D1987" s="11" t="s">
        <v>6589</v>
      </c>
      <c r="E1987" s="11" t="s">
        <v>645</v>
      </c>
      <c r="F1987" s="11" t="s">
        <v>6594</v>
      </c>
      <c r="G1987" s="12" t="s">
        <v>6595</v>
      </c>
      <c r="H1987" s="13" t="s">
        <v>370</v>
      </c>
      <c r="I1987" s="13"/>
      <c r="J1987" s="13" t="s">
        <v>370</v>
      </c>
      <c r="K1987" s="14" t="s">
        <v>370</v>
      </c>
      <c r="M1987" s="15"/>
      <c r="N1987" s="13"/>
      <c r="P1987" s="13"/>
      <c r="R1987" s="13" t="s">
        <v>370</v>
      </c>
      <c r="T1987" s="13"/>
      <c r="V1987" s="13" t="s">
        <v>370</v>
      </c>
      <c r="W1987" s="13"/>
      <c r="Y1987" s="13"/>
      <c r="Z1987" s="14"/>
      <c r="AD1987" s="13">
        <f t="shared" si="203"/>
        <v>5</v>
      </c>
      <c r="AE1987" s="13">
        <f t="shared" si="204"/>
        <v>0</v>
      </c>
      <c r="AF1987" s="13">
        <f t="shared" si="205"/>
        <v>0</v>
      </c>
      <c r="AG1987" s="13">
        <f t="shared" si="207"/>
        <v>0</v>
      </c>
      <c r="AH1987" s="12">
        <f t="shared" si="206"/>
        <v>5</v>
      </c>
    </row>
    <row r="1988" spans="1:34" hidden="1" x14ac:dyDescent="0.3">
      <c r="A1988" s="11" t="s">
        <v>6596</v>
      </c>
      <c r="B1988" s="12" t="s">
        <v>4976</v>
      </c>
      <c r="C1988" s="12" t="s">
        <v>6081</v>
      </c>
      <c r="D1988" s="11" t="s">
        <v>6589</v>
      </c>
      <c r="E1988" s="11" t="s">
        <v>6404</v>
      </c>
      <c r="F1988" s="11" t="s">
        <v>6596</v>
      </c>
      <c r="G1988" s="12" t="s">
        <v>6597</v>
      </c>
      <c r="I1988" s="13"/>
      <c r="J1988" s="13"/>
      <c r="M1988" s="15"/>
      <c r="N1988" s="13"/>
      <c r="P1988" s="13"/>
      <c r="R1988" s="13"/>
      <c r="S1988" s="16" t="s">
        <v>416</v>
      </c>
      <c r="T1988" s="13"/>
      <c r="W1988" s="13"/>
      <c r="Y1988" s="13"/>
      <c r="Z1988" s="14"/>
      <c r="AD1988" s="13">
        <f>COUNTIF(H1988:Z1988,"X")+COUNTIF(H1988:Z1988, "X(e)")</f>
        <v>1</v>
      </c>
      <c r="AE1988" s="13">
        <f>COUNTIF(H1988:Z1988,"NB")</f>
        <v>0</v>
      </c>
      <c r="AF1988" s="13">
        <f>COUNTIF(H1988:Z1988,"V")</f>
        <v>0</v>
      </c>
      <c r="AG1988" s="13">
        <f t="shared" si="207"/>
        <v>0</v>
      </c>
      <c r="AH1988" s="12">
        <f>SUM(AD1988:AG1988)</f>
        <v>1</v>
      </c>
    </row>
    <row r="1989" spans="1:34" hidden="1" x14ac:dyDescent="0.3">
      <c r="A1989" s="11" t="s">
        <v>6598</v>
      </c>
      <c r="B1989" s="12" t="s">
        <v>4976</v>
      </c>
      <c r="C1989" s="12" t="s">
        <v>6081</v>
      </c>
      <c r="D1989" s="11" t="s">
        <v>6589</v>
      </c>
      <c r="E1989" s="11" t="s">
        <v>6599</v>
      </c>
      <c r="F1989" s="11" t="s">
        <v>6598</v>
      </c>
      <c r="G1989" s="12" t="s">
        <v>6600</v>
      </c>
      <c r="H1989" s="13" t="s">
        <v>370</v>
      </c>
      <c r="I1989" s="13"/>
      <c r="J1989" s="13" t="s">
        <v>370</v>
      </c>
      <c r="M1989" s="15"/>
      <c r="N1989" s="13"/>
      <c r="P1989" s="13"/>
      <c r="R1989" s="13"/>
      <c r="T1989" s="13"/>
      <c r="W1989" s="13"/>
      <c r="Y1989" s="13"/>
      <c r="Z1989" s="14"/>
      <c r="AD1989" s="13">
        <f t="shared" si="203"/>
        <v>2</v>
      </c>
      <c r="AE1989" s="13">
        <f t="shared" si="204"/>
        <v>0</v>
      </c>
      <c r="AF1989" s="13">
        <f t="shared" si="205"/>
        <v>0</v>
      </c>
      <c r="AG1989" s="13">
        <f t="shared" si="207"/>
        <v>0</v>
      </c>
      <c r="AH1989" s="12">
        <f t="shared" si="206"/>
        <v>2</v>
      </c>
    </row>
    <row r="1990" spans="1:34" hidden="1" x14ac:dyDescent="0.3">
      <c r="A1990" s="11" t="s">
        <v>6601</v>
      </c>
      <c r="B1990" s="12" t="s">
        <v>4976</v>
      </c>
      <c r="C1990" s="12" t="s">
        <v>6081</v>
      </c>
      <c r="D1990" s="11" t="s">
        <v>6589</v>
      </c>
      <c r="E1990" s="11" t="s">
        <v>6437</v>
      </c>
      <c r="F1990" s="11" t="s">
        <v>6601</v>
      </c>
      <c r="G1990" s="12" t="s">
        <v>6602</v>
      </c>
      <c r="H1990" s="13" t="s">
        <v>370</v>
      </c>
      <c r="I1990" s="13"/>
      <c r="J1990" s="13"/>
      <c r="K1990" s="14" t="s">
        <v>370</v>
      </c>
      <c r="M1990" s="15"/>
      <c r="N1990" s="13"/>
      <c r="P1990" s="13"/>
      <c r="R1990" s="13" t="s">
        <v>396</v>
      </c>
      <c r="T1990" s="13"/>
      <c r="V1990" s="13" t="s">
        <v>370</v>
      </c>
      <c r="W1990" s="13"/>
      <c r="Y1990" s="13"/>
      <c r="Z1990" s="14"/>
      <c r="AD1990" s="13">
        <f t="shared" si="203"/>
        <v>3</v>
      </c>
      <c r="AE1990" s="13">
        <f t="shared" si="204"/>
        <v>0</v>
      </c>
      <c r="AF1990" s="13">
        <f t="shared" si="205"/>
        <v>0</v>
      </c>
      <c r="AG1990" s="13">
        <f t="shared" si="207"/>
        <v>0</v>
      </c>
      <c r="AH1990" s="12">
        <f t="shared" si="206"/>
        <v>3</v>
      </c>
    </row>
    <row r="1991" spans="1:34" hidden="1" x14ac:dyDescent="0.3">
      <c r="A1991" s="11" t="s">
        <v>6603</v>
      </c>
      <c r="B1991" s="12" t="s">
        <v>4976</v>
      </c>
      <c r="C1991" s="12" t="s">
        <v>6081</v>
      </c>
      <c r="D1991" s="11" t="s">
        <v>6589</v>
      </c>
      <c r="E1991" s="11" t="s">
        <v>923</v>
      </c>
      <c r="F1991" s="11" t="s">
        <v>6603</v>
      </c>
      <c r="G1991" s="12" t="s">
        <v>6604</v>
      </c>
      <c r="H1991" s="13" t="s">
        <v>370</v>
      </c>
      <c r="I1991" s="13"/>
      <c r="J1991" s="13" t="s">
        <v>370</v>
      </c>
      <c r="K1991" s="14" t="s">
        <v>370</v>
      </c>
      <c r="M1991" s="15"/>
      <c r="N1991" s="13"/>
      <c r="P1991" s="13"/>
      <c r="R1991" s="13" t="s">
        <v>370</v>
      </c>
      <c r="T1991" s="13"/>
      <c r="V1991" s="13" t="s">
        <v>370</v>
      </c>
      <c r="W1991" s="13"/>
      <c r="Y1991" s="13"/>
      <c r="Z1991" s="14"/>
      <c r="AD1991" s="13">
        <f t="shared" si="203"/>
        <v>5</v>
      </c>
      <c r="AE1991" s="13">
        <f t="shared" si="204"/>
        <v>0</v>
      </c>
      <c r="AF1991" s="13">
        <f t="shared" si="205"/>
        <v>0</v>
      </c>
      <c r="AG1991" s="13">
        <f t="shared" si="207"/>
        <v>0</v>
      </c>
      <c r="AH1991" s="12">
        <f t="shared" si="206"/>
        <v>5</v>
      </c>
    </row>
    <row r="1992" spans="1:34" hidden="1" x14ac:dyDescent="0.3">
      <c r="A1992" s="11" t="s">
        <v>6605</v>
      </c>
      <c r="B1992" s="12" t="s">
        <v>4976</v>
      </c>
      <c r="C1992" s="12" t="s">
        <v>6081</v>
      </c>
      <c r="D1992" s="11" t="s">
        <v>6589</v>
      </c>
      <c r="E1992" s="11" t="s">
        <v>6606</v>
      </c>
      <c r="F1992" s="11" t="s">
        <v>6605</v>
      </c>
      <c r="G1992" s="12" t="s">
        <v>6607</v>
      </c>
      <c r="I1992" s="13"/>
      <c r="J1992" s="13"/>
      <c r="K1992" s="17" t="s">
        <v>416</v>
      </c>
      <c r="M1992" s="15"/>
      <c r="N1992" s="13"/>
      <c r="P1992" s="13"/>
      <c r="R1992" s="13"/>
      <c r="T1992" s="13"/>
      <c r="W1992" s="13"/>
      <c r="Y1992" s="13"/>
      <c r="Z1992" s="14"/>
      <c r="AD1992" s="13">
        <f t="shared" si="203"/>
        <v>1</v>
      </c>
      <c r="AE1992" s="13">
        <f t="shared" si="204"/>
        <v>0</v>
      </c>
      <c r="AF1992" s="13">
        <f t="shared" si="205"/>
        <v>0</v>
      </c>
      <c r="AG1992" s="13">
        <f t="shared" si="207"/>
        <v>0</v>
      </c>
      <c r="AH1992" s="12">
        <f t="shared" si="206"/>
        <v>1</v>
      </c>
    </row>
    <row r="1993" spans="1:34" hidden="1" x14ac:dyDescent="0.3">
      <c r="A1993" s="11" t="s">
        <v>6608</v>
      </c>
      <c r="B1993" s="12" t="s">
        <v>4976</v>
      </c>
      <c r="C1993" s="12" t="s">
        <v>6081</v>
      </c>
      <c r="D1993" s="11" t="s">
        <v>6589</v>
      </c>
      <c r="E1993" s="11" t="s">
        <v>6609</v>
      </c>
      <c r="F1993" s="11" t="s">
        <v>6608</v>
      </c>
      <c r="G1993" s="12" t="s">
        <v>6610</v>
      </c>
      <c r="H1993" s="13" t="s">
        <v>396</v>
      </c>
      <c r="I1993" s="13"/>
      <c r="J1993" s="13"/>
      <c r="K1993" s="14" t="s">
        <v>370</v>
      </c>
      <c r="M1993" s="15"/>
      <c r="N1993" s="13"/>
      <c r="P1993" s="13"/>
      <c r="R1993" s="13"/>
      <c r="T1993" s="13"/>
      <c r="V1993" s="13" t="s">
        <v>370</v>
      </c>
      <c r="W1993" s="13"/>
      <c r="Y1993" s="13"/>
      <c r="Z1993" s="14"/>
      <c r="AD1993" s="13">
        <f t="shared" si="203"/>
        <v>2</v>
      </c>
      <c r="AE1993" s="13">
        <f t="shared" si="204"/>
        <v>0</v>
      </c>
      <c r="AF1993" s="13">
        <f t="shared" si="205"/>
        <v>0</v>
      </c>
      <c r="AG1993" s="13">
        <f t="shared" si="207"/>
        <v>0</v>
      </c>
      <c r="AH1993" s="12">
        <f t="shared" si="206"/>
        <v>2</v>
      </c>
    </row>
    <row r="1994" spans="1:34" hidden="1" x14ac:dyDescent="0.3">
      <c r="A1994" s="11" t="s">
        <v>6611</v>
      </c>
      <c r="B1994" s="12" t="s">
        <v>4976</v>
      </c>
      <c r="C1994" s="12" t="s">
        <v>6081</v>
      </c>
      <c r="D1994" s="11" t="s">
        <v>6612</v>
      </c>
      <c r="E1994" s="11" t="s">
        <v>1973</v>
      </c>
      <c r="F1994" s="11" t="s">
        <v>6611</v>
      </c>
      <c r="G1994" s="12" t="s">
        <v>6613</v>
      </c>
      <c r="I1994" s="13"/>
      <c r="J1994" s="13"/>
      <c r="M1994" s="15" t="s">
        <v>370</v>
      </c>
      <c r="N1994" s="13"/>
      <c r="O1994" s="13" t="s">
        <v>370</v>
      </c>
      <c r="P1994" s="13"/>
      <c r="R1994" s="13"/>
      <c r="S1994" s="13" t="s">
        <v>370</v>
      </c>
      <c r="T1994" s="13"/>
      <c r="W1994" s="13" t="s">
        <v>370</v>
      </c>
      <c r="Y1994" s="13"/>
      <c r="Z1994" s="14"/>
      <c r="AD1994" s="13">
        <f t="shared" si="203"/>
        <v>4</v>
      </c>
      <c r="AE1994" s="13">
        <f t="shared" si="204"/>
        <v>0</v>
      </c>
      <c r="AF1994" s="13">
        <f t="shared" si="205"/>
        <v>0</v>
      </c>
      <c r="AG1994" s="13">
        <f t="shared" si="207"/>
        <v>0</v>
      </c>
      <c r="AH1994" s="12">
        <f t="shared" si="206"/>
        <v>4</v>
      </c>
    </row>
    <row r="1995" spans="1:34" hidden="1" x14ac:dyDescent="0.3">
      <c r="A1995" s="11" t="s">
        <v>6614</v>
      </c>
      <c r="B1995" s="12" t="s">
        <v>4976</v>
      </c>
      <c r="C1995" s="12" t="s">
        <v>6081</v>
      </c>
      <c r="D1995" s="11" t="s">
        <v>6615</v>
      </c>
      <c r="E1995" s="11" t="s">
        <v>6616</v>
      </c>
      <c r="F1995" s="11" t="s">
        <v>6614</v>
      </c>
      <c r="G1995" s="12" t="s">
        <v>6617</v>
      </c>
      <c r="H1995" s="13" t="s">
        <v>370</v>
      </c>
      <c r="I1995" s="13"/>
      <c r="J1995" s="13"/>
      <c r="K1995" s="14" t="s">
        <v>370</v>
      </c>
      <c r="M1995" s="15"/>
      <c r="N1995" s="13"/>
      <c r="P1995" s="13"/>
      <c r="R1995" s="13" t="s">
        <v>370</v>
      </c>
      <c r="T1995" s="13"/>
      <c r="V1995" s="13" t="s">
        <v>370</v>
      </c>
      <c r="W1995" s="13"/>
      <c r="Y1995" s="13"/>
      <c r="Z1995" s="14"/>
      <c r="AD1995" s="13">
        <f t="shared" si="203"/>
        <v>4</v>
      </c>
      <c r="AE1995" s="13">
        <f t="shared" si="204"/>
        <v>0</v>
      </c>
      <c r="AF1995" s="13">
        <f t="shared" si="205"/>
        <v>0</v>
      </c>
      <c r="AG1995" s="13">
        <f t="shared" si="207"/>
        <v>0</v>
      </c>
      <c r="AH1995" s="12">
        <f t="shared" si="206"/>
        <v>4</v>
      </c>
    </row>
    <row r="1996" spans="1:34" hidden="1" x14ac:dyDescent="0.3">
      <c r="A1996" s="11" t="s">
        <v>6618</v>
      </c>
      <c r="B1996" s="12" t="s">
        <v>4976</v>
      </c>
      <c r="C1996" s="12" t="s">
        <v>6081</v>
      </c>
      <c r="D1996" s="11" t="s">
        <v>6619</v>
      </c>
      <c r="E1996" s="11" t="s">
        <v>6620</v>
      </c>
      <c r="F1996" s="11" t="s">
        <v>6618</v>
      </c>
      <c r="G1996" s="12" t="s">
        <v>6621</v>
      </c>
      <c r="H1996" s="13" t="s">
        <v>370</v>
      </c>
      <c r="I1996" s="13"/>
      <c r="J1996" s="13" t="s">
        <v>370</v>
      </c>
      <c r="K1996" s="14" t="s">
        <v>370</v>
      </c>
      <c r="M1996" s="15"/>
      <c r="N1996" s="13"/>
      <c r="P1996" s="13"/>
      <c r="R1996" s="13" t="s">
        <v>370</v>
      </c>
      <c r="T1996" s="13"/>
      <c r="V1996" s="13" t="s">
        <v>370</v>
      </c>
      <c r="W1996" s="13"/>
      <c r="Y1996" s="13"/>
      <c r="Z1996" s="14"/>
      <c r="AD1996" s="13">
        <f t="shared" si="203"/>
        <v>5</v>
      </c>
      <c r="AE1996" s="13">
        <f t="shared" si="204"/>
        <v>0</v>
      </c>
      <c r="AF1996" s="13">
        <f t="shared" si="205"/>
        <v>0</v>
      </c>
      <c r="AG1996" s="13">
        <f t="shared" si="207"/>
        <v>0</v>
      </c>
      <c r="AH1996" s="12">
        <f t="shared" si="206"/>
        <v>5</v>
      </c>
    </row>
    <row r="1997" spans="1:34" hidden="1" x14ac:dyDescent="0.3">
      <c r="A1997" s="11" t="s">
        <v>6622</v>
      </c>
      <c r="B1997" s="12" t="s">
        <v>4976</v>
      </c>
      <c r="C1997" s="12" t="s">
        <v>6081</v>
      </c>
      <c r="D1997" s="11" t="s">
        <v>6623</v>
      </c>
      <c r="E1997" s="11" t="s">
        <v>6624</v>
      </c>
      <c r="F1997" s="11" t="s">
        <v>6622</v>
      </c>
      <c r="G1997" s="12" t="s">
        <v>6625</v>
      </c>
      <c r="H1997" s="13" t="s">
        <v>370</v>
      </c>
      <c r="I1997" s="13"/>
      <c r="J1997" s="13" t="s">
        <v>370</v>
      </c>
      <c r="L1997" s="13" t="s">
        <v>370</v>
      </c>
      <c r="M1997" s="15"/>
      <c r="N1997" s="13"/>
      <c r="P1997" s="13"/>
      <c r="R1997" s="13"/>
      <c r="S1997" s="13" t="s">
        <v>370</v>
      </c>
      <c r="T1997" s="13"/>
      <c r="W1997" s="13"/>
      <c r="Y1997" s="13"/>
      <c r="Z1997" s="14"/>
      <c r="AD1997" s="13">
        <f t="shared" si="203"/>
        <v>4</v>
      </c>
      <c r="AE1997" s="13">
        <f t="shared" si="204"/>
        <v>0</v>
      </c>
      <c r="AF1997" s="13">
        <f t="shared" si="205"/>
        <v>0</v>
      </c>
      <c r="AG1997" s="13">
        <f t="shared" si="207"/>
        <v>0</v>
      </c>
      <c r="AH1997" s="12">
        <f t="shared" si="206"/>
        <v>4</v>
      </c>
    </row>
    <row r="1998" spans="1:34" hidden="1" x14ac:dyDescent="0.3">
      <c r="A1998" s="11" t="s">
        <v>6626</v>
      </c>
      <c r="B1998" s="12" t="s">
        <v>4976</v>
      </c>
      <c r="C1998" s="12" t="s">
        <v>6081</v>
      </c>
      <c r="D1998" s="11" t="s">
        <v>6623</v>
      </c>
      <c r="E1998" s="11" t="s">
        <v>405</v>
      </c>
      <c r="F1998" s="11" t="s">
        <v>6626</v>
      </c>
      <c r="G1998" s="12" t="s">
        <v>6627</v>
      </c>
      <c r="I1998" s="13"/>
      <c r="J1998" s="16" t="s">
        <v>416</v>
      </c>
      <c r="M1998" s="15"/>
      <c r="N1998" s="13"/>
      <c r="P1998" s="13"/>
      <c r="R1998" s="13"/>
      <c r="T1998" s="13"/>
      <c r="W1998" s="13"/>
      <c r="Y1998" s="13"/>
      <c r="Z1998" s="14"/>
      <c r="AD1998" s="13">
        <f t="shared" si="203"/>
        <v>1</v>
      </c>
      <c r="AE1998" s="13">
        <f t="shared" si="204"/>
        <v>0</v>
      </c>
      <c r="AF1998" s="13">
        <f t="shared" si="205"/>
        <v>0</v>
      </c>
      <c r="AG1998" s="13">
        <f t="shared" si="207"/>
        <v>0</v>
      </c>
      <c r="AH1998" s="12">
        <f t="shared" si="206"/>
        <v>1</v>
      </c>
    </row>
    <row r="1999" spans="1:34" hidden="1" x14ac:dyDescent="0.3">
      <c r="A1999" s="11" t="s">
        <v>6628</v>
      </c>
      <c r="B1999" s="12" t="s">
        <v>4976</v>
      </c>
      <c r="C1999" s="12" t="s">
        <v>6081</v>
      </c>
      <c r="D1999" s="11" t="s">
        <v>6623</v>
      </c>
      <c r="E1999" s="11" t="s">
        <v>2175</v>
      </c>
      <c r="F1999" s="11" t="s">
        <v>6628</v>
      </c>
      <c r="G1999" s="12" t="s">
        <v>6629</v>
      </c>
      <c r="H1999" s="13" t="s">
        <v>370</v>
      </c>
      <c r="I1999" s="13"/>
      <c r="J1999" s="13" t="s">
        <v>370</v>
      </c>
      <c r="K1999" s="14" t="s">
        <v>370</v>
      </c>
      <c r="M1999" s="15"/>
      <c r="N1999" s="13"/>
      <c r="P1999" s="13"/>
      <c r="R1999" s="13" t="s">
        <v>370</v>
      </c>
      <c r="T1999" s="13"/>
      <c r="V1999" s="13" t="s">
        <v>370</v>
      </c>
      <c r="W1999" s="13"/>
      <c r="Y1999" s="13"/>
      <c r="Z1999" s="14"/>
      <c r="AD1999" s="13">
        <f t="shared" si="203"/>
        <v>5</v>
      </c>
      <c r="AE1999" s="13">
        <f t="shared" si="204"/>
        <v>0</v>
      </c>
      <c r="AF1999" s="13">
        <f t="shared" si="205"/>
        <v>0</v>
      </c>
      <c r="AG1999" s="13">
        <f t="shared" si="207"/>
        <v>0</v>
      </c>
      <c r="AH1999" s="12">
        <f t="shared" si="206"/>
        <v>5</v>
      </c>
    </row>
    <row r="2000" spans="1:34" hidden="1" x14ac:dyDescent="0.3">
      <c r="A2000" s="11" t="s">
        <v>6630</v>
      </c>
      <c r="B2000" s="12" t="s">
        <v>4976</v>
      </c>
      <c r="C2000" s="12" t="s">
        <v>6081</v>
      </c>
      <c r="D2000" s="11" t="s">
        <v>6623</v>
      </c>
      <c r="E2000" s="11" t="s">
        <v>6631</v>
      </c>
      <c r="F2000" s="11" t="s">
        <v>6630</v>
      </c>
      <c r="G2000" s="12" t="s">
        <v>6632</v>
      </c>
      <c r="I2000" s="13"/>
      <c r="J2000" s="13"/>
      <c r="K2000" s="17" t="s">
        <v>416</v>
      </c>
      <c r="M2000" s="15"/>
      <c r="N2000" s="13"/>
      <c r="P2000" s="13"/>
      <c r="R2000" s="13"/>
      <c r="T2000" s="13"/>
      <c r="W2000" s="13"/>
      <c r="Y2000" s="13"/>
      <c r="Z2000" s="14"/>
      <c r="AD2000" s="13">
        <f t="shared" si="203"/>
        <v>1</v>
      </c>
      <c r="AE2000" s="13">
        <f t="shared" si="204"/>
        <v>0</v>
      </c>
      <c r="AF2000" s="13">
        <f t="shared" si="205"/>
        <v>0</v>
      </c>
      <c r="AG2000" s="13">
        <f t="shared" si="207"/>
        <v>0</v>
      </c>
      <c r="AH2000" s="12">
        <f t="shared" si="206"/>
        <v>1</v>
      </c>
    </row>
    <row r="2001" spans="1:34" hidden="1" x14ac:dyDescent="0.3">
      <c r="A2001" s="11" t="s">
        <v>6633</v>
      </c>
      <c r="B2001" s="12" t="s">
        <v>4976</v>
      </c>
      <c r="C2001" s="12" t="s">
        <v>6081</v>
      </c>
      <c r="D2001" s="11" t="s">
        <v>6623</v>
      </c>
      <c r="E2001" s="11" t="s">
        <v>6634</v>
      </c>
      <c r="F2001" s="11" t="s">
        <v>6633</v>
      </c>
      <c r="G2001" s="12" t="s">
        <v>6635</v>
      </c>
      <c r="H2001" s="13" t="s">
        <v>370</v>
      </c>
      <c r="I2001" s="13"/>
      <c r="J2001" s="13"/>
      <c r="K2001" s="14" t="s">
        <v>370</v>
      </c>
      <c r="M2001" s="15"/>
      <c r="N2001" s="13"/>
      <c r="P2001" s="13"/>
      <c r="R2001" s="13"/>
      <c r="T2001" s="13"/>
      <c r="V2001" s="13" t="s">
        <v>370</v>
      </c>
      <c r="W2001" s="13"/>
      <c r="Y2001" s="13"/>
      <c r="Z2001" s="14"/>
      <c r="AD2001" s="13">
        <f t="shared" si="203"/>
        <v>3</v>
      </c>
      <c r="AE2001" s="13">
        <f t="shared" si="204"/>
        <v>0</v>
      </c>
      <c r="AF2001" s="13">
        <f t="shared" si="205"/>
        <v>0</v>
      </c>
      <c r="AG2001" s="13">
        <f t="shared" si="207"/>
        <v>0</v>
      </c>
      <c r="AH2001" s="12">
        <f t="shared" si="206"/>
        <v>3</v>
      </c>
    </row>
    <row r="2002" spans="1:34" hidden="1" x14ac:dyDescent="0.3">
      <c r="A2002" s="11" t="s">
        <v>6636</v>
      </c>
      <c r="B2002" s="12" t="s">
        <v>4976</v>
      </c>
      <c r="C2002" s="12" t="s">
        <v>6081</v>
      </c>
      <c r="D2002" s="11" t="s">
        <v>6623</v>
      </c>
      <c r="E2002" s="11" t="s">
        <v>6637</v>
      </c>
      <c r="F2002" s="11" t="s">
        <v>6636</v>
      </c>
      <c r="G2002" s="12" t="s">
        <v>6638</v>
      </c>
      <c r="H2002" s="13" t="s">
        <v>370</v>
      </c>
      <c r="I2002" s="13"/>
      <c r="J2002" s="13"/>
      <c r="L2002" s="13" t="s">
        <v>370</v>
      </c>
      <c r="M2002" s="15"/>
      <c r="N2002" s="13"/>
      <c r="P2002" s="13"/>
      <c r="R2002" s="13"/>
      <c r="T2002" s="13"/>
      <c r="W2002" s="13"/>
      <c r="Y2002" s="13"/>
      <c r="Z2002" s="14"/>
      <c r="AD2002" s="13">
        <f t="shared" si="203"/>
        <v>2</v>
      </c>
      <c r="AE2002" s="13">
        <f t="shared" si="204"/>
        <v>0</v>
      </c>
      <c r="AF2002" s="13">
        <f t="shared" si="205"/>
        <v>0</v>
      </c>
      <c r="AG2002" s="13">
        <f t="shared" si="207"/>
        <v>0</v>
      </c>
      <c r="AH2002" s="12">
        <f t="shared" si="206"/>
        <v>2</v>
      </c>
    </row>
    <row r="2003" spans="1:34" hidden="1" x14ac:dyDescent="0.3">
      <c r="A2003" s="11" t="s">
        <v>6639</v>
      </c>
      <c r="B2003" s="12" t="s">
        <v>4976</v>
      </c>
      <c r="C2003" s="12" t="s">
        <v>6081</v>
      </c>
      <c r="D2003" s="11" t="s">
        <v>6623</v>
      </c>
      <c r="E2003" s="11" t="s">
        <v>6640</v>
      </c>
      <c r="F2003" s="11" t="s">
        <v>6639</v>
      </c>
      <c r="G2003" s="12" t="s">
        <v>6641</v>
      </c>
      <c r="I2003" s="13"/>
      <c r="J2003" s="13" t="s">
        <v>370</v>
      </c>
      <c r="M2003" s="15"/>
      <c r="N2003" s="13"/>
      <c r="P2003" s="13"/>
      <c r="R2003" s="13"/>
      <c r="S2003" s="13" t="s">
        <v>370</v>
      </c>
      <c r="T2003" s="13"/>
      <c r="W2003" s="13"/>
      <c r="Y2003" s="13"/>
      <c r="Z2003" s="14"/>
      <c r="AD2003" s="13">
        <f t="shared" si="203"/>
        <v>2</v>
      </c>
      <c r="AE2003" s="13">
        <f t="shared" si="204"/>
        <v>0</v>
      </c>
      <c r="AF2003" s="13">
        <f t="shared" si="205"/>
        <v>0</v>
      </c>
      <c r="AG2003" s="13">
        <f t="shared" si="207"/>
        <v>0</v>
      </c>
      <c r="AH2003" s="12">
        <f t="shared" si="206"/>
        <v>2</v>
      </c>
    </row>
    <row r="2004" spans="1:34" hidden="1" x14ac:dyDescent="0.3">
      <c r="A2004" s="11" t="s">
        <v>6642</v>
      </c>
      <c r="B2004" s="12" t="s">
        <v>4976</v>
      </c>
      <c r="C2004" s="12" t="s">
        <v>6081</v>
      </c>
      <c r="D2004" s="11" t="s">
        <v>6623</v>
      </c>
      <c r="E2004" s="11" t="s">
        <v>6643</v>
      </c>
      <c r="F2004" s="11" t="s">
        <v>6642</v>
      </c>
      <c r="G2004" s="12" t="s">
        <v>6644</v>
      </c>
      <c r="I2004" s="13"/>
      <c r="J2004" s="13"/>
      <c r="M2004" s="15" t="s">
        <v>370</v>
      </c>
      <c r="N2004" s="13"/>
      <c r="O2004" s="13" t="s">
        <v>370</v>
      </c>
      <c r="P2004" s="13"/>
      <c r="R2004" s="13"/>
      <c r="S2004" s="13" t="s">
        <v>370</v>
      </c>
      <c r="T2004" s="13"/>
      <c r="W2004" s="13"/>
      <c r="Y2004" s="13"/>
      <c r="Z2004" s="14"/>
      <c r="AD2004" s="13">
        <f t="shared" si="203"/>
        <v>3</v>
      </c>
      <c r="AE2004" s="13">
        <f t="shared" si="204"/>
        <v>0</v>
      </c>
      <c r="AF2004" s="13">
        <f t="shared" si="205"/>
        <v>0</v>
      </c>
      <c r="AG2004" s="13">
        <f t="shared" si="207"/>
        <v>0</v>
      </c>
      <c r="AH2004" s="12">
        <f t="shared" si="206"/>
        <v>3</v>
      </c>
    </row>
    <row r="2005" spans="1:34" hidden="1" x14ac:dyDescent="0.3">
      <c r="A2005" s="11" t="s">
        <v>6645</v>
      </c>
      <c r="B2005" s="12" t="s">
        <v>4976</v>
      </c>
      <c r="C2005" s="12" t="s">
        <v>6081</v>
      </c>
      <c r="D2005" s="11" t="s">
        <v>6623</v>
      </c>
      <c r="E2005" s="11" t="s">
        <v>2606</v>
      </c>
      <c r="F2005" s="11" t="s">
        <v>6645</v>
      </c>
      <c r="G2005" s="12" t="s">
        <v>6646</v>
      </c>
      <c r="I2005" s="13"/>
      <c r="J2005" s="13"/>
      <c r="M2005" s="15"/>
      <c r="N2005" s="13"/>
      <c r="P2005" s="13"/>
      <c r="R2005" s="13"/>
      <c r="S2005" s="16" t="s">
        <v>416</v>
      </c>
      <c r="T2005" s="13"/>
      <c r="W2005" s="13"/>
      <c r="Y2005" s="13"/>
      <c r="Z2005" s="14"/>
      <c r="AD2005" s="13">
        <f t="shared" si="203"/>
        <v>1</v>
      </c>
      <c r="AE2005" s="13">
        <f t="shared" si="204"/>
        <v>0</v>
      </c>
      <c r="AF2005" s="13">
        <f t="shared" si="205"/>
        <v>0</v>
      </c>
      <c r="AG2005" s="13">
        <f t="shared" si="207"/>
        <v>0</v>
      </c>
      <c r="AH2005" s="12">
        <f t="shared" si="206"/>
        <v>1</v>
      </c>
    </row>
    <row r="2006" spans="1:34" hidden="1" x14ac:dyDescent="0.3">
      <c r="A2006" s="11" t="s">
        <v>6647</v>
      </c>
      <c r="B2006" s="12" t="s">
        <v>4976</v>
      </c>
      <c r="C2006" s="12" t="s">
        <v>6081</v>
      </c>
      <c r="D2006" s="11" t="s">
        <v>6623</v>
      </c>
      <c r="E2006" s="11" t="s">
        <v>5485</v>
      </c>
      <c r="F2006" s="11" t="s">
        <v>6647</v>
      </c>
      <c r="G2006" s="12" t="s">
        <v>6648</v>
      </c>
      <c r="H2006" s="13" t="s">
        <v>370</v>
      </c>
      <c r="I2006" s="13"/>
      <c r="J2006" s="13" t="s">
        <v>370</v>
      </c>
      <c r="M2006" s="15"/>
      <c r="N2006" s="13"/>
      <c r="P2006" s="13"/>
      <c r="R2006" s="13"/>
      <c r="S2006" s="13" t="s">
        <v>370</v>
      </c>
      <c r="T2006" s="13"/>
      <c r="W2006" s="13"/>
      <c r="Y2006" s="13"/>
      <c r="Z2006" s="14"/>
      <c r="AD2006" s="13">
        <f t="shared" si="203"/>
        <v>3</v>
      </c>
      <c r="AE2006" s="13">
        <f t="shared" si="204"/>
        <v>0</v>
      </c>
      <c r="AF2006" s="13">
        <f t="shared" si="205"/>
        <v>0</v>
      </c>
      <c r="AG2006" s="13">
        <f t="shared" si="207"/>
        <v>0</v>
      </c>
      <c r="AH2006" s="12">
        <f t="shared" si="206"/>
        <v>3</v>
      </c>
    </row>
    <row r="2007" spans="1:34" hidden="1" x14ac:dyDescent="0.3">
      <c r="A2007" s="11" t="s">
        <v>6649</v>
      </c>
      <c r="B2007" s="12" t="s">
        <v>4976</v>
      </c>
      <c r="C2007" s="12" t="s">
        <v>6081</v>
      </c>
      <c r="D2007" s="11" t="s">
        <v>6623</v>
      </c>
      <c r="E2007" s="11" t="s">
        <v>6650</v>
      </c>
      <c r="F2007" s="11" t="s">
        <v>6649</v>
      </c>
      <c r="G2007" s="12" t="s">
        <v>6651</v>
      </c>
      <c r="I2007" s="13"/>
      <c r="J2007" s="13" t="s">
        <v>370</v>
      </c>
      <c r="M2007" s="15" t="s">
        <v>370</v>
      </c>
      <c r="N2007" s="13"/>
      <c r="O2007" s="13" t="s">
        <v>370</v>
      </c>
      <c r="P2007" s="13"/>
      <c r="R2007" s="13"/>
      <c r="S2007" s="13" t="s">
        <v>370</v>
      </c>
      <c r="T2007" s="13"/>
      <c r="W2007" s="13" t="s">
        <v>370</v>
      </c>
      <c r="Y2007" s="13"/>
      <c r="Z2007" s="14"/>
      <c r="AD2007" s="13">
        <f t="shared" si="203"/>
        <v>5</v>
      </c>
      <c r="AE2007" s="13">
        <f t="shared" si="204"/>
        <v>0</v>
      </c>
      <c r="AF2007" s="13">
        <f t="shared" si="205"/>
        <v>0</v>
      </c>
      <c r="AG2007" s="13">
        <f t="shared" si="207"/>
        <v>0</v>
      </c>
      <c r="AH2007" s="12">
        <f t="shared" si="206"/>
        <v>5</v>
      </c>
    </row>
    <row r="2008" spans="1:34" hidden="1" x14ac:dyDescent="0.3">
      <c r="A2008" s="11" t="s">
        <v>6652</v>
      </c>
      <c r="B2008" s="12" t="s">
        <v>4976</v>
      </c>
      <c r="C2008" s="12" t="s">
        <v>6081</v>
      </c>
      <c r="D2008" s="11" t="s">
        <v>6623</v>
      </c>
      <c r="E2008" s="11" t="s">
        <v>2977</v>
      </c>
      <c r="F2008" s="11" t="s">
        <v>6652</v>
      </c>
      <c r="G2008" s="12" t="s">
        <v>6653</v>
      </c>
      <c r="H2008" s="13" t="s">
        <v>370</v>
      </c>
      <c r="I2008" s="13"/>
      <c r="J2008" s="13" t="s">
        <v>370</v>
      </c>
      <c r="M2008" s="15"/>
      <c r="N2008" s="13"/>
      <c r="P2008" s="13"/>
      <c r="R2008" s="13"/>
      <c r="S2008" s="13" t="s">
        <v>370</v>
      </c>
      <c r="T2008" s="13"/>
      <c r="W2008" s="13"/>
      <c r="Y2008" s="13"/>
      <c r="Z2008" s="14"/>
      <c r="AD2008" s="13">
        <f t="shared" si="203"/>
        <v>3</v>
      </c>
      <c r="AE2008" s="13">
        <f t="shared" si="204"/>
        <v>0</v>
      </c>
      <c r="AF2008" s="13">
        <f t="shared" si="205"/>
        <v>0</v>
      </c>
      <c r="AG2008" s="13">
        <f t="shared" si="207"/>
        <v>0</v>
      </c>
      <c r="AH2008" s="12">
        <f t="shared" si="206"/>
        <v>3</v>
      </c>
    </row>
    <row r="2009" spans="1:34" hidden="1" x14ac:dyDescent="0.3">
      <c r="A2009" s="11" t="s">
        <v>6654</v>
      </c>
      <c r="B2009" s="12" t="s">
        <v>4976</v>
      </c>
      <c r="C2009" s="12" t="s">
        <v>6081</v>
      </c>
      <c r="D2009" s="11" t="s">
        <v>6623</v>
      </c>
      <c r="E2009" s="11" t="s">
        <v>6655</v>
      </c>
      <c r="F2009" s="11" t="s">
        <v>6654</v>
      </c>
      <c r="G2009" s="12" t="s">
        <v>6656</v>
      </c>
      <c r="I2009" s="13"/>
      <c r="J2009" s="13" t="s">
        <v>370</v>
      </c>
      <c r="M2009" s="15"/>
      <c r="N2009" s="13"/>
      <c r="P2009" s="13"/>
      <c r="R2009" s="13"/>
      <c r="S2009" s="13" t="s">
        <v>370</v>
      </c>
      <c r="T2009" s="13"/>
      <c r="W2009" s="13"/>
      <c r="Y2009" s="13"/>
      <c r="Z2009" s="14"/>
      <c r="AD2009" s="13">
        <f t="shared" si="203"/>
        <v>2</v>
      </c>
      <c r="AE2009" s="13">
        <f t="shared" si="204"/>
        <v>0</v>
      </c>
      <c r="AF2009" s="13">
        <f t="shared" si="205"/>
        <v>0</v>
      </c>
      <c r="AG2009" s="13">
        <f t="shared" si="207"/>
        <v>0</v>
      </c>
      <c r="AH2009" s="12">
        <f t="shared" si="206"/>
        <v>2</v>
      </c>
    </row>
    <row r="2010" spans="1:34" hidden="1" x14ac:dyDescent="0.3">
      <c r="A2010" s="11" t="s">
        <v>6657</v>
      </c>
      <c r="B2010" s="12" t="s">
        <v>4976</v>
      </c>
      <c r="C2010" s="12" t="s">
        <v>6081</v>
      </c>
      <c r="D2010" s="11" t="s">
        <v>6623</v>
      </c>
      <c r="E2010" s="11" t="s">
        <v>6658</v>
      </c>
      <c r="F2010" s="11" t="s">
        <v>6657</v>
      </c>
      <c r="G2010" s="12" t="s">
        <v>6659</v>
      </c>
      <c r="H2010" s="13" t="s">
        <v>370</v>
      </c>
      <c r="I2010" s="13"/>
      <c r="J2010" s="13" t="s">
        <v>370</v>
      </c>
      <c r="L2010" s="13" t="s">
        <v>370</v>
      </c>
      <c r="M2010" s="15"/>
      <c r="N2010" s="13"/>
      <c r="P2010" s="13"/>
      <c r="R2010" s="13"/>
      <c r="S2010" s="13" t="s">
        <v>370</v>
      </c>
      <c r="T2010" s="13"/>
      <c r="W2010" s="13"/>
      <c r="Y2010" s="13"/>
      <c r="Z2010" s="14"/>
      <c r="AD2010" s="13">
        <f t="shared" si="203"/>
        <v>4</v>
      </c>
      <c r="AE2010" s="13">
        <f t="shared" si="204"/>
        <v>0</v>
      </c>
      <c r="AF2010" s="13">
        <f t="shared" si="205"/>
        <v>0</v>
      </c>
      <c r="AG2010" s="13">
        <f t="shared" si="207"/>
        <v>0</v>
      </c>
      <c r="AH2010" s="12">
        <f t="shared" si="206"/>
        <v>4</v>
      </c>
    </row>
    <row r="2011" spans="1:34" hidden="1" x14ac:dyDescent="0.3">
      <c r="A2011" s="11" t="s">
        <v>6660</v>
      </c>
      <c r="B2011" s="12" t="s">
        <v>4976</v>
      </c>
      <c r="C2011" s="12" t="s">
        <v>6081</v>
      </c>
      <c r="D2011" s="11" t="s">
        <v>6623</v>
      </c>
      <c r="E2011" s="11" t="s">
        <v>6661</v>
      </c>
      <c r="F2011" s="11" t="s">
        <v>6660</v>
      </c>
      <c r="G2011" s="12" t="s">
        <v>6662</v>
      </c>
      <c r="I2011" s="13"/>
      <c r="J2011" s="13"/>
      <c r="K2011" s="17" t="s">
        <v>416</v>
      </c>
      <c r="M2011" s="15"/>
      <c r="N2011" s="13"/>
      <c r="P2011" s="13"/>
      <c r="R2011" s="13"/>
      <c r="T2011" s="13"/>
      <c r="W2011" s="13"/>
      <c r="Y2011" s="13"/>
      <c r="Z2011" s="14"/>
      <c r="AD2011" s="13">
        <f t="shared" si="203"/>
        <v>1</v>
      </c>
      <c r="AE2011" s="13">
        <f t="shared" si="204"/>
        <v>0</v>
      </c>
      <c r="AF2011" s="13">
        <f t="shared" si="205"/>
        <v>0</v>
      </c>
      <c r="AG2011" s="13">
        <f t="shared" si="207"/>
        <v>0</v>
      </c>
      <c r="AH2011" s="12">
        <f t="shared" si="206"/>
        <v>1</v>
      </c>
    </row>
    <row r="2012" spans="1:34" hidden="1" x14ac:dyDescent="0.3">
      <c r="A2012" s="11" t="s">
        <v>6663</v>
      </c>
      <c r="B2012" s="12" t="s">
        <v>4976</v>
      </c>
      <c r="C2012" s="12" t="s">
        <v>6081</v>
      </c>
      <c r="D2012" s="11" t="s">
        <v>6623</v>
      </c>
      <c r="E2012" s="11" t="s">
        <v>6664</v>
      </c>
      <c r="F2012" s="11" t="s">
        <v>6663</v>
      </c>
      <c r="G2012" s="12" t="s">
        <v>6665</v>
      </c>
      <c r="H2012" s="13" t="s">
        <v>370</v>
      </c>
      <c r="I2012" s="13"/>
      <c r="J2012" s="13" t="s">
        <v>538</v>
      </c>
      <c r="K2012" s="14" t="s">
        <v>524</v>
      </c>
      <c r="L2012" s="13" t="s">
        <v>370</v>
      </c>
      <c r="M2012" s="15"/>
      <c r="N2012" s="13"/>
      <c r="P2012" s="13"/>
      <c r="R2012" s="13" t="s">
        <v>538</v>
      </c>
      <c r="T2012" s="13"/>
      <c r="V2012" s="13" t="s">
        <v>538</v>
      </c>
      <c r="W2012" s="13"/>
      <c r="Y2012" s="13"/>
      <c r="Z2012" s="14"/>
      <c r="AD2012" s="13">
        <f t="shared" si="203"/>
        <v>2</v>
      </c>
      <c r="AE2012" s="13">
        <f t="shared" si="204"/>
        <v>3</v>
      </c>
      <c r="AF2012" s="13">
        <f t="shared" si="205"/>
        <v>1</v>
      </c>
      <c r="AG2012" s="13">
        <f t="shared" si="207"/>
        <v>0</v>
      </c>
      <c r="AH2012" s="12">
        <f t="shared" si="206"/>
        <v>6</v>
      </c>
    </row>
    <row r="2013" spans="1:34" hidden="1" x14ac:dyDescent="0.3">
      <c r="A2013" s="11" t="s">
        <v>6666</v>
      </c>
      <c r="B2013" s="12" t="s">
        <v>4976</v>
      </c>
      <c r="C2013" s="12" t="s">
        <v>6081</v>
      </c>
      <c r="D2013" s="11" t="s">
        <v>6667</v>
      </c>
      <c r="E2013" s="11" t="s">
        <v>1712</v>
      </c>
      <c r="F2013" s="11" t="s">
        <v>6666</v>
      </c>
      <c r="G2013" s="12" t="s">
        <v>6668</v>
      </c>
      <c r="I2013" s="13"/>
      <c r="J2013" s="16" t="s">
        <v>416</v>
      </c>
      <c r="M2013" s="15"/>
      <c r="N2013" s="13"/>
      <c r="P2013" s="13"/>
      <c r="R2013" s="13"/>
      <c r="T2013" s="13"/>
      <c r="W2013" s="13"/>
      <c r="Y2013" s="13"/>
      <c r="Z2013" s="14"/>
      <c r="AD2013" s="13">
        <f t="shared" si="203"/>
        <v>1</v>
      </c>
      <c r="AE2013" s="13">
        <f t="shared" si="204"/>
        <v>0</v>
      </c>
      <c r="AF2013" s="13">
        <f t="shared" si="205"/>
        <v>0</v>
      </c>
      <c r="AG2013" s="13">
        <f t="shared" si="207"/>
        <v>0</v>
      </c>
      <c r="AH2013" s="12">
        <f t="shared" si="206"/>
        <v>1</v>
      </c>
    </row>
    <row r="2014" spans="1:34" hidden="1" x14ac:dyDescent="0.3">
      <c r="A2014" s="11" t="s">
        <v>6669</v>
      </c>
      <c r="B2014" s="12" t="s">
        <v>4976</v>
      </c>
      <c r="C2014" s="12" t="s">
        <v>6081</v>
      </c>
      <c r="D2014" s="11" t="s">
        <v>6623</v>
      </c>
      <c r="E2014" s="11" t="s">
        <v>6670</v>
      </c>
      <c r="F2014" s="11" t="s">
        <v>6669</v>
      </c>
      <c r="G2014" s="12" t="s">
        <v>6671</v>
      </c>
      <c r="I2014" s="13"/>
      <c r="J2014" s="13" t="s">
        <v>370</v>
      </c>
      <c r="M2014" s="15"/>
      <c r="N2014" s="13"/>
      <c r="P2014" s="13"/>
      <c r="R2014" s="13"/>
      <c r="S2014" s="13" t="s">
        <v>370</v>
      </c>
      <c r="T2014" s="13"/>
      <c r="W2014" s="13"/>
      <c r="Y2014" s="13"/>
      <c r="Z2014" s="14"/>
      <c r="AD2014" s="13">
        <f t="shared" si="203"/>
        <v>2</v>
      </c>
      <c r="AE2014" s="13">
        <f t="shared" si="204"/>
        <v>0</v>
      </c>
      <c r="AF2014" s="13">
        <f t="shared" si="205"/>
        <v>0</v>
      </c>
      <c r="AG2014" s="13">
        <f t="shared" si="207"/>
        <v>0</v>
      </c>
      <c r="AH2014" s="12">
        <f t="shared" si="206"/>
        <v>2</v>
      </c>
    </row>
    <row r="2015" spans="1:34" hidden="1" x14ac:dyDescent="0.3">
      <c r="A2015" s="11" t="s">
        <v>6672</v>
      </c>
      <c r="B2015" s="12" t="s">
        <v>4976</v>
      </c>
      <c r="C2015" s="12" t="s">
        <v>6081</v>
      </c>
      <c r="D2015" s="11" t="s">
        <v>6623</v>
      </c>
      <c r="E2015" s="11" t="s">
        <v>6673</v>
      </c>
      <c r="F2015" s="11" t="s">
        <v>6672</v>
      </c>
      <c r="G2015" s="12" t="s">
        <v>6674</v>
      </c>
      <c r="I2015" s="13"/>
      <c r="J2015" s="13"/>
      <c r="M2015" s="15"/>
      <c r="N2015" s="13"/>
      <c r="P2015" s="13"/>
      <c r="R2015" s="13"/>
      <c r="S2015" s="16" t="s">
        <v>416</v>
      </c>
      <c r="T2015" s="13"/>
      <c r="W2015" s="13"/>
      <c r="Y2015" s="13"/>
      <c r="Z2015" s="14"/>
      <c r="AD2015" s="13">
        <f t="shared" si="203"/>
        <v>1</v>
      </c>
      <c r="AE2015" s="13">
        <f t="shared" si="204"/>
        <v>0</v>
      </c>
      <c r="AF2015" s="13">
        <f t="shared" si="205"/>
        <v>0</v>
      </c>
      <c r="AG2015" s="13">
        <f t="shared" si="207"/>
        <v>0</v>
      </c>
      <c r="AH2015" s="12">
        <f t="shared" si="206"/>
        <v>1</v>
      </c>
    </row>
    <row r="2016" spans="1:34" hidden="1" x14ac:dyDescent="0.3">
      <c r="A2016" s="11" t="s">
        <v>6675</v>
      </c>
      <c r="B2016" s="12" t="s">
        <v>4976</v>
      </c>
      <c r="C2016" s="12" t="s">
        <v>6081</v>
      </c>
      <c r="D2016" s="11" t="s">
        <v>6623</v>
      </c>
      <c r="E2016" s="11" t="s">
        <v>6676</v>
      </c>
      <c r="F2016" s="11" t="s">
        <v>6675</v>
      </c>
      <c r="G2016" s="12" t="s">
        <v>6677</v>
      </c>
      <c r="I2016" s="13"/>
      <c r="J2016" s="13"/>
      <c r="M2016" s="15"/>
      <c r="N2016" s="13"/>
      <c r="P2016" s="13"/>
      <c r="R2016" s="13"/>
      <c r="S2016" s="16" t="s">
        <v>416</v>
      </c>
      <c r="T2016" s="13"/>
      <c r="W2016" s="13"/>
      <c r="Y2016" s="13"/>
      <c r="Z2016" s="14"/>
      <c r="AD2016" s="13">
        <f t="shared" si="203"/>
        <v>1</v>
      </c>
      <c r="AE2016" s="13">
        <f t="shared" si="204"/>
        <v>0</v>
      </c>
      <c r="AF2016" s="13">
        <f t="shared" si="205"/>
        <v>0</v>
      </c>
      <c r="AG2016" s="13">
        <f t="shared" si="207"/>
        <v>0</v>
      </c>
      <c r="AH2016" s="12">
        <f t="shared" si="206"/>
        <v>1</v>
      </c>
    </row>
    <row r="2017" spans="1:34" hidden="1" x14ac:dyDescent="0.3">
      <c r="A2017" s="11" t="s">
        <v>6678</v>
      </c>
      <c r="B2017" s="12" t="s">
        <v>4976</v>
      </c>
      <c r="C2017" s="12" t="s">
        <v>6081</v>
      </c>
      <c r="D2017" s="11" t="s">
        <v>6623</v>
      </c>
      <c r="E2017" s="11" t="s">
        <v>6679</v>
      </c>
      <c r="F2017" s="11" t="s">
        <v>6678</v>
      </c>
      <c r="G2017" s="12" t="s">
        <v>6680</v>
      </c>
      <c r="I2017" s="13"/>
      <c r="J2017" s="13"/>
      <c r="L2017" s="13" t="s">
        <v>370</v>
      </c>
      <c r="M2017" s="15"/>
      <c r="N2017" s="13"/>
      <c r="P2017" s="13"/>
      <c r="R2017" s="13"/>
      <c r="S2017" s="13" t="s">
        <v>370</v>
      </c>
      <c r="T2017" s="13"/>
      <c r="W2017" s="13"/>
      <c r="Y2017" s="13"/>
      <c r="Z2017" s="14"/>
      <c r="AD2017" s="13">
        <f t="shared" si="203"/>
        <v>2</v>
      </c>
      <c r="AE2017" s="13">
        <f t="shared" si="204"/>
        <v>0</v>
      </c>
      <c r="AF2017" s="13">
        <f t="shared" si="205"/>
        <v>0</v>
      </c>
      <c r="AG2017" s="13">
        <f t="shared" si="207"/>
        <v>0</v>
      </c>
      <c r="AH2017" s="12">
        <f t="shared" si="206"/>
        <v>2</v>
      </c>
    </row>
    <row r="2018" spans="1:34" hidden="1" x14ac:dyDescent="0.3">
      <c r="A2018" s="11" t="s">
        <v>6681</v>
      </c>
      <c r="B2018" s="12" t="s">
        <v>4976</v>
      </c>
      <c r="C2018" s="12" t="s">
        <v>6081</v>
      </c>
      <c r="D2018" s="11" t="s">
        <v>6623</v>
      </c>
      <c r="E2018" s="11" t="s">
        <v>6682</v>
      </c>
      <c r="F2018" s="11" t="s">
        <v>6681</v>
      </c>
      <c r="G2018" s="12" t="s">
        <v>6683</v>
      </c>
      <c r="I2018" s="13"/>
      <c r="J2018" s="13"/>
      <c r="M2018" s="15"/>
      <c r="N2018" s="13"/>
      <c r="P2018" s="13"/>
      <c r="R2018" s="13"/>
      <c r="S2018" s="16" t="s">
        <v>416</v>
      </c>
      <c r="T2018" s="13"/>
      <c r="W2018" s="13"/>
      <c r="Y2018" s="13"/>
      <c r="Z2018" s="14"/>
      <c r="AD2018" s="13">
        <f t="shared" si="203"/>
        <v>1</v>
      </c>
      <c r="AE2018" s="13">
        <f t="shared" si="204"/>
        <v>0</v>
      </c>
      <c r="AF2018" s="13">
        <f t="shared" si="205"/>
        <v>0</v>
      </c>
      <c r="AG2018" s="13">
        <f t="shared" si="207"/>
        <v>0</v>
      </c>
      <c r="AH2018" s="12">
        <f t="shared" si="206"/>
        <v>1</v>
      </c>
    </row>
    <row r="2019" spans="1:34" hidden="1" x14ac:dyDescent="0.3">
      <c r="A2019" s="11" t="s">
        <v>6684</v>
      </c>
      <c r="B2019" s="12" t="s">
        <v>4976</v>
      </c>
      <c r="C2019" s="12" t="s">
        <v>6081</v>
      </c>
      <c r="D2019" s="11" t="s">
        <v>6623</v>
      </c>
      <c r="E2019" s="11" t="s">
        <v>1305</v>
      </c>
      <c r="F2019" s="11" t="s">
        <v>6684</v>
      </c>
      <c r="G2019" s="12" t="s">
        <v>6685</v>
      </c>
      <c r="H2019" s="13" t="s">
        <v>370</v>
      </c>
      <c r="I2019" s="13"/>
      <c r="J2019" s="13" t="s">
        <v>370</v>
      </c>
      <c r="M2019" s="15"/>
      <c r="N2019" s="13"/>
      <c r="P2019" s="13"/>
      <c r="R2019" s="13"/>
      <c r="T2019" s="13"/>
      <c r="W2019" s="13"/>
      <c r="Y2019" s="13"/>
      <c r="Z2019" s="14"/>
      <c r="AD2019" s="13">
        <f t="shared" si="203"/>
        <v>2</v>
      </c>
      <c r="AE2019" s="13">
        <f t="shared" si="204"/>
        <v>0</v>
      </c>
      <c r="AF2019" s="13">
        <f t="shared" si="205"/>
        <v>0</v>
      </c>
      <c r="AG2019" s="13">
        <f t="shared" si="207"/>
        <v>0</v>
      </c>
      <c r="AH2019" s="12">
        <f t="shared" si="206"/>
        <v>2</v>
      </c>
    </row>
    <row r="2020" spans="1:34" hidden="1" x14ac:dyDescent="0.3">
      <c r="A2020" s="11" t="s">
        <v>6686</v>
      </c>
      <c r="B2020" s="12" t="s">
        <v>4976</v>
      </c>
      <c r="C2020" s="12" t="s">
        <v>6081</v>
      </c>
      <c r="D2020" s="11" t="s">
        <v>6623</v>
      </c>
      <c r="E2020" s="11" t="s">
        <v>6687</v>
      </c>
      <c r="F2020" s="11" t="s">
        <v>6686</v>
      </c>
      <c r="G2020" s="12" t="s">
        <v>6688</v>
      </c>
      <c r="I2020" s="13"/>
      <c r="J2020" s="13"/>
      <c r="M2020" s="15"/>
      <c r="N2020" s="13"/>
      <c r="P2020" s="13"/>
      <c r="R2020" s="13"/>
      <c r="S2020" s="16" t="s">
        <v>416</v>
      </c>
      <c r="T2020" s="13"/>
      <c r="W2020" s="13"/>
      <c r="Y2020" s="13"/>
      <c r="Z2020" s="14"/>
      <c r="AD2020" s="13">
        <f t="shared" si="203"/>
        <v>1</v>
      </c>
      <c r="AE2020" s="13">
        <f t="shared" si="204"/>
        <v>0</v>
      </c>
      <c r="AF2020" s="13">
        <f t="shared" si="205"/>
        <v>0</v>
      </c>
      <c r="AG2020" s="13">
        <f t="shared" si="207"/>
        <v>0</v>
      </c>
      <c r="AH2020" s="12">
        <f t="shared" si="206"/>
        <v>1</v>
      </c>
    </row>
    <row r="2021" spans="1:34" hidden="1" x14ac:dyDescent="0.3">
      <c r="A2021" s="11" t="s">
        <v>6689</v>
      </c>
      <c r="B2021" s="12" t="s">
        <v>4976</v>
      </c>
      <c r="C2021" s="12" t="s">
        <v>6081</v>
      </c>
      <c r="D2021" s="11" t="s">
        <v>6623</v>
      </c>
      <c r="E2021" s="11" t="s">
        <v>6690</v>
      </c>
      <c r="F2021" s="11" t="s">
        <v>6689</v>
      </c>
      <c r="G2021" s="12" t="s">
        <v>6691</v>
      </c>
      <c r="I2021" s="13"/>
      <c r="J2021" s="13"/>
      <c r="M2021" s="15"/>
      <c r="N2021" s="13"/>
      <c r="P2021" s="13"/>
      <c r="R2021" s="13"/>
      <c r="T2021" s="13"/>
      <c r="W2021" s="16" t="s">
        <v>416</v>
      </c>
      <c r="Y2021" s="13"/>
      <c r="Z2021" s="14"/>
      <c r="AD2021" s="13">
        <f t="shared" si="203"/>
        <v>1</v>
      </c>
      <c r="AE2021" s="13">
        <f t="shared" si="204"/>
        <v>0</v>
      </c>
      <c r="AF2021" s="13">
        <f t="shared" si="205"/>
        <v>0</v>
      </c>
      <c r="AG2021" s="13">
        <f t="shared" si="207"/>
        <v>0</v>
      </c>
      <c r="AH2021" s="12">
        <f t="shared" si="206"/>
        <v>1</v>
      </c>
    </row>
    <row r="2022" spans="1:34" hidden="1" x14ac:dyDescent="0.3">
      <c r="A2022" s="11" t="s">
        <v>6692</v>
      </c>
      <c r="B2022" s="12" t="s">
        <v>4976</v>
      </c>
      <c r="C2022" s="12" t="s">
        <v>6081</v>
      </c>
      <c r="D2022" s="11" t="s">
        <v>6623</v>
      </c>
      <c r="E2022" s="11" t="s">
        <v>6693</v>
      </c>
      <c r="F2022" s="11" t="s">
        <v>6692</v>
      </c>
      <c r="G2022" s="12" t="s">
        <v>6694</v>
      </c>
      <c r="I2022" s="13"/>
      <c r="J2022" s="13"/>
      <c r="M2022" s="15" t="s">
        <v>370</v>
      </c>
      <c r="N2022" s="13"/>
      <c r="P2022" s="13"/>
      <c r="R2022" s="13"/>
      <c r="T2022" s="13"/>
      <c r="W2022" s="13" t="s">
        <v>370</v>
      </c>
      <c r="Y2022" s="13"/>
      <c r="Z2022" s="14"/>
      <c r="AD2022" s="13">
        <f t="shared" ref="AD2022:AD2085" si="208">COUNTIF(H2022:Z2022,"X")+COUNTIF(H2022:Z2022, "X(e)")</f>
        <v>2</v>
      </c>
      <c r="AE2022" s="13">
        <f t="shared" ref="AE2022:AE2085" si="209">COUNTIF(H2022:Z2022,"NB")</f>
        <v>0</v>
      </c>
      <c r="AF2022" s="13">
        <f t="shared" ref="AF2022:AF2085" si="210">COUNTIF(H2022:Z2022,"V")</f>
        <v>0</v>
      </c>
      <c r="AG2022" s="13">
        <f t="shared" si="207"/>
        <v>0</v>
      </c>
      <c r="AH2022" s="12">
        <f t="shared" si="206"/>
        <v>2</v>
      </c>
    </row>
    <row r="2023" spans="1:34" hidden="1" x14ac:dyDescent="0.3">
      <c r="A2023" s="11" t="s">
        <v>6695</v>
      </c>
      <c r="B2023" s="12" t="s">
        <v>4976</v>
      </c>
      <c r="C2023" s="12" t="s">
        <v>6081</v>
      </c>
      <c r="D2023" s="11" t="s">
        <v>6623</v>
      </c>
      <c r="E2023" s="11" t="s">
        <v>6147</v>
      </c>
      <c r="F2023" s="11" t="s">
        <v>6695</v>
      </c>
      <c r="G2023" s="12" t="s">
        <v>6696</v>
      </c>
      <c r="I2023" s="13"/>
      <c r="J2023" s="13"/>
      <c r="M2023" s="15" t="s">
        <v>370</v>
      </c>
      <c r="N2023" s="13"/>
      <c r="O2023" s="13" t="s">
        <v>370</v>
      </c>
      <c r="P2023" s="13"/>
      <c r="R2023" s="13"/>
      <c r="S2023" s="13" t="s">
        <v>370</v>
      </c>
      <c r="T2023" s="13"/>
      <c r="W2023" s="13" t="s">
        <v>370</v>
      </c>
      <c r="Y2023" s="13"/>
      <c r="Z2023" s="14"/>
      <c r="AD2023" s="13">
        <f t="shared" si="208"/>
        <v>4</v>
      </c>
      <c r="AE2023" s="13">
        <f t="shared" si="209"/>
        <v>0</v>
      </c>
      <c r="AF2023" s="13">
        <f t="shared" si="210"/>
        <v>0</v>
      </c>
      <c r="AG2023" s="13">
        <f t="shared" si="207"/>
        <v>0</v>
      </c>
      <c r="AH2023" s="12">
        <f t="shared" si="206"/>
        <v>4</v>
      </c>
    </row>
    <row r="2024" spans="1:34" hidden="1" x14ac:dyDescent="0.3">
      <c r="A2024" s="11" t="s">
        <v>6697</v>
      </c>
      <c r="B2024" s="12" t="s">
        <v>4976</v>
      </c>
      <c r="C2024" s="12" t="s">
        <v>6081</v>
      </c>
      <c r="D2024" s="11" t="s">
        <v>6623</v>
      </c>
      <c r="E2024" s="11" t="s">
        <v>6698</v>
      </c>
      <c r="F2024" s="11" t="s">
        <v>6697</v>
      </c>
      <c r="G2024" s="12" t="s">
        <v>6699</v>
      </c>
      <c r="I2024" s="13"/>
      <c r="J2024" s="13"/>
      <c r="M2024" s="15"/>
      <c r="N2024" s="13"/>
      <c r="O2024" s="13" t="s">
        <v>370</v>
      </c>
      <c r="P2024" s="13"/>
      <c r="R2024" s="13"/>
      <c r="S2024" s="13" t="s">
        <v>370</v>
      </c>
      <c r="T2024" s="13"/>
      <c r="W2024" s="13"/>
      <c r="Y2024" s="13"/>
      <c r="Z2024" s="14"/>
      <c r="AD2024" s="13">
        <f t="shared" si="208"/>
        <v>2</v>
      </c>
      <c r="AE2024" s="13">
        <f t="shared" si="209"/>
        <v>0</v>
      </c>
      <c r="AF2024" s="13">
        <f t="shared" si="210"/>
        <v>0</v>
      </c>
      <c r="AG2024" s="13">
        <f t="shared" si="207"/>
        <v>0</v>
      </c>
      <c r="AH2024" s="12">
        <f t="shared" si="206"/>
        <v>2</v>
      </c>
    </row>
    <row r="2025" spans="1:34" hidden="1" x14ac:dyDescent="0.3">
      <c r="A2025" s="11" t="s">
        <v>6700</v>
      </c>
      <c r="B2025" s="12" t="s">
        <v>4976</v>
      </c>
      <c r="C2025" s="12" t="s">
        <v>6081</v>
      </c>
      <c r="D2025" s="11" t="s">
        <v>6701</v>
      </c>
      <c r="E2025" s="11" t="s">
        <v>6702</v>
      </c>
      <c r="F2025" s="11" t="s">
        <v>6700</v>
      </c>
      <c r="G2025" s="12" t="s">
        <v>6703</v>
      </c>
      <c r="I2025" s="13"/>
      <c r="J2025" s="13"/>
      <c r="K2025" s="17" t="s">
        <v>416</v>
      </c>
      <c r="M2025" s="15"/>
      <c r="N2025" s="13"/>
      <c r="P2025" s="13"/>
      <c r="R2025" s="13"/>
      <c r="T2025" s="13"/>
      <c r="W2025" s="13"/>
      <c r="Y2025" s="13"/>
      <c r="Z2025" s="14"/>
      <c r="AD2025" s="13">
        <f t="shared" si="208"/>
        <v>1</v>
      </c>
      <c r="AE2025" s="13">
        <f t="shared" si="209"/>
        <v>0</v>
      </c>
      <c r="AF2025" s="13">
        <f t="shared" si="210"/>
        <v>0</v>
      </c>
      <c r="AG2025" s="13">
        <f t="shared" si="207"/>
        <v>0</v>
      </c>
      <c r="AH2025" s="12">
        <f t="shared" si="206"/>
        <v>1</v>
      </c>
    </row>
    <row r="2026" spans="1:34" hidden="1" x14ac:dyDescent="0.3">
      <c r="A2026" s="11" t="s">
        <v>6704</v>
      </c>
      <c r="B2026" s="12" t="s">
        <v>4976</v>
      </c>
      <c r="C2026" s="12" t="s">
        <v>6081</v>
      </c>
      <c r="D2026" s="11" t="s">
        <v>6705</v>
      </c>
      <c r="E2026" s="11" t="s">
        <v>6706</v>
      </c>
      <c r="F2026" s="11" t="s">
        <v>6704</v>
      </c>
      <c r="G2026" s="12" t="s">
        <v>6707</v>
      </c>
      <c r="I2026" s="13"/>
      <c r="J2026" s="13" t="s">
        <v>370</v>
      </c>
      <c r="K2026" s="14" t="s">
        <v>370</v>
      </c>
      <c r="M2026" s="15" t="s">
        <v>370</v>
      </c>
      <c r="N2026" s="13"/>
      <c r="O2026" s="13" t="s">
        <v>370</v>
      </c>
      <c r="P2026" s="13"/>
      <c r="R2026" s="13"/>
      <c r="S2026" s="13" t="s">
        <v>370</v>
      </c>
      <c r="T2026" s="13"/>
      <c r="W2026" s="13"/>
      <c r="Y2026" s="13"/>
      <c r="Z2026" s="14"/>
      <c r="AD2026" s="13">
        <f t="shared" si="208"/>
        <v>5</v>
      </c>
      <c r="AE2026" s="13">
        <f t="shared" si="209"/>
        <v>0</v>
      </c>
      <c r="AF2026" s="13">
        <f t="shared" si="210"/>
        <v>0</v>
      </c>
      <c r="AG2026" s="13">
        <f t="shared" si="207"/>
        <v>0</v>
      </c>
      <c r="AH2026" s="12">
        <f t="shared" si="206"/>
        <v>5</v>
      </c>
    </row>
    <row r="2027" spans="1:34" hidden="1" x14ac:dyDescent="0.3">
      <c r="A2027" s="11" t="s">
        <v>6708</v>
      </c>
      <c r="B2027" s="12" t="s">
        <v>4976</v>
      </c>
      <c r="C2027" s="12" t="s">
        <v>6081</v>
      </c>
      <c r="D2027" s="11" t="s">
        <v>6709</v>
      </c>
      <c r="E2027" s="11" t="s">
        <v>6710</v>
      </c>
      <c r="F2027" s="11" t="s">
        <v>6708</v>
      </c>
      <c r="G2027" s="12" t="s">
        <v>6711</v>
      </c>
      <c r="I2027" s="13"/>
      <c r="J2027" s="13"/>
      <c r="M2027" s="15" t="s">
        <v>370</v>
      </c>
      <c r="N2027" s="13"/>
      <c r="O2027" s="13" t="s">
        <v>370</v>
      </c>
      <c r="P2027" s="13"/>
      <c r="R2027" s="13"/>
      <c r="T2027" s="13"/>
      <c r="W2027" s="13"/>
      <c r="Y2027" s="13"/>
      <c r="Z2027" s="14"/>
      <c r="AD2027" s="13">
        <f t="shared" si="208"/>
        <v>2</v>
      </c>
      <c r="AE2027" s="13">
        <f t="shared" si="209"/>
        <v>0</v>
      </c>
      <c r="AF2027" s="13">
        <f t="shared" si="210"/>
        <v>0</v>
      </c>
      <c r="AG2027" s="13">
        <f t="shared" si="207"/>
        <v>0</v>
      </c>
      <c r="AH2027" s="12">
        <f t="shared" si="206"/>
        <v>2</v>
      </c>
    </row>
    <row r="2028" spans="1:34" hidden="1" x14ac:dyDescent="0.3">
      <c r="A2028" s="11" t="s">
        <v>6712</v>
      </c>
      <c r="B2028" s="12" t="s">
        <v>4976</v>
      </c>
      <c r="C2028" s="12" t="s">
        <v>6081</v>
      </c>
      <c r="D2028" s="11" t="s">
        <v>6709</v>
      </c>
      <c r="E2028" s="11" t="s">
        <v>6713</v>
      </c>
      <c r="F2028" s="11" t="s">
        <v>6712</v>
      </c>
      <c r="G2028" s="12" t="s">
        <v>6714</v>
      </c>
      <c r="I2028" s="13"/>
      <c r="J2028" s="13"/>
      <c r="M2028" s="15"/>
      <c r="N2028" s="13"/>
      <c r="O2028" s="13" t="s">
        <v>370</v>
      </c>
      <c r="P2028" s="13"/>
      <c r="R2028" s="13"/>
      <c r="S2028" s="13" t="s">
        <v>370</v>
      </c>
      <c r="T2028" s="13"/>
      <c r="W2028" s="13"/>
      <c r="Y2028" s="13"/>
      <c r="Z2028" s="14"/>
      <c r="AD2028" s="13">
        <f t="shared" si="208"/>
        <v>2</v>
      </c>
      <c r="AE2028" s="13">
        <f t="shared" si="209"/>
        <v>0</v>
      </c>
      <c r="AF2028" s="13">
        <f t="shared" si="210"/>
        <v>0</v>
      </c>
      <c r="AG2028" s="13">
        <f t="shared" si="207"/>
        <v>0</v>
      </c>
      <c r="AH2028" s="12">
        <f t="shared" si="206"/>
        <v>2</v>
      </c>
    </row>
    <row r="2029" spans="1:34" hidden="1" x14ac:dyDescent="0.3">
      <c r="A2029" s="11" t="s">
        <v>6715</v>
      </c>
      <c r="B2029" s="12" t="s">
        <v>4976</v>
      </c>
      <c r="C2029" s="12" t="s">
        <v>6081</v>
      </c>
      <c r="D2029" s="11" t="s">
        <v>6716</v>
      </c>
      <c r="E2029" s="11" t="s">
        <v>6437</v>
      </c>
      <c r="F2029" s="11" t="s">
        <v>6715</v>
      </c>
      <c r="G2029" s="12" t="s">
        <v>6717</v>
      </c>
      <c r="I2029" s="13"/>
      <c r="J2029" s="13"/>
      <c r="M2029" s="15" t="s">
        <v>370</v>
      </c>
      <c r="N2029" s="13"/>
      <c r="O2029" s="13" t="s">
        <v>370</v>
      </c>
      <c r="P2029" s="13"/>
      <c r="R2029" s="13"/>
      <c r="S2029" s="13" t="s">
        <v>370</v>
      </c>
      <c r="T2029" s="13"/>
      <c r="W2029" s="13"/>
      <c r="Y2029" s="13"/>
      <c r="Z2029" s="14"/>
      <c r="AD2029" s="13">
        <f t="shared" si="208"/>
        <v>3</v>
      </c>
      <c r="AE2029" s="13">
        <f t="shared" si="209"/>
        <v>0</v>
      </c>
      <c r="AF2029" s="13">
        <f t="shared" si="210"/>
        <v>0</v>
      </c>
      <c r="AG2029" s="13">
        <f t="shared" si="207"/>
        <v>0</v>
      </c>
      <c r="AH2029" s="12">
        <f t="shared" si="206"/>
        <v>3</v>
      </c>
    </row>
    <row r="2030" spans="1:34" hidden="1" x14ac:dyDescent="0.3">
      <c r="A2030" s="11" t="s">
        <v>6718</v>
      </c>
      <c r="B2030" s="12" t="s">
        <v>4976</v>
      </c>
      <c r="C2030" s="12" t="s">
        <v>6081</v>
      </c>
      <c r="D2030" s="11" t="s">
        <v>6719</v>
      </c>
      <c r="E2030" s="11" t="s">
        <v>6720</v>
      </c>
      <c r="F2030" s="11" t="s">
        <v>6718</v>
      </c>
      <c r="G2030" s="12" t="s">
        <v>6721</v>
      </c>
      <c r="I2030" s="13"/>
      <c r="J2030" s="13"/>
      <c r="K2030" s="14" t="s">
        <v>370</v>
      </c>
      <c r="M2030" s="15"/>
      <c r="N2030" s="13"/>
      <c r="P2030" s="13"/>
      <c r="Q2030" s="13" t="s">
        <v>370</v>
      </c>
      <c r="R2030" s="13"/>
      <c r="T2030" s="13"/>
      <c r="W2030" s="13" t="s">
        <v>370</v>
      </c>
      <c r="Y2030" s="13"/>
      <c r="Z2030" s="14"/>
      <c r="AD2030" s="13">
        <f t="shared" si="208"/>
        <v>3</v>
      </c>
      <c r="AE2030" s="13">
        <f t="shared" si="209"/>
        <v>0</v>
      </c>
      <c r="AF2030" s="13">
        <f t="shared" si="210"/>
        <v>0</v>
      </c>
      <c r="AG2030" s="13">
        <f t="shared" si="207"/>
        <v>0</v>
      </c>
      <c r="AH2030" s="12">
        <f t="shared" si="206"/>
        <v>3</v>
      </c>
    </row>
    <row r="2031" spans="1:34" hidden="1" x14ac:dyDescent="0.3">
      <c r="A2031" s="11" t="s">
        <v>6722</v>
      </c>
      <c r="B2031" s="12" t="s">
        <v>4976</v>
      </c>
      <c r="C2031" s="12" t="s">
        <v>6081</v>
      </c>
      <c r="D2031" s="11" t="s">
        <v>6723</v>
      </c>
      <c r="E2031" s="11" t="s">
        <v>1073</v>
      </c>
      <c r="F2031" s="11" t="s">
        <v>6722</v>
      </c>
      <c r="G2031" s="12" t="s">
        <v>6724</v>
      </c>
      <c r="I2031" s="13"/>
      <c r="J2031" s="13"/>
      <c r="K2031" s="17" t="s">
        <v>416</v>
      </c>
      <c r="M2031" s="15"/>
      <c r="N2031" s="13"/>
      <c r="P2031" s="13"/>
      <c r="R2031" s="13"/>
      <c r="T2031" s="13"/>
      <c r="W2031" s="13"/>
      <c r="Y2031" s="13"/>
      <c r="Z2031" s="14"/>
      <c r="AD2031" s="13">
        <f t="shared" si="208"/>
        <v>1</v>
      </c>
      <c r="AE2031" s="13">
        <f t="shared" si="209"/>
        <v>0</v>
      </c>
      <c r="AF2031" s="13">
        <f t="shared" si="210"/>
        <v>0</v>
      </c>
      <c r="AG2031" s="13">
        <f t="shared" si="207"/>
        <v>0</v>
      </c>
      <c r="AH2031" s="12">
        <f t="shared" ref="AH2031:AH2049" si="211">SUM(AD2031:AG2031)</f>
        <v>1</v>
      </c>
    </row>
    <row r="2032" spans="1:34" hidden="1" x14ac:dyDescent="0.3">
      <c r="A2032" s="11" t="s">
        <v>6725</v>
      </c>
      <c r="B2032" s="12" t="s">
        <v>4976</v>
      </c>
      <c r="C2032" s="12" t="s">
        <v>6081</v>
      </c>
      <c r="D2032" s="11" t="s">
        <v>6723</v>
      </c>
      <c r="E2032" s="11" t="s">
        <v>1353</v>
      </c>
      <c r="F2032" s="11" t="s">
        <v>6725</v>
      </c>
      <c r="G2032" s="12" t="s">
        <v>6726</v>
      </c>
      <c r="I2032" s="13"/>
      <c r="J2032" s="13"/>
      <c r="M2032" s="15" t="s">
        <v>370</v>
      </c>
      <c r="N2032" s="13"/>
      <c r="P2032" s="13"/>
      <c r="R2032" s="13"/>
      <c r="T2032" s="13"/>
      <c r="W2032" s="13" t="s">
        <v>370</v>
      </c>
      <c r="Y2032" s="13"/>
      <c r="Z2032" s="14"/>
      <c r="AD2032" s="13">
        <f t="shared" si="208"/>
        <v>2</v>
      </c>
      <c r="AE2032" s="13">
        <f t="shared" si="209"/>
        <v>0</v>
      </c>
      <c r="AF2032" s="13">
        <f t="shared" si="210"/>
        <v>0</v>
      </c>
      <c r="AG2032" s="13">
        <f t="shared" si="207"/>
        <v>0</v>
      </c>
      <c r="AH2032" s="12">
        <f t="shared" si="211"/>
        <v>2</v>
      </c>
    </row>
    <row r="2033" spans="1:34" hidden="1" x14ac:dyDescent="0.3">
      <c r="A2033" s="11" t="s">
        <v>6727</v>
      </c>
      <c r="B2033" s="12" t="s">
        <v>4976</v>
      </c>
      <c r="C2033" s="12" t="s">
        <v>6081</v>
      </c>
      <c r="D2033" s="11" t="s">
        <v>6723</v>
      </c>
      <c r="E2033" s="11" t="s">
        <v>6728</v>
      </c>
      <c r="F2033" s="11" t="s">
        <v>6727</v>
      </c>
      <c r="G2033" s="12" t="s">
        <v>6729</v>
      </c>
      <c r="I2033" s="13"/>
      <c r="J2033" s="13"/>
      <c r="M2033" s="15"/>
      <c r="N2033" s="13"/>
      <c r="P2033" s="13"/>
      <c r="R2033" s="13"/>
      <c r="T2033" s="13"/>
      <c r="W2033" s="16" t="s">
        <v>416</v>
      </c>
      <c r="Y2033" s="13"/>
      <c r="Z2033" s="14"/>
      <c r="AD2033" s="13">
        <f t="shared" si="208"/>
        <v>1</v>
      </c>
      <c r="AE2033" s="13">
        <f t="shared" si="209"/>
        <v>0</v>
      </c>
      <c r="AF2033" s="13">
        <f t="shared" si="210"/>
        <v>0</v>
      </c>
      <c r="AG2033" s="13">
        <f t="shared" si="207"/>
        <v>0</v>
      </c>
      <c r="AH2033" s="12">
        <f t="shared" si="211"/>
        <v>1</v>
      </c>
    </row>
    <row r="2034" spans="1:34" hidden="1" x14ac:dyDescent="0.3">
      <c r="A2034" s="11" t="s">
        <v>6730</v>
      </c>
      <c r="B2034" s="12" t="s">
        <v>4976</v>
      </c>
      <c r="C2034" s="12" t="s">
        <v>6081</v>
      </c>
      <c r="D2034" s="11" t="s">
        <v>6723</v>
      </c>
      <c r="E2034" s="11" t="s">
        <v>6731</v>
      </c>
      <c r="F2034" s="11" t="s">
        <v>6730</v>
      </c>
      <c r="G2034" s="12" t="s">
        <v>6732</v>
      </c>
      <c r="I2034" s="13"/>
      <c r="J2034" s="13" t="s">
        <v>370</v>
      </c>
      <c r="K2034" s="14" t="s">
        <v>370</v>
      </c>
      <c r="M2034" s="15"/>
      <c r="N2034" s="13"/>
      <c r="O2034" s="13" t="s">
        <v>370</v>
      </c>
      <c r="P2034" s="13"/>
      <c r="R2034" s="13"/>
      <c r="S2034" s="13" t="s">
        <v>370</v>
      </c>
      <c r="T2034" s="13"/>
      <c r="W2034" s="13"/>
      <c r="Y2034" s="13"/>
      <c r="Z2034" s="14"/>
      <c r="AD2034" s="13">
        <f t="shared" si="208"/>
        <v>4</v>
      </c>
      <c r="AE2034" s="13">
        <f t="shared" si="209"/>
        <v>0</v>
      </c>
      <c r="AF2034" s="13">
        <f t="shared" si="210"/>
        <v>0</v>
      </c>
      <c r="AG2034" s="13">
        <f t="shared" si="207"/>
        <v>0</v>
      </c>
      <c r="AH2034" s="12">
        <f t="shared" si="211"/>
        <v>4</v>
      </c>
    </row>
    <row r="2035" spans="1:34" hidden="1" x14ac:dyDescent="0.3">
      <c r="A2035" s="11" t="s">
        <v>6733</v>
      </c>
      <c r="B2035" s="12" t="s">
        <v>4976</v>
      </c>
      <c r="C2035" s="12" t="s">
        <v>6081</v>
      </c>
      <c r="D2035" s="11" t="s">
        <v>6723</v>
      </c>
      <c r="E2035" s="11" t="s">
        <v>405</v>
      </c>
      <c r="F2035" s="11" t="s">
        <v>6733</v>
      </c>
      <c r="G2035" s="12" t="s">
        <v>6734</v>
      </c>
      <c r="I2035" s="13"/>
      <c r="J2035" s="13"/>
      <c r="M2035" s="15"/>
      <c r="N2035" s="13"/>
      <c r="P2035" s="13"/>
      <c r="R2035" s="13"/>
      <c r="S2035" s="16" t="s">
        <v>416</v>
      </c>
      <c r="T2035" s="13"/>
      <c r="W2035" s="13"/>
      <c r="Y2035" s="13"/>
      <c r="Z2035" s="14"/>
      <c r="AD2035" s="13">
        <f t="shared" si="208"/>
        <v>1</v>
      </c>
      <c r="AE2035" s="13">
        <f t="shared" si="209"/>
        <v>0</v>
      </c>
      <c r="AF2035" s="13">
        <f t="shared" si="210"/>
        <v>0</v>
      </c>
      <c r="AG2035" s="13">
        <f t="shared" si="207"/>
        <v>0</v>
      </c>
      <c r="AH2035" s="12">
        <f t="shared" si="211"/>
        <v>1</v>
      </c>
    </row>
    <row r="2036" spans="1:34" hidden="1" x14ac:dyDescent="0.3">
      <c r="A2036" s="11" t="s">
        <v>6735</v>
      </c>
      <c r="B2036" s="12" t="s">
        <v>4976</v>
      </c>
      <c r="C2036" s="12" t="s">
        <v>6081</v>
      </c>
      <c r="D2036" s="11" t="s">
        <v>6736</v>
      </c>
      <c r="E2036" s="11" t="s">
        <v>6484</v>
      </c>
      <c r="F2036" s="11" t="s">
        <v>6735</v>
      </c>
      <c r="G2036" s="12" t="s">
        <v>6737</v>
      </c>
      <c r="H2036" s="13" t="s">
        <v>370</v>
      </c>
      <c r="I2036" s="13"/>
      <c r="J2036" s="13"/>
      <c r="K2036" s="14" t="s">
        <v>370</v>
      </c>
      <c r="M2036" s="15"/>
      <c r="N2036" s="13"/>
      <c r="P2036" s="13"/>
      <c r="R2036" s="13"/>
      <c r="T2036" s="13"/>
      <c r="V2036" s="13" t="s">
        <v>370</v>
      </c>
      <c r="W2036" s="13"/>
      <c r="Y2036" s="13"/>
      <c r="Z2036" s="14"/>
      <c r="AD2036" s="13">
        <f t="shared" si="208"/>
        <v>3</v>
      </c>
      <c r="AE2036" s="13">
        <f t="shared" si="209"/>
        <v>0</v>
      </c>
      <c r="AF2036" s="13">
        <f t="shared" si="210"/>
        <v>0</v>
      </c>
      <c r="AG2036" s="13">
        <f t="shared" si="207"/>
        <v>0</v>
      </c>
      <c r="AH2036" s="12">
        <f t="shared" si="211"/>
        <v>3</v>
      </c>
    </row>
    <row r="2037" spans="1:34" hidden="1" x14ac:dyDescent="0.3">
      <c r="A2037" s="11" t="s">
        <v>6738</v>
      </c>
      <c r="B2037" s="12" t="s">
        <v>4976</v>
      </c>
      <c r="C2037" s="12" t="s">
        <v>6081</v>
      </c>
      <c r="D2037" s="11" t="s">
        <v>6736</v>
      </c>
      <c r="E2037" s="11" t="s">
        <v>6739</v>
      </c>
      <c r="F2037" s="11" t="s">
        <v>6738</v>
      </c>
      <c r="G2037" s="12" t="s">
        <v>6740</v>
      </c>
      <c r="H2037" s="13" t="s">
        <v>370</v>
      </c>
      <c r="I2037" s="13"/>
      <c r="J2037" s="13"/>
      <c r="K2037" s="14" t="s">
        <v>370</v>
      </c>
      <c r="M2037" s="15"/>
      <c r="N2037" s="13"/>
      <c r="P2037" s="13"/>
      <c r="R2037" s="13"/>
      <c r="T2037" s="13"/>
      <c r="V2037" s="13" t="s">
        <v>370</v>
      </c>
      <c r="W2037" s="13"/>
      <c r="Y2037" s="13"/>
      <c r="Z2037" s="14"/>
      <c r="AD2037" s="13">
        <f>COUNTIF(H2037:Z2037,"X")+COUNTIF(H2037:Z2037, "X(e)")</f>
        <v>3</v>
      </c>
      <c r="AE2037" s="13">
        <f>COUNTIF(H2037:Z2037,"NB")</f>
        <v>0</v>
      </c>
      <c r="AF2037" s="13">
        <f>COUNTIF(H2037:Z2037,"V")</f>
        <v>0</v>
      </c>
      <c r="AG2037" s="13">
        <f>COUNTIF(H2037:AA2037,"IN")</f>
        <v>0</v>
      </c>
      <c r="AH2037" s="12">
        <f>SUM(AD2037:AG2037)</f>
        <v>3</v>
      </c>
    </row>
    <row r="2038" spans="1:34" hidden="1" x14ac:dyDescent="0.3">
      <c r="A2038" s="11" t="s">
        <v>6741</v>
      </c>
      <c r="B2038" s="12" t="s">
        <v>4976</v>
      </c>
      <c r="C2038" s="12" t="s">
        <v>6081</v>
      </c>
      <c r="D2038" s="11" t="s">
        <v>6742</v>
      </c>
      <c r="E2038" s="11" t="s">
        <v>6743</v>
      </c>
      <c r="F2038" s="11" t="s">
        <v>6741</v>
      </c>
      <c r="G2038" s="12" t="s">
        <v>6744</v>
      </c>
      <c r="I2038" s="13"/>
      <c r="J2038" s="13"/>
      <c r="M2038" s="15"/>
      <c r="N2038" s="13"/>
      <c r="P2038" s="13"/>
      <c r="R2038" s="13"/>
      <c r="S2038" s="16" t="s">
        <v>416</v>
      </c>
      <c r="T2038" s="13"/>
      <c r="W2038" s="13"/>
      <c r="Y2038" s="13"/>
      <c r="Z2038" s="14"/>
      <c r="AD2038" s="13">
        <f t="shared" si="208"/>
        <v>1</v>
      </c>
      <c r="AE2038" s="13">
        <f t="shared" si="209"/>
        <v>0</v>
      </c>
      <c r="AF2038" s="13">
        <f t="shared" si="210"/>
        <v>0</v>
      </c>
      <c r="AG2038" s="13">
        <f t="shared" si="207"/>
        <v>0</v>
      </c>
      <c r="AH2038" s="12">
        <f t="shared" si="211"/>
        <v>1</v>
      </c>
    </row>
    <row r="2039" spans="1:34" hidden="1" x14ac:dyDescent="0.3">
      <c r="A2039" s="11" t="s">
        <v>6745</v>
      </c>
      <c r="B2039" s="12" t="s">
        <v>4976</v>
      </c>
      <c r="C2039" s="12" t="s">
        <v>6081</v>
      </c>
      <c r="D2039" s="11" t="s">
        <v>6742</v>
      </c>
      <c r="E2039" s="11" t="s">
        <v>6746</v>
      </c>
      <c r="F2039" s="11" t="s">
        <v>6745</v>
      </c>
      <c r="G2039" s="12" t="s">
        <v>6747</v>
      </c>
      <c r="I2039" s="13"/>
      <c r="J2039" s="13" t="s">
        <v>370</v>
      </c>
      <c r="M2039" s="15"/>
      <c r="N2039" s="13"/>
      <c r="P2039" s="13"/>
      <c r="R2039" s="13"/>
      <c r="S2039" s="13" t="s">
        <v>370</v>
      </c>
      <c r="T2039" s="13"/>
      <c r="W2039" s="13"/>
      <c r="Y2039" s="13"/>
      <c r="Z2039" s="14"/>
      <c r="AD2039" s="13">
        <f t="shared" si="208"/>
        <v>2</v>
      </c>
      <c r="AE2039" s="13">
        <f t="shared" si="209"/>
        <v>0</v>
      </c>
      <c r="AF2039" s="13">
        <f t="shared" si="210"/>
        <v>0</v>
      </c>
      <c r="AG2039" s="13">
        <f t="shared" si="207"/>
        <v>0</v>
      </c>
      <c r="AH2039" s="12">
        <f t="shared" si="211"/>
        <v>2</v>
      </c>
    </row>
    <row r="2040" spans="1:34" hidden="1" x14ac:dyDescent="0.3">
      <c r="A2040" s="11" t="s">
        <v>6748</v>
      </c>
      <c r="B2040" s="12" t="s">
        <v>4976</v>
      </c>
      <c r="C2040" s="12" t="s">
        <v>6081</v>
      </c>
      <c r="D2040" s="11" t="s">
        <v>6742</v>
      </c>
      <c r="E2040" s="11" t="s">
        <v>6749</v>
      </c>
      <c r="F2040" s="11" t="s">
        <v>6748</v>
      </c>
      <c r="G2040" s="12" t="s">
        <v>6750</v>
      </c>
      <c r="I2040" s="13"/>
      <c r="J2040" s="13" t="s">
        <v>370</v>
      </c>
      <c r="K2040" s="14" t="s">
        <v>370</v>
      </c>
      <c r="M2040" s="15" t="s">
        <v>370</v>
      </c>
      <c r="N2040" s="13"/>
      <c r="P2040" s="13"/>
      <c r="Q2040" s="13" t="s">
        <v>396</v>
      </c>
      <c r="R2040" s="13" t="s">
        <v>370</v>
      </c>
      <c r="S2040" s="13" t="s">
        <v>370</v>
      </c>
      <c r="T2040" s="13"/>
      <c r="W2040" s="13" t="s">
        <v>370</v>
      </c>
      <c r="Y2040" s="13"/>
      <c r="Z2040" s="14"/>
      <c r="AD2040" s="13">
        <f t="shared" si="208"/>
        <v>6</v>
      </c>
      <c r="AE2040" s="13">
        <f t="shared" si="209"/>
        <v>0</v>
      </c>
      <c r="AF2040" s="13">
        <f t="shared" si="210"/>
        <v>0</v>
      </c>
      <c r="AG2040" s="13">
        <f t="shared" ref="AG2040:AG2104" si="212">COUNTIF(H2040:AA2040,"IN")</f>
        <v>0</v>
      </c>
      <c r="AH2040" s="12">
        <f t="shared" si="211"/>
        <v>6</v>
      </c>
    </row>
    <row r="2041" spans="1:34" hidden="1" x14ac:dyDescent="0.3">
      <c r="A2041" s="11" t="s">
        <v>6751</v>
      </c>
      <c r="B2041" s="12" t="s">
        <v>4976</v>
      </c>
      <c r="C2041" s="12" t="s">
        <v>6081</v>
      </c>
      <c r="D2041" s="11" t="s">
        <v>6742</v>
      </c>
      <c r="E2041" s="11" t="s">
        <v>6752</v>
      </c>
      <c r="F2041" s="11" t="s">
        <v>6751</v>
      </c>
      <c r="G2041" s="12" t="s">
        <v>6753</v>
      </c>
      <c r="I2041" s="13"/>
      <c r="J2041" s="13" t="s">
        <v>370</v>
      </c>
      <c r="K2041" s="14" t="s">
        <v>370</v>
      </c>
      <c r="M2041" s="15"/>
      <c r="N2041" s="13"/>
      <c r="O2041" s="13" t="s">
        <v>370</v>
      </c>
      <c r="P2041" s="13"/>
      <c r="R2041" s="13"/>
      <c r="S2041" s="13" t="s">
        <v>370</v>
      </c>
      <c r="T2041" s="13"/>
      <c r="W2041" s="13"/>
      <c r="Y2041" s="13"/>
      <c r="Z2041" s="14"/>
      <c r="AD2041" s="13">
        <f t="shared" si="208"/>
        <v>4</v>
      </c>
      <c r="AE2041" s="13">
        <f t="shared" si="209"/>
        <v>0</v>
      </c>
      <c r="AF2041" s="13">
        <f t="shared" si="210"/>
        <v>0</v>
      </c>
      <c r="AG2041" s="13">
        <f t="shared" si="212"/>
        <v>0</v>
      </c>
      <c r="AH2041" s="12">
        <f t="shared" si="211"/>
        <v>4</v>
      </c>
    </row>
    <row r="2042" spans="1:34" hidden="1" x14ac:dyDescent="0.3">
      <c r="A2042" s="11" t="s">
        <v>6754</v>
      </c>
      <c r="B2042" s="12" t="s">
        <v>4976</v>
      </c>
      <c r="C2042" s="12" t="s">
        <v>6081</v>
      </c>
      <c r="D2042" s="11" t="s">
        <v>6742</v>
      </c>
      <c r="E2042" s="11" t="s">
        <v>6755</v>
      </c>
      <c r="F2042" s="11" t="s">
        <v>6754</v>
      </c>
      <c r="G2042" s="12" t="s">
        <v>6756</v>
      </c>
      <c r="I2042" s="13"/>
      <c r="J2042" s="13"/>
      <c r="M2042" s="15" t="s">
        <v>370</v>
      </c>
      <c r="N2042" s="13"/>
      <c r="P2042" s="13"/>
      <c r="R2042" s="13"/>
      <c r="T2042" s="13"/>
      <c r="W2042" s="13" t="s">
        <v>370</v>
      </c>
      <c r="Y2042" s="13"/>
      <c r="Z2042" s="14"/>
      <c r="AD2042" s="13">
        <f t="shared" si="208"/>
        <v>2</v>
      </c>
      <c r="AE2042" s="13">
        <f t="shared" si="209"/>
        <v>0</v>
      </c>
      <c r="AF2042" s="13">
        <f t="shared" si="210"/>
        <v>0</v>
      </c>
      <c r="AG2042" s="13">
        <f t="shared" si="212"/>
        <v>0</v>
      </c>
      <c r="AH2042" s="12">
        <f t="shared" si="211"/>
        <v>2</v>
      </c>
    </row>
    <row r="2043" spans="1:34" hidden="1" x14ac:dyDescent="0.3">
      <c r="A2043" s="11" t="s">
        <v>6757</v>
      </c>
      <c r="B2043" s="12" t="s">
        <v>4976</v>
      </c>
      <c r="C2043" s="12" t="s">
        <v>6081</v>
      </c>
      <c r="D2043" s="11" t="s">
        <v>6742</v>
      </c>
      <c r="E2043" s="11" t="s">
        <v>6758</v>
      </c>
      <c r="F2043" s="11" t="s">
        <v>6757</v>
      </c>
      <c r="G2043" s="12" t="s">
        <v>6759</v>
      </c>
      <c r="H2043" s="13" t="s">
        <v>370</v>
      </c>
      <c r="I2043" s="13"/>
      <c r="J2043" s="13" t="s">
        <v>370</v>
      </c>
      <c r="K2043" s="14" t="s">
        <v>370</v>
      </c>
      <c r="M2043" s="15"/>
      <c r="N2043" s="13"/>
      <c r="P2043" s="13"/>
      <c r="R2043" s="13" t="s">
        <v>370</v>
      </c>
      <c r="T2043" s="13"/>
      <c r="V2043" s="13" t="s">
        <v>370</v>
      </c>
      <c r="W2043" s="13"/>
      <c r="Y2043" s="13"/>
      <c r="Z2043" s="14"/>
      <c r="AD2043" s="13">
        <f t="shared" si="208"/>
        <v>5</v>
      </c>
      <c r="AE2043" s="13">
        <f t="shared" si="209"/>
        <v>0</v>
      </c>
      <c r="AF2043" s="13">
        <f t="shared" si="210"/>
        <v>0</v>
      </c>
      <c r="AG2043" s="13">
        <f t="shared" si="212"/>
        <v>0</v>
      </c>
      <c r="AH2043" s="12">
        <f t="shared" si="211"/>
        <v>5</v>
      </c>
    </row>
    <row r="2044" spans="1:34" hidden="1" x14ac:dyDescent="0.3">
      <c r="A2044" s="11" t="s">
        <v>6760</v>
      </c>
      <c r="B2044" s="12" t="s">
        <v>4976</v>
      </c>
      <c r="C2044" s="12" t="s">
        <v>6081</v>
      </c>
      <c r="D2044" s="11" t="s">
        <v>6742</v>
      </c>
      <c r="E2044" s="11" t="s">
        <v>6761</v>
      </c>
      <c r="F2044" s="11" t="s">
        <v>6760</v>
      </c>
      <c r="G2044" s="12" t="s">
        <v>6762</v>
      </c>
      <c r="I2044" s="13"/>
      <c r="J2044" s="16" t="s">
        <v>416</v>
      </c>
      <c r="M2044" s="15"/>
      <c r="N2044" s="13"/>
      <c r="P2044" s="13"/>
      <c r="R2044" s="13"/>
      <c r="T2044" s="13"/>
      <c r="W2044" s="13"/>
      <c r="Y2044" s="13"/>
      <c r="Z2044" s="14"/>
      <c r="AD2044" s="13">
        <f t="shared" si="208"/>
        <v>1</v>
      </c>
      <c r="AE2044" s="13">
        <f t="shared" si="209"/>
        <v>0</v>
      </c>
      <c r="AF2044" s="13">
        <f t="shared" si="210"/>
        <v>0</v>
      </c>
      <c r="AG2044" s="13">
        <f t="shared" si="212"/>
        <v>0</v>
      </c>
      <c r="AH2044" s="12">
        <f t="shared" si="211"/>
        <v>1</v>
      </c>
    </row>
    <row r="2045" spans="1:34" hidden="1" x14ac:dyDescent="0.3">
      <c r="A2045" s="11" t="s">
        <v>6763</v>
      </c>
      <c r="B2045" s="12" t="s">
        <v>4976</v>
      </c>
      <c r="C2045" s="12" t="s">
        <v>6081</v>
      </c>
      <c r="D2045" s="11" t="s">
        <v>6742</v>
      </c>
      <c r="E2045" s="11" t="s">
        <v>6764</v>
      </c>
      <c r="F2045" s="11" t="s">
        <v>6763</v>
      </c>
      <c r="G2045" s="12" t="s">
        <v>6765</v>
      </c>
      <c r="H2045" s="13" t="s">
        <v>370</v>
      </c>
      <c r="I2045" s="13"/>
      <c r="J2045" s="13"/>
      <c r="K2045" s="14" t="s">
        <v>370</v>
      </c>
      <c r="M2045" s="15"/>
      <c r="N2045" s="13"/>
      <c r="P2045" s="13"/>
      <c r="R2045" s="13" t="s">
        <v>370</v>
      </c>
      <c r="T2045" s="13"/>
      <c r="W2045" s="13"/>
      <c r="Y2045" s="13"/>
      <c r="Z2045" s="14"/>
      <c r="AD2045" s="13">
        <f t="shared" si="208"/>
        <v>3</v>
      </c>
      <c r="AE2045" s="13">
        <f t="shared" si="209"/>
        <v>0</v>
      </c>
      <c r="AF2045" s="13">
        <f t="shared" si="210"/>
        <v>0</v>
      </c>
      <c r="AG2045" s="13">
        <f t="shared" si="212"/>
        <v>0</v>
      </c>
      <c r="AH2045" s="12">
        <f t="shared" si="211"/>
        <v>3</v>
      </c>
    </row>
    <row r="2046" spans="1:34" hidden="1" x14ac:dyDescent="0.3">
      <c r="A2046" s="11" t="s">
        <v>6766</v>
      </c>
      <c r="B2046" s="12" t="s">
        <v>4976</v>
      </c>
      <c r="C2046" s="12" t="s">
        <v>6081</v>
      </c>
      <c r="D2046" s="11" t="s">
        <v>6742</v>
      </c>
      <c r="E2046" s="11" t="s">
        <v>1045</v>
      </c>
      <c r="F2046" s="11" t="s">
        <v>6766</v>
      </c>
      <c r="G2046" s="12" t="s">
        <v>6767</v>
      </c>
      <c r="I2046" s="13"/>
      <c r="J2046" s="13"/>
      <c r="K2046" s="17" t="s">
        <v>416</v>
      </c>
      <c r="M2046" s="15"/>
      <c r="N2046" s="13"/>
      <c r="P2046" s="13"/>
      <c r="R2046" s="13"/>
      <c r="T2046" s="13"/>
      <c r="W2046" s="13"/>
      <c r="Y2046" s="13"/>
      <c r="Z2046" s="14"/>
      <c r="AD2046" s="13">
        <f t="shared" si="208"/>
        <v>1</v>
      </c>
      <c r="AE2046" s="13">
        <f t="shared" si="209"/>
        <v>0</v>
      </c>
      <c r="AF2046" s="13">
        <f t="shared" si="210"/>
        <v>0</v>
      </c>
      <c r="AG2046" s="13">
        <f t="shared" si="212"/>
        <v>0</v>
      </c>
      <c r="AH2046" s="12">
        <f t="shared" si="211"/>
        <v>1</v>
      </c>
    </row>
    <row r="2047" spans="1:34" hidden="1" x14ac:dyDescent="0.3">
      <c r="A2047" s="11" t="s">
        <v>6768</v>
      </c>
      <c r="B2047" s="12" t="s">
        <v>4976</v>
      </c>
      <c r="C2047" s="12" t="s">
        <v>6081</v>
      </c>
      <c r="D2047" s="11" t="s">
        <v>6742</v>
      </c>
      <c r="E2047" s="11" t="s">
        <v>6769</v>
      </c>
      <c r="F2047" s="11" t="s">
        <v>6768</v>
      </c>
      <c r="G2047" s="12" t="s">
        <v>6770</v>
      </c>
      <c r="I2047" s="13"/>
      <c r="J2047" s="13"/>
      <c r="K2047" s="17" t="s">
        <v>416</v>
      </c>
      <c r="M2047" s="15"/>
      <c r="N2047" s="13"/>
      <c r="P2047" s="13"/>
      <c r="R2047" s="13"/>
      <c r="T2047" s="13"/>
      <c r="W2047" s="13"/>
      <c r="Y2047" s="13"/>
      <c r="Z2047" s="14"/>
      <c r="AD2047" s="13">
        <f t="shared" si="208"/>
        <v>1</v>
      </c>
      <c r="AE2047" s="13">
        <f t="shared" si="209"/>
        <v>0</v>
      </c>
      <c r="AF2047" s="13">
        <f t="shared" si="210"/>
        <v>0</v>
      </c>
      <c r="AG2047" s="13">
        <f t="shared" si="212"/>
        <v>0</v>
      </c>
      <c r="AH2047" s="12">
        <f t="shared" si="211"/>
        <v>1</v>
      </c>
    </row>
    <row r="2048" spans="1:34" hidden="1" x14ac:dyDescent="0.3">
      <c r="A2048" s="11" t="s">
        <v>6771</v>
      </c>
      <c r="B2048" s="12" t="s">
        <v>4976</v>
      </c>
      <c r="C2048" s="12" t="s">
        <v>6081</v>
      </c>
      <c r="D2048" s="11" t="s">
        <v>6742</v>
      </c>
      <c r="E2048" s="11" t="s">
        <v>6772</v>
      </c>
      <c r="F2048" s="11" t="s">
        <v>6771</v>
      </c>
      <c r="G2048" s="12" t="s">
        <v>6773</v>
      </c>
      <c r="I2048" s="13"/>
      <c r="J2048" s="13"/>
      <c r="M2048" s="15"/>
      <c r="N2048" s="13"/>
      <c r="P2048" s="13"/>
      <c r="R2048" s="13"/>
      <c r="S2048" s="16" t="s">
        <v>416</v>
      </c>
      <c r="T2048" s="13"/>
      <c r="W2048" s="13"/>
      <c r="Y2048" s="13"/>
      <c r="Z2048" s="14"/>
      <c r="AD2048" s="13">
        <f t="shared" si="208"/>
        <v>1</v>
      </c>
      <c r="AE2048" s="13">
        <f t="shared" si="209"/>
        <v>0</v>
      </c>
      <c r="AF2048" s="13">
        <f t="shared" si="210"/>
        <v>0</v>
      </c>
      <c r="AG2048" s="13">
        <f t="shared" si="212"/>
        <v>0</v>
      </c>
      <c r="AH2048" s="12">
        <f t="shared" si="211"/>
        <v>1</v>
      </c>
    </row>
    <row r="2049" spans="1:34" hidden="1" x14ac:dyDescent="0.3">
      <c r="A2049" s="11" t="s">
        <v>6774</v>
      </c>
      <c r="B2049" s="12" t="s">
        <v>4976</v>
      </c>
      <c r="C2049" s="12" t="s">
        <v>6081</v>
      </c>
      <c r="D2049" s="11" t="s">
        <v>6742</v>
      </c>
      <c r="E2049" s="11" t="s">
        <v>881</v>
      </c>
      <c r="F2049" s="11" t="s">
        <v>6774</v>
      </c>
      <c r="G2049" s="12" t="s">
        <v>6775</v>
      </c>
      <c r="I2049" s="13"/>
      <c r="J2049" s="13"/>
      <c r="M2049" s="15" t="s">
        <v>370</v>
      </c>
      <c r="N2049" s="13"/>
      <c r="O2049" s="13" t="s">
        <v>370</v>
      </c>
      <c r="P2049" s="13"/>
      <c r="R2049" s="13"/>
      <c r="T2049" s="13"/>
      <c r="W2049" s="13"/>
      <c r="Y2049" s="13"/>
      <c r="Z2049" s="14"/>
      <c r="AD2049" s="13">
        <f t="shared" si="208"/>
        <v>2</v>
      </c>
      <c r="AE2049" s="13">
        <f t="shared" si="209"/>
        <v>0</v>
      </c>
      <c r="AF2049" s="13">
        <f t="shared" si="210"/>
        <v>0</v>
      </c>
      <c r="AG2049" s="13">
        <f t="shared" si="212"/>
        <v>0</v>
      </c>
      <c r="AH2049" s="12">
        <f t="shared" si="211"/>
        <v>2</v>
      </c>
    </row>
    <row r="2050" spans="1:34" hidden="1" x14ac:dyDescent="0.3">
      <c r="A2050" s="11" t="s">
        <v>6776</v>
      </c>
      <c r="B2050" s="12" t="s">
        <v>4976</v>
      </c>
      <c r="C2050" s="12" t="s">
        <v>6081</v>
      </c>
      <c r="D2050" s="11" t="s">
        <v>6742</v>
      </c>
      <c r="E2050" s="11" t="s">
        <v>6777</v>
      </c>
      <c r="F2050" s="11" t="s">
        <v>6776</v>
      </c>
      <c r="G2050" s="12" t="s">
        <v>6778</v>
      </c>
      <c r="I2050" s="13"/>
      <c r="J2050" s="13"/>
      <c r="K2050" s="14" t="s">
        <v>370</v>
      </c>
      <c r="M2050" s="15"/>
      <c r="N2050" s="13"/>
      <c r="P2050" s="13"/>
      <c r="Q2050" s="13" t="s">
        <v>370</v>
      </c>
      <c r="R2050" s="13"/>
      <c r="T2050" s="13"/>
      <c r="W2050" s="13" t="s">
        <v>370</v>
      </c>
      <c r="Y2050" s="13"/>
      <c r="Z2050" s="14"/>
      <c r="AD2050" s="13">
        <f t="shared" si="208"/>
        <v>3</v>
      </c>
      <c r="AE2050" s="13">
        <f t="shared" si="209"/>
        <v>0</v>
      </c>
      <c r="AF2050" s="13">
        <f t="shared" si="210"/>
        <v>0</v>
      </c>
      <c r="AG2050" s="13">
        <f t="shared" si="212"/>
        <v>0</v>
      </c>
      <c r="AH2050" s="12">
        <f t="shared" ref="AH2050:AH2094" si="213">SUM(AD2050:AG2050)</f>
        <v>3</v>
      </c>
    </row>
    <row r="2051" spans="1:34" hidden="1" x14ac:dyDescent="0.3">
      <c r="A2051" s="11" t="s">
        <v>6779</v>
      </c>
      <c r="B2051" s="12" t="s">
        <v>4976</v>
      </c>
      <c r="C2051" s="12" t="s">
        <v>6081</v>
      </c>
      <c r="D2051" s="11" t="s">
        <v>6742</v>
      </c>
      <c r="E2051" s="11" t="s">
        <v>6780</v>
      </c>
      <c r="F2051" s="11" t="s">
        <v>6779</v>
      </c>
      <c r="G2051" s="12" t="s">
        <v>6781</v>
      </c>
      <c r="I2051" s="13"/>
      <c r="J2051" s="13"/>
      <c r="M2051" s="15" t="s">
        <v>370</v>
      </c>
      <c r="N2051" s="13"/>
      <c r="P2051" s="13"/>
      <c r="R2051" s="13"/>
      <c r="T2051" s="13"/>
      <c r="W2051" s="13" t="s">
        <v>370</v>
      </c>
      <c r="Y2051" s="13"/>
      <c r="Z2051" s="14"/>
      <c r="AD2051" s="13">
        <f t="shared" si="208"/>
        <v>2</v>
      </c>
      <c r="AE2051" s="13">
        <f t="shared" si="209"/>
        <v>0</v>
      </c>
      <c r="AF2051" s="13">
        <f t="shared" si="210"/>
        <v>0</v>
      </c>
      <c r="AG2051" s="13">
        <f t="shared" si="212"/>
        <v>0</v>
      </c>
      <c r="AH2051" s="12">
        <f t="shared" si="213"/>
        <v>2</v>
      </c>
    </row>
    <row r="2052" spans="1:34" hidden="1" x14ac:dyDescent="0.3">
      <c r="A2052" s="11" t="s">
        <v>6782</v>
      </c>
      <c r="B2052" s="12" t="s">
        <v>4976</v>
      </c>
      <c r="C2052" s="12" t="s">
        <v>6081</v>
      </c>
      <c r="D2052" s="11" t="s">
        <v>6742</v>
      </c>
      <c r="E2052" s="11" t="s">
        <v>6783</v>
      </c>
      <c r="F2052" s="11" t="s">
        <v>6782</v>
      </c>
      <c r="G2052" s="12" t="s">
        <v>6784</v>
      </c>
      <c r="I2052" s="13"/>
      <c r="J2052" s="13" t="s">
        <v>370</v>
      </c>
      <c r="M2052" s="15" t="s">
        <v>370</v>
      </c>
      <c r="N2052" s="13"/>
      <c r="O2052" s="13" t="s">
        <v>370</v>
      </c>
      <c r="P2052" s="13"/>
      <c r="R2052" s="13"/>
      <c r="S2052" s="13" t="s">
        <v>370</v>
      </c>
      <c r="T2052" s="13"/>
      <c r="W2052" s="13"/>
      <c r="Y2052" s="13"/>
      <c r="Z2052" s="14"/>
      <c r="AD2052" s="13">
        <f t="shared" si="208"/>
        <v>4</v>
      </c>
      <c r="AE2052" s="13">
        <f t="shared" si="209"/>
        <v>0</v>
      </c>
      <c r="AF2052" s="13">
        <f t="shared" si="210"/>
        <v>0</v>
      </c>
      <c r="AG2052" s="13">
        <f t="shared" si="212"/>
        <v>0</v>
      </c>
      <c r="AH2052" s="12">
        <f t="shared" si="213"/>
        <v>4</v>
      </c>
    </row>
    <row r="2053" spans="1:34" hidden="1" x14ac:dyDescent="0.3">
      <c r="A2053" s="11" t="s">
        <v>6785</v>
      </c>
      <c r="B2053" s="12" t="s">
        <v>4976</v>
      </c>
      <c r="C2053" s="12" t="s">
        <v>6081</v>
      </c>
      <c r="D2053" s="11" t="s">
        <v>6742</v>
      </c>
      <c r="E2053" s="11" t="s">
        <v>6786</v>
      </c>
      <c r="F2053" s="11" t="s">
        <v>6785</v>
      </c>
      <c r="G2053" s="12" t="s">
        <v>6787</v>
      </c>
      <c r="I2053" s="13"/>
      <c r="J2053" s="13"/>
      <c r="M2053" s="15"/>
      <c r="N2053" s="13"/>
      <c r="O2053" s="13" t="s">
        <v>370</v>
      </c>
      <c r="P2053" s="13"/>
      <c r="R2053" s="13"/>
      <c r="S2053" s="13" t="s">
        <v>370</v>
      </c>
      <c r="T2053" s="13"/>
      <c r="W2053" s="13"/>
      <c r="Y2053" s="13"/>
      <c r="Z2053" s="14"/>
      <c r="AD2053" s="13">
        <f t="shared" si="208"/>
        <v>2</v>
      </c>
      <c r="AE2053" s="13">
        <f t="shared" si="209"/>
        <v>0</v>
      </c>
      <c r="AF2053" s="13">
        <f t="shared" si="210"/>
        <v>0</v>
      </c>
      <c r="AG2053" s="13">
        <f t="shared" si="212"/>
        <v>0</v>
      </c>
      <c r="AH2053" s="12">
        <f t="shared" si="213"/>
        <v>2</v>
      </c>
    </row>
    <row r="2054" spans="1:34" hidden="1" x14ac:dyDescent="0.3">
      <c r="A2054" s="11" t="s">
        <v>6788</v>
      </c>
      <c r="B2054" s="12" t="s">
        <v>4976</v>
      </c>
      <c r="C2054" s="12" t="s">
        <v>6081</v>
      </c>
      <c r="D2054" s="11" t="s">
        <v>6742</v>
      </c>
      <c r="E2054" s="11" t="s">
        <v>6789</v>
      </c>
      <c r="F2054" s="11" t="s">
        <v>6788</v>
      </c>
      <c r="G2054" s="12" t="s">
        <v>6790</v>
      </c>
      <c r="I2054" s="13"/>
      <c r="J2054" s="13" t="s">
        <v>370</v>
      </c>
      <c r="K2054" s="14" t="s">
        <v>370</v>
      </c>
      <c r="M2054" s="15" t="s">
        <v>370</v>
      </c>
      <c r="N2054" s="13"/>
      <c r="O2054" s="13" t="s">
        <v>370</v>
      </c>
      <c r="P2054" s="13" t="s">
        <v>370</v>
      </c>
      <c r="R2054" s="13"/>
      <c r="S2054" s="13" t="s">
        <v>370</v>
      </c>
      <c r="T2054" s="13" t="s">
        <v>370</v>
      </c>
      <c r="W2054" s="13" t="s">
        <v>370</v>
      </c>
      <c r="Y2054" s="13"/>
      <c r="Z2054" s="14"/>
      <c r="AD2054" s="13">
        <f t="shared" si="208"/>
        <v>8</v>
      </c>
      <c r="AE2054" s="13">
        <f t="shared" si="209"/>
        <v>0</v>
      </c>
      <c r="AF2054" s="13">
        <f t="shared" si="210"/>
        <v>0</v>
      </c>
      <c r="AG2054" s="13">
        <f t="shared" si="212"/>
        <v>0</v>
      </c>
      <c r="AH2054" s="12">
        <f t="shared" si="213"/>
        <v>8</v>
      </c>
    </row>
    <row r="2055" spans="1:34" hidden="1" x14ac:dyDescent="0.3">
      <c r="A2055" s="11" t="s">
        <v>6791</v>
      </c>
      <c r="B2055" s="12" t="s">
        <v>4976</v>
      </c>
      <c r="C2055" s="12" t="s">
        <v>6081</v>
      </c>
      <c r="D2055" s="11" t="s">
        <v>6742</v>
      </c>
      <c r="E2055" s="11" t="s">
        <v>6792</v>
      </c>
      <c r="F2055" s="11" t="s">
        <v>6791</v>
      </c>
      <c r="G2055" s="12" t="s">
        <v>6793</v>
      </c>
      <c r="I2055" s="13"/>
      <c r="J2055" s="13"/>
      <c r="K2055" s="17" t="s">
        <v>416</v>
      </c>
      <c r="M2055" s="15"/>
      <c r="N2055" s="13"/>
      <c r="P2055" s="13"/>
      <c r="R2055" s="13"/>
      <c r="T2055" s="13"/>
      <c r="W2055" s="13"/>
      <c r="Y2055" s="13"/>
      <c r="Z2055" s="14"/>
      <c r="AD2055" s="13">
        <f t="shared" si="208"/>
        <v>1</v>
      </c>
      <c r="AE2055" s="13">
        <f t="shared" si="209"/>
        <v>0</v>
      </c>
      <c r="AF2055" s="13">
        <f t="shared" si="210"/>
        <v>0</v>
      </c>
      <c r="AG2055" s="13">
        <f t="shared" si="212"/>
        <v>0</v>
      </c>
      <c r="AH2055" s="12">
        <f t="shared" si="213"/>
        <v>1</v>
      </c>
    </row>
    <row r="2056" spans="1:34" hidden="1" x14ac:dyDescent="0.3">
      <c r="A2056" s="11" t="s">
        <v>6794</v>
      </c>
      <c r="B2056" s="12" t="s">
        <v>4976</v>
      </c>
      <c r="C2056" s="12" t="s">
        <v>6081</v>
      </c>
      <c r="D2056" s="11" t="s">
        <v>6795</v>
      </c>
      <c r="E2056" s="11" t="s">
        <v>6796</v>
      </c>
      <c r="F2056" s="11" t="s">
        <v>6794</v>
      </c>
      <c r="G2056" s="12" t="s">
        <v>6797</v>
      </c>
      <c r="I2056" s="13"/>
      <c r="J2056" s="13"/>
      <c r="L2056" s="22" t="s">
        <v>416</v>
      </c>
      <c r="M2056" s="15"/>
      <c r="N2056" s="13"/>
      <c r="P2056" s="13"/>
      <c r="R2056" s="13"/>
      <c r="T2056" s="13"/>
      <c r="W2056" s="13"/>
      <c r="Y2056" s="13"/>
      <c r="Z2056" s="14"/>
      <c r="AD2056" s="13">
        <f t="shared" si="208"/>
        <v>1</v>
      </c>
      <c r="AE2056" s="13">
        <f t="shared" si="209"/>
        <v>0</v>
      </c>
      <c r="AF2056" s="13">
        <f t="shared" si="210"/>
        <v>0</v>
      </c>
      <c r="AG2056" s="13">
        <f t="shared" si="212"/>
        <v>0</v>
      </c>
      <c r="AH2056" s="12">
        <f t="shared" si="213"/>
        <v>1</v>
      </c>
    </row>
    <row r="2057" spans="1:34" hidden="1" x14ac:dyDescent="0.3">
      <c r="A2057" s="11" t="s">
        <v>6798</v>
      </c>
      <c r="B2057" s="12" t="s">
        <v>4976</v>
      </c>
      <c r="C2057" s="12" t="s">
        <v>6081</v>
      </c>
      <c r="D2057" s="11" t="s">
        <v>6795</v>
      </c>
      <c r="E2057" s="11" t="s">
        <v>6799</v>
      </c>
      <c r="F2057" s="11" t="s">
        <v>6798</v>
      </c>
      <c r="G2057" s="12" t="s">
        <v>6800</v>
      </c>
      <c r="H2057" s="22" t="s">
        <v>416</v>
      </c>
      <c r="I2057" s="13"/>
      <c r="J2057" s="13"/>
      <c r="M2057" s="15"/>
      <c r="N2057" s="13"/>
      <c r="P2057" s="13"/>
      <c r="R2057" s="13"/>
      <c r="T2057" s="13"/>
      <c r="W2057" s="13"/>
      <c r="Y2057" s="13"/>
      <c r="Z2057" s="14"/>
      <c r="AD2057" s="13">
        <f t="shared" si="208"/>
        <v>1</v>
      </c>
      <c r="AE2057" s="13">
        <f t="shared" si="209"/>
        <v>0</v>
      </c>
      <c r="AF2057" s="13">
        <f t="shared" si="210"/>
        <v>0</v>
      </c>
      <c r="AG2057" s="13">
        <f t="shared" si="212"/>
        <v>0</v>
      </c>
      <c r="AH2057" s="12">
        <f t="shared" si="213"/>
        <v>1</v>
      </c>
    </row>
    <row r="2058" spans="1:34" hidden="1" x14ac:dyDescent="0.3">
      <c r="A2058" s="11" t="s">
        <v>6801</v>
      </c>
      <c r="B2058" s="12" t="s">
        <v>4976</v>
      </c>
      <c r="C2058" s="12" t="s">
        <v>6081</v>
      </c>
      <c r="D2058" s="11" t="s">
        <v>6795</v>
      </c>
      <c r="E2058" s="11" t="s">
        <v>6802</v>
      </c>
      <c r="F2058" s="11" t="s">
        <v>6801</v>
      </c>
      <c r="G2058" s="12" t="s">
        <v>6803</v>
      </c>
      <c r="H2058" s="22" t="s">
        <v>416</v>
      </c>
      <c r="I2058" s="13"/>
      <c r="J2058" s="13"/>
      <c r="M2058" s="15"/>
      <c r="N2058" s="13"/>
      <c r="P2058" s="13"/>
      <c r="R2058" s="13"/>
      <c r="T2058" s="13"/>
      <c r="W2058" s="13"/>
      <c r="Y2058" s="13"/>
      <c r="Z2058" s="14"/>
      <c r="AD2058" s="13">
        <f t="shared" si="208"/>
        <v>1</v>
      </c>
      <c r="AE2058" s="13">
        <f t="shared" si="209"/>
        <v>0</v>
      </c>
      <c r="AF2058" s="13">
        <f t="shared" si="210"/>
        <v>0</v>
      </c>
      <c r="AG2058" s="13">
        <f t="shared" si="212"/>
        <v>0</v>
      </c>
      <c r="AH2058" s="12">
        <f t="shared" si="213"/>
        <v>1</v>
      </c>
    </row>
    <row r="2059" spans="1:34" hidden="1" x14ac:dyDescent="0.3">
      <c r="A2059" s="11" t="s">
        <v>6804</v>
      </c>
      <c r="B2059" s="12" t="s">
        <v>4976</v>
      </c>
      <c r="C2059" s="12" t="s">
        <v>6081</v>
      </c>
      <c r="D2059" s="11" t="s">
        <v>6795</v>
      </c>
      <c r="E2059" s="11" t="s">
        <v>4341</v>
      </c>
      <c r="F2059" s="11" t="s">
        <v>6804</v>
      </c>
      <c r="G2059" s="12" t="s">
        <v>6805</v>
      </c>
      <c r="I2059" s="13"/>
      <c r="J2059" s="13"/>
      <c r="M2059" s="15"/>
      <c r="N2059" s="13"/>
      <c r="P2059" s="13"/>
      <c r="R2059" s="13"/>
      <c r="S2059" s="16" t="s">
        <v>416</v>
      </c>
      <c r="T2059" s="13"/>
      <c r="W2059" s="13"/>
      <c r="Y2059" s="13"/>
      <c r="Z2059" s="14"/>
      <c r="AD2059" s="13">
        <f t="shared" si="208"/>
        <v>1</v>
      </c>
      <c r="AE2059" s="13">
        <f t="shared" si="209"/>
        <v>0</v>
      </c>
      <c r="AF2059" s="13">
        <f t="shared" si="210"/>
        <v>0</v>
      </c>
      <c r="AG2059" s="13">
        <f t="shared" si="212"/>
        <v>0</v>
      </c>
      <c r="AH2059" s="12">
        <f t="shared" si="213"/>
        <v>1</v>
      </c>
    </row>
    <row r="2060" spans="1:34" hidden="1" x14ac:dyDescent="0.3">
      <c r="A2060" s="11" t="s">
        <v>6806</v>
      </c>
      <c r="B2060" s="12" t="s">
        <v>4976</v>
      </c>
      <c r="C2060" s="12" t="s">
        <v>6081</v>
      </c>
      <c r="D2060" s="11" t="s">
        <v>6807</v>
      </c>
      <c r="E2060" s="11" t="s">
        <v>6808</v>
      </c>
      <c r="F2060" s="11" t="s">
        <v>6806</v>
      </c>
      <c r="G2060" s="12" t="s">
        <v>6809</v>
      </c>
      <c r="H2060" s="13" t="s">
        <v>370</v>
      </c>
      <c r="I2060" s="13"/>
      <c r="J2060" s="13"/>
      <c r="K2060" s="14" t="s">
        <v>370</v>
      </c>
      <c r="M2060" s="15"/>
      <c r="N2060" s="13"/>
      <c r="P2060" s="13"/>
      <c r="R2060" s="13" t="s">
        <v>538</v>
      </c>
      <c r="T2060" s="13"/>
      <c r="V2060" s="13" t="s">
        <v>370</v>
      </c>
      <c r="W2060" s="13"/>
      <c r="Y2060" s="13"/>
      <c r="Z2060" s="14"/>
      <c r="AD2060" s="13">
        <f t="shared" si="208"/>
        <v>3</v>
      </c>
      <c r="AE2060" s="13">
        <f t="shared" si="209"/>
        <v>1</v>
      </c>
      <c r="AF2060" s="13">
        <f t="shared" si="210"/>
        <v>0</v>
      </c>
      <c r="AG2060" s="13">
        <f t="shared" si="212"/>
        <v>0</v>
      </c>
      <c r="AH2060" s="12">
        <f t="shared" si="213"/>
        <v>4</v>
      </c>
    </row>
    <row r="2061" spans="1:34" hidden="1" x14ac:dyDescent="0.3">
      <c r="A2061" s="11" t="s">
        <v>6810</v>
      </c>
      <c r="B2061" s="12" t="s">
        <v>4976</v>
      </c>
      <c r="C2061" s="12" t="s">
        <v>6081</v>
      </c>
      <c r="D2061" s="11" t="s">
        <v>6811</v>
      </c>
      <c r="E2061" s="11" t="s">
        <v>3737</v>
      </c>
      <c r="F2061" s="11" t="s">
        <v>6810</v>
      </c>
      <c r="G2061" s="12" t="s">
        <v>6812</v>
      </c>
      <c r="I2061" s="13"/>
      <c r="J2061" s="13"/>
      <c r="K2061" s="17" t="s">
        <v>416</v>
      </c>
      <c r="M2061" s="15"/>
      <c r="N2061" s="13"/>
      <c r="P2061" s="13"/>
      <c r="R2061" s="13"/>
      <c r="T2061" s="13"/>
      <c r="W2061" s="13"/>
      <c r="Y2061" s="13"/>
      <c r="Z2061" s="14"/>
      <c r="AD2061" s="13">
        <f t="shared" si="208"/>
        <v>1</v>
      </c>
      <c r="AE2061" s="13">
        <f t="shared" si="209"/>
        <v>0</v>
      </c>
      <c r="AF2061" s="13">
        <f t="shared" si="210"/>
        <v>0</v>
      </c>
      <c r="AG2061" s="13">
        <f t="shared" si="212"/>
        <v>0</v>
      </c>
      <c r="AH2061" s="12">
        <f t="shared" si="213"/>
        <v>1</v>
      </c>
    </row>
    <row r="2062" spans="1:34" hidden="1" x14ac:dyDescent="0.3">
      <c r="A2062" s="11" t="s">
        <v>6813</v>
      </c>
      <c r="B2062" s="12" t="s">
        <v>4976</v>
      </c>
      <c r="C2062" s="12" t="s">
        <v>6081</v>
      </c>
      <c r="D2062" s="11" t="s">
        <v>6811</v>
      </c>
      <c r="E2062" s="11" t="s">
        <v>6814</v>
      </c>
      <c r="F2062" s="11" t="s">
        <v>6813</v>
      </c>
      <c r="G2062" s="12" t="s">
        <v>6815</v>
      </c>
      <c r="I2062" s="13"/>
      <c r="J2062" s="13" t="s">
        <v>370</v>
      </c>
      <c r="K2062" s="14" t="s">
        <v>370</v>
      </c>
      <c r="M2062" s="15"/>
      <c r="N2062" s="13"/>
      <c r="P2062" s="13"/>
      <c r="R2062" s="13" t="s">
        <v>370</v>
      </c>
      <c r="T2062" s="13"/>
      <c r="W2062" s="13"/>
      <c r="Y2062" s="13"/>
      <c r="Z2062" s="14"/>
      <c r="AD2062" s="13">
        <f t="shared" si="208"/>
        <v>3</v>
      </c>
      <c r="AE2062" s="13">
        <f t="shared" si="209"/>
        <v>0</v>
      </c>
      <c r="AF2062" s="13">
        <f t="shared" si="210"/>
        <v>0</v>
      </c>
      <c r="AG2062" s="13">
        <f t="shared" si="212"/>
        <v>0</v>
      </c>
      <c r="AH2062" s="12">
        <f t="shared" si="213"/>
        <v>3</v>
      </c>
    </row>
    <row r="2063" spans="1:34" hidden="1" x14ac:dyDescent="0.3">
      <c r="A2063" s="11" t="s">
        <v>6816</v>
      </c>
      <c r="B2063" s="12" t="s">
        <v>4976</v>
      </c>
      <c r="C2063" s="12" t="s">
        <v>6081</v>
      </c>
      <c r="D2063" s="11" t="s">
        <v>6811</v>
      </c>
      <c r="E2063" s="11" t="s">
        <v>5478</v>
      </c>
      <c r="F2063" s="11" t="s">
        <v>6816</v>
      </c>
      <c r="G2063" s="12" t="s">
        <v>6817</v>
      </c>
      <c r="H2063" s="13" t="s">
        <v>370</v>
      </c>
      <c r="I2063" s="13"/>
      <c r="J2063" s="13" t="s">
        <v>370</v>
      </c>
      <c r="K2063" s="14" t="s">
        <v>370</v>
      </c>
      <c r="M2063" s="15"/>
      <c r="N2063" s="13"/>
      <c r="P2063" s="13"/>
      <c r="R2063" s="13" t="s">
        <v>370</v>
      </c>
      <c r="T2063" s="13"/>
      <c r="V2063" s="13" t="s">
        <v>370</v>
      </c>
      <c r="W2063" s="13"/>
      <c r="Y2063" s="13"/>
      <c r="Z2063" s="14"/>
      <c r="AD2063" s="13">
        <f t="shared" si="208"/>
        <v>5</v>
      </c>
      <c r="AE2063" s="13">
        <f t="shared" si="209"/>
        <v>0</v>
      </c>
      <c r="AF2063" s="13">
        <f t="shared" si="210"/>
        <v>0</v>
      </c>
      <c r="AG2063" s="13">
        <f t="shared" si="212"/>
        <v>0</v>
      </c>
      <c r="AH2063" s="12">
        <f t="shared" si="213"/>
        <v>5</v>
      </c>
    </row>
    <row r="2064" spans="1:34" hidden="1" x14ac:dyDescent="0.3">
      <c r="A2064" s="11" t="s">
        <v>6818</v>
      </c>
      <c r="B2064" s="12" t="s">
        <v>4976</v>
      </c>
      <c r="C2064" s="12" t="s">
        <v>6081</v>
      </c>
      <c r="D2064" s="11" t="s">
        <v>6811</v>
      </c>
      <c r="E2064" s="11" t="s">
        <v>5238</v>
      </c>
      <c r="F2064" s="11" t="s">
        <v>6818</v>
      </c>
      <c r="G2064" s="12" t="s">
        <v>6819</v>
      </c>
      <c r="H2064" s="16" t="s">
        <v>416</v>
      </c>
      <c r="I2064" s="13"/>
      <c r="J2064" s="13"/>
      <c r="M2064" s="15"/>
      <c r="N2064" s="13"/>
      <c r="P2064" s="13"/>
      <c r="R2064" s="13"/>
      <c r="T2064" s="13"/>
      <c r="W2064" s="13"/>
      <c r="Y2064" s="13"/>
      <c r="Z2064" s="14"/>
      <c r="AD2064" s="13">
        <f t="shared" si="208"/>
        <v>1</v>
      </c>
      <c r="AE2064" s="13">
        <f t="shared" si="209"/>
        <v>0</v>
      </c>
      <c r="AF2064" s="13">
        <f t="shared" si="210"/>
        <v>0</v>
      </c>
      <c r="AG2064" s="13">
        <f t="shared" si="212"/>
        <v>0</v>
      </c>
      <c r="AH2064" s="12">
        <f t="shared" si="213"/>
        <v>1</v>
      </c>
    </row>
    <row r="2065" spans="1:34" hidden="1" x14ac:dyDescent="0.3">
      <c r="A2065" s="11" t="s">
        <v>6820</v>
      </c>
      <c r="B2065" s="12" t="s">
        <v>4976</v>
      </c>
      <c r="C2065" s="12" t="s">
        <v>6081</v>
      </c>
      <c r="D2065" s="11" t="s">
        <v>6821</v>
      </c>
      <c r="E2065" s="11" t="s">
        <v>4315</v>
      </c>
      <c r="F2065" s="11" t="s">
        <v>6820</v>
      </c>
      <c r="G2065" s="12" t="s">
        <v>6822</v>
      </c>
      <c r="H2065" s="13" t="s">
        <v>370</v>
      </c>
      <c r="I2065" s="13"/>
      <c r="J2065" s="13" t="s">
        <v>370</v>
      </c>
      <c r="K2065" s="14" t="s">
        <v>370</v>
      </c>
      <c r="M2065" s="15" t="s">
        <v>370</v>
      </c>
      <c r="N2065" s="13"/>
      <c r="P2065" s="13" t="s">
        <v>370</v>
      </c>
      <c r="Q2065" s="13" t="s">
        <v>370</v>
      </c>
      <c r="R2065" s="13" t="s">
        <v>370</v>
      </c>
      <c r="S2065" s="13" t="s">
        <v>370</v>
      </c>
      <c r="T2065" s="13" t="s">
        <v>370</v>
      </c>
      <c r="U2065" s="13" t="s">
        <v>370</v>
      </c>
      <c r="V2065" s="13" t="s">
        <v>370</v>
      </c>
      <c r="W2065" s="13" t="s">
        <v>370</v>
      </c>
      <c r="Y2065" s="13"/>
      <c r="Z2065" s="14"/>
      <c r="AD2065" s="13">
        <f t="shared" si="208"/>
        <v>12</v>
      </c>
      <c r="AE2065" s="13">
        <f t="shared" si="209"/>
        <v>0</v>
      </c>
      <c r="AF2065" s="13">
        <f t="shared" si="210"/>
        <v>0</v>
      </c>
      <c r="AG2065" s="13">
        <f t="shared" si="212"/>
        <v>0</v>
      </c>
      <c r="AH2065" s="12">
        <f t="shared" si="213"/>
        <v>12</v>
      </c>
    </row>
    <row r="2066" spans="1:34" hidden="1" x14ac:dyDescent="0.3">
      <c r="A2066" s="11" t="s">
        <v>6823</v>
      </c>
      <c r="B2066" s="12" t="s">
        <v>4976</v>
      </c>
      <c r="C2066" s="12" t="s">
        <v>6081</v>
      </c>
      <c r="D2066" s="11" t="s">
        <v>6821</v>
      </c>
      <c r="E2066" s="11" t="s">
        <v>6824</v>
      </c>
      <c r="F2066" s="11" t="s">
        <v>6823</v>
      </c>
      <c r="G2066" s="12" t="s">
        <v>6825</v>
      </c>
      <c r="I2066" s="13"/>
      <c r="J2066" s="13"/>
      <c r="K2066" s="14" t="s">
        <v>370</v>
      </c>
      <c r="M2066" s="15" t="s">
        <v>370</v>
      </c>
      <c r="N2066" s="13"/>
      <c r="P2066" s="13"/>
      <c r="R2066" s="13"/>
      <c r="S2066" s="13" t="s">
        <v>370</v>
      </c>
      <c r="T2066" s="13"/>
      <c r="W2066" s="13"/>
      <c r="Y2066" s="13"/>
      <c r="Z2066" s="14"/>
      <c r="AD2066" s="13">
        <f t="shared" si="208"/>
        <v>3</v>
      </c>
      <c r="AE2066" s="13">
        <f t="shared" si="209"/>
        <v>0</v>
      </c>
      <c r="AF2066" s="13">
        <f t="shared" si="210"/>
        <v>0</v>
      </c>
      <c r="AG2066" s="13">
        <f t="shared" si="212"/>
        <v>0</v>
      </c>
      <c r="AH2066" s="12">
        <f t="shared" si="213"/>
        <v>3</v>
      </c>
    </row>
    <row r="2067" spans="1:34" hidden="1" x14ac:dyDescent="0.3">
      <c r="A2067" s="11" t="s">
        <v>6826</v>
      </c>
      <c r="B2067" s="12" t="s">
        <v>4976</v>
      </c>
      <c r="C2067" s="12" t="s">
        <v>6081</v>
      </c>
      <c r="D2067" s="11" t="s">
        <v>6827</v>
      </c>
      <c r="E2067" s="11" t="s">
        <v>6828</v>
      </c>
      <c r="F2067" s="11" t="s">
        <v>6826</v>
      </c>
      <c r="G2067" s="12" t="s">
        <v>6829</v>
      </c>
      <c r="I2067" s="13"/>
      <c r="J2067" s="13" t="s">
        <v>370</v>
      </c>
      <c r="K2067" s="14" t="s">
        <v>370</v>
      </c>
      <c r="M2067" s="15" t="s">
        <v>396</v>
      </c>
      <c r="N2067" s="13"/>
      <c r="O2067" s="13" t="s">
        <v>370</v>
      </c>
      <c r="P2067" s="13" t="s">
        <v>370</v>
      </c>
      <c r="R2067" s="13"/>
      <c r="S2067" s="13" t="s">
        <v>370</v>
      </c>
      <c r="T2067" s="13"/>
      <c r="W2067" s="13"/>
      <c r="Y2067" s="13"/>
      <c r="Z2067" s="14"/>
      <c r="AD2067" s="13">
        <f t="shared" si="208"/>
        <v>5</v>
      </c>
      <c r="AE2067" s="13">
        <f t="shared" si="209"/>
        <v>0</v>
      </c>
      <c r="AF2067" s="13">
        <f t="shared" si="210"/>
        <v>0</v>
      </c>
      <c r="AG2067" s="13">
        <f t="shared" si="212"/>
        <v>0</v>
      </c>
      <c r="AH2067" s="12">
        <f t="shared" ref="AH2067:AH2080" si="214">SUM(AD2067:AG2067)</f>
        <v>5</v>
      </c>
    </row>
    <row r="2068" spans="1:34" hidden="1" x14ac:dyDescent="0.3">
      <c r="A2068" s="11" t="s">
        <v>6830</v>
      </c>
      <c r="B2068" s="12" t="s">
        <v>4976</v>
      </c>
      <c r="C2068" s="12" t="s">
        <v>6081</v>
      </c>
      <c r="D2068" s="11" t="s">
        <v>6831</v>
      </c>
      <c r="E2068" s="11" t="s">
        <v>6832</v>
      </c>
      <c r="F2068" s="11" t="s">
        <v>6830</v>
      </c>
      <c r="G2068" s="12" t="s">
        <v>6833</v>
      </c>
      <c r="H2068" s="13" t="s">
        <v>370</v>
      </c>
      <c r="I2068" s="13"/>
      <c r="J2068" s="13" t="s">
        <v>370</v>
      </c>
      <c r="K2068" s="14" t="s">
        <v>370</v>
      </c>
      <c r="M2068" s="15"/>
      <c r="N2068" s="13"/>
      <c r="P2068" s="13"/>
      <c r="R2068" s="13" t="s">
        <v>370</v>
      </c>
      <c r="T2068" s="13"/>
      <c r="V2068" s="13" t="s">
        <v>370</v>
      </c>
      <c r="W2068" s="13"/>
      <c r="Y2068" s="13"/>
      <c r="Z2068" s="14"/>
      <c r="AD2068" s="13">
        <f>COUNTIF(H2068:Z2068,"X")+COUNTIF(H2068:Z2068, "X(e)")</f>
        <v>5</v>
      </c>
      <c r="AE2068" s="13">
        <f>COUNTIF(H2068:Z2068,"NB")</f>
        <v>0</v>
      </c>
      <c r="AF2068" s="13">
        <f>COUNTIF(H2068:Z2068,"V")</f>
        <v>0</v>
      </c>
      <c r="AG2068" s="13">
        <f>COUNTIF(H2068:AA2068,"IN")</f>
        <v>0</v>
      </c>
      <c r="AH2068" s="12">
        <f>SUM(AD2068:AG2068)</f>
        <v>5</v>
      </c>
    </row>
    <row r="2069" spans="1:34" hidden="1" x14ac:dyDescent="0.3">
      <c r="A2069" s="11" t="s">
        <v>6834</v>
      </c>
      <c r="B2069" s="12" t="s">
        <v>4976</v>
      </c>
      <c r="C2069" s="12" t="s">
        <v>6081</v>
      </c>
      <c r="D2069" s="11" t="s">
        <v>6835</v>
      </c>
      <c r="E2069" s="11" t="s">
        <v>6836</v>
      </c>
      <c r="F2069" s="11" t="s">
        <v>6834</v>
      </c>
      <c r="G2069" s="12" t="s">
        <v>6837</v>
      </c>
      <c r="H2069" s="13" t="s">
        <v>370</v>
      </c>
      <c r="I2069" s="13"/>
      <c r="J2069" s="13" t="s">
        <v>370</v>
      </c>
      <c r="K2069" s="14" t="s">
        <v>370</v>
      </c>
      <c r="M2069" s="15"/>
      <c r="N2069" s="13"/>
      <c r="P2069" s="13"/>
      <c r="R2069" s="13" t="s">
        <v>370</v>
      </c>
      <c r="S2069" s="13" t="s">
        <v>370</v>
      </c>
      <c r="T2069" s="13"/>
      <c r="W2069" s="13"/>
      <c r="Y2069" s="13"/>
      <c r="Z2069" s="14"/>
      <c r="AD2069" s="13">
        <f t="shared" si="208"/>
        <v>5</v>
      </c>
      <c r="AE2069" s="13">
        <f t="shared" si="209"/>
        <v>0</v>
      </c>
      <c r="AF2069" s="13">
        <f t="shared" si="210"/>
        <v>0</v>
      </c>
      <c r="AG2069" s="13">
        <f t="shared" si="212"/>
        <v>0</v>
      </c>
      <c r="AH2069" s="12">
        <f t="shared" si="214"/>
        <v>5</v>
      </c>
    </row>
    <row r="2070" spans="1:34" hidden="1" x14ac:dyDescent="0.3">
      <c r="A2070" s="11" t="s">
        <v>6838</v>
      </c>
      <c r="B2070" s="12" t="s">
        <v>4976</v>
      </c>
      <c r="C2070" s="12" t="s">
        <v>6081</v>
      </c>
      <c r="D2070" s="11" t="s">
        <v>6835</v>
      </c>
      <c r="E2070" s="11" t="s">
        <v>480</v>
      </c>
      <c r="F2070" s="11" t="s">
        <v>6838</v>
      </c>
      <c r="G2070" s="12" t="s">
        <v>6839</v>
      </c>
      <c r="H2070" s="13" t="s">
        <v>370</v>
      </c>
      <c r="I2070" s="13"/>
      <c r="J2070" s="13"/>
      <c r="K2070" s="14" t="s">
        <v>370</v>
      </c>
      <c r="M2070" s="15"/>
      <c r="N2070" s="13"/>
      <c r="P2070" s="13"/>
      <c r="R2070" s="13" t="s">
        <v>370</v>
      </c>
      <c r="T2070" s="13"/>
      <c r="V2070" s="13" t="s">
        <v>370</v>
      </c>
      <c r="W2070" s="13"/>
      <c r="Y2070" s="13"/>
      <c r="Z2070" s="14"/>
      <c r="AD2070" s="13">
        <f t="shared" si="208"/>
        <v>4</v>
      </c>
      <c r="AE2070" s="13">
        <f t="shared" si="209"/>
        <v>0</v>
      </c>
      <c r="AF2070" s="13">
        <f t="shared" si="210"/>
        <v>0</v>
      </c>
      <c r="AG2070" s="13">
        <f t="shared" si="212"/>
        <v>0</v>
      </c>
      <c r="AH2070" s="12">
        <f t="shared" si="214"/>
        <v>4</v>
      </c>
    </row>
    <row r="2071" spans="1:34" hidden="1" x14ac:dyDescent="0.3">
      <c r="A2071" s="11" t="s">
        <v>6840</v>
      </c>
      <c r="B2071" s="12" t="s">
        <v>4976</v>
      </c>
      <c r="C2071" s="12" t="s">
        <v>6081</v>
      </c>
      <c r="D2071" s="11" t="s">
        <v>6835</v>
      </c>
      <c r="E2071" s="11" t="s">
        <v>872</v>
      </c>
      <c r="F2071" s="11" t="s">
        <v>6840</v>
      </c>
      <c r="G2071" s="12" t="s">
        <v>6841</v>
      </c>
      <c r="I2071" s="13"/>
      <c r="J2071" s="13" t="s">
        <v>370</v>
      </c>
      <c r="K2071" s="14" t="s">
        <v>370</v>
      </c>
      <c r="M2071" s="15" t="s">
        <v>370</v>
      </c>
      <c r="N2071" s="13"/>
      <c r="O2071" s="13" t="s">
        <v>370</v>
      </c>
      <c r="P2071" s="13" t="s">
        <v>370</v>
      </c>
      <c r="Q2071" s="13" t="s">
        <v>370</v>
      </c>
      <c r="R2071" s="13"/>
      <c r="S2071" s="13" t="s">
        <v>370</v>
      </c>
      <c r="T2071" s="13" t="s">
        <v>370</v>
      </c>
      <c r="W2071" s="13" t="s">
        <v>370</v>
      </c>
      <c r="Y2071" s="13"/>
      <c r="Z2071" s="14"/>
      <c r="AD2071" s="13">
        <f t="shared" si="208"/>
        <v>9</v>
      </c>
      <c r="AE2071" s="13">
        <f t="shared" si="209"/>
        <v>0</v>
      </c>
      <c r="AF2071" s="13">
        <f t="shared" si="210"/>
        <v>0</v>
      </c>
      <c r="AG2071" s="13">
        <f t="shared" si="212"/>
        <v>0</v>
      </c>
      <c r="AH2071" s="12">
        <f t="shared" si="214"/>
        <v>9</v>
      </c>
    </row>
    <row r="2072" spans="1:34" hidden="1" x14ac:dyDescent="0.3">
      <c r="A2072" s="11" t="s">
        <v>6842</v>
      </c>
      <c r="B2072" s="12" t="s">
        <v>4976</v>
      </c>
      <c r="C2072" s="12" t="s">
        <v>6081</v>
      </c>
      <c r="D2072" s="11" t="s">
        <v>6835</v>
      </c>
      <c r="E2072" s="11" t="s">
        <v>6843</v>
      </c>
      <c r="F2072" s="11" t="s">
        <v>6842</v>
      </c>
      <c r="G2072" s="12" t="s">
        <v>6844</v>
      </c>
      <c r="I2072" s="13"/>
      <c r="J2072" s="13" t="s">
        <v>370</v>
      </c>
      <c r="K2072" s="14" t="s">
        <v>370</v>
      </c>
      <c r="M2072" s="15"/>
      <c r="N2072" s="13"/>
      <c r="P2072" s="13"/>
      <c r="R2072" s="13" t="s">
        <v>370</v>
      </c>
      <c r="T2072" s="13"/>
      <c r="W2072" s="13"/>
      <c r="Y2072" s="13"/>
      <c r="Z2072" s="14"/>
      <c r="AD2072" s="13">
        <f t="shared" si="208"/>
        <v>3</v>
      </c>
      <c r="AE2072" s="13">
        <f t="shared" si="209"/>
        <v>0</v>
      </c>
      <c r="AF2072" s="13">
        <f t="shared" si="210"/>
        <v>0</v>
      </c>
      <c r="AG2072" s="13">
        <f t="shared" si="212"/>
        <v>0</v>
      </c>
      <c r="AH2072" s="12">
        <f t="shared" si="214"/>
        <v>3</v>
      </c>
    </row>
    <row r="2073" spans="1:34" hidden="1" x14ac:dyDescent="0.3">
      <c r="A2073" s="11" t="s">
        <v>6845</v>
      </c>
      <c r="B2073" s="12" t="s">
        <v>4976</v>
      </c>
      <c r="C2073" s="12" t="s">
        <v>6081</v>
      </c>
      <c r="D2073" s="11" t="s">
        <v>6835</v>
      </c>
      <c r="E2073" s="11" t="s">
        <v>5667</v>
      </c>
      <c r="F2073" s="11" t="s">
        <v>6845</v>
      </c>
      <c r="G2073" s="12" t="s">
        <v>6846</v>
      </c>
      <c r="I2073" s="13"/>
      <c r="J2073" s="13"/>
      <c r="M2073" s="15"/>
      <c r="N2073" s="13"/>
      <c r="O2073" s="13" t="s">
        <v>370</v>
      </c>
      <c r="P2073" s="13"/>
      <c r="R2073" s="13"/>
      <c r="S2073" s="13" t="s">
        <v>370</v>
      </c>
      <c r="T2073" s="13"/>
      <c r="W2073" s="13"/>
      <c r="Y2073" s="13"/>
      <c r="Z2073" s="14"/>
      <c r="AD2073" s="13">
        <f t="shared" si="208"/>
        <v>2</v>
      </c>
      <c r="AE2073" s="13">
        <f t="shared" si="209"/>
        <v>0</v>
      </c>
      <c r="AF2073" s="13">
        <f t="shared" si="210"/>
        <v>0</v>
      </c>
      <c r="AG2073" s="13">
        <f t="shared" si="212"/>
        <v>0</v>
      </c>
      <c r="AH2073" s="12">
        <f t="shared" si="214"/>
        <v>2</v>
      </c>
    </row>
    <row r="2074" spans="1:34" hidden="1" x14ac:dyDescent="0.3">
      <c r="A2074" s="11" t="s">
        <v>6847</v>
      </c>
      <c r="B2074" s="12" t="s">
        <v>4976</v>
      </c>
      <c r="C2074" s="12" t="s">
        <v>6081</v>
      </c>
      <c r="D2074" s="11" t="s">
        <v>6835</v>
      </c>
      <c r="E2074" s="11" t="s">
        <v>6848</v>
      </c>
      <c r="F2074" s="11" t="s">
        <v>6847</v>
      </c>
      <c r="G2074" s="12" t="s">
        <v>6849</v>
      </c>
      <c r="I2074" s="13"/>
      <c r="J2074" s="13"/>
      <c r="M2074" s="15"/>
      <c r="N2074" s="13"/>
      <c r="P2074" s="13"/>
      <c r="R2074" s="13"/>
      <c r="S2074" s="16" t="s">
        <v>416</v>
      </c>
      <c r="T2074" s="13"/>
      <c r="W2074" s="13"/>
      <c r="Y2074" s="13"/>
      <c r="Z2074" s="14"/>
      <c r="AD2074" s="13">
        <f t="shared" si="208"/>
        <v>1</v>
      </c>
      <c r="AE2074" s="13">
        <f t="shared" si="209"/>
        <v>0</v>
      </c>
      <c r="AF2074" s="13">
        <f t="shared" si="210"/>
        <v>0</v>
      </c>
      <c r="AG2074" s="13">
        <f t="shared" si="212"/>
        <v>0</v>
      </c>
      <c r="AH2074" s="12">
        <f t="shared" si="214"/>
        <v>1</v>
      </c>
    </row>
    <row r="2075" spans="1:34" hidden="1" x14ac:dyDescent="0.3">
      <c r="A2075" s="11" t="s">
        <v>6850</v>
      </c>
      <c r="B2075" s="12" t="s">
        <v>4976</v>
      </c>
      <c r="C2075" s="12" t="s">
        <v>6081</v>
      </c>
      <c r="D2075" s="11" t="s">
        <v>6835</v>
      </c>
      <c r="E2075" s="11" t="s">
        <v>5145</v>
      </c>
      <c r="F2075" s="11" t="s">
        <v>6850</v>
      </c>
      <c r="G2075" s="12" t="s">
        <v>6851</v>
      </c>
      <c r="I2075" s="13"/>
      <c r="J2075" s="13"/>
      <c r="M2075" s="15"/>
      <c r="N2075" s="13"/>
      <c r="O2075" s="13" t="s">
        <v>370</v>
      </c>
      <c r="P2075" s="13"/>
      <c r="R2075" s="13"/>
      <c r="S2075" s="13" t="s">
        <v>370</v>
      </c>
      <c r="T2075" s="13"/>
      <c r="W2075" s="13"/>
      <c r="Y2075" s="13"/>
      <c r="Z2075" s="14"/>
      <c r="AD2075" s="13">
        <f t="shared" si="208"/>
        <v>2</v>
      </c>
      <c r="AE2075" s="13">
        <f t="shared" si="209"/>
        <v>0</v>
      </c>
      <c r="AF2075" s="13">
        <f t="shared" si="210"/>
        <v>0</v>
      </c>
      <c r="AG2075" s="13">
        <f t="shared" si="212"/>
        <v>0</v>
      </c>
      <c r="AH2075" s="12">
        <f t="shared" si="214"/>
        <v>2</v>
      </c>
    </row>
    <row r="2076" spans="1:34" hidden="1" x14ac:dyDescent="0.3">
      <c r="A2076" s="11" t="s">
        <v>6852</v>
      </c>
      <c r="B2076" s="12" t="s">
        <v>4976</v>
      </c>
      <c r="C2076" s="12" t="s">
        <v>6081</v>
      </c>
      <c r="D2076" s="11" t="s">
        <v>6835</v>
      </c>
      <c r="E2076" s="11" t="s">
        <v>6853</v>
      </c>
      <c r="F2076" s="11" t="s">
        <v>6852</v>
      </c>
      <c r="G2076" s="12" t="s">
        <v>6854</v>
      </c>
      <c r="I2076" s="13"/>
      <c r="J2076" s="13"/>
      <c r="M2076" s="15"/>
      <c r="N2076" s="13"/>
      <c r="P2076" s="13"/>
      <c r="R2076" s="13"/>
      <c r="S2076" s="16" t="s">
        <v>416</v>
      </c>
      <c r="T2076" s="13"/>
      <c r="W2076" s="13"/>
      <c r="Y2076" s="13"/>
      <c r="Z2076" s="14"/>
      <c r="AD2076" s="13">
        <f t="shared" si="208"/>
        <v>1</v>
      </c>
      <c r="AE2076" s="13">
        <f t="shared" si="209"/>
        <v>0</v>
      </c>
      <c r="AF2076" s="13">
        <f t="shared" si="210"/>
        <v>0</v>
      </c>
      <c r="AG2076" s="13">
        <f t="shared" si="212"/>
        <v>0</v>
      </c>
      <c r="AH2076" s="12">
        <f t="shared" si="214"/>
        <v>1</v>
      </c>
    </row>
    <row r="2077" spans="1:34" hidden="1" x14ac:dyDescent="0.3">
      <c r="A2077" s="11" t="s">
        <v>6855</v>
      </c>
      <c r="B2077" s="12" t="s">
        <v>4976</v>
      </c>
      <c r="C2077" s="12" t="s">
        <v>6081</v>
      </c>
      <c r="D2077" s="11" t="s">
        <v>6835</v>
      </c>
      <c r="E2077" s="11" t="s">
        <v>5958</v>
      </c>
      <c r="F2077" s="11" t="s">
        <v>6855</v>
      </c>
      <c r="G2077" s="12" t="s">
        <v>6856</v>
      </c>
      <c r="I2077" s="13"/>
      <c r="J2077" s="13"/>
      <c r="M2077" s="15"/>
      <c r="N2077" s="13"/>
      <c r="P2077" s="13"/>
      <c r="R2077" s="13"/>
      <c r="S2077" s="16" t="s">
        <v>416</v>
      </c>
      <c r="T2077" s="13"/>
      <c r="W2077" s="13"/>
      <c r="Y2077" s="13"/>
      <c r="Z2077" s="14"/>
      <c r="AD2077" s="13">
        <f t="shared" si="208"/>
        <v>1</v>
      </c>
      <c r="AE2077" s="13">
        <f t="shared" si="209"/>
        <v>0</v>
      </c>
      <c r="AF2077" s="13">
        <f t="shared" si="210"/>
        <v>0</v>
      </c>
      <c r="AG2077" s="13">
        <f t="shared" si="212"/>
        <v>0</v>
      </c>
      <c r="AH2077" s="12">
        <f t="shared" si="214"/>
        <v>1</v>
      </c>
    </row>
    <row r="2078" spans="1:34" hidden="1" x14ac:dyDescent="0.3">
      <c r="A2078" s="11" t="s">
        <v>6857</v>
      </c>
      <c r="B2078" s="12" t="s">
        <v>4976</v>
      </c>
      <c r="C2078" s="12" t="s">
        <v>6081</v>
      </c>
      <c r="D2078" s="11" t="s">
        <v>6835</v>
      </c>
      <c r="E2078" s="11" t="s">
        <v>1411</v>
      </c>
      <c r="F2078" s="11" t="s">
        <v>6857</v>
      </c>
      <c r="G2078" s="12" t="s">
        <v>6858</v>
      </c>
      <c r="I2078" s="13"/>
      <c r="J2078" s="13"/>
      <c r="M2078" s="15" t="s">
        <v>370</v>
      </c>
      <c r="N2078" s="13"/>
      <c r="O2078" s="13" t="s">
        <v>370</v>
      </c>
      <c r="P2078" s="13"/>
      <c r="R2078" s="13"/>
      <c r="S2078" s="13" t="s">
        <v>370</v>
      </c>
      <c r="T2078" s="13"/>
      <c r="W2078" s="13"/>
      <c r="Y2078" s="13"/>
      <c r="Z2078" s="14"/>
      <c r="AD2078" s="13">
        <f t="shared" si="208"/>
        <v>3</v>
      </c>
      <c r="AE2078" s="13">
        <f t="shared" si="209"/>
        <v>0</v>
      </c>
      <c r="AF2078" s="13">
        <f t="shared" si="210"/>
        <v>0</v>
      </c>
      <c r="AG2078" s="13">
        <f t="shared" si="212"/>
        <v>0</v>
      </c>
      <c r="AH2078" s="12">
        <f t="shared" si="214"/>
        <v>3</v>
      </c>
    </row>
    <row r="2079" spans="1:34" hidden="1" x14ac:dyDescent="0.3">
      <c r="A2079" s="11" t="s">
        <v>6859</v>
      </c>
      <c r="B2079" s="12" t="s">
        <v>4976</v>
      </c>
      <c r="C2079" s="12" t="s">
        <v>6081</v>
      </c>
      <c r="D2079" s="11" t="s">
        <v>6835</v>
      </c>
      <c r="E2079" s="11" t="s">
        <v>6860</v>
      </c>
      <c r="F2079" s="11" t="s">
        <v>6859</v>
      </c>
      <c r="G2079" s="12" t="s">
        <v>6861</v>
      </c>
      <c r="I2079" s="13"/>
      <c r="J2079" s="13"/>
      <c r="M2079" s="19" t="s">
        <v>416</v>
      </c>
      <c r="N2079" s="13"/>
      <c r="P2079" s="13"/>
      <c r="R2079" s="13"/>
      <c r="T2079" s="13"/>
      <c r="W2079" s="13"/>
      <c r="Y2079" s="13"/>
      <c r="Z2079" s="14"/>
      <c r="AD2079" s="13">
        <f t="shared" si="208"/>
        <v>1</v>
      </c>
      <c r="AE2079" s="13">
        <f t="shared" si="209"/>
        <v>0</v>
      </c>
      <c r="AF2079" s="13">
        <f t="shared" si="210"/>
        <v>0</v>
      </c>
      <c r="AG2079" s="13">
        <f t="shared" si="212"/>
        <v>0</v>
      </c>
      <c r="AH2079" s="12">
        <f t="shared" si="214"/>
        <v>1</v>
      </c>
    </row>
    <row r="2080" spans="1:34" hidden="1" x14ac:dyDescent="0.3">
      <c r="A2080" s="11" t="s">
        <v>6862</v>
      </c>
      <c r="B2080" s="12" t="s">
        <v>4976</v>
      </c>
      <c r="C2080" s="12" t="s">
        <v>6081</v>
      </c>
      <c r="D2080" s="11" t="s">
        <v>6835</v>
      </c>
      <c r="E2080" s="11" t="s">
        <v>6780</v>
      </c>
      <c r="F2080" s="11" t="s">
        <v>6862</v>
      </c>
      <c r="G2080" s="12" t="s">
        <v>6863</v>
      </c>
      <c r="I2080" s="13"/>
      <c r="J2080" s="13"/>
      <c r="K2080" s="17" t="s">
        <v>416</v>
      </c>
      <c r="M2080" s="15"/>
      <c r="N2080" s="13"/>
      <c r="P2080" s="13"/>
      <c r="R2080" s="13"/>
      <c r="T2080" s="13"/>
      <c r="W2080" s="13"/>
      <c r="Y2080" s="13"/>
      <c r="Z2080" s="14"/>
      <c r="AD2080" s="13">
        <f t="shared" si="208"/>
        <v>1</v>
      </c>
      <c r="AE2080" s="13">
        <f t="shared" si="209"/>
        <v>0</v>
      </c>
      <c r="AF2080" s="13">
        <f t="shared" si="210"/>
        <v>0</v>
      </c>
      <c r="AG2080" s="13">
        <f t="shared" si="212"/>
        <v>0</v>
      </c>
      <c r="AH2080" s="12">
        <f t="shared" si="214"/>
        <v>1</v>
      </c>
    </row>
    <row r="2081" spans="1:34" hidden="1" x14ac:dyDescent="0.3">
      <c r="A2081" s="11" t="s">
        <v>6864</v>
      </c>
      <c r="B2081" s="12" t="s">
        <v>4976</v>
      </c>
      <c r="C2081" s="12" t="s">
        <v>6081</v>
      </c>
      <c r="D2081" s="11" t="s">
        <v>6835</v>
      </c>
      <c r="E2081" s="11" t="s">
        <v>4072</v>
      </c>
      <c r="F2081" s="11" t="s">
        <v>6864</v>
      </c>
      <c r="G2081" s="12" t="s">
        <v>6865</v>
      </c>
      <c r="H2081" s="13" t="s">
        <v>370</v>
      </c>
      <c r="I2081" s="13"/>
      <c r="J2081" s="13"/>
      <c r="K2081" s="14" t="s">
        <v>370</v>
      </c>
      <c r="M2081" s="15"/>
      <c r="N2081" s="13"/>
      <c r="P2081" s="13"/>
      <c r="R2081" s="13" t="s">
        <v>370</v>
      </c>
      <c r="T2081" s="13"/>
      <c r="W2081" s="13"/>
      <c r="Y2081" s="13"/>
      <c r="Z2081" s="14"/>
      <c r="AD2081" s="13">
        <f t="shared" si="208"/>
        <v>3</v>
      </c>
      <c r="AE2081" s="13">
        <f t="shared" si="209"/>
        <v>0</v>
      </c>
      <c r="AF2081" s="13">
        <f t="shared" si="210"/>
        <v>0</v>
      </c>
      <c r="AG2081" s="13">
        <f t="shared" si="212"/>
        <v>0</v>
      </c>
      <c r="AH2081" s="12">
        <f t="shared" si="213"/>
        <v>3</v>
      </c>
    </row>
    <row r="2082" spans="1:34" hidden="1" x14ac:dyDescent="0.3">
      <c r="A2082" s="11" t="s">
        <v>6866</v>
      </c>
      <c r="B2082" s="12" t="s">
        <v>4976</v>
      </c>
      <c r="C2082" s="12" t="s">
        <v>6081</v>
      </c>
      <c r="D2082" s="11" t="s">
        <v>6835</v>
      </c>
      <c r="E2082" s="11" t="s">
        <v>1175</v>
      </c>
      <c r="F2082" s="11" t="s">
        <v>6866</v>
      </c>
      <c r="G2082" s="12" t="s">
        <v>6867</v>
      </c>
      <c r="I2082" s="13"/>
      <c r="J2082" s="13"/>
      <c r="K2082" s="17" t="s">
        <v>416</v>
      </c>
      <c r="M2082" s="15"/>
      <c r="N2082" s="13"/>
      <c r="P2082" s="13"/>
      <c r="R2082" s="13"/>
      <c r="T2082" s="13"/>
      <c r="W2082" s="13"/>
      <c r="Y2082" s="13"/>
      <c r="Z2082" s="14"/>
      <c r="AD2082" s="13">
        <f t="shared" si="208"/>
        <v>1</v>
      </c>
      <c r="AE2082" s="13">
        <f t="shared" si="209"/>
        <v>0</v>
      </c>
      <c r="AF2082" s="13">
        <f t="shared" si="210"/>
        <v>0</v>
      </c>
      <c r="AG2082" s="13">
        <f t="shared" si="212"/>
        <v>0</v>
      </c>
      <c r="AH2082" s="12">
        <f t="shared" si="213"/>
        <v>1</v>
      </c>
    </row>
    <row r="2083" spans="1:34" hidden="1" x14ac:dyDescent="0.3">
      <c r="A2083" s="11" t="s">
        <v>6868</v>
      </c>
      <c r="B2083" s="12" t="s">
        <v>4976</v>
      </c>
      <c r="C2083" s="12" t="s">
        <v>6081</v>
      </c>
      <c r="D2083" s="11" t="s">
        <v>6835</v>
      </c>
      <c r="E2083" s="11" t="s">
        <v>6869</v>
      </c>
      <c r="F2083" s="11" t="s">
        <v>6868</v>
      </c>
      <c r="G2083" s="12" t="s">
        <v>6870</v>
      </c>
      <c r="I2083" s="13"/>
      <c r="J2083" s="13"/>
      <c r="K2083" s="17" t="s">
        <v>416</v>
      </c>
      <c r="M2083" s="15"/>
      <c r="N2083" s="13"/>
      <c r="P2083" s="13"/>
      <c r="R2083" s="13"/>
      <c r="T2083" s="13"/>
      <c r="W2083" s="13"/>
      <c r="Y2083" s="13"/>
      <c r="Z2083" s="14"/>
      <c r="AD2083" s="13">
        <f t="shared" si="208"/>
        <v>1</v>
      </c>
      <c r="AE2083" s="13">
        <f t="shared" si="209"/>
        <v>0</v>
      </c>
      <c r="AF2083" s="13">
        <f t="shared" si="210"/>
        <v>0</v>
      </c>
      <c r="AG2083" s="13">
        <f t="shared" si="212"/>
        <v>0</v>
      </c>
      <c r="AH2083" s="12">
        <f t="shared" si="213"/>
        <v>1</v>
      </c>
    </row>
    <row r="2084" spans="1:34" hidden="1" x14ac:dyDescent="0.3">
      <c r="A2084" s="11" t="s">
        <v>6871</v>
      </c>
      <c r="B2084" s="12" t="s">
        <v>4976</v>
      </c>
      <c r="C2084" s="12" t="s">
        <v>6081</v>
      </c>
      <c r="D2084" s="11" t="s">
        <v>6835</v>
      </c>
      <c r="E2084" s="11" t="s">
        <v>6872</v>
      </c>
      <c r="F2084" s="11" t="s">
        <v>6871</v>
      </c>
      <c r="G2084" s="12" t="s">
        <v>6873</v>
      </c>
      <c r="I2084" s="13"/>
      <c r="J2084" s="13"/>
      <c r="M2084" s="15" t="s">
        <v>370</v>
      </c>
      <c r="N2084" s="13"/>
      <c r="O2084" s="13" t="s">
        <v>370</v>
      </c>
      <c r="P2084" s="13"/>
      <c r="R2084" s="13"/>
      <c r="S2084" s="13" t="s">
        <v>370</v>
      </c>
      <c r="T2084" s="13"/>
      <c r="W2084" s="13"/>
      <c r="Y2084" s="13"/>
      <c r="Z2084" s="14"/>
      <c r="AD2084" s="13">
        <f t="shared" si="208"/>
        <v>3</v>
      </c>
      <c r="AE2084" s="13">
        <f t="shared" si="209"/>
        <v>0</v>
      </c>
      <c r="AF2084" s="13">
        <f t="shared" si="210"/>
        <v>0</v>
      </c>
      <c r="AG2084" s="13">
        <f t="shared" si="212"/>
        <v>0</v>
      </c>
      <c r="AH2084" s="12">
        <f t="shared" ref="AH2084:AH2091" si="215">SUM(AD2084:AG2084)</f>
        <v>3</v>
      </c>
    </row>
    <row r="2085" spans="1:34" hidden="1" x14ac:dyDescent="0.3">
      <c r="A2085" s="11" t="s">
        <v>6874</v>
      </c>
      <c r="B2085" s="12" t="s">
        <v>4976</v>
      </c>
      <c r="C2085" s="12" t="s">
        <v>6081</v>
      </c>
      <c r="D2085" s="11" t="s">
        <v>6835</v>
      </c>
      <c r="E2085" s="11" t="s">
        <v>6875</v>
      </c>
      <c r="F2085" s="11" t="s">
        <v>6874</v>
      </c>
      <c r="G2085" s="12" t="s">
        <v>6876</v>
      </c>
      <c r="I2085" s="13"/>
      <c r="J2085" s="13"/>
      <c r="K2085" s="14" t="s">
        <v>370</v>
      </c>
      <c r="M2085" s="15"/>
      <c r="N2085" s="13"/>
      <c r="P2085" s="13" t="s">
        <v>370</v>
      </c>
      <c r="Q2085" s="13" t="s">
        <v>370</v>
      </c>
      <c r="R2085" s="13"/>
      <c r="T2085" s="13" t="s">
        <v>370</v>
      </c>
      <c r="W2085" s="13" t="s">
        <v>370</v>
      </c>
      <c r="Y2085" s="13"/>
      <c r="Z2085" s="14"/>
      <c r="AD2085" s="13">
        <f t="shared" si="208"/>
        <v>5</v>
      </c>
      <c r="AE2085" s="13">
        <f t="shared" si="209"/>
        <v>0</v>
      </c>
      <c r="AF2085" s="13">
        <f t="shared" si="210"/>
        <v>0</v>
      </c>
      <c r="AG2085" s="13">
        <f t="shared" si="212"/>
        <v>0</v>
      </c>
      <c r="AH2085" s="12">
        <f t="shared" si="215"/>
        <v>5</v>
      </c>
    </row>
    <row r="2086" spans="1:34" hidden="1" x14ac:dyDescent="0.3">
      <c r="A2086" s="11" t="s">
        <v>6877</v>
      </c>
      <c r="B2086" s="12" t="s">
        <v>4976</v>
      </c>
      <c r="C2086" s="12" t="s">
        <v>6081</v>
      </c>
      <c r="D2086" s="11" t="s">
        <v>6835</v>
      </c>
      <c r="E2086" s="11" t="s">
        <v>6878</v>
      </c>
      <c r="F2086" s="11" t="s">
        <v>6877</v>
      </c>
      <c r="G2086" s="12" t="s">
        <v>6879</v>
      </c>
      <c r="I2086" s="13"/>
      <c r="J2086" s="13" t="s">
        <v>370</v>
      </c>
      <c r="K2086" s="14" t="s">
        <v>370</v>
      </c>
      <c r="M2086" s="15"/>
      <c r="N2086" s="13"/>
      <c r="P2086" s="13"/>
      <c r="R2086" s="13"/>
      <c r="S2086" s="13" t="s">
        <v>370</v>
      </c>
      <c r="T2086" s="13"/>
      <c r="W2086" s="13"/>
      <c r="Y2086" s="13"/>
      <c r="Z2086" s="14"/>
      <c r="AD2086" s="13">
        <f t="shared" ref="AD2086:AD2141" si="216">COUNTIF(H2086:Z2086,"X")+COUNTIF(H2086:Z2086, "X(e)")</f>
        <v>3</v>
      </c>
      <c r="AE2086" s="13">
        <f t="shared" ref="AE2086:AE2141" si="217">COUNTIF(H2086:Z2086,"NB")</f>
        <v>0</v>
      </c>
      <c r="AF2086" s="13">
        <f t="shared" ref="AF2086:AF2141" si="218">COUNTIF(H2086:Z2086,"V")</f>
        <v>0</v>
      </c>
      <c r="AG2086" s="13">
        <f t="shared" si="212"/>
        <v>0</v>
      </c>
      <c r="AH2086" s="12">
        <f t="shared" si="215"/>
        <v>3</v>
      </c>
    </row>
    <row r="2087" spans="1:34" hidden="1" x14ac:dyDescent="0.3">
      <c r="A2087" s="11" t="s">
        <v>6880</v>
      </c>
      <c r="B2087" s="12" t="s">
        <v>4976</v>
      </c>
      <c r="C2087" s="12" t="s">
        <v>6081</v>
      </c>
      <c r="D2087" s="11" t="s">
        <v>6835</v>
      </c>
      <c r="E2087" s="11" t="s">
        <v>6881</v>
      </c>
      <c r="F2087" s="11" t="s">
        <v>6880</v>
      </c>
      <c r="G2087" s="12" t="s">
        <v>6882</v>
      </c>
      <c r="I2087" s="13"/>
      <c r="J2087" s="13" t="s">
        <v>370</v>
      </c>
      <c r="K2087" s="14" t="s">
        <v>370</v>
      </c>
      <c r="M2087" s="15"/>
      <c r="N2087" s="13"/>
      <c r="P2087" s="13"/>
      <c r="R2087" s="13" t="s">
        <v>370</v>
      </c>
      <c r="S2087" s="13" t="s">
        <v>370</v>
      </c>
      <c r="T2087" s="13"/>
      <c r="W2087" s="13"/>
      <c r="Y2087" s="13"/>
      <c r="Z2087" s="14"/>
      <c r="AD2087" s="13">
        <f t="shared" si="216"/>
        <v>4</v>
      </c>
      <c r="AE2087" s="13">
        <f t="shared" si="217"/>
        <v>0</v>
      </c>
      <c r="AF2087" s="13">
        <f t="shared" si="218"/>
        <v>0</v>
      </c>
      <c r="AG2087" s="13">
        <f t="shared" si="212"/>
        <v>0</v>
      </c>
      <c r="AH2087" s="12">
        <f t="shared" si="215"/>
        <v>4</v>
      </c>
    </row>
    <row r="2088" spans="1:34" hidden="1" x14ac:dyDescent="0.3">
      <c r="A2088" s="11" t="s">
        <v>6883</v>
      </c>
      <c r="B2088" s="12" t="s">
        <v>4976</v>
      </c>
      <c r="C2088" s="12" t="s">
        <v>6081</v>
      </c>
      <c r="D2088" s="11" t="s">
        <v>6835</v>
      </c>
      <c r="E2088" s="11" t="s">
        <v>6884</v>
      </c>
      <c r="F2088" s="11" t="s">
        <v>6883</v>
      </c>
      <c r="G2088" s="12" t="s">
        <v>6885</v>
      </c>
      <c r="H2088" s="13" t="s">
        <v>370</v>
      </c>
      <c r="I2088" s="13"/>
      <c r="J2088" s="13"/>
      <c r="K2088" s="14" t="s">
        <v>370</v>
      </c>
      <c r="M2088" s="15"/>
      <c r="N2088" s="13"/>
      <c r="P2088" s="13"/>
      <c r="R2088" s="13" t="s">
        <v>370</v>
      </c>
      <c r="T2088" s="13"/>
      <c r="V2088" s="13" t="s">
        <v>370</v>
      </c>
      <c r="W2088" s="13"/>
      <c r="Y2088" s="13"/>
      <c r="Z2088" s="14"/>
      <c r="AD2088" s="13">
        <f t="shared" si="216"/>
        <v>4</v>
      </c>
      <c r="AE2088" s="13">
        <f t="shared" si="217"/>
        <v>0</v>
      </c>
      <c r="AF2088" s="13">
        <f t="shared" si="218"/>
        <v>0</v>
      </c>
      <c r="AG2088" s="13">
        <f t="shared" si="212"/>
        <v>0</v>
      </c>
      <c r="AH2088" s="12">
        <f t="shared" si="215"/>
        <v>4</v>
      </c>
    </row>
    <row r="2089" spans="1:34" hidden="1" x14ac:dyDescent="0.3">
      <c r="A2089" s="11" t="s">
        <v>6886</v>
      </c>
      <c r="B2089" s="12" t="s">
        <v>4976</v>
      </c>
      <c r="C2089" s="12" t="s">
        <v>6081</v>
      </c>
      <c r="D2089" s="11" t="s">
        <v>6835</v>
      </c>
      <c r="E2089" s="11" t="s">
        <v>2358</v>
      </c>
      <c r="F2089" s="11" t="s">
        <v>6886</v>
      </c>
      <c r="G2089" s="12" t="s">
        <v>6887</v>
      </c>
      <c r="I2089" s="13"/>
      <c r="J2089" s="13" t="s">
        <v>370</v>
      </c>
      <c r="K2089" s="14" t="s">
        <v>370</v>
      </c>
      <c r="M2089" s="15" t="s">
        <v>370</v>
      </c>
      <c r="N2089" s="13"/>
      <c r="O2089" s="13" t="s">
        <v>370</v>
      </c>
      <c r="P2089" s="13"/>
      <c r="R2089" s="13"/>
      <c r="S2089" s="13" t="s">
        <v>370</v>
      </c>
      <c r="T2089" s="13"/>
      <c r="W2089" s="13"/>
      <c r="Y2089" s="13"/>
      <c r="Z2089" s="14"/>
      <c r="AD2089" s="13">
        <f t="shared" si="216"/>
        <v>5</v>
      </c>
      <c r="AE2089" s="13">
        <f t="shared" si="217"/>
        <v>0</v>
      </c>
      <c r="AF2089" s="13">
        <f t="shared" si="218"/>
        <v>0</v>
      </c>
      <c r="AG2089" s="13">
        <f t="shared" si="212"/>
        <v>0</v>
      </c>
      <c r="AH2089" s="12">
        <f t="shared" si="215"/>
        <v>5</v>
      </c>
    </row>
    <row r="2090" spans="1:34" hidden="1" x14ac:dyDescent="0.3">
      <c r="A2090" s="11" t="s">
        <v>6888</v>
      </c>
      <c r="B2090" s="12" t="s">
        <v>4976</v>
      </c>
      <c r="C2090" s="12" t="s">
        <v>6081</v>
      </c>
      <c r="D2090" s="11" t="s">
        <v>6835</v>
      </c>
      <c r="E2090" s="11" t="s">
        <v>6889</v>
      </c>
      <c r="F2090" s="11" t="s">
        <v>6888</v>
      </c>
      <c r="G2090" s="12" t="s">
        <v>6890</v>
      </c>
      <c r="I2090" s="13"/>
      <c r="J2090" s="13"/>
      <c r="M2090" s="15" t="s">
        <v>396</v>
      </c>
      <c r="N2090" s="13"/>
      <c r="P2090" s="13"/>
      <c r="Q2090" s="13"/>
      <c r="R2090" s="13"/>
      <c r="T2090" s="13"/>
      <c r="W2090" s="16" t="s">
        <v>416</v>
      </c>
      <c r="Y2090" s="13"/>
      <c r="Z2090" s="14"/>
      <c r="AD2090" s="13">
        <f t="shared" si="216"/>
        <v>1</v>
      </c>
      <c r="AE2090" s="13">
        <f t="shared" si="217"/>
        <v>0</v>
      </c>
      <c r="AF2090" s="13">
        <f t="shared" si="218"/>
        <v>0</v>
      </c>
      <c r="AG2090" s="13">
        <f t="shared" si="212"/>
        <v>0</v>
      </c>
      <c r="AH2090" s="12">
        <f t="shared" si="215"/>
        <v>1</v>
      </c>
    </row>
    <row r="2091" spans="1:34" hidden="1" x14ac:dyDescent="0.3">
      <c r="A2091" s="11" t="s">
        <v>6891</v>
      </c>
      <c r="B2091" s="12" t="s">
        <v>4976</v>
      </c>
      <c r="C2091" s="12" t="s">
        <v>6081</v>
      </c>
      <c r="D2091" s="11" t="s">
        <v>6835</v>
      </c>
      <c r="E2091" s="11" t="s">
        <v>6892</v>
      </c>
      <c r="F2091" s="11" t="s">
        <v>6891</v>
      </c>
      <c r="G2091" s="12" t="s">
        <v>6893</v>
      </c>
      <c r="H2091" s="13" t="s">
        <v>370</v>
      </c>
      <c r="I2091" s="13"/>
      <c r="J2091" s="13" t="s">
        <v>370</v>
      </c>
      <c r="K2091" s="14" t="s">
        <v>370</v>
      </c>
      <c r="M2091" s="15" t="s">
        <v>370</v>
      </c>
      <c r="N2091" s="13"/>
      <c r="P2091" s="13" t="s">
        <v>370</v>
      </c>
      <c r="Q2091" s="13" t="s">
        <v>370</v>
      </c>
      <c r="R2091" s="13" t="s">
        <v>370</v>
      </c>
      <c r="S2091" s="13" t="s">
        <v>370</v>
      </c>
      <c r="T2091" s="13" t="s">
        <v>370</v>
      </c>
      <c r="U2091" s="13" t="s">
        <v>370</v>
      </c>
      <c r="V2091" s="13" t="s">
        <v>370</v>
      </c>
      <c r="W2091" s="13" t="s">
        <v>370</v>
      </c>
      <c r="Y2091" s="13"/>
      <c r="Z2091" s="14"/>
      <c r="AD2091" s="13">
        <f t="shared" si="216"/>
        <v>12</v>
      </c>
      <c r="AE2091" s="13">
        <f t="shared" si="217"/>
        <v>0</v>
      </c>
      <c r="AF2091" s="13">
        <f t="shared" si="218"/>
        <v>0</v>
      </c>
      <c r="AG2091" s="13">
        <f t="shared" si="212"/>
        <v>0</v>
      </c>
      <c r="AH2091" s="12">
        <f t="shared" si="215"/>
        <v>12</v>
      </c>
    </row>
    <row r="2092" spans="1:34" hidden="1" x14ac:dyDescent="0.3">
      <c r="A2092" s="11" t="s">
        <v>6894</v>
      </c>
      <c r="B2092" s="12" t="s">
        <v>4976</v>
      </c>
      <c r="C2092" s="12" t="s">
        <v>6081</v>
      </c>
      <c r="D2092" s="11" t="s">
        <v>6835</v>
      </c>
      <c r="E2092" s="11" t="s">
        <v>4069</v>
      </c>
      <c r="F2092" s="11" t="s">
        <v>6894</v>
      </c>
      <c r="G2092" s="12" t="s">
        <v>6895</v>
      </c>
      <c r="H2092" s="13" t="s">
        <v>370</v>
      </c>
      <c r="I2092" s="13"/>
      <c r="J2092" s="13" t="s">
        <v>370</v>
      </c>
      <c r="K2092" s="14" t="s">
        <v>370</v>
      </c>
      <c r="M2092" s="15"/>
      <c r="N2092" s="13"/>
      <c r="P2092" s="13"/>
      <c r="R2092" s="13" t="s">
        <v>370</v>
      </c>
      <c r="T2092" s="13"/>
      <c r="V2092" s="13" t="s">
        <v>370</v>
      </c>
      <c r="W2092" s="13"/>
      <c r="Y2092" s="13"/>
      <c r="Z2092" s="14"/>
      <c r="AD2092" s="13">
        <f t="shared" si="216"/>
        <v>5</v>
      </c>
      <c r="AE2092" s="13">
        <f t="shared" si="217"/>
        <v>0</v>
      </c>
      <c r="AF2092" s="13">
        <f t="shared" si="218"/>
        <v>0</v>
      </c>
      <c r="AG2092" s="13">
        <f t="shared" si="212"/>
        <v>0</v>
      </c>
      <c r="AH2092" s="12">
        <f t="shared" si="213"/>
        <v>5</v>
      </c>
    </row>
    <row r="2093" spans="1:34" hidden="1" x14ac:dyDescent="0.3">
      <c r="A2093" s="11" t="s">
        <v>6896</v>
      </c>
      <c r="B2093" s="12" t="s">
        <v>4976</v>
      </c>
      <c r="C2093" s="12" t="s">
        <v>6081</v>
      </c>
      <c r="D2093" s="11" t="s">
        <v>6835</v>
      </c>
      <c r="E2093" s="11" t="s">
        <v>6897</v>
      </c>
      <c r="F2093" s="11" t="s">
        <v>6896</v>
      </c>
      <c r="G2093" s="12" t="s">
        <v>6898</v>
      </c>
      <c r="H2093" s="13" t="s">
        <v>370</v>
      </c>
      <c r="I2093" s="13"/>
      <c r="J2093" s="13" t="s">
        <v>370</v>
      </c>
      <c r="M2093" s="15" t="s">
        <v>370</v>
      </c>
      <c r="N2093" s="13"/>
      <c r="O2093" s="13" t="s">
        <v>370</v>
      </c>
      <c r="P2093" s="13"/>
      <c r="R2093" s="13"/>
      <c r="S2093" s="13" t="s">
        <v>370</v>
      </c>
      <c r="T2093" s="13"/>
      <c r="W2093" s="13" t="s">
        <v>370</v>
      </c>
      <c r="Y2093" s="13"/>
      <c r="Z2093" s="14"/>
      <c r="AD2093" s="13">
        <f t="shared" si="216"/>
        <v>6</v>
      </c>
      <c r="AE2093" s="13">
        <f t="shared" si="217"/>
        <v>0</v>
      </c>
      <c r="AF2093" s="13">
        <f t="shared" si="218"/>
        <v>0</v>
      </c>
      <c r="AG2093" s="13">
        <f t="shared" si="212"/>
        <v>0</v>
      </c>
      <c r="AH2093" s="12">
        <f t="shared" si="213"/>
        <v>6</v>
      </c>
    </row>
    <row r="2094" spans="1:34" hidden="1" x14ac:dyDescent="0.3">
      <c r="A2094" s="11" t="s">
        <v>6899</v>
      </c>
      <c r="B2094" s="12" t="s">
        <v>4976</v>
      </c>
      <c r="C2094" s="12" t="s">
        <v>6081</v>
      </c>
      <c r="D2094" s="11" t="s">
        <v>6835</v>
      </c>
      <c r="E2094" s="11" t="s">
        <v>6900</v>
      </c>
      <c r="F2094" s="11" t="s">
        <v>6899</v>
      </c>
      <c r="G2094" s="12" t="s">
        <v>6901</v>
      </c>
      <c r="I2094" s="13"/>
      <c r="J2094" s="13"/>
      <c r="M2094" s="15"/>
      <c r="N2094" s="13"/>
      <c r="P2094" s="13"/>
      <c r="R2094" s="13"/>
      <c r="S2094" s="16" t="s">
        <v>416</v>
      </c>
      <c r="T2094" s="13"/>
      <c r="W2094" s="13"/>
      <c r="Y2094" s="13"/>
      <c r="Z2094" s="14"/>
      <c r="AD2094" s="13">
        <f t="shared" si="216"/>
        <v>1</v>
      </c>
      <c r="AE2094" s="13">
        <f t="shared" si="217"/>
        <v>0</v>
      </c>
      <c r="AF2094" s="13">
        <f t="shared" si="218"/>
        <v>0</v>
      </c>
      <c r="AG2094" s="13">
        <f t="shared" si="212"/>
        <v>0</v>
      </c>
      <c r="AH2094" s="12">
        <f t="shared" si="213"/>
        <v>1</v>
      </c>
    </row>
    <row r="2095" spans="1:34" hidden="1" x14ac:dyDescent="0.3">
      <c r="A2095" s="11" t="s">
        <v>6902</v>
      </c>
      <c r="B2095" s="12" t="s">
        <v>4976</v>
      </c>
      <c r="C2095" s="12" t="s">
        <v>6081</v>
      </c>
      <c r="D2095" s="11" t="s">
        <v>6835</v>
      </c>
      <c r="E2095" s="11" t="s">
        <v>6903</v>
      </c>
      <c r="F2095" s="11" t="s">
        <v>6902</v>
      </c>
      <c r="G2095" s="12" t="s">
        <v>6904</v>
      </c>
      <c r="I2095" s="13"/>
      <c r="J2095" s="13"/>
      <c r="M2095" s="15" t="s">
        <v>370</v>
      </c>
      <c r="N2095" s="13"/>
      <c r="P2095" s="13"/>
      <c r="R2095" s="13"/>
      <c r="T2095" s="13"/>
      <c r="W2095" s="13" t="s">
        <v>370</v>
      </c>
      <c r="Y2095" s="13"/>
      <c r="Z2095" s="14"/>
      <c r="AD2095" s="13">
        <f t="shared" si="216"/>
        <v>2</v>
      </c>
      <c r="AE2095" s="13">
        <f t="shared" si="217"/>
        <v>0</v>
      </c>
      <c r="AF2095" s="13">
        <f t="shared" si="218"/>
        <v>0</v>
      </c>
      <c r="AG2095" s="13">
        <f t="shared" si="212"/>
        <v>0</v>
      </c>
      <c r="AH2095" s="12">
        <f t="shared" ref="AH2095:AH2103" si="219">SUM(AD2095:AG2095)</f>
        <v>2</v>
      </c>
    </row>
    <row r="2096" spans="1:34" hidden="1" x14ac:dyDescent="0.3">
      <c r="A2096" s="11" t="s">
        <v>6905</v>
      </c>
      <c r="B2096" s="12" t="s">
        <v>4976</v>
      </c>
      <c r="C2096" s="12" t="s">
        <v>6081</v>
      </c>
      <c r="D2096" s="11" t="s">
        <v>6835</v>
      </c>
      <c r="E2096" s="11" t="s">
        <v>6906</v>
      </c>
      <c r="F2096" s="11" t="s">
        <v>6905</v>
      </c>
      <c r="G2096" s="12" t="s">
        <v>6907</v>
      </c>
      <c r="I2096" s="13"/>
      <c r="J2096" s="13"/>
      <c r="K2096" s="14" t="s">
        <v>370</v>
      </c>
      <c r="M2096" s="15"/>
      <c r="N2096" s="13"/>
      <c r="P2096" s="13"/>
      <c r="Q2096" s="13" t="s">
        <v>370</v>
      </c>
      <c r="R2096" s="13"/>
      <c r="T2096" s="13"/>
      <c r="W2096" s="13"/>
      <c r="Y2096" s="13"/>
      <c r="Z2096" s="14"/>
      <c r="AD2096" s="13">
        <f t="shared" si="216"/>
        <v>2</v>
      </c>
      <c r="AE2096" s="13">
        <f t="shared" si="217"/>
        <v>0</v>
      </c>
      <c r="AF2096" s="13">
        <f t="shared" si="218"/>
        <v>0</v>
      </c>
      <c r="AG2096" s="13">
        <f t="shared" si="212"/>
        <v>0</v>
      </c>
      <c r="AH2096" s="12">
        <f t="shared" si="219"/>
        <v>2</v>
      </c>
    </row>
    <row r="2097" spans="1:34" hidden="1" x14ac:dyDescent="0.3">
      <c r="A2097" s="11" t="s">
        <v>6908</v>
      </c>
      <c r="B2097" s="12" t="s">
        <v>4976</v>
      </c>
      <c r="C2097" s="12" t="s">
        <v>6081</v>
      </c>
      <c r="D2097" s="11" t="s">
        <v>6835</v>
      </c>
      <c r="E2097" s="11" t="s">
        <v>6909</v>
      </c>
      <c r="F2097" s="11" t="s">
        <v>6908</v>
      </c>
      <c r="G2097" s="12" t="s">
        <v>6910</v>
      </c>
      <c r="I2097" s="13"/>
      <c r="J2097" s="13"/>
      <c r="M2097" s="15"/>
      <c r="N2097" s="13"/>
      <c r="O2097" s="13" t="s">
        <v>370</v>
      </c>
      <c r="P2097" s="13"/>
      <c r="R2097" s="13"/>
      <c r="S2097" s="13" t="s">
        <v>370</v>
      </c>
      <c r="T2097" s="13"/>
      <c r="W2097" s="13"/>
      <c r="Y2097" s="13"/>
      <c r="Z2097" s="14"/>
      <c r="AD2097" s="13">
        <f t="shared" si="216"/>
        <v>2</v>
      </c>
      <c r="AE2097" s="13">
        <f t="shared" si="217"/>
        <v>0</v>
      </c>
      <c r="AF2097" s="13">
        <f t="shared" si="218"/>
        <v>0</v>
      </c>
      <c r="AG2097" s="13">
        <f t="shared" si="212"/>
        <v>0</v>
      </c>
      <c r="AH2097" s="12">
        <f t="shared" si="219"/>
        <v>2</v>
      </c>
    </row>
    <row r="2098" spans="1:34" hidden="1" x14ac:dyDescent="0.3">
      <c r="A2098" s="11" t="s">
        <v>6911</v>
      </c>
      <c r="B2098" s="12" t="s">
        <v>4976</v>
      </c>
      <c r="C2098" s="12" t="s">
        <v>6081</v>
      </c>
      <c r="D2098" s="11" t="s">
        <v>6835</v>
      </c>
      <c r="E2098" s="11" t="s">
        <v>6912</v>
      </c>
      <c r="F2098" s="11" t="s">
        <v>6911</v>
      </c>
      <c r="G2098" s="12" t="s">
        <v>6913</v>
      </c>
      <c r="I2098" s="13"/>
      <c r="J2098" s="13"/>
      <c r="M2098" s="19" t="s">
        <v>416</v>
      </c>
      <c r="N2098" s="13"/>
      <c r="P2098" s="13"/>
      <c r="R2098" s="13"/>
      <c r="T2098" s="13"/>
      <c r="W2098" s="13"/>
      <c r="Y2098" s="13"/>
      <c r="Z2098" s="14"/>
      <c r="AD2098" s="13">
        <f t="shared" si="216"/>
        <v>1</v>
      </c>
      <c r="AE2098" s="13">
        <f t="shared" si="217"/>
        <v>0</v>
      </c>
      <c r="AF2098" s="13">
        <f t="shared" si="218"/>
        <v>0</v>
      </c>
      <c r="AG2098" s="13">
        <f t="shared" si="212"/>
        <v>0</v>
      </c>
      <c r="AH2098" s="12">
        <f t="shared" si="219"/>
        <v>1</v>
      </c>
    </row>
    <row r="2099" spans="1:34" hidden="1" x14ac:dyDescent="0.3">
      <c r="A2099" s="11" t="s">
        <v>6914</v>
      </c>
      <c r="B2099" s="12" t="s">
        <v>4976</v>
      </c>
      <c r="C2099" s="12" t="s">
        <v>6081</v>
      </c>
      <c r="D2099" s="11" t="s">
        <v>6835</v>
      </c>
      <c r="E2099" s="11" t="s">
        <v>6814</v>
      </c>
      <c r="F2099" s="11" t="s">
        <v>6914</v>
      </c>
      <c r="G2099" s="12" t="s">
        <v>6915</v>
      </c>
      <c r="I2099" s="13"/>
      <c r="J2099" s="13"/>
      <c r="M2099" s="15" t="s">
        <v>370</v>
      </c>
      <c r="N2099" s="13"/>
      <c r="O2099" s="13" t="s">
        <v>370</v>
      </c>
      <c r="P2099" s="13"/>
      <c r="R2099" s="13"/>
      <c r="S2099" s="13" t="s">
        <v>370</v>
      </c>
      <c r="T2099" s="13"/>
      <c r="W2099" s="13" t="s">
        <v>370</v>
      </c>
      <c r="Y2099" s="13"/>
      <c r="Z2099" s="14"/>
      <c r="AD2099" s="13">
        <f t="shared" si="216"/>
        <v>4</v>
      </c>
      <c r="AE2099" s="13">
        <f t="shared" si="217"/>
        <v>0</v>
      </c>
      <c r="AF2099" s="13">
        <f t="shared" si="218"/>
        <v>0</v>
      </c>
      <c r="AG2099" s="13">
        <f t="shared" si="212"/>
        <v>0</v>
      </c>
      <c r="AH2099" s="12">
        <f t="shared" si="219"/>
        <v>4</v>
      </c>
    </row>
    <row r="2100" spans="1:34" hidden="1" x14ac:dyDescent="0.3">
      <c r="A2100" s="11" t="s">
        <v>6916</v>
      </c>
      <c r="B2100" s="12" t="s">
        <v>4976</v>
      </c>
      <c r="C2100" s="12" t="s">
        <v>6081</v>
      </c>
      <c r="D2100" s="11" t="s">
        <v>6835</v>
      </c>
      <c r="E2100" s="11" t="s">
        <v>4079</v>
      </c>
      <c r="F2100" s="11" t="s">
        <v>6916</v>
      </c>
      <c r="G2100" s="12" t="s">
        <v>6917</v>
      </c>
      <c r="I2100" s="13"/>
      <c r="J2100" s="13"/>
      <c r="M2100" s="15"/>
      <c r="N2100" s="13"/>
      <c r="P2100" s="13"/>
      <c r="R2100" s="13"/>
      <c r="T2100" s="13"/>
      <c r="W2100" s="16" t="s">
        <v>416</v>
      </c>
      <c r="Y2100" s="13"/>
      <c r="Z2100" s="14"/>
      <c r="AD2100" s="13">
        <f t="shared" si="216"/>
        <v>1</v>
      </c>
      <c r="AE2100" s="13">
        <f t="shared" si="217"/>
        <v>0</v>
      </c>
      <c r="AF2100" s="13">
        <f t="shared" si="218"/>
        <v>0</v>
      </c>
      <c r="AG2100" s="13">
        <f t="shared" si="212"/>
        <v>0</v>
      </c>
      <c r="AH2100" s="12">
        <f t="shared" si="219"/>
        <v>1</v>
      </c>
    </row>
    <row r="2101" spans="1:34" hidden="1" x14ac:dyDescent="0.3">
      <c r="A2101" s="11" t="s">
        <v>6918</v>
      </c>
      <c r="B2101" s="12" t="s">
        <v>4976</v>
      </c>
      <c r="C2101" s="12" t="s">
        <v>6081</v>
      </c>
      <c r="D2101" s="11" t="s">
        <v>6835</v>
      </c>
      <c r="E2101" s="11" t="s">
        <v>6919</v>
      </c>
      <c r="F2101" s="11" t="s">
        <v>6918</v>
      </c>
      <c r="G2101" s="12" t="s">
        <v>6920</v>
      </c>
      <c r="I2101" s="13"/>
      <c r="J2101" s="13"/>
      <c r="M2101" s="15" t="s">
        <v>370</v>
      </c>
      <c r="N2101" s="13"/>
      <c r="P2101" s="13"/>
      <c r="R2101" s="13"/>
      <c r="T2101" s="13"/>
      <c r="U2101" s="13" t="s">
        <v>370</v>
      </c>
      <c r="W2101" s="13" t="s">
        <v>370</v>
      </c>
      <c r="Y2101" s="13"/>
      <c r="Z2101" s="14"/>
      <c r="AD2101" s="13">
        <f t="shared" si="216"/>
        <v>3</v>
      </c>
      <c r="AE2101" s="13">
        <f t="shared" si="217"/>
        <v>0</v>
      </c>
      <c r="AF2101" s="13">
        <f t="shared" si="218"/>
        <v>0</v>
      </c>
      <c r="AG2101" s="13">
        <f t="shared" si="212"/>
        <v>0</v>
      </c>
      <c r="AH2101" s="12">
        <f t="shared" si="219"/>
        <v>3</v>
      </c>
    </row>
    <row r="2102" spans="1:34" hidden="1" x14ac:dyDescent="0.3">
      <c r="A2102" s="11" t="s">
        <v>6921</v>
      </c>
      <c r="B2102" s="12" t="s">
        <v>4976</v>
      </c>
      <c r="C2102" s="12" t="s">
        <v>6081</v>
      </c>
      <c r="D2102" s="11" t="s">
        <v>6835</v>
      </c>
      <c r="E2102" s="11" t="s">
        <v>6279</v>
      </c>
      <c r="F2102" s="11" t="s">
        <v>6921</v>
      </c>
      <c r="G2102" s="12" t="s">
        <v>6922</v>
      </c>
      <c r="I2102" s="13"/>
      <c r="J2102" s="13" t="s">
        <v>370</v>
      </c>
      <c r="K2102" s="14" t="s">
        <v>370</v>
      </c>
      <c r="M2102" s="15" t="s">
        <v>370</v>
      </c>
      <c r="N2102" s="13"/>
      <c r="O2102" s="13" t="s">
        <v>370</v>
      </c>
      <c r="P2102" s="13"/>
      <c r="Q2102" s="13" t="s">
        <v>370</v>
      </c>
      <c r="R2102" s="13"/>
      <c r="S2102" s="13" t="s">
        <v>370</v>
      </c>
      <c r="T2102" s="13" t="s">
        <v>370</v>
      </c>
      <c r="W2102" s="13" t="s">
        <v>370</v>
      </c>
      <c r="Y2102" s="13"/>
      <c r="Z2102" s="14"/>
      <c r="AD2102" s="13">
        <f t="shared" si="216"/>
        <v>8</v>
      </c>
      <c r="AE2102" s="13">
        <f t="shared" si="217"/>
        <v>0</v>
      </c>
      <c r="AF2102" s="13">
        <f t="shared" si="218"/>
        <v>0</v>
      </c>
      <c r="AG2102" s="13">
        <f t="shared" si="212"/>
        <v>0</v>
      </c>
      <c r="AH2102" s="12">
        <f t="shared" si="219"/>
        <v>8</v>
      </c>
    </row>
    <row r="2103" spans="1:34" hidden="1" x14ac:dyDescent="0.3">
      <c r="A2103" s="11" t="s">
        <v>6923</v>
      </c>
      <c r="B2103" s="12" t="s">
        <v>4976</v>
      </c>
      <c r="C2103" s="12" t="s">
        <v>6081</v>
      </c>
      <c r="D2103" s="11" t="s">
        <v>6835</v>
      </c>
      <c r="E2103" s="11" t="s">
        <v>1353</v>
      </c>
      <c r="F2103" s="11" t="s">
        <v>6923</v>
      </c>
      <c r="G2103" s="12" t="s">
        <v>6924</v>
      </c>
      <c r="I2103" s="13"/>
      <c r="J2103" s="13" t="s">
        <v>370</v>
      </c>
      <c r="K2103" s="14" t="s">
        <v>370</v>
      </c>
      <c r="M2103" s="15" t="s">
        <v>370</v>
      </c>
      <c r="N2103" s="13"/>
      <c r="O2103" s="13" t="s">
        <v>370</v>
      </c>
      <c r="P2103" s="13"/>
      <c r="R2103" s="13"/>
      <c r="S2103" s="13" t="s">
        <v>370</v>
      </c>
      <c r="T2103" s="13"/>
      <c r="W2103" s="13"/>
      <c r="Y2103" s="13"/>
      <c r="Z2103" s="14"/>
      <c r="AD2103" s="13">
        <f t="shared" si="216"/>
        <v>5</v>
      </c>
      <c r="AE2103" s="13">
        <f t="shared" si="217"/>
        <v>0</v>
      </c>
      <c r="AF2103" s="13">
        <f t="shared" si="218"/>
        <v>0</v>
      </c>
      <c r="AG2103" s="13">
        <f t="shared" si="212"/>
        <v>0</v>
      </c>
      <c r="AH2103" s="12">
        <f t="shared" si="219"/>
        <v>5</v>
      </c>
    </row>
    <row r="2104" spans="1:34" hidden="1" x14ac:dyDescent="0.3">
      <c r="A2104" s="11" t="s">
        <v>6925</v>
      </c>
      <c r="B2104" s="12" t="s">
        <v>4976</v>
      </c>
      <c r="C2104" s="12" t="s">
        <v>6926</v>
      </c>
      <c r="D2104" s="11" t="s">
        <v>6927</v>
      </c>
      <c r="E2104" s="11" t="s">
        <v>1752</v>
      </c>
      <c r="F2104" s="11" t="s">
        <v>6925</v>
      </c>
      <c r="G2104" s="12" t="s">
        <v>6928</v>
      </c>
      <c r="I2104" s="13"/>
      <c r="J2104" s="13" t="s">
        <v>370</v>
      </c>
      <c r="K2104" s="14" t="s">
        <v>370</v>
      </c>
      <c r="M2104" s="15" t="s">
        <v>370</v>
      </c>
      <c r="N2104" s="13"/>
      <c r="O2104" s="13" t="s">
        <v>370</v>
      </c>
      <c r="P2104" s="13"/>
      <c r="R2104" s="13"/>
      <c r="S2104" s="13" t="s">
        <v>370</v>
      </c>
      <c r="T2104" s="13"/>
      <c r="W2104" s="13" t="s">
        <v>370</v>
      </c>
      <c r="Y2104" s="13"/>
      <c r="Z2104" s="14"/>
      <c r="AD2104" s="13">
        <f t="shared" si="216"/>
        <v>6</v>
      </c>
      <c r="AE2104" s="13">
        <f t="shared" si="217"/>
        <v>0</v>
      </c>
      <c r="AF2104" s="13">
        <f t="shared" si="218"/>
        <v>0</v>
      </c>
      <c r="AG2104" s="13">
        <f t="shared" si="212"/>
        <v>0</v>
      </c>
      <c r="AH2104" s="12">
        <f t="shared" ref="AH2104:AH2110" si="220">SUM(AD2104:AG2104)</f>
        <v>6</v>
      </c>
    </row>
    <row r="2105" spans="1:34" hidden="1" x14ac:dyDescent="0.3">
      <c r="A2105" s="11" t="s">
        <v>6929</v>
      </c>
      <c r="B2105" s="12" t="s">
        <v>4976</v>
      </c>
      <c r="C2105" s="12" t="s">
        <v>6926</v>
      </c>
      <c r="D2105" s="11" t="s">
        <v>6927</v>
      </c>
      <c r="E2105" s="11" t="s">
        <v>3372</v>
      </c>
      <c r="F2105" s="11" t="s">
        <v>6929</v>
      </c>
      <c r="G2105" s="12" t="s">
        <v>6930</v>
      </c>
      <c r="I2105" s="13"/>
      <c r="J2105" s="13"/>
      <c r="K2105" s="14" t="s">
        <v>370</v>
      </c>
      <c r="M2105" s="15"/>
      <c r="N2105" s="13"/>
      <c r="P2105" s="13" t="s">
        <v>370</v>
      </c>
      <c r="Q2105" s="13" t="s">
        <v>370</v>
      </c>
      <c r="R2105" s="13"/>
      <c r="T2105" s="13" t="s">
        <v>370</v>
      </c>
      <c r="W2105" s="13" t="s">
        <v>370</v>
      </c>
      <c r="Y2105" s="13"/>
      <c r="Z2105" s="14"/>
      <c r="AD2105" s="13">
        <f t="shared" si="216"/>
        <v>5</v>
      </c>
      <c r="AE2105" s="13">
        <f t="shared" si="217"/>
        <v>0</v>
      </c>
      <c r="AF2105" s="13">
        <f t="shared" si="218"/>
        <v>0</v>
      </c>
      <c r="AG2105" s="13">
        <f t="shared" ref="AG2105:AG2168" si="221">COUNTIF(H2105:AA2105,"IN")</f>
        <v>0</v>
      </c>
      <c r="AH2105" s="12">
        <f t="shared" si="220"/>
        <v>5</v>
      </c>
    </row>
    <row r="2106" spans="1:34" hidden="1" x14ac:dyDescent="0.3">
      <c r="A2106" s="11" t="s">
        <v>6931</v>
      </c>
      <c r="B2106" s="12" t="s">
        <v>4976</v>
      </c>
      <c r="C2106" s="12" t="s">
        <v>6926</v>
      </c>
      <c r="D2106" s="11" t="s">
        <v>6932</v>
      </c>
      <c r="E2106" s="11" t="s">
        <v>6933</v>
      </c>
      <c r="F2106" s="11" t="s">
        <v>6931</v>
      </c>
      <c r="G2106" s="12" t="s">
        <v>6934</v>
      </c>
      <c r="I2106" s="13"/>
      <c r="J2106" s="13" t="s">
        <v>370</v>
      </c>
      <c r="K2106" s="14" t="s">
        <v>370</v>
      </c>
      <c r="M2106" s="15"/>
      <c r="N2106" s="13"/>
      <c r="P2106" s="13"/>
      <c r="Q2106" s="13" t="s">
        <v>370</v>
      </c>
      <c r="R2106" s="13"/>
      <c r="T2106" s="13" t="s">
        <v>370</v>
      </c>
      <c r="W2106" s="13"/>
      <c r="Y2106" s="13"/>
      <c r="Z2106" s="14"/>
      <c r="AD2106" s="13">
        <f t="shared" si="216"/>
        <v>4</v>
      </c>
      <c r="AE2106" s="13">
        <f t="shared" si="217"/>
        <v>0</v>
      </c>
      <c r="AF2106" s="13">
        <f t="shared" si="218"/>
        <v>0</v>
      </c>
      <c r="AG2106" s="13">
        <f t="shared" si="221"/>
        <v>0</v>
      </c>
      <c r="AH2106" s="12">
        <f t="shared" si="220"/>
        <v>4</v>
      </c>
    </row>
    <row r="2107" spans="1:34" hidden="1" x14ac:dyDescent="0.3">
      <c r="A2107" s="11" t="s">
        <v>6935</v>
      </c>
      <c r="B2107" s="12" t="s">
        <v>4976</v>
      </c>
      <c r="C2107" s="12" t="s">
        <v>6926</v>
      </c>
      <c r="D2107" s="11" t="s">
        <v>6932</v>
      </c>
      <c r="E2107" s="11" t="s">
        <v>6936</v>
      </c>
      <c r="F2107" s="11" t="s">
        <v>6935</v>
      </c>
      <c r="G2107" s="12" t="s">
        <v>6937</v>
      </c>
      <c r="I2107" s="13"/>
      <c r="J2107" s="13"/>
      <c r="K2107" s="14" t="s">
        <v>370</v>
      </c>
      <c r="M2107" s="15" t="s">
        <v>370</v>
      </c>
      <c r="N2107" s="13"/>
      <c r="P2107" s="13" t="s">
        <v>524</v>
      </c>
      <c r="Q2107" s="13" t="s">
        <v>370</v>
      </c>
      <c r="R2107" s="13"/>
      <c r="S2107" s="13" t="s">
        <v>370</v>
      </c>
      <c r="T2107" s="13" t="s">
        <v>370</v>
      </c>
      <c r="W2107" s="13" t="s">
        <v>370</v>
      </c>
      <c r="Y2107" s="13"/>
      <c r="Z2107" s="14"/>
      <c r="AD2107" s="13">
        <f t="shared" si="216"/>
        <v>6</v>
      </c>
      <c r="AE2107" s="13">
        <f t="shared" si="217"/>
        <v>0</v>
      </c>
      <c r="AF2107" s="13">
        <f t="shared" si="218"/>
        <v>1</v>
      </c>
      <c r="AG2107" s="13">
        <f t="shared" si="221"/>
        <v>0</v>
      </c>
      <c r="AH2107" s="12">
        <f t="shared" si="220"/>
        <v>7</v>
      </c>
    </row>
    <row r="2108" spans="1:34" hidden="1" x14ac:dyDescent="0.3">
      <c r="A2108" s="11" t="s">
        <v>6938</v>
      </c>
      <c r="B2108" s="12" t="s">
        <v>4976</v>
      </c>
      <c r="C2108" s="12" t="s">
        <v>6926</v>
      </c>
      <c r="D2108" s="11" t="s">
        <v>6932</v>
      </c>
      <c r="E2108" s="11" t="s">
        <v>4252</v>
      </c>
      <c r="F2108" s="11" t="s">
        <v>6938</v>
      </c>
      <c r="G2108" s="12" t="s">
        <v>6939</v>
      </c>
      <c r="I2108" s="13"/>
      <c r="J2108" s="13"/>
      <c r="K2108" s="17" t="s">
        <v>416</v>
      </c>
      <c r="M2108" s="15"/>
      <c r="N2108" s="13"/>
      <c r="P2108" s="13"/>
      <c r="R2108" s="13"/>
      <c r="T2108" s="13"/>
      <c r="W2108" s="13"/>
      <c r="Y2108" s="13"/>
      <c r="Z2108" s="14"/>
      <c r="AD2108" s="13">
        <f t="shared" si="216"/>
        <v>1</v>
      </c>
      <c r="AE2108" s="13">
        <f t="shared" si="217"/>
        <v>0</v>
      </c>
      <c r="AF2108" s="13">
        <f t="shared" si="218"/>
        <v>0</v>
      </c>
      <c r="AG2108" s="13">
        <f t="shared" si="221"/>
        <v>0</v>
      </c>
      <c r="AH2108" s="12">
        <f t="shared" si="220"/>
        <v>1</v>
      </c>
    </row>
    <row r="2109" spans="1:34" hidden="1" x14ac:dyDescent="0.3">
      <c r="A2109" s="11" t="s">
        <v>6940</v>
      </c>
      <c r="B2109" s="12" t="s">
        <v>4976</v>
      </c>
      <c r="C2109" s="12" t="s">
        <v>6926</v>
      </c>
      <c r="D2109" s="11" t="s">
        <v>6932</v>
      </c>
      <c r="E2109" s="11" t="s">
        <v>6941</v>
      </c>
      <c r="F2109" s="11" t="s">
        <v>6940</v>
      </c>
      <c r="G2109" s="12" t="s">
        <v>6942</v>
      </c>
      <c r="I2109" s="13"/>
      <c r="J2109" s="13"/>
      <c r="K2109" s="17" t="s">
        <v>416</v>
      </c>
      <c r="M2109" s="15"/>
      <c r="N2109" s="13"/>
      <c r="P2109" s="13"/>
      <c r="R2109" s="13"/>
      <c r="T2109" s="13"/>
      <c r="W2109" s="13"/>
      <c r="Y2109" s="13"/>
      <c r="Z2109" s="14"/>
      <c r="AD2109" s="13">
        <f t="shared" si="216"/>
        <v>1</v>
      </c>
      <c r="AE2109" s="13">
        <f t="shared" si="217"/>
        <v>0</v>
      </c>
      <c r="AF2109" s="13">
        <f t="shared" si="218"/>
        <v>0</v>
      </c>
      <c r="AG2109" s="13">
        <f t="shared" si="221"/>
        <v>0</v>
      </c>
      <c r="AH2109" s="12">
        <f t="shared" si="220"/>
        <v>1</v>
      </c>
    </row>
    <row r="2110" spans="1:34" hidden="1" x14ac:dyDescent="0.3">
      <c r="A2110" s="11" t="s">
        <v>6943</v>
      </c>
      <c r="B2110" s="12" t="s">
        <v>4976</v>
      </c>
      <c r="C2110" s="12" t="s">
        <v>6926</v>
      </c>
      <c r="D2110" s="11" t="s">
        <v>6932</v>
      </c>
      <c r="E2110" s="11" t="s">
        <v>6944</v>
      </c>
      <c r="F2110" s="11" t="s">
        <v>6943</v>
      </c>
      <c r="G2110" s="12" t="s">
        <v>6945</v>
      </c>
      <c r="I2110" s="13"/>
      <c r="J2110" s="13" t="s">
        <v>370</v>
      </c>
      <c r="K2110" s="14" t="s">
        <v>370</v>
      </c>
      <c r="M2110" s="15"/>
      <c r="N2110" s="13"/>
      <c r="P2110" s="13"/>
      <c r="R2110" s="13"/>
      <c r="S2110" s="13" t="s">
        <v>370</v>
      </c>
      <c r="T2110" s="13"/>
      <c r="W2110" s="13"/>
      <c r="Y2110" s="13"/>
      <c r="Z2110" s="14"/>
      <c r="AD2110" s="13">
        <f t="shared" si="216"/>
        <v>3</v>
      </c>
      <c r="AE2110" s="13">
        <f t="shared" si="217"/>
        <v>0</v>
      </c>
      <c r="AF2110" s="13">
        <f t="shared" si="218"/>
        <v>0</v>
      </c>
      <c r="AG2110" s="13">
        <f t="shared" si="221"/>
        <v>0</v>
      </c>
      <c r="AH2110" s="12">
        <f t="shared" si="220"/>
        <v>3</v>
      </c>
    </row>
    <row r="2111" spans="1:34" hidden="1" x14ac:dyDescent="0.3">
      <c r="A2111" s="11" t="s">
        <v>6946</v>
      </c>
      <c r="B2111" s="12" t="s">
        <v>4976</v>
      </c>
      <c r="C2111" s="12" t="s">
        <v>6926</v>
      </c>
      <c r="D2111" s="11" t="s">
        <v>6947</v>
      </c>
      <c r="E2111" s="11" t="s">
        <v>6948</v>
      </c>
      <c r="F2111" s="11" t="s">
        <v>6946</v>
      </c>
      <c r="G2111" s="12" t="s">
        <v>6949</v>
      </c>
      <c r="I2111" s="13"/>
      <c r="J2111" s="13"/>
      <c r="M2111" s="15" t="s">
        <v>370</v>
      </c>
      <c r="N2111" s="13"/>
      <c r="O2111" s="13" t="s">
        <v>370</v>
      </c>
      <c r="P2111" s="13"/>
      <c r="R2111" s="13"/>
      <c r="T2111" s="13"/>
      <c r="W2111" s="13"/>
      <c r="Y2111" s="13"/>
      <c r="Z2111" s="14"/>
      <c r="AD2111" s="13">
        <f t="shared" si="216"/>
        <v>2</v>
      </c>
      <c r="AE2111" s="13">
        <f t="shared" si="217"/>
        <v>0</v>
      </c>
      <c r="AF2111" s="13">
        <f t="shared" si="218"/>
        <v>0</v>
      </c>
      <c r="AG2111" s="13">
        <f t="shared" si="221"/>
        <v>0</v>
      </c>
      <c r="AH2111" s="12">
        <f t="shared" ref="AH2111:AH2141" si="222">SUM(AD2111:AG2111)</f>
        <v>2</v>
      </c>
    </row>
    <row r="2112" spans="1:34" hidden="1" x14ac:dyDescent="0.3">
      <c r="A2112" s="11" t="s">
        <v>6950</v>
      </c>
      <c r="B2112" s="12" t="s">
        <v>4976</v>
      </c>
      <c r="C2112" s="12" t="s">
        <v>6926</v>
      </c>
      <c r="D2112" s="11" t="s">
        <v>6947</v>
      </c>
      <c r="E2112" s="11" t="s">
        <v>5095</v>
      </c>
      <c r="F2112" s="11" t="s">
        <v>6950</v>
      </c>
      <c r="G2112" s="12" t="s">
        <v>6951</v>
      </c>
      <c r="I2112" s="13"/>
      <c r="J2112" s="13" t="s">
        <v>370</v>
      </c>
      <c r="M2112" s="15"/>
      <c r="N2112" s="13"/>
      <c r="O2112" s="13" t="s">
        <v>370</v>
      </c>
      <c r="P2112" s="13"/>
      <c r="R2112" s="13"/>
      <c r="S2112" s="13" t="s">
        <v>370</v>
      </c>
      <c r="T2112" s="13"/>
      <c r="W2112" s="13"/>
      <c r="Y2112" s="13"/>
      <c r="Z2112" s="14"/>
      <c r="AD2112" s="13">
        <f t="shared" si="216"/>
        <v>3</v>
      </c>
      <c r="AE2112" s="13">
        <f t="shared" si="217"/>
        <v>0</v>
      </c>
      <c r="AF2112" s="13">
        <f t="shared" si="218"/>
        <v>0</v>
      </c>
      <c r="AG2112" s="13">
        <f t="shared" si="221"/>
        <v>0</v>
      </c>
      <c r="AH2112" s="12">
        <f t="shared" si="222"/>
        <v>3</v>
      </c>
    </row>
    <row r="2113" spans="1:34" hidden="1" x14ac:dyDescent="0.3">
      <c r="A2113" s="11" t="s">
        <v>6952</v>
      </c>
      <c r="B2113" s="12" t="s">
        <v>4976</v>
      </c>
      <c r="C2113" s="12" t="s">
        <v>6926</v>
      </c>
      <c r="D2113" s="11" t="s">
        <v>6953</v>
      </c>
      <c r="E2113" s="11" t="s">
        <v>6954</v>
      </c>
      <c r="F2113" s="11" t="s">
        <v>6952</v>
      </c>
      <c r="G2113" s="12" t="s">
        <v>6955</v>
      </c>
      <c r="I2113" s="13"/>
      <c r="J2113" s="13"/>
      <c r="K2113" s="17" t="s">
        <v>416</v>
      </c>
      <c r="M2113" s="15"/>
      <c r="N2113" s="13"/>
      <c r="P2113" s="13"/>
      <c r="R2113" s="13"/>
      <c r="T2113" s="13"/>
      <c r="W2113" s="13"/>
      <c r="Y2113" s="13"/>
      <c r="Z2113" s="14"/>
      <c r="AD2113" s="13">
        <f t="shared" si="216"/>
        <v>1</v>
      </c>
      <c r="AE2113" s="13">
        <f t="shared" si="217"/>
        <v>0</v>
      </c>
      <c r="AF2113" s="13">
        <f t="shared" si="218"/>
        <v>0</v>
      </c>
      <c r="AG2113" s="13">
        <f t="shared" si="221"/>
        <v>0</v>
      </c>
      <c r="AH2113" s="12">
        <f t="shared" si="222"/>
        <v>1</v>
      </c>
    </row>
    <row r="2114" spans="1:34" hidden="1" x14ac:dyDescent="0.3">
      <c r="A2114" s="11" t="s">
        <v>6956</v>
      </c>
      <c r="B2114" s="12" t="s">
        <v>4976</v>
      </c>
      <c r="C2114" s="12" t="s">
        <v>6926</v>
      </c>
      <c r="D2114" s="11" t="s">
        <v>6953</v>
      </c>
      <c r="E2114" s="11" t="s">
        <v>6957</v>
      </c>
      <c r="F2114" s="11" t="s">
        <v>6956</v>
      </c>
      <c r="G2114" s="12" t="s">
        <v>6958</v>
      </c>
      <c r="I2114" s="13"/>
      <c r="J2114" s="13" t="s">
        <v>370</v>
      </c>
      <c r="K2114" s="14" t="s">
        <v>370</v>
      </c>
      <c r="M2114" s="15"/>
      <c r="N2114" s="13"/>
      <c r="P2114" s="13"/>
      <c r="R2114" s="13" t="s">
        <v>370</v>
      </c>
      <c r="T2114" s="13"/>
      <c r="W2114" s="13"/>
      <c r="Y2114" s="13"/>
      <c r="Z2114" s="14"/>
      <c r="AD2114" s="13">
        <f t="shared" si="216"/>
        <v>3</v>
      </c>
      <c r="AE2114" s="13">
        <f t="shared" si="217"/>
        <v>0</v>
      </c>
      <c r="AF2114" s="13">
        <f t="shared" si="218"/>
        <v>0</v>
      </c>
      <c r="AG2114" s="13">
        <f t="shared" si="221"/>
        <v>0</v>
      </c>
      <c r="AH2114" s="12">
        <f t="shared" si="222"/>
        <v>3</v>
      </c>
    </row>
    <row r="2115" spans="1:34" hidden="1" x14ac:dyDescent="0.3">
      <c r="A2115" s="11" t="s">
        <v>6959</v>
      </c>
      <c r="B2115" s="12" t="s">
        <v>4976</v>
      </c>
      <c r="C2115" s="12" t="s">
        <v>6926</v>
      </c>
      <c r="D2115" s="11" t="s">
        <v>6960</v>
      </c>
      <c r="E2115" s="11" t="s">
        <v>4057</v>
      </c>
      <c r="F2115" s="11" t="s">
        <v>6959</v>
      </c>
      <c r="G2115" s="12" t="s">
        <v>6961</v>
      </c>
      <c r="I2115" s="13"/>
      <c r="J2115" s="13"/>
      <c r="M2115" s="15" t="s">
        <v>370</v>
      </c>
      <c r="N2115" s="13"/>
      <c r="P2115" s="13"/>
      <c r="R2115" s="13"/>
      <c r="T2115" s="13"/>
      <c r="W2115" s="13" t="s">
        <v>370</v>
      </c>
      <c r="Y2115" s="13"/>
      <c r="Z2115" s="14"/>
      <c r="AD2115" s="13">
        <f t="shared" si="216"/>
        <v>2</v>
      </c>
      <c r="AE2115" s="13">
        <f t="shared" si="217"/>
        <v>0</v>
      </c>
      <c r="AF2115" s="13">
        <f t="shared" si="218"/>
        <v>0</v>
      </c>
      <c r="AG2115" s="13">
        <f t="shared" si="221"/>
        <v>0</v>
      </c>
      <c r="AH2115" s="12">
        <f t="shared" si="222"/>
        <v>2</v>
      </c>
    </row>
    <row r="2116" spans="1:34" hidden="1" x14ac:dyDescent="0.3">
      <c r="A2116" s="11" t="s">
        <v>6962</v>
      </c>
      <c r="B2116" s="12" t="s">
        <v>4976</v>
      </c>
      <c r="C2116" s="12" t="s">
        <v>6926</v>
      </c>
      <c r="D2116" s="11" t="s">
        <v>6960</v>
      </c>
      <c r="E2116" s="11" t="s">
        <v>6963</v>
      </c>
      <c r="F2116" s="11" t="s">
        <v>6962</v>
      </c>
      <c r="G2116" s="12" t="s">
        <v>6964</v>
      </c>
      <c r="I2116" s="13"/>
      <c r="J2116" s="13" t="s">
        <v>370</v>
      </c>
      <c r="K2116" s="14" t="s">
        <v>370</v>
      </c>
      <c r="M2116" s="15" t="s">
        <v>370</v>
      </c>
      <c r="N2116" s="13"/>
      <c r="O2116" s="13" t="s">
        <v>370</v>
      </c>
      <c r="P2116" s="13" t="s">
        <v>370</v>
      </c>
      <c r="Q2116" s="13" t="s">
        <v>370</v>
      </c>
      <c r="R2116" s="13"/>
      <c r="S2116" s="13" t="s">
        <v>370</v>
      </c>
      <c r="T2116" s="13" t="s">
        <v>370</v>
      </c>
      <c r="U2116" s="13" t="s">
        <v>370</v>
      </c>
      <c r="W2116" s="13" t="s">
        <v>370</v>
      </c>
      <c r="Y2116" s="13"/>
      <c r="Z2116" s="14"/>
      <c r="AD2116" s="13">
        <f t="shared" si="216"/>
        <v>10</v>
      </c>
      <c r="AE2116" s="13">
        <f t="shared" si="217"/>
        <v>0</v>
      </c>
      <c r="AF2116" s="13">
        <f t="shared" si="218"/>
        <v>0</v>
      </c>
      <c r="AG2116" s="13">
        <f t="shared" si="221"/>
        <v>0</v>
      </c>
      <c r="AH2116" s="12">
        <f t="shared" si="222"/>
        <v>10</v>
      </c>
    </row>
    <row r="2117" spans="1:34" hidden="1" x14ac:dyDescent="0.3">
      <c r="A2117" s="11" t="s">
        <v>6965</v>
      </c>
      <c r="B2117" s="12" t="s">
        <v>4976</v>
      </c>
      <c r="C2117" s="12" t="s">
        <v>6926</v>
      </c>
      <c r="D2117" s="11" t="s">
        <v>6960</v>
      </c>
      <c r="E2117" s="11" t="s">
        <v>6966</v>
      </c>
      <c r="F2117" s="11" t="s">
        <v>6965</v>
      </c>
      <c r="G2117" s="12" t="s">
        <v>6967</v>
      </c>
      <c r="H2117" s="13" t="s">
        <v>370</v>
      </c>
      <c r="I2117" s="13"/>
      <c r="J2117" s="13" t="s">
        <v>370</v>
      </c>
      <c r="M2117" s="15"/>
      <c r="N2117" s="13"/>
      <c r="P2117" s="13"/>
      <c r="R2117" s="13"/>
      <c r="S2117" s="13" t="s">
        <v>370</v>
      </c>
      <c r="T2117" s="13"/>
      <c r="W2117" s="13"/>
      <c r="Y2117" s="13"/>
      <c r="Z2117" s="14"/>
      <c r="AD2117" s="13">
        <f t="shared" si="216"/>
        <v>3</v>
      </c>
      <c r="AE2117" s="13">
        <f t="shared" si="217"/>
        <v>0</v>
      </c>
      <c r="AF2117" s="13">
        <f t="shared" si="218"/>
        <v>0</v>
      </c>
      <c r="AG2117" s="13">
        <f t="shared" si="221"/>
        <v>0</v>
      </c>
      <c r="AH2117" s="12">
        <f t="shared" si="222"/>
        <v>3</v>
      </c>
    </row>
    <row r="2118" spans="1:34" hidden="1" x14ac:dyDescent="0.3">
      <c r="A2118" s="11" t="s">
        <v>6968</v>
      </c>
      <c r="B2118" s="12" t="s">
        <v>4976</v>
      </c>
      <c r="C2118" s="12" t="s">
        <v>6926</v>
      </c>
      <c r="D2118" s="11" t="s">
        <v>6960</v>
      </c>
      <c r="E2118" s="11" t="s">
        <v>5379</v>
      </c>
      <c r="F2118" s="11" t="s">
        <v>6968</v>
      </c>
      <c r="G2118" s="12" t="s">
        <v>6969</v>
      </c>
      <c r="H2118" s="13" t="s">
        <v>370</v>
      </c>
      <c r="I2118" s="13"/>
      <c r="J2118" s="13"/>
      <c r="K2118" s="14" t="s">
        <v>370</v>
      </c>
      <c r="M2118" s="15"/>
      <c r="N2118" s="13"/>
      <c r="P2118" s="13"/>
      <c r="R2118" s="13" t="s">
        <v>370</v>
      </c>
      <c r="T2118" s="13"/>
      <c r="W2118" s="13"/>
      <c r="Y2118" s="13"/>
      <c r="Z2118" s="14"/>
      <c r="AD2118" s="13">
        <f t="shared" si="216"/>
        <v>3</v>
      </c>
      <c r="AE2118" s="13">
        <f t="shared" si="217"/>
        <v>0</v>
      </c>
      <c r="AF2118" s="13">
        <f t="shared" si="218"/>
        <v>0</v>
      </c>
      <c r="AG2118" s="13">
        <f t="shared" si="221"/>
        <v>0</v>
      </c>
      <c r="AH2118" s="12">
        <f t="shared" si="222"/>
        <v>3</v>
      </c>
    </row>
    <row r="2119" spans="1:34" hidden="1" x14ac:dyDescent="0.3">
      <c r="A2119" s="11" t="s">
        <v>6970</v>
      </c>
      <c r="B2119" s="12" t="s">
        <v>4976</v>
      </c>
      <c r="C2119" s="12" t="s">
        <v>6926</v>
      </c>
      <c r="D2119" s="11" t="s">
        <v>6971</v>
      </c>
      <c r="E2119" s="11" t="s">
        <v>4935</v>
      </c>
      <c r="F2119" s="11" t="s">
        <v>6970</v>
      </c>
      <c r="G2119" s="12" t="s">
        <v>6972</v>
      </c>
      <c r="I2119" s="13"/>
      <c r="J2119" s="13"/>
      <c r="K2119" s="17" t="s">
        <v>416</v>
      </c>
      <c r="M2119" s="15"/>
      <c r="N2119" s="13"/>
      <c r="P2119" s="13"/>
      <c r="R2119" s="13"/>
      <c r="T2119" s="13"/>
      <c r="W2119" s="13"/>
      <c r="Y2119" s="13"/>
      <c r="Z2119" s="14"/>
      <c r="AD2119" s="13">
        <f t="shared" si="216"/>
        <v>1</v>
      </c>
      <c r="AE2119" s="13">
        <f t="shared" si="217"/>
        <v>0</v>
      </c>
      <c r="AF2119" s="13">
        <f t="shared" si="218"/>
        <v>0</v>
      </c>
      <c r="AG2119" s="13">
        <f t="shared" si="221"/>
        <v>0</v>
      </c>
      <c r="AH2119" s="12">
        <f t="shared" si="222"/>
        <v>1</v>
      </c>
    </row>
    <row r="2120" spans="1:34" hidden="1" x14ac:dyDescent="0.3">
      <c r="A2120" s="11" t="s">
        <v>6973</v>
      </c>
      <c r="B2120" s="12" t="s">
        <v>4976</v>
      </c>
      <c r="C2120" s="12" t="s">
        <v>6926</v>
      </c>
      <c r="D2120" s="11" t="s">
        <v>6974</v>
      </c>
      <c r="E2120" s="11" t="s">
        <v>6975</v>
      </c>
      <c r="F2120" s="11" t="s">
        <v>6973</v>
      </c>
      <c r="G2120" s="12" t="s">
        <v>6976</v>
      </c>
      <c r="I2120" s="13"/>
      <c r="J2120" s="13"/>
      <c r="M2120" s="15" t="s">
        <v>370</v>
      </c>
      <c r="N2120" s="13"/>
      <c r="O2120" s="13" t="s">
        <v>370</v>
      </c>
      <c r="P2120" s="13"/>
      <c r="R2120" s="13"/>
      <c r="S2120" s="13" t="s">
        <v>370</v>
      </c>
      <c r="T2120" s="13"/>
      <c r="W2120" s="13" t="s">
        <v>370</v>
      </c>
      <c r="Y2120" s="13"/>
      <c r="Z2120" s="14"/>
      <c r="AD2120" s="13">
        <f t="shared" si="216"/>
        <v>4</v>
      </c>
      <c r="AE2120" s="13">
        <f t="shared" si="217"/>
        <v>0</v>
      </c>
      <c r="AF2120" s="13">
        <f t="shared" si="218"/>
        <v>0</v>
      </c>
      <c r="AG2120" s="13">
        <f t="shared" si="221"/>
        <v>0</v>
      </c>
      <c r="AH2120" s="12">
        <f t="shared" si="222"/>
        <v>4</v>
      </c>
    </row>
    <row r="2121" spans="1:34" hidden="1" x14ac:dyDescent="0.3">
      <c r="A2121" s="11" t="s">
        <v>6977</v>
      </c>
      <c r="B2121" s="12" t="s">
        <v>4976</v>
      </c>
      <c r="C2121" s="12" t="s">
        <v>6926</v>
      </c>
      <c r="D2121" s="11" t="s">
        <v>6978</v>
      </c>
      <c r="E2121" s="11" t="s">
        <v>6979</v>
      </c>
      <c r="F2121" s="11" t="s">
        <v>6977</v>
      </c>
      <c r="G2121" s="12" t="s">
        <v>6980</v>
      </c>
      <c r="I2121" s="13"/>
      <c r="J2121" s="13"/>
      <c r="M2121" s="15" t="s">
        <v>370</v>
      </c>
      <c r="N2121" s="13"/>
      <c r="P2121" s="13"/>
      <c r="R2121" s="13"/>
      <c r="T2121" s="13"/>
      <c r="W2121" s="13"/>
      <c r="Y2121" s="13"/>
      <c r="Z2121" s="14"/>
      <c r="AD2121" s="13">
        <f t="shared" si="216"/>
        <v>1</v>
      </c>
      <c r="AE2121" s="13">
        <f t="shared" si="217"/>
        <v>0</v>
      </c>
      <c r="AF2121" s="13">
        <f t="shared" si="218"/>
        <v>0</v>
      </c>
      <c r="AG2121" s="13">
        <f t="shared" si="221"/>
        <v>0</v>
      </c>
      <c r="AH2121" s="12">
        <f t="shared" si="222"/>
        <v>1</v>
      </c>
    </row>
    <row r="2122" spans="1:34" hidden="1" x14ac:dyDescent="0.3">
      <c r="A2122" s="11" t="s">
        <v>145</v>
      </c>
      <c r="B2122" s="12" t="s">
        <v>4976</v>
      </c>
      <c r="C2122" s="12" t="s">
        <v>6926</v>
      </c>
      <c r="D2122" s="11" t="s">
        <v>6978</v>
      </c>
      <c r="E2122" s="11" t="s">
        <v>6981</v>
      </c>
      <c r="F2122" s="11" t="s">
        <v>145</v>
      </c>
      <c r="G2122" s="12" t="s">
        <v>6982</v>
      </c>
      <c r="I2122" s="13"/>
      <c r="J2122" s="13"/>
      <c r="M2122" s="15" t="s">
        <v>370</v>
      </c>
      <c r="N2122" s="13"/>
      <c r="P2122" s="13"/>
      <c r="R2122" s="13"/>
      <c r="T2122" s="13"/>
      <c r="W2122" s="13" t="s">
        <v>370</v>
      </c>
      <c r="Y2122" s="13"/>
      <c r="Z2122" s="14"/>
      <c r="AD2122" s="13">
        <f t="shared" si="216"/>
        <v>2</v>
      </c>
      <c r="AE2122" s="13">
        <f t="shared" si="217"/>
        <v>0</v>
      </c>
      <c r="AF2122" s="13">
        <f t="shared" si="218"/>
        <v>0</v>
      </c>
      <c r="AG2122" s="13">
        <f t="shared" si="221"/>
        <v>0</v>
      </c>
      <c r="AH2122" s="12">
        <f t="shared" si="222"/>
        <v>2</v>
      </c>
    </row>
    <row r="2123" spans="1:34" hidden="1" x14ac:dyDescent="0.3">
      <c r="A2123" s="11" t="s">
        <v>6983</v>
      </c>
      <c r="B2123" s="12" t="s">
        <v>4976</v>
      </c>
      <c r="C2123" s="12" t="s">
        <v>6926</v>
      </c>
      <c r="D2123" s="11" t="s">
        <v>6978</v>
      </c>
      <c r="E2123" s="11" t="s">
        <v>5238</v>
      </c>
      <c r="F2123" s="11" t="s">
        <v>6983</v>
      </c>
      <c r="G2123" s="12" t="s">
        <v>6984</v>
      </c>
      <c r="I2123" s="13"/>
      <c r="J2123" s="13"/>
      <c r="K2123" s="14" t="s">
        <v>370</v>
      </c>
      <c r="M2123" s="15"/>
      <c r="N2123" s="13"/>
      <c r="P2123" s="13" t="s">
        <v>370</v>
      </c>
      <c r="Q2123" s="13" t="s">
        <v>370</v>
      </c>
      <c r="R2123" s="13"/>
      <c r="T2123" s="13" t="s">
        <v>370</v>
      </c>
      <c r="W2123" s="13" t="s">
        <v>370</v>
      </c>
      <c r="Y2123" s="13"/>
      <c r="Z2123" s="14"/>
      <c r="AD2123" s="13">
        <f t="shared" si="216"/>
        <v>5</v>
      </c>
      <c r="AE2123" s="13">
        <f t="shared" si="217"/>
        <v>0</v>
      </c>
      <c r="AF2123" s="13">
        <f t="shared" si="218"/>
        <v>0</v>
      </c>
      <c r="AG2123" s="13">
        <f t="shared" si="221"/>
        <v>0</v>
      </c>
      <c r="AH2123" s="12">
        <f t="shared" si="222"/>
        <v>5</v>
      </c>
    </row>
    <row r="2124" spans="1:34" hidden="1" x14ac:dyDescent="0.3">
      <c r="A2124" s="11" t="s">
        <v>6985</v>
      </c>
      <c r="B2124" s="12" t="s">
        <v>4976</v>
      </c>
      <c r="C2124" s="12" t="s">
        <v>6926</v>
      </c>
      <c r="D2124" s="11" t="s">
        <v>6986</v>
      </c>
      <c r="E2124" s="11" t="s">
        <v>6183</v>
      </c>
      <c r="F2124" s="11" t="s">
        <v>6985</v>
      </c>
      <c r="G2124" s="12" t="s">
        <v>6987</v>
      </c>
      <c r="I2124" s="13"/>
      <c r="J2124" s="13"/>
      <c r="K2124" s="14" t="s">
        <v>370</v>
      </c>
      <c r="M2124" s="15"/>
      <c r="N2124" s="13"/>
      <c r="P2124" s="13"/>
      <c r="Q2124" s="13" t="s">
        <v>370</v>
      </c>
      <c r="R2124" s="13"/>
      <c r="T2124" s="13"/>
      <c r="W2124" s="13" t="s">
        <v>370</v>
      </c>
      <c r="Y2124" s="13"/>
      <c r="Z2124" s="14"/>
      <c r="AD2124" s="13">
        <f t="shared" si="216"/>
        <v>3</v>
      </c>
      <c r="AE2124" s="13">
        <f t="shared" si="217"/>
        <v>0</v>
      </c>
      <c r="AF2124" s="13">
        <f t="shared" si="218"/>
        <v>0</v>
      </c>
      <c r="AG2124" s="13">
        <f t="shared" si="221"/>
        <v>0</v>
      </c>
      <c r="AH2124" s="12">
        <f t="shared" si="222"/>
        <v>3</v>
      </c>
    </row>
    <row r="2125" spans="1:34" hidden="1" x14ac:dyDescent="0.3">
      <c r="A2125" s="11" t="s">
        <v>6988</v>
      </c>
      <c r="B2125" s="12" t="s">
        <v>4976</v>
      </c>
      <c r="C2125" s="12" t="s">
        <v>6926</v>
      </c>
      <c r="D2125" s="11" t="s">
        <v>6986</v>
      </c>
      <c r="E2125" s="11" t="s">
        <v>6989</v>
      </c>
      <c r="F2125" s="11" t="s">
        <v>6988</v>
      </c>
      <c r="G2125" s="12" t="s">
        <v>6990</v>
      </c>
      <c r="I2125" s="13"/>
      <c r="J2125" s="13" t="s">
        <v>370</v>
      </c>
      <c r="K2125" s="14" t="s">
        <v>370</v>
      </c>
      <c r="M2125" s="15" t="s">
        <v>370</v>
      </c>
      <c r="N2125" s="13"/>
      <c r="P2125" s="13" t="s">
        <v>370</v>
      </c>
      <c r="Q2125" s="13" t="s">
        <v>370</v>
      </c>
      <c r="R2125" s="13"/>
      <c r="S2125" s="13" t="s">
        <v>370</v>
      </c>
      <c r="T2125" s="13" t="s">
        <v>370</v>
      </c>
      <c r="W2125" s="13" t="s">
        <v>370</v>
      </c>
      <c r="Y2125" s="13"/>
      <c r="Z2125" s="14"/>
      <c r="AD2125" s="13">
        <f t="shared" si="216"/>
        <v>8</v>
      </c>
      <c r="AE2125" s="13">
        <f t="shared" si="217"/>
        <v>0</v>
      </c>
      <c r="AF2125" s="13">
        <f t="shared" si="218"/>
        <v>0</v>
      </c>
      <c r="AG2125" s="13">
        <f t="shared" si="221"/>
        <v>0</v>
      </c>
      <c r="AH2125" s="12">
        <f t="shared" si="222"/>
        <v>8</v>
      </c>
    </row>
    <row r="2126" spans="1:34" hidden="1" x14ac:dyDescent="0.3">
      <c r="A2126" s="11" t="s">
        <v>6991</v>
      </c>
      <c r="B2126" s="12" t="s">
        <v>4976</v>
      </c>
      <c r="C2126" s="12" t="s">
        <v>6926</v>
      </c>
      <c r="D2126" s="11" t="s">
        <v>6992</v>
      </c>
      <c r="E2126" s="11" t="s">
        <v>6993</v>
      </c>
      <c r="F2126" s="11" t="s">
        <v>6991</v>
      </c>
      <c r="G2126" s="12" t="s">
        <v>6994</v>
      </c>
      <c r="I2126" s="13"/>
      <c r="J2126" s="13"/>
      <c r="M2126" s="15" t="s">
        <v>370</v>
      </c>
      <c r="N2126" s="13"/>
      <c r="O2126" s="13" t="s">
        <v>370</v>
      </c>
      <c r="P2126" s="13"/>
      <c r="R2126" s="13"/>
      <c r="S2126" s="13" t="s">
        <v>370</v>
      </c>
      <c r="T2126" s="13"/>
      <c r="W2126" s="13"/>
      <c r="Y2126" s="13"/>
      <c r="Z2126" s="14"/>
      <c r="AD2126" s="13">
        <f t="shared" si="216"/>
        <v>3</v>
      </c>
      <c r="AE2126" s="13">
        <f t="shared" si="217"/>
        <v>0</v>
      </c>
      <c r="AF2126" s="13">
        <f t="shared" si="218"/>
        <v>0</v>
      </c>
      <c r="AG2126" s="13">
        <f t="shared" si="221"/>
        <v>0</v>
      </c>
      <c r="AH2126" s="12">
        <f t="shared" si="222"/>
        <v>3</v>
      </c>
    </row>
    <row r="2127" spans="1:34" hidden="1" x14ac:dyDescent="0.3">
      <c r="A2127" s="11" t="s">
        <v>6995</v>
      </c>
      <c r="B2127" s="12" t="s">
        <v>4976</v>
      </c>
      <c r="C2127" s="12" t="s">
        <v>6926</v>
      </c>
      <c r="D2127" s="11" t="s">
        <v>6996</v>
      </c>
      <c r="E2127" s="11" t="s">
        <v>6997</v>
      </c>
      <c r="F2127" s="11" t="s">
        <v>6995</v>
      </c>
      <c r="G2127" s="12" t="s">
        <v>6998</v>
      </c>
      <c r="I2127" s="13"/>
      <c r="J2127" s="13" t="s">
        <v>370</v>
      </c>
      <c r="K2127" s="14" t="s">
        <v>370</v>
      </c>
      <c r="M2127" s="15" t="s">
        <v>370</v>
      </c>
      <c r="N2127" s="13"/>
      <c r="O2127" s="13" t="s">
        <v>370</v>
      </c>
      <c r="P2127" s="13"/>
      <c r="R2127" s="13"/>
      <c r="S2127" s="13" t="s">
        <v>370</v>
      </c>
      <c r="T2127" s="13"/>
      <c r="W2127" s="13" t="s">
        <v>370</v>
      </c>
      <c r="Y2127" s="13"/>
      <c r="Z2127" s="14"/>
      <c r="AD2127" s="13">
        <f t="shared" si="216"/>
        <v>6</v>
      </c>
      <c r="AE2127" s="13">
        <f t="shared" si="217"/>
        <v>0</v>
      </c>
      <c r="AF2127" s="13">
        <f t="shared" si="218"/>
        <v>0</v>
      </c>
      <c r="AG2127" s="13">
        <f t="shared" si="221"/>
        <v>0</v>
      </c>
      <c r="AH2127" s="12">
        <f t="shared" si="222"/>
        <v>6</v>
      </c>
    </row>
    <row r="2128" spans="1:34" hidden="1" x14ac:dyDescent="0.3">
      <c r="A2128" s="11" t="s">
        <v>6999</v>
      </c>
      <c r="B2128" s="12" t="s">
        <v>4976</v>
      </c>
      <c r="C2128" s="12" t="s">
        <v>6926</v>
      </c>
      <c r="D2128" s="11" t="s">
        <v>6996</v>
      </c>
      <c r="E2128" s="11" t="s">
        <v>1500</v>
      </c>
      <c r="F2128" s="11" t="s">
        <v>6999</v>
      </c>
      <c r="G2128" s="12" t="s">
        <v>7000</v>
      </c>
      <c r="I2128" s="13"/>
      <c r="J2128" s="13" t="s">
        <v>370</v>
      </c>
      <c r="K2128" s="14" t="s">
        <v>370</v>
      </c>
      <c r="M2128" s="15"/>
      <c r="N2128" s="13"/>
      <c r="P2128" s="13"/>
      <c r="R2128" s="13"/>
      <c r="T2128" s="13"/>
      <c r="W2128" s="13"/>
      <c r="Y2128" s="13"/>
      <c r="Z2128" s="14"/>
      <c r="AD2128" s="13">
        <f t="shared" si="216"/>
        <v>2</v>
      </c>
      <c r="AE2128" s="13">
        <f t="shared" si="217"/>
        <v>0</v>
      </c>
      <c r="AF2128" s="13">
        <f t="shared" si="218"/>
        <v>0</v>
      </c>
      <c r="AG2128" s="13">
        <f t="shared" si="221"/>
        <v>0</v>
      </c>
      <c r="AH2128" s="12">
        <f t="shared" si="222"/>
        <v>2</v>
      </c>
    </row>
    <row r="2129" spans="1:34" hidden="1" x14ac:dyDescent="0.3">
      <c r="A2129" s="11" t="s">
        <v>7001</v>
      </c>
      <c r="B2129" s="12" t="s">
        <v>4976</v>
      </c>
      <c r="C2129" s="12" t="s">
        <v>6926</v>
      </c>
      <c r="D2129" s="11" t="s">
        <v>6996</v>
      </c>
      <c r="E2129" s="11" t="s">
        <v>7002</v>
      </c>
      <c r="F2129" s="11" t="s">
        <v>7001</v>
      </c>
      <c r="G2129" s="12" t="s">
        <v>7003</v>
      </c>
      <c r="I2129" s="13"/>
      <c r="J2129" s="13"/>
      <c r="K2129" s="17" t="s">
        <v>416</v>
      </c>
      <c r="M2129" s="15"/>
      <c r="N2129" s="13"/>
      <c r="P2129" s="13"/>
      <c r="R2129" s="13"/>
      <c r="T2129" s="13"/>
      <c r="W2129" s="13"/>
      <c r="Y2129" s="13"/>
      <c r="Z2129" s="14"/>
      <c r="AD2129" s="13">
        <f t="shared" si="216"/>
        <v>1</v>
      </c>
      <c r="AE2129" s="13">
        <f t="shared" si="217"/>
        <v>0</v>
      </c>
      <c r="AF2129" s="13">
        <f t="shared" si="218"/>
        <v>0</v>
      </c>
      <c r="AG2129" s="13">
        <f t="shared" si="221"/>
        <v>0</v>
      </c>
      <c r="AH2129" s="12">
        <f t="shared" si="222"/>
        <v>1</v>
      </c>
    </row>
    <row r="2130" spans="1:34" hidden="1" x14ac:dyDescent="0.3">
      <c r="A2130" s="11" t="s">
        <v>7004</v>
      </c>
      <c r="B2130" s="12" t="s">
        <v>4976</v>
      </c>
      <c r="C2130" s="12" t="s">
        <v>6926</v>
      </c>
      <c r="D2130" s="11" t="s">
        <v>6996</v>
      </c>
      <c r="E2130" s="11" t="s">
        <v>1911</v>
      </c>
      <c r="F2130" s="11" t="s">
        <v>7004</v>
      </c>
      <c r="G2130" s="12" t="s">
        <v>7005</v>
      </c>
      <c r="I2130" s="13"/>
      <c r="J2130" s="13"/>
      <c r="K2130" s="17" t="s">
        <v>416</v>
      </c>
      <c r="M2130" s="15"/>
      <c r="N2130" s="13"/>
      <c r="P2130" s="13"/>
      <c r="R2130" s="13"/>
      <c r="T2130" s="13"/>
      <c r="W2130" s="13"/>
      <c r="Y2130" s="13"/>
      <c r="Z2130" s="14"/>
      <c r="AD2130" s="13">
        <f t="shared" si="216"/>
        <v>1</v>
      </c>
      <c r="AE2130" s="13">
        <f t="shared" si="217"/>
        <v>0</v>
      </c>
      <c r="AF2130" s="13">
        <f t="shared" si="218"/>
        <v>0</v>
      </c>
      <c r="AG2130" s="13">
        <f t="shared" si="221"/>
        <v>0</v>
      </c>
      <c r="AH2130" s="12">
        <f t="shared" si="222"/>
        <v>1</v>
      </c>
    </row>
    <row r="2131" spans="1:34" hidden="1" x14ac:dyDescent="0.3">
      <c r="A2131" s="11" t="s">
        <v>7006</v>
      </c>
      <c r="B2131" s="12" t="s">
        <v>4976</v>
      </c>
      <c r="C2131" s="12" t="s">
        <v>6926</v>
      </c>
      <c r="D2131" s="11" t="s">
        <v>6996</v>
      </c>
      <c r="E2131" s="11" t="s">
        <v>7007</v>
      </c>
      <c r="F2131" s="11" t="s">
        <v>7006</v>
      </c>
      <c r="G2131" s="12" t="s">
        <v>7008</v>
      </c>
      <c r="I2131" s="13"/>
      <c r="J2131" s="13"/>
      <c r="K2131" s="14" t="s">
        <v>370</v>
      </c>
      <c r="M2131" s="15"/>
      <c r="N2131" s="13"/>
      <c r="P2131" s="13"/>
      <c r="Q2131" s="13" t="s">
        <v>370</v>
      </c>
      <c r="R2131" s="13"/>
      <c r="T2131" s="13"/>
      <c r="W2131" s="13" t="s">
        <v>370</v>
      </c>
      <c r="Y2131" s="13"/>
      <c r="Z2131" s="14"/>
      <c r="AD2131" s="13">
        <f t="shared" si="216"/>
        <v>3</v>
      </c>
      <c r="AE2131" s="13">
        <f t="shared" si="217"/>
        <v>0</v>
      </c>
      <c r="AF2131" s="13">
        <f t="shared" si="218"/>
        <v>0</v>
      </c>
      <c r="AG2131" s="13">
        <f t="shared" si="221"/>
        <v>0</v>
      </c>
      <c r="AH2131" s="12">
        <f t="shared" si="222"/>
        <v>3</v>
      </c>
    </row>
    <row r="2132" spans="1:34" hidden="1" x14ac:dyDescent="0.3">
      <c r="A2132" s="11" t="s">
        <v>7009</v>
      </c>
      <c r="B2132" s="12" t="s">
        <v>4976</v>
      </c>
      <c r="C2132" s="12" t="s">
        <v>6926</v>
      </c>
      <c r="D2132" s="11" t="s">
        <v>6996</v>
      </c>
      <c r="E2132" s="11" t="s">
        <v>7010</v>
      </c>
      <c r="F2132" s="11" t="s">
        <v>7009</v>
      </c>
      <c r="G2132" s="12" t="s">
        <v>7011</v>
      </c>
      <c r="I2132" s="13"/>
      <c r="J2132" s="13"/>
      <c r="K2132" s="14" t="s">
        <v>370</v>
      </c>
      <c r="M2132" s="15"/>
      <c r="N2132" s="13"/>
      <c r="P2132" s="13" t="s">
        <v>370</v>
      </c>
      <c r="Q2132" s="13" t="s">
        <v>370</v>
      </c>
      <c r="R2132" s="13"/>
      <c r="T2132" s="13" t="s">
        <v>370</v>
      </c>
      <c r="W2132" s="13"/>
      <c r="Y2132" s="13"/>
      <c r="Z2132" s="14"/>
      <c r="AD2132" s="13">
        <f t="shared" si="216"/>
        <v>4</v>
      </c>
      <c r="AE2132" s="13">
        <f t="shared" si="217"/>
        <v>0</v>
      </c>
      <c r="AF2132" s="13">
        <f t="shared" si="218"/>
        <v>0</v>
      </c>
      <c r="AG2132" s="13">
        <f t="shared" si="221"/>
        <v>0</v>
      </c>
      <c r="AH2132" s="12">
        <f t="shared" si="222"/>
        <v>4</v>
      </c>
    </row>
    <row r="2133" spans="1:34" hidden="1" x14ac:dyDescent="0.3">
      <c r="A2133" s="11" t="s">
        <v>7012</v>
      </c>
      <c r="B2133" s="12" t="s">
        <v>4976</v>
      </c>
      <c r="C2133" s="12" t="s">
        <v>6926</v>
      </c>
      <c r="D2133" s="11" t="s">
        <v>6996</v>
      </c>
      <c r="E2133" s="11" t="s">
        <v>7013</v>
      </c>
      <c r="F2133" s="11" t="s">
        <v>7012</v>
      </c>
      <c r="G2133" s="12" t="s">
        <v>7014</v>
      </c>
      <c r="I2133" s="13"/>
      <c r="J2133" s="13"/>
      <c r="M2133" s="15" t="s">
        <v>370</v>
      </c>
      <c r="N2133" s="13"/>
      <c r="O2133" s="13" t="s">
        <v>370</v>
      </c>
      <c r="P2133" s="13"/>
      <c r="R2133" s="13"/>
      <c r="S2133" s="13" t="s">
        <v>370</v>
      </c>
      <c r="T2133" s="13"/>
      <c r="W2133" s="13"/>
      <c r="Y2133" s="13"/>
      <c r="Z2133" s="14"/>
      <c r="AD2133" s="13">
        <f t="shared" si="216"/>
        <v>3</v>
      </c>
      <c r="AE2133" s="13">
        <f t="shared" si="217"/>
        <v>0</v>
      </c>
      <c r="AF2133" s="13">
        <f t="shared" si="218"/>
        <v>0</v>
      </c>
      <c r="AG2133" s="13">
        <f t="shared" si="221"/>
        <v>0</v>
      </c>
      <c r="AH2133" s="12">
        <f t="shared" si="222"/>
        <v>3</v>
      </c>
    </row>
    <row r="2134" spans="1:34" hidden="1" x14ac:dyDescent="0.3">
      <c r="A2134" s="11" t="s">
        <v>7015</v>
      </c>
      <c r="B2134" s="12" t="s">
        <v>4976</v>
      </c>
      <c r="C2134" s="12" t="s">
        <v>6926</v>
      </c>
      <c r="D2134" s="11" t="s">
        <v>6996</v>
      </c>
      <c r="E2134" s="11" t="s">
        <v>7016</v>
      </c>
      <c r="F2134" s="11" t="s">
        <v>7015</v>
      </c>
      <c r="G2134" s="12" t="s">
        <v>7017</v>
      </c>
      <c r="I2134" s="13"/>
      <c r="J2134" s="13"/>
      <c r="M2134" s="15"/>
      <c r="N2134" s="13"/>
      <c r="P2134" s="13"/>
      <c r="R2134" s="13"/>
      <c r="S2134" s="16" t="s">
        <v>416</v>
      </c>
      <c r="T2134" s="13"/>
      <c r="W2134" s="13"/>
      <c r="Y2134" s="13"/>
      <c r="Z2134" s="14"/>
      <c r="AD2134" s="13">
        <f t="shared" si="216"/>
        <v>1</v>
      </c>
      <c r="AE2134" s="13">
        <f t="shared" si="217"/>
        <v>0</v>
      </c>
      <c r="AF2134" s="13">
        <f t="shared" si="218"/>
        <v>0</v>
      </c>
      <c r="AG2134" s="13">
        <f t="shared" si="221"/>
        <v>0</v>
      </c>
      <c r="AH2134" s="12">
        <f t="shared" si="222"/>
        <v>1</v>
      </c>
    </row>
    <row r="2135" spans="1:34" hidden="1" x14ac:dyDescent="0.3">
      <c r="A2135" s="11" t="s">
        <v>7018</v>
      </c>
      <c r="B2135" s="12" t="s">
        <v>4976</v>
      </c>
      <c r="C2135" s="12" t="s">
        <v>6926</v>
      </c>
      <c r="D2135" s="11" t="s">
        <v>7019</v>
      </c>
      <c r="E2135" s="11" t="s">
        <v>7020</v>
      </c>
      <c r="F2135" s="11" t="s">
        <v>7018</v>
      </c>
      <c r="G2135" s="12" t="s">
        <v>7021</v>
      </c>
      <c r="I2135" s="13"/>
      <c r="J2135" s="13"/>
      <c r="K2135" s="13" t="s">
        <v>370</v>
      </c>
      <c r="M2135" s="15"/>
      <c r="N2135" s="13"/>
      <c r="O2135" s="13" t="s">
        <v>370</v>
      </c>
      <c r="P2135" s="13"/>
      <c r="R2135" s="13"/>
      <c r="S2135" s="13" t="s">
        <v>370</v>
      </c>
      <c r="T2135" s="13"/>
      <c r="W2135" s="13"/>
      <c r="Y2135" s="13"/>
      <c r="Z2135" s="14"/>
      <c r="AD2135" s="13">
        <f t="shared" si="216"/>
        <v>3</v>
      </c>
      <c r="AE2135" s="13">
        <f t="shared" si="217"/>
        <v>0</v>
      </c>
      <c r="AF2135" s="13">
        <f t="shared" si="218"/>
        <v>0</v>
      </c>
      <c r="AG2135" s="13">
        <f t="shared" si="221"/>
        <v>0</v>
      </c>
      <c r="AH2135" s="12">
        <f t="shared" si="222"/>
        <v>3</v>
      </c>
    </row>
    <row r="2136" spans="1:34" hidden="1" x14ac:dyDescent="0.3">
      <c r="A2136" s="11" t="s">
        <v>7022</v>
      </c>
      <c r="B2136" s="12" t="s">
        <v>4976</v>
      </c>
      <c r="C2136" s="12" t="s">
        <v>6926</v>
      </c>
      <c r="D2136" s="11" t="s">
        <v>7019</v>
      </c>
      <c r="E2136" s="11" t="s">
        <v>7023</v>
      </c>
      <c r="F2136" s="11" t="s">
        <v>7022</v>
      </c>
      <c r="G2136" s="12" t="s">
        <v>7024</v>
      </c>
      <c r="I2136" s="13"/>
      <c r="J2136" s="13"/>
      <c r="K2136" s="14" t="s">
        <v>370</v>
      </c>
      <c r="M2136" s="15" t="s">
        <v>370</v>
      </c>
      <c r="N2136" s="13"/>
      <c r="P2136" s="13"/>
      <c r="R2136" s="13"/>
      <c r="T2136" s="13"/>
      <c r="W2136" s="13" t="s">
        <v>370</v>
      </c>
      <c r="Y2136" s="13"/>
      <c r="Z2136" s="14"/>
      <c r="AD2136" s="13">
        <f t="shared" si="216"/>
        <v>3</v>
      </c>
      <c r="AE2136" s="13">
        <f t="shared" si="217"/>
        <v>0</v>
      </c>
      <c r="AF2136" s="13">
        <f t="shared" si="218"/>
        <v>0</v>
      </c>
      <c r="AG2136" s="13">
        <f t="shared" si="221"/>
        <v>0</v>
      </c>
      <c r="AH2136" s="12">
        <f t="shared" si="222"/>
        <v>3</v>
      </c>
    </row>
    <row r="2137" spans="1:34" hidden="1" x14ac:dyDescent="0.3">
      <c r="A2137" s="11" t="s">
        <v>7025</v>
      </c>
      <c r="B2137" s="12" t="s">
        <v>4976</v>
      </c>
      <c r="C2137" s="12" t="s">
        <v>6926</v>
      </c>
      <c r="D2137" s="11" t="s">
        <v>7019</v>
      </c>
      <c r="E2137" s="11" t="s">
        <v>7026</v>
      </c>
      <c r="F2137" s="11" t="s">
        <v>7025</v>
      </c>
      <c r="G2137" s="12" t="s">
        <v>7027</v>
      </c>
      <c r="I2137" s="13"/>
      <c r="J2137" s="13" t="s">
        <v>370</v>
      </c>
      <c r="K2137" s="14" t="s">
        <v>370</v>
      </c>
      <c r="M2137" s="15"/>
      <c r="N2137" s="13"/>
      <c r="P2137" s="13"/>
      <c r="R2137" s="13"/>
      <c r="S2137" s="13" t="s">
        <v>370</v>
      </c>
      <c r="T2137" s="13"/>
      <c r="W2137" s="13"/>
      <c r="Y2137" s="13"/>
      <c r="Z2137" s="14"/>
      <c r="AD2137" s="13">
        <f t="shared" si="216"/>
        <v>3</v>
      </c>
      <c r="AE2137" s="13">
        <f t="shared" si="217"/>
        <v>0</v>
      </c>
      <c r="AF2137" s="13">
        <f t="shared" si="218"/>
        <v>0</v>
      </c>
      <c r="AG2137" s="13">
        <f t="shared" si="221"/>
        <v>0</v>
      </c>
      <c r="AH2137" s="12">
        <f t="shared" si="222"/>
        <v>3</v>
      </c>
    </row>
    <row r="2138" spans="1:34" hidden="1" x14ac:dyDescent="0.3">
      <c r="A2138" s="11" t="s">
        <v>147</v>
      </c>
      <c r="B2138" s="12" t="s">
        <v>4976</v>
      </c>
      <c r="C2138" s="12" t="s">
        <v>6926</v>
      </c>
      <c r="D2138" s="11" t="s">
        <v>7028</v>
      </c>
      <c r="E2138" s="11" t="s">
        <v>7029</v>
      </c>
      <c r="F2138" s="11" t="s">
        <v>147</v>
      </c>
      <c r="G2138" s="12" t="s">
        <v>7030</v>
      </c>
      <c r="H2138" s="13" t="s">
        <v>370</v>
      </c>
      <c r="I2138" s="13"/>
      <c r="J2138" s="13" t="s">
        <v>370</v>
      </c>
      <c r="K2138" s="14" t="s">
        <v>370</v>
      </c>
      <c r="M2138" s="15" t="s">
        <v>370</v>
      </c>
      <c r="N2138" s="13"/>
      <c r="O2138" s="13" t="s">
        <v>370</v>
      </c>
      <c r="P2138" s="13" t="s">
        <v>370</v>
      </c>
      <c r="Q2138" s="13" t="s">
        <v>370</v>
      </c>
      <c r="R2138" s="13" t="s">
        <v>370</v>
      </c>
      <c r="S2138" s="13" t="s">
        <v>370</v>
      </c>
      <c r="T2138" s="13" t="s">
        <v>370</v>
      </c>
      <c r="U2138" s="13" t="s">
        <v>370</v>
      </c>
      <c r="W2138" s="13" t="s">
        <v>370</v>
      </c>
      <c r="Y2138" s="13"/>
      <c r="Z2138" s="14"/>
      <c r="AD2138" s="13">
        <f t="shared" si="216"/>
        <v>12</v>
      </c>
      <c r="AE2138" s="13">
        <f t="shared" si="217"/>
        <v>0</v>
      </c>
      <c r="AF2138" s="13">
        <f t="shared" si="218"/>
        <v>0</v>
      </c>
      <c r="AG2138" s="13">
        <f t="shared" si="221"/>
        <v>0</v>
      </c>
      <c r="AH2138" s="12">
        <f t="shared" si="222"/>
        <v>12</v>
      </c>
    </row>
    <row r="2139" spans="1:34" hidden="1" x14ac:dyDescent="0.3">
      <c r="A2139" s="11" t="s">
        <v>7031</v>
      </c>
      <c r="B2139" s="12" t="s">
        <v>4976</v>
      </c>
      <c r="C2139" s="12" t="s">
        <v>6926</v>
      </c>
      <c r="D2139" s="11" t="s">
        <v>7032</v>
      </c>
      <c r="E2139" s="11" t="s">
        <v>7033</v>
      </c>
      <c r="F2139" s="11" t="s">
        <v>7031</v>
      </c>
      <c r="G2139" s="12" t="s">
        <v>7034</v>
      </c>
      <c r="I2139" s="13"/>
      <c r="J2139" s="13"/>
      <c r="K2139" s="14" t="s">
        <v>370</v>
      </c>
      <c r="M2139" s="15"/>
      <c r="N2139" s="13"/>
      <c r="P2139" s="13" t="s">
        <v>370</v>
      </c>
      <c r="Q2139" s="13" t="s">
        <v>370</v>
      </c>
      <c r="R2139" s="13"/>
      <c r="T2139" s="13" t="s">
        <v>370</v>
      </c>
      <c r="W2139" s="13" t="s">
        <v>370</v>
      </c>
      <c r="Y2139" s="13"/>
      <c r="Z2139" s="14"/>
      <c r="AD2139" s="13">
        <f t="shared" si="216"/>
        <v>5</v>
      </c>
      <c r="AE2139" s="13">
        <f t="shared" si="217"/>
        <v>0</v>
      </c>
      <c r="AF2139" s="13">
        <f t="shared" si="218"/>
        <v>0</v>
      </c>
      <c r="AG2139" s="13">
        <f t="shared" si="221"/>
        <v>0</v>
      </c>
      <c r="AH2139" s="12">
        <f t="shared" si="222"/>
        <v>5</v>
      </c>
    </row>
    <row r="2140" spans="1:34" hidden="1" x14ac:dyDescent="0.3">
      <c r="A2140" s="11" t="s">
        <v>7035</v>
      </c>
      <c r="B2140" s="12" t="s">
        <v>4976</v>
      </c>
      <c r="C2140" s="12" t="s">
        <v>6926</v>
      </c>
      <c r="D2140" s="11" t="s">
        <v>7032</v>
      </c>
      <c r="E2140" s="11" t="s">
        <v>7036</v>
      </c>
      <c r="F2140" s="11" t="s">
        <v>7035</v>
      </c>
      <c r="G2140" s="12" t="s">
        <v>7037</v>
      </c>
      <c r="I2140" s="13"/>
      <c r="J2140" s="13"/>
      <c r="K2140" s="14" t="s">
        <v>370</v>
      </c>
      <c r="M2140" s="15" t="s">
        <v>370</v>
      </c>
      <c r="N2140" s="13"/>
      <c r="O2140" s="13" t="s">
        <v>370</v>
      </c>
      <c r="P2140" s="13"/>
      <c r="R2140" s="13"/>
      <c r="S2140" s="13" t="s">
        <v>370</v>
      </c>
      <c r="T2140" s="13"/>
      <c r="W2140" s="13" t="s">
        <v>370</v>
      </c>
      <c r="Y2140" s="13"/>
      <c r="Z2140" s="14"/>
      <c r="AD2140" s="13">
        <f t="shared" si="216"/>
        <v>5</v>
      </c>
      <c r="AE2140" s="13">
        <f t="shared" si="217"/>
        <v>0</v>
      </c>
      <c r="AF2140" s="13">
        <f t="shared" si="218"/>
        <v>0</v>
      </c>
      <c r="AG2140" s="13">
        <f t="shared" si="221"/>
        <v>0</v>
      </c>
      <c r="AH2140" s="12">
        <f t="shared" si="222"/>
        <v>5</v>
      </c>
    </row>
    <row r="2141" spans="1:34" hidden="1" x14ac:dyDescent="0.3">
      <c r="A2141" s="11" t="s">
        <v>7038</v>
      </c>
      <c r="B2141" s="12" t="s">
        <v>4976</v>
      </c>
      <c r="C2141" s="12" t="s">
        <v>6926</v>
      </c>
      <c r="D2141" s="11" t="s">
        <v>7032</v>
      </c>
      <c r="E2141" s="11" t="s">
        <v>7039</v>
      </c>
      <c r="F2141" s="11" t="s">
        <v>7038</v>
      </c>
      <c r="G2141" s="12" t="s">
        <v>7040</v>
      </c>
      <c r="H2141" s="13" t="s">
        <v>370</v>
      </c>
      <c r="I2141" s="13"/>
      <c r="J2141" s="13" t="s">
        <v>370</v>
      </c>
      <c r="K2141" s="14" t="s">
        <v>370</v>
      </c>
      <c r="M2141" s="15"/>
      <c r="N2141" s="13"/>
      <c r="P2141" s="13"/>
      <c r="R2141" s="13" t="s">
        <v>370</v>
      </c>
      <c r="S2141" s="13" t="s">
        <v>370</v>
      </c>
      <c r="T2141" s="13"/>
      <c r="W2141" s="13"/>
      <c r="Y2141" s="13"/>
      <c r="Z2141" s="14"/>
      <c r="AD2141" s="13">
        <f t="shared" si="216"/>
        <v>5</v>
      </c>
      <c r="AE2141" s="13">
        <f t="shared" si="217"/>
        <v>0</v>
      </c>
      <c r="AF2141" s="13">
        <f t="shared" si="218"/>
        <v>0</v>
      </c>
      <c r="AG2141" s="13">
        <f t="shared" si="221"/>
        <v>0</v>
      </c>
      <c r="AH2141" s="12">
        <f t="shared" si="222"/>
        <v>5</v>
      </c>
    </row>
    <row r="2142" spans="1:34" hidden="1" x14ac:dyDescent="0.3">
      <c r="A2142" s="11" t="s">
        <v>7041</v>
      </c>
      <c r="B2142" s="12" t="s">
        <v>4976</v>
      </c>
      <c r="C2142" s="12" t="s">
        <v>6926</v>
      </c>
      <c r="D2142" s="11" t="s">
        <v>7042</v>
      </c>
      <c r="E2142" s="11" t="s">
        <v>7043</v>
      </c>
      <c r="F2142" s="11" t="s">
        <v>7041</v>
      </c>
      <c r="G2142" s="12" t="s">
        <v>7044</v>
      </c>
      <c r="I2142" s="13"/>
      <c r="J2142" s="13"/>
      <c r="M2142" s="15" t="s">
        <v>370</v>
      </c>
      <c r="N2142" s="13"/>
      <c r="O2142" s="13" t="s">
        <v>370</v>
      </c>
      <c r="P2142" s="13"/>
      <c r="R2142" s="13"/>
      <c r="T2142" s="13"/>
      <c r="W2142" s="13"/>
      <c r="Y2142" s="13"/>
      <c r="Z2142" s="14"/>
      <c r="AD2142" s="13">
        <f>COUNTIF(H2142:Z2142,"X")+COUNTIF(H2142:Z2142, "X(e)")</f>
        <v>2</v>
      </c>
      <c r="AE2142" s="13">
        <f>COUNTIF(H2142:Z2142,"NB")</f>
        <v>0</v>
      </c>
      <c r="AF2142" s="13">
        <f>COUNTIF(H2142:Z2142,"V")</f>
        <v>0</v>
      </c>
      <c r="AG2142" s="13">
        <f t="shared" si="221"/>
        <v>0</v>
      </c>
      <c r="AH2142" s="12">
        <f>SUM(AD2142:AG2142)</f>
        <v>2</v>
      </c>
    </row>
    <row r="2143" spans="1:34" hidden="1" x14ac:dyDescent="0.3">
      <c r="A2143" s="11" t="s">
        <v>7045</v>
      </c>
      <c r="B2143" s="12" t="s">
        <v>4976</v>
      </c>
      <c r="C2143" s="12" t="s">
        <v>6926</v>
      </c>
      <c r="D2143" s="11" t="s">
        <v>7042</v>
      </c>
      <c r="E2143" s="11" t="s">
        <v>4025</v>
      </c>
      <c r="F2143" s="11" t="s">
        <v>7045</v>
      </c>
      <c r="G2143" s="12" t="s">
        <v>7046</v>
      </c>
      <c r="I2143" s="13"/>
      <c r="J2143" s="13"/>
      <c r="K2143" s="13" t="s">
        <v>370</v>
      </c>
      <c r="M2143" s="15" t="s">
        <v>370</v>
      </c>
      <c r="N2143" s="13"/>
      <c r="O2143" s="13" t="s">
        <v>370</v>
      </c>
      <c r="P2143" s="13"/>
      <c r="Q2143" s="13" t="s">
        <v>370</v>
      </c>
      <c r="R2143" s="13"/>
      <c r="S2143" s="13" t="s">
        <v>370</v>
      </c>
      <c r="T2143" s="13"/>
      <c r="W2143" s="13" t="s">
        <v>370</v>
      </c>
      <c r="Y2143" s="13"/>
      <c r="Z2143" s="14"/>
      <c r="AD2143" s="13">
        <f>COUNTIF(H2143:Z2143,"X")+COUNTIF(H2143:Z2143, "X(e)")</f>
        <v>6</v>
      </c>
      <c r="AE2143" s="13">
        <f>COUNTIF(H2143:Z2143,"NB")</f>
        <v>0</v>
      </c>
      <c r="AF2143" s="13">
        <f>COUNTIF(H2143:Z2143,"V")</f>
        <v>0</v>
      </c>
      <c r="AG2143" s="13">
        <f t="shared" si="221"/>
        <v>0</v>
      </c>
      <c r="AH2143" s="12">
        <f>SUM(AD2143:AG2143)</f>
        <v>6</v>
      </c>
    </row>
    <row r="2144" spans="1:34" hidden="1" x14ac:dyDescent="0.3">
      <c r="A2144" s="11" t="s">
        <v>7047</v>
      </c>
      <c r="B2144" s="12" t="s">
        <v>4976</v>
      </c>
      <c r="C2144" s="12" t="s">
        <v>6926</v>
      </c>
      <c r="D2144" s="11" t="s">
        <v>7042</v>
      </c>
      <c r="E2144" s="11" t="s">
        <v>7048</v>
      </c>
      <c r="F2144" s="11" t="s">
        <v>7047</v>
      </c>
      <c r="G2144" s="12" t="s">
        <v>7049</v>
      </c>
      <c r="I2144" s="13"/>
      <c r="J2144" s="13"/>
      <c r="M2144" s="15"/>
      <c r="N2144" s="13"/>
      <c r="P2144" s="13"/>
      <c r="R2144" s="13"/>
      <c r="S2144" s="16" t="s">
        <v>416</v>
      </c>
      <c r="T2144" s="13"/>
      <c r="W2144" s="13"/>
      <c r="Y2144" s="13"/>
      <c r="Z2144" s="14"/>
      <c r="AD2144" s="13">
        <f>COUNTIF(H2144:Z2144,"X")+COUNTIF(H2144:Z2144, "X(e)")</f>
        <v>1</v>
      </c>
      <c r="AE2144" s="13">
        <f>COUNTIF(H2144:Z2144,"NB")</f>
        <v>0</v>
      </c>
      <c r="AF2144" s="13">
        <f>COUNTIF(H2144:Z2144,"V")</f>
        <v>0</v>
      </c>
      <c r="AG2144" s="13">
        <f t="shared" si="221"/>
        <v>0</v>
      </c>
      <c r="AH2144" s="12">
        <f>SUM(AD2144:AG2144)</f>
        <v>1</v>
      </c>
    </row>
    <row r="2145" spans="1:34" hidden="1" x14ac:dyDescent="0.3">
      <c r="A2145" s="11" t="s">
        <v>7050</v>
      </c>
      <c r="B2145" s="12" t="s">
        <v>4976</v>
      </c>
      <c r="C2145" s="12" t="s">
        <v>6926</v>
      </c>
      <c r="D2145" s="11" t="s">
        <v>7042</v>
      </c>
      <c r="E2145" s="11" t="s">
        <v>7051</v>
      </c>
      <c r="F2145" s="11" t="s">
        <v>7050</v>
      </c>
      <c r="G2145" s="12" t="s">
        <v>7052</v>
      </c>
      <c r="I2145" s="13"/>
      <c r="J2145" s="13"/>
      <c r="K2145" s="32" t="s">
        <v>416</v>
      </c>
      <c r="N2145" s="13"/>
      <c r="P2145" s="13"/>
      <c r="R2145" s="13"/>
      <c r="T2145" s="13"/>
      <c r="Y2145" s="13"/>
      <c r="Z2145" s="14"/>
      <c r="AD2145" s="13">
        <f>COUNTIF(H2145:Z2145,"X")+COUNTIF(H2145:Z2145, "X(e)")</f>
        <v>1</v>
      </c>
      <c r="AE2145" s="13">
        <f>COUNTIF(H2145:Z2145,"NB")</f>
        <v>0</v>
      </c>
      <c r="AF2145" s="13">
        <f>COUNTIF(H2145:Z2145,"V")</f>
        <v>0</v>
      </c>
      <c r="AG2145" s="13">
        <f t="shared" si="221"/>
        <v>0</v>
      </c>
      <c r="AH2145" s="12">
        <f>SUM(AD2145:AG2145)</f>
        <v>1</v>
      </c>
    </row>
    <row r="2146" spans="1:34" hidden="1" x14ac:dyDescent="0.3">
      <c r="A2146" s="11" t="s">
        <v>7053</v>
      </c>
      <c r="B2146" s="12" t="s">
        <v>4976</v>
      </c>
      <c r="C2146" s="12" t="s">
        <v>6926</v>
      </c>
      <c r="D2146" s="11" t="s">
        <v>7042</v>
      </c>
      <c r="E2146" s="11" t="s">
        <v>7054</v>
      </c>
      <c r="F2146" s="11" t="s">
        <v>7053</v>
      </c>
      <c r="G2146" s="12" t="s">
        <v>7055</v>
      </c>
      <c r="I2146" s="13"/>
      <c r="J2146" s="13" t="s">
        <v>370</v>
      </c>
      <c r="K2146" s="14" t="s">
        <v>370</v>
      </c>
      <c r="M2146" s="15"/>
      <c r="N2146" s="13"/>
      <c r="P2146" s="13"/>
      <c r="R2146" s="13"/>
      <c r="S2146" s="13" t="s">
        <v>370</v>
      </c>
      <c r="T2146" s="13"/>
      <c r="W2146" s="13" t="s">
        <v>370</v>
      </c>
      <c r="Y2146" s="13"/>
      <c r="Z2146" s="14"/>
      <c r="AD2146" s="13">
        <f>COUNTIF(H2146:Z2146,"X")+COUNTIF(H2146:Z2146, "X(e)")</f>
        <v>4</v>
      </c>
      <c r="AE2146" s="13">
        <f>COUNTIF(H2146:Z2146,"NB")</f>
        <v>0</v>
      </c>
      <c r="AF2146" s="13">
        <f>COUNTIF(H2146:Z2146,"V")</f>
        <v>0</v>
      </c>
      <c r="AG2146" s="13">
        <f t="shared" si="221"/>
        <v>0</v>
      </c>
      <c r="AH2146" s="12">
        <f>SUM(AD2146:AG2146)</f>
        <v>4</v>
      </c>
    </row>
    <row r="2147" spans="1:34" hidden="1" x14ac:dyDescent="0.3">
      <c r="A2147" s="11" t="s">
        <v>7056</v>
      </c>
      <c r="B2147" s="12" t="s">
        <v>4976</v>
      </c>
      <c r="C2147" s="12" t="s">
        <v>6926</v>
      </c>
      <c r="D2147" s="11" t="s">
        <v>7057</v>
      </c>
      <c r="E2147" s="11" t="s">
        <v>7058</v>
      </c>
      <c r="F2147" s="11" t="s">
        <v>7056</v>
      </c>
      <c r="G2147" s="12" t="s">
        <v>7059</v>
      </c>
      <c r="I2147" s="13"/>
      <c r="J2147" s="13"/>
      <c r="K2147" s="14" t="s">
        <v>370</v>
      </c>
      <c r="M2147" s="15" t="s">
        <v>370</v>
      </c>
      <c r="N2147" s="13"/>
      <c r="O2147" s="13" t="s">
        <v>370</v>
      </c>
      <c r="P2147" s="13" t="s">
        <v>370</v>
      </c>
      <c r="Q2147" s="13" t="s">
        <v>370</v>
      </c>
      <c r="R2147" s="13"/>
      <c r="S2147" s="13" t="s">
        <v>370</v>
      </c>
      <c r="T2147" s="13" t="s">
        <v>370</v>
      </c>
      <c r="W2147" s="13" t="s">
        <v>370</v>
      </c>
      <c r="Y2147" s="13"/>
      <c r="Z2147" s="14"/>
      <c r="AD2147" s="13">
        <f t="shared" ref="AD2147:AD2152" si="223">COUNTIF(H2147:Z2147,"X")+COUNTIF(H2147:Z2147, "X(e)")</f>
        <v>8</v>
      </c>
      <c r="AE2147" s="13">
        <f t="shared" ref="AE2147:AE2210" si="224">COUNTIF(H2147:Z2147,"NB")</f>
        <v>0</v>
      </c>
      <c r="AF2147" s="13">
        <f t="shared" ref="AF2147:AF2210" si="225">COUNTIF(H2147:Z2147,"V")</f>
        <v>0</v>
      </c>
      <c r="AG2147" s="13">
        <f t="shared" si="221"/>
        <v>0</v>
      </c>
      <c r="AH2147" s="12">
        <f t="shared" ref="AH2147:AH2152" si="226">SUM(AD2147:AG2147)</f>
        <v>8</v>
      </c>
    </row>
    <row r="2148" spans="1:34" hidden="1" x14ac:dyDescent="0.3">
      <c r="A2148" s="11" t="s">
        <v>7060</v>
      </c>
      <c r="B2148" s="12" t="s">
        <v>4976</v>
      </c>
      <c r="C2148" s="12" t="s">
        <v>6926</v>
      </c>
      <c r="D2148" s="11" t="s">
        <v>7061</v>
      </c>
      <c r="E2148" s="11" t="s">
        <v>522</v>
      </c>
      <c r="F2148" s="11" t="s">
        <v>7060</v>
      </c>
      <c r="G2148" s="12" t="s">
        <v>7062</v>
      </c>
      <c r="I2148" s="13"/>
      <c r="J2148" s="13"/>
      <c r="K2148" s="14" t="s">
        <v>370</v>
      </c>
      <c r="M2148" s="15"/>
      <c r="N2148" s="13"/>
      <c r="P2148" s="13"/>
      <c r="Q2148" s="13" t="s">
        <v>370</v>
      </c>
      <c r="R2148" s="13"/>
      <c r="T2148" s="13"/>
      <c r="W2148" s="13" t="s">
        <v>370</v>
      </c>
      <c r="Y2148" s="13"/>
      <c r="Z2148" s="14"/>
      <c r="AD2148" s="13">
        <f t="shared" si="223"/>
        <v>3</v>
      </c>
      <c r="AE2148" s="13">
        <f t="shared" si="224"/>
        <v>0</v>
      </c>
      <c r="AF2148" s="13">
        <f t="shared" si="225"/>
        <v>0</v>
      </c>
      <c r="AG2148" s="13">
        <f t="shared" si="221"/>
        <v>0</v>
      </c>
      <c r="AH2148" s="12">
        <f t="shared" si="226"/>
        <v>3</v>
      </c>
    </row>
    <row r="2149" spans="1:34" hidden="1" x14ac:dyDescent="0.3">
      <c r="A2149" s="11" t="s">
        <v>7063</v>
      </c>
      <c r="B2149" s="12" t="s">
        <v>4976</v>
      </c>
      <c r="C2149" s="12" t="s">
        <v>6926</v>
      </c>
      <c r="D2149" s="11" t="s">
        <v>7061</v>
      </c>
      <c r="E2149" s="11" t="s">
        <v>5147</v>
      </c>
      <c r="F2149" s="11" t="s">
        <v>7063</v>
      </c>
      <c r="G2149" s="12" t="s">
        <v>7064</v>
      </c>
      <c r="I2149" s="13"/>
      <c r="J2149" s="13"/>
      <c r="M2149" s="15" t="s">
        <v>370</v>
      </c>
      <c r="N2149" s="13"/>
      <c r="O2149" s="13" t="s">
        <v>370</v>
      </c>
      <c r="P2149" s="13"/>
      <c r="R2149" s="13"/>
      <c r="T2149" s="13"/>
      <c r="W2149" s="13"/>
      <c r="Y2149" s="13"/>
      <c r="Z2149" s="14"/>
      <c r="AD2149" s="13">
        <f t="shared" si="223"/>
        <v>2</v>
      </c>
      <c r="AE2149" s="13">
        <f t="shared" si="224"/>
        <v>0</v>
      </c>
      <c r="AF2149" s="13">
        <f t="shared" si="225"/>
        <v>0</v>
      </c>
      <c r="AG2149" s="13">
        <f t="shared" si="221"/>
        <v>0</v>
      </c>
      <c r="AH2149" s="12">
        <f t="shared" si="226"/>
        <v>2</v>
      </c>
    </row>
    <row r="2150" spans="1:34" hidden="1" x14ac:dyDescent="0.3">
      <c r="A2150" s="11" t="s">
        <v>7065</v>
      </c>
      <c r="B2150" s="12" t="s">
        <v>4976</v>
      </c>
      <c r="C2150" s="12" t="s">
        <v>6926</v>
      </c>
      <c r="D2150" s="11" t="s">
        <v>7061</v>
      </c>
      <c r="E2150" s="11" t="s">
        <v>7066</v>
      </c>
      <c r="F2150" s="11" t="s">
        <v>7065</v>
      </c>
      <c r="G2150" s="12" t="s">
        <v>7067</v>
      </c>
      <c r="I2150" s="13"/>
      <c r="J2150" s="13"/>
      <c r="K2150" s="14" t="s">
        <v>370</v>
      </c>
      <c r="M2150" s="15" t="s">
        <v>370</v>
      </c>
      <c r="N2150" s="13"/>
      <c r="O2150" s="13" t="s">
        <v>370</v>
      </c>
      <c r="P2150" s="13" t="s">
        <v>370</v>
      </c>
      <c r="Q2150" s="13" t="s">
        <v>370</v>
      </c>
      <c r="R2150" s="13"/>
      <c r="S2150" s="13" t="s">
        <v>370</v>
      </c>
      <c r="T2150" s="13" t="s">
        <v>370</v>
      </c>
      <c r="U2150" s="13" t="s">
        <v>370</v>
      </c>
      <c r="W2150" s="13" t="s">
        <v>370</v>
      </c>
      <c r="Y2150" s="13"/>
      <c r="Z2150" s="14"/>
      <c r="AD2150" s="13">
        <f t="shared" si="223"/>
        <v>9</v>
      </c>
      <c r="AE2150" s="13">
        <f t="shared" si="224"/>
        <v>0</v>
      </c>
      <c r="AF2150" s="13">
        <f t="shared" si="225"/>
        <v>0</v>
      </c>
      <c r="AG2150" s="13">
        <f t="shared" si="221"/>
        <v>0</v>
      </c>
      <c r="AH2150" s="12">
        <f t="shared" si="226"/>
        <v>9</v>
      </c>
    </row>
    <row r="2151" spans="1:34" hidden="1" x14ac:dyDescent="0.3">
      <c r="A2151" s="11" t="s">
        <v>7068</v>
      </c>
      <c r="B2151" s="12" t="s">
        <v>4976</v>
      </c>
      <c r="C2151" s="12" t="s">
        <v>6926</v>
      </c>
      <c r="D2151" s="11" t="s">
        <v>7061</v>
      </c>
      <c r="E2151" s="11" t="s">
        <v>7069</v>
      </c>
      <c r="F2151" s="11" t="s">
        <v>7068</v>
      </c>
      <c r="G2151" s="12" t="s">
        <v>7070</v>
      </c>
      <c r="I2151" s="13"/>
      <c r="J2151" s="13" t="s">
        <v>370</v>
      </c>
      <c r="K2151" s="14" t="s">
        <v>370</v>
      </c>
      <c r="M2151" s="15"/>
      <c r="N2151" s="13"/>
      <c r="P2151" s="13"/>
      <c r="R2151" s="13"/>
      <c r="S2151" s="13" t="s">
        <v>370</v>
      </c>
      <c r="T2151" s="13"/>
      <c r="W2151" s="13"/>
      <c r="Y2151" s="13"/>
      <c r="Z2151" s="14"/>
      <c r="AD2151" s="13">
        <f t="shared" si="223"/>
        <v>3</v>
      </c>
      <c r="AE2151" s="13">
        <f t="shared" si="224"/>
        <v>0</v>
      </c>
      <c r="AF2151" s="13">
        <f t="shared" si="225"/>
        <v>0</v>
      </c>
      <c r="AG2151" s="13">
        <f t="shared" si="221"/>
        <v>0</v>
      </c>
      <c r="AH2151" s="12">
        <f t="shared" si="226"/>
        <v>3</v>
      </c>
    </row>
    <row r="2152" spans="1:34" hidden="1" x14ac:dyDescent="0.3">
      <c r="A2152" s="11" t="s">
        <v>7071</v>
      </c>
      <c r="B2152" s="12" t="s">
        <v>4976</v>
      </c>
      <c r="C2152" s="12" t="s">
        <v>6926</v>
      </c>
      <c r="D2152" s="11" t="s">
        <v>7061</v>
      </c>
      <c r="E2152" s="11" t="s">
        <v>7072</v>
      </c>
      <c r="F2152" s="11" t="s">
        <v>7071</v>
      </c>
      <c r="G2152" s="12" t="s">
        <v>7073</v>
      </c>
      <c r="I2152" s="13"/>
      <c r="J2152" s="13" t="s">
        <v>370</v>
      </c>
      <c r="K2152" s="14" t="s">
        <v>370</v>
      </c>
      <c r="M2152" s="15"/>
      <c r="N2152" s="13"/>
      <c r="P2152" s="13"/>
      <c r="R2152" s="13"/>
      <c r="S2152" s="13" t="s">
        <v>370</v>
      </c>
      <c r="T2152" s="13"/>
      <c r="W2152" s="13"/>
      <c r="Y2152" s="13"/>
      <c r="Z2152" s="14"/>
      <c r="AD2152" s="13">
        <f t="shared" si="223"/>
        <v>3</v>
      </c>
      <c r="AE2152" s="13">
        <f t="shared" si="224"/>
        <v>0</v>
      </c>
      <c r="AF2152" s="13">
        <f t="shared" si="225"/>
        <v>0</v>
      </c>
      <c r="AG2152" s="13">
        <f t="shared" si="221"/>
        <v>0</v>
      </c>
      <c r="AH2152" s="12">
        <f t="shared" si="226"/>
        <v>3</v>
      </c>
    </row>
    <row r="2153" spans="1:34" hidden="1" x14ac:dyDescent="0.3">
      <c r="A2153" s="11" t="s">
        <v>7074</v>
      </c>
      <c r="B2153" s="12" t="s">
        <v>4976</v>
      </c>
      <c r="C2153" s="12" t="s">
        <v>7075</v>
      </c>
      <c r="D2153" s="11" t="s">
        <v>7076</v>
      </c>
      <c r="E2153" s="11" t="s">
        <v>4198</v>
      </c>
      <c r="F2153" s="11" t="s">
        <v>7074</v>
      </c>
      <c r="G2153" s="12" t="s">
        <v>7077</v>
      </c>
      <c r="I2153" s="13"/>
      <c r="J2153" s="13"/>
      <c r="K2153" s="17" t="s">
        <v>416</v>
      </c>
      <c r="M2153" s="15"/>
      <c r="N2153" s="13"/>
      <c r="P2153" s="13"/>
      <c r="R2153" s="13"/>
      <c r="T2153" s="13"/>
      <c r="W2153" s="13"/>
      <c r="Y2153" s="13"/>
      <c r="Z2153" s="14"/>
      <c r="AD2153" s="13">
        <f>COUNTIF(H2153:Z2153,"X")+COUNTIF(H2153:Z2153, "X(e)")</f>
        <v>1</v>
      </c>
      <c r="AE2153" s="13">
        <f t="shared" si="224"/>
        <v>0</v>
      </c>
      <c r="AF2153" s="13">
        <f t="shared" si="225"/>
        <v>0</v>
      </c>
      <c r="AG2153" s="13">
        <f t="shared" si="221"/>
        <v>0</v>
      </c>
      <c r="AH2153" s="12">
        <f>SUM(AD2153:AG2153)</f>
        <v>1</v>
      </c>
    </row>
    <row r="2154" spans="1:34" hidden="1" x14ac:dyDescent="0.3">
      <c r="A2154" s="11" t="s">
        <v>7078</v>
      </c>
      <c r="B2154" s="12" t="s">
        <v>4976</v>
      </c>
      <c r="C2154" s="12" t="s">
        <v>7075</v>
      </c>
      <c r="D2154" s="11" t="s">
        <v>7076</v>
      </c>
      <c r="E2154" s="11" t="s">
        <v>7079</v>
      </c>
      <c r="F2154" s="11" t="s">
        <v>7078</v>
      </c>
      <c r="G2154" s="12" t="s">
        <v>7080</v>
      </c>
      <c r="I2154" s="13"/>
      <c r="J2154" s="13"/>
      <c r="K2154" s="17" t="s">
        <v>416</v>
      </c>
      <c r="M2154" s="15"/>
      <c r="N2154" s="13"/>
      <c r="P2154" s="13"/>
      <c r="R2154" s="13"/>
      <c r="T2154" s="13"/>
      <c r="W2154" s="13"/>
      <c r="Y2154" s="13"/>
      <c r="Z2154" s="14"/>
      <c r="AD2154" s="13">
        <f>COUNTIF(H2154:Z2154,"X")+COUNTIF(H2154:Z2154, "X(e)")</f>
        <v>1</v>
      </c>
      <c r="AE2154" s="13">
        <f t="shared" si="224"/>
        <v>0</v>
      </c>
      <c r="AF2154" s="13">
        <f t="shared" si="225"/>
        <v>0</v>
      </c>
      <c r="AG2154" s="13">
        <f t="shared" si="221"/>
        <v>0</v>
      </c>
      <c r="AH2154" s="12">
        <f>SUM(AD2154:AG2154)</f>
        <v>1</v>
      </c>
    </row>
    <row r="2155" spans="1:34" hidden="1" x14ac:dyDescent="0.3">
      <c r="A2155" s="11" t="s">
        <v>7081</v>
      </c>
      <c r="B2155" s="12" t="s">
        <v>4976</v>
      </c>
      <c r="C2155" s="12" t="s">
        <v>7075</v>
      </c>
      <c r="D2155" s="11" t="s">
        <v>7082</v>
      </c>
      <c r="E2155" s="11" t="s">
        <v>7083</v>
      </c>
      <c r="F2155" s="11" t="s">
        <v>7081</v>
      </c>
      <c r="G2155" s="12" t="s">
        <v>7084</v>
      </c>
      <c r="I2155" s="13"/>
      <c r="J2155" s="13"/>
      <c r="M2155" s="15" t="s">
        <v>370</v>
      </c>
      <c r="N2155" s="13"/>
      <c r="O2155" s="13" t="s">
        <v>370</v>
      </c>
      <c r="P2155" s="13"/>
      <c r="R2155" s="13"/>
      <c r="S2155" s="13" t="s">
        <v>370</v>
      </c>
      <c r="T2155" s="13"/>
      <c r="W2155" s="13" t="s">
        <v>370</v>
      </c>
      <c r="Y2155" s="13"/>
      <c r="Z2155" s="14"/>
      <c r="AD2155" s="13">
        <f>COUNTIF(H2155:Z2155,"X")+COUNTIF(H2155:Z2155, "X(e)")</f>
        <v>4</v>
      </c>
      <c r="AE2155" s="13">
        <f t="shared" si="224"/>
        <v>0</v>
      </c>
      <c r="AF2155" s="13">
        <f t="shared" si="225"/>
        <v>0</v>
      </c>
      <c r="AG2155" s="13">
        <f t="shared" si="221"/>
        <v>0</v>
      </c>
      <c r="AH2155" s="12">
        <f>SUM(AD2155:AG2155)</f>
        <v>4</v>
      </c>
    </row>
    <row r="2156" spans="1:34" hidden="1" x14ac:dyDescent="0.3">
      <c r="A2156" s="11" t="s">
        <v>7085</v>
      </c>
      <c r="B2156" s="12" t="s">
        <v>4976</v>
      </c>
      <c r="C2156" s="12" t="s">
        <v>7075</v>
      </c>
      <c r="D2156" s="11" t="s">
        <v>7082</v>
      </c>
      <c r="E2156" s="11" t="s">
        <v>7086</v>
      </c>
      <c r="F2156" s="11" t="s">
        <v>7085</v>
      </c>
      <c r="G2156" s="12" t="s">
        <v>7087</v>
      </c>
      <c r="I2156" s="13"/>
      <c r="J2156" s="13" t="s">
        <v>370</v>
      </c>
      <c r="M2156" s="15"/>
      <c r="N2156" s="13"/>
      <c r="P2156" s="13"/>
      <c r="R2156" s="13"/>
      <c r="S2156" s="13" t="s">
        <v>370</v>
      </c>
      <c r="T2156" s="13"/>
      <c r="W2156" s="13"/>
      <c r="Y2156" s="13"/>
      <c r="Z2156" s="14"/>
      <c r="AD2156" s="13">
        <f>COUNTIF(H2156:Z2156,"X")+COUNTIF(H2156:Z2156, "X(e)")</f>
        <v>2</v>
      </c>
      <c r="AE2156" s="13">
        <f t="shared" si="224"/>
        <v>0</v>
      </c>
      <c r="AF2156" s="13">
        <f t="shared" si="225"/>
        <v>0</v>
      </c>
      <c r="AG2156" s="13">
        <f t="shared" si="221"/>
        <v>0</v>
      </c>
      <c r="AH2156" s="12">
        <f>SUM(AD2156:AG2156)</f>
        <v>2</v>
      </c>
    </row>
    <row r="2157" spans="1:34" hidden="1" x14ac:dyDescent="0.3">
      <c r="A2157" s="11" t="s">
        <v>7088</v>
      </c>
      <c r="B2157" s="12" t="s">
        <v>4976</v>
      </c>
      <c r="C2157" s="12" t="s">
        <v>7075</v>
      </c>
      <c r="D2157" s="11" t="s">
        <v>7082</v>
      </c>
      <c r="E2157" s="11" t="s">
        <v>7089</v>
      </c>
      <c r="F2157" s="11" t="s">
        <v>7088</v>
      </c>
      <c r="G2157" s="12" t="s">
        <v>7090</v>
      </c>
      <c r="I2157" s="13"/>
      <c r="J2157" s="13" t="s">
        <v>370</v>
      </c>
      <c r="M2157" s="15" t="s">
        <v>370</v>
      </c>
      <c r="N2157" s="13"/>
      <c r="O2157" s="13" t="s">
        <v>370</v>
      </c>
      <c r="P2157" s="13"/>
      <c r="R2157" s="13"/>
      <c r="S2157" s="13" t="s">
        <v>370</v>
      </c>
      <c r="T2157" s="13"/>
      <c r="W2157" s="13" t="s">
        <v>370</v>
      </c>
      <c r="Y2157" s="13"/>
      <c r="Z2157" s="14"/>
      <c r="AD2157" s="13">
        <f t="shared" ref="AD2157:AD2220" si="227">COUNTIF(H2157:Z2157,"X")+COUNTIF(H2157:Z2157, "X(e)")</f>
        <v>5</v>
      </c>
      <c r="AE2157" s="13">
        <f t="shared" si="224"/>
        <v>0</v>
      </c>
      <c r="AF2157" s="13">
        <f t="shared" si="225"/>
        <v>0</v>
      </c>
      <c r="AG2157" s="13">
        <f t="shared" si="221"/>
        <v>0</v>
      </c>
      <c r="AH2157" s="12">
        <f t="shared" ref="AH2157:AH2211" si="228">SUM(AD2157:AG2157)</f>
        <v>5</v>
      </c>
    </row>
    <row r="2158" spans="1:34" hidden="1" x14ac:dyDescent="0.3">
      <c r="A2158" s="11" t="s">
        <v>7091</v>
      </c>
      <c r="B2158" s="12" t="s">
        <v>4976</v>
      </c>
      <c r="C2158" s="12" t="s">
        <v>7075</v>
      </c>
      <c r="D2158" s="11" t="s">
        <v>7082</v>
      </c>
      <c r="E2158" s="11" t="s">
        <v>7092</v>
      </c>
      <c r="F2158" s="11" t="s">
        <v>7091</v>
      </c>
      <c r="G2158" s="12" t="s">
        <v>7093</v>
      </c>
      <c r="I2158" s="13"/>
      <c r="J2158" s="13"/>
      <c r="M2158" s="15" t="s">
        <v>370</v>
      </c>
      <c r="N2158" s="13"/>
      <c r="P2158" s="13"/>
      <c r="R2158" s="13"/>
      <c r="T2158" s="13"/>
      <c r="W2158" s="13" t="s">
        <v>370</v>
      </c>
      <c r="Y2158" s="13"/>
      <c r="Z2158" s="14"/>
      <c r="AD2158" s="13">
        <f t="shared" si="227"/>
        <v>2</v>
      </c>
      <c r="AE2158" s="13">
        <f t="shared" si="224"/>
        <v>0</v>
      </c>
      <c r="AF2158" s="13">
        <f t="shared" si="225"/>
        <v>0</v>
      </c>
      <c r="AG2158" s="13">
        <f t="shared" si="221"/>
        <v>0</v>
      </c>
      <c r="AH2158" s="12">
        <f t="shared" si="228"/>
        <v>2</v>
      </c>
    </row>
    <row r="2159" spans="1:34" hidden="1" x14ac:dyDescent="0.3">
      <c r="A2159" s="11" t="s">
        <v>7094</v>
      </c>
      <c r="B2159" s="12" t="s">
        <v>4976</v>
      </c>
      <c r="C2159" s="12" t="s">
        <v>7075</v>
      </c>
      <c r="D2159" s="11" t="s">
        <v>7082</v>
      </c>
      <c r="E2159" s="11" t="s">
        <v>7095</v>
      </c>
      <c r="F2159" s="11" t="s">
        <v>7094</v>
      </c>
      <c r="G2159" s="12" t="s">
        <v>7096</v>
      </c>
      <c r="I2159" s="13"/>
      <c r="J2159" s="13"/>
      <c r="M2159" s="15" t="s">
        <v>370</v>
      </c>
      <c r="N2159" s="13"/>
      <c r="O2159" s="13" t="s">
        <v>370</v>
      </c>
      <c r="P2159" s="13"/>
      <c r="R2159" s="13"/>
      <c r="T2159" s="13"/>
      <c r="W2159" s="13"/>
      <c r="Y2159" s="13"/>
      <c r="Z2159" s="14"/>
      <c r="AD2159" s="13">
        <f t="shared" si="227"/>
        <v>2</v>
      </c>
      <c r="AE2159" s="13">
        <f t="shared" si="224"/>
        <v>0</v>
      </c>
      <c r="AF2159" s="13">
        <f t="shared" si="225"/>
        <v>0</v>
      </c>
      <c r="AG2159" s="13">
        <f t="shared" si="221"/>
        <v>0</v>
      </c>
      <c r="AH2159" s="12">
        <f t="shared" si="228"/>
        <v>2</v>
      </c>
    </row>
    <row r="2160" spans="1:34" hidden="1" x14ac:dyDescent="0.3">
      <c r="A2160" s="11" t="s">
        <v>7097</v>
      </c>
      <c r="B2160" s="12" t="s">
        <v>4976</v>
      </c>
      <c r="C2160" s="12" t="s">
        <v>7075</v>
      </c>
      <c r="D2160" s="11" t="s">
        <v>7082</v>
      </c>
      <c r="E2160" s="11" t="s">
        <v>7098</v>
      </c>
      <c r="F2160" s="11" t="s">
        <v>7097</v>
      </c>
      <c r="G2160" s="12" t="s">
        <v>7099</v>
      </c>
      <c r="I2160" s="13"/>
      <c r="J2160" s="13"/>
      <c r="M2160" s="15" t="s">
        <v>370</v>
      </c>
      <c r="N2160" s="13"/>
      <c r="O2160" s="13" t="s">
        <v>370</v>
      </c>
      <c r="P2160" s="13"/>
      <c r="R2160" s="13"/>
      <c r="S2160" s="13" t="s">
        <v>370</v>
      </c>
      <c r="T2160" s="13"/>
      <c r="W2160" s="13"/>
      <c r="Y2160" s="13"/>
      <c r="Z2160" s="14"/>
      <c r="AD2160" s="13">
        <f t="shared" si="227"/>
        <v>3</v>
      </c>
      <c r="AE2160" s="13">
        <f t="shared" si="224"/>
        <v>0</v>
      </c>
      <c r="AF2160" s="13">
        <f t="shared" si="225"/>
        <v>0</v>
      </c>
      <c r="AG2160" s="13">
        <f t="shared" si="221"/>
        <v>0</v>
      </c>
      <c r="AH2160" s="12">
        <f t="shared" si="228"/>
        <v>3</v>
      </c>
    </row>
    <row r="2161" spans="1:34" hidden="1" x14ac:dyDescent="0.3">
      <c r="A2161" s="11" t="s">
        <v>7100</v>
      </c>
      <c r="B2161" s="12" t="s">
        <v>4976</v>
      </c>
      <c r="C2161" s="12" t="s">
        <v>7075</v>
      </c>
      <c r="D2161" s="11" t="s">
        <v>7082</v>
      </c>
      <c r="E2161" s="11" t="s">
        <v>4677</v>
      </c>
      <c r="F2161" s="11" t="s">
        <v>7100</v>
      </c>
      <c r="G2161" s="12" t="s">
        <v>7101</v>
      </c>
      <c r="I2161" s="13"/>
      <c r="J2161" s="13"/>
      <c r="M2161" s="15"/>
      <c r="N2161" s="13"/>
      <c r="P2161" s="13"/>
      <c r="R2161" s="13"/>
      <c r="S2161" s="16" t="s">
        <v>416</v>
      </c>
      <c r="T2161" s="13"/>
      <c r="W2161" s="13"/>
      <c r="Y2161" s="13"/>
      <c r="Z2161" s="14"/>
      <c r="AD2161" s="13">
        <f t="shared" si="227"/>
        <v>1</v>
      </c>
      <c r="AE2161" s="13">
        <f t="shared" si="224"/>
        <v>0</v>
      </c>
      <c r="AF2161" s="13">
        <f t="shared" si="225"/>
        <v>0</v>
      </c>
      <c r="AG2161" s="13">
        <f t="shared" si="221"/>
        <v>0</v>
      </c>
      <c r="AH2161" s="12">
        <f t="shared" si="228"/>
        <v>1</v>
      </c>
    </row>
    <row r="2162" spans="1:34" hidden="1" x14ac:dyDescent="0.3">
      <c r="A2162" s="11" t="s">
        <v>7102</v>
      </c>
      <c r="B2162" s="12" t="s">
        <v>4976</v>
      </c>
      <c r="C2162" s="12" t="s">
        <v>7075</v>
      </c>
      <c r="D2162" s="11" t="s">
        <v>7082</v>
      </c>
      <c r="E2162" s="11" t="s">
        <v>4069</v>
      </c>
      <c r="F2162" s="11" t="s">
        <v>7102</v>
      </c>
      <c r="G2162" s="12" t="s">
        <v>7103</v>
      </c>
      <c r="I2162" s="13"/>
      <c r="J2162" s="13" t="s">
        <v>370</v>
      </c>
      <c r="M2162" s="15"/>
      <c r="N2162" s="13"/>
      <c r="O2162" s="13" t="s">
        <v>370</v>
      </c>
      <c r="P2162" s="13"/>
      <c r="R2162" s="13"/>
      <c r="S2162" s="13" t="s">
        <v>370</v>
      </c>
      <c r="T2162" s="13"/>
      <c r="W2162" s="13"/>
      <c r="Y2162" s="13"/>
      <c r="Z2162" s="14"/>
      <c r="AD2162" s="13">
        <f t="shared" si="227"/>
        <v>3</v>
      </c>
      <c r="AE2162" s="13">
        <f t="shared" si="224"/>
        <v>0</v>
      </c>
      <c r="AF2162" s="13">
        <f t="shared" si="225"/>
        <v>0</v>
      </c>
      <c r="AG2162" s="13">
        <f t="shared" si="221"/>
        <v>0</v>
      </c>
      <c r="AH2162" s="12">
        <f t="shared" si="228"/>
        <v>3</v>
      </c>
    </row>
    <row r="2163" spans="1:34" hidden="1" x14ac:dyDescent="0.3">
      <c r="A2163" s="11" t="s">
        <v>7104</v>
      </c>
      <c r="B2163" s="12" t="s">
        <v>4976</v>
      </c>
      <c r="C2163" s="12" t="s">
        <v>7075</v>
      </c>
      <c r="D2163" s="11" t="s">
        <v>7082</v>
      </c>
      <c r="E2163" s="11" t="s">
        <v>7105</v>
      </c>
      <c r="F2163" s="11" t="s">
        <v>7104</v>
      </c>
      <c r="G2163" s="12" t="s">
        <v>7106</v>
      </c>
      <c r="I2163" s="13"/>
      <c r="J2163" s="13"/>
      <c r="M2163" s="15" t="s">
        <v>370</v>
      </c>
      <c r="N2163" s="13"/>
      <c r="O2163" s="13" t="s">
        <v>370</v>
      </c>
      <c r="P2163" s="13"/>
      <c r="R2163" s="13"/>
      <c r="S2163" s="13" t="s">
        <v>370</v>
      </c>
      <c r="T2163" s="13"/>
      <c r="W2163" s="13"/>
      <c r="Y2163" s="13"/>
      <c r="Z2163" s="14"/>
      <c r="AD2163" s="13">
        <f t="shared" si="227"/>
        <v>3</v>
      </c>
      <c r="AE2163" s="13">
        <f t="shared" si="224"/>
        <v>0</v>
      </c>
      <c r="AF2163" s="13">
        <f t="shared" si="225"/>
        <v>0</v>
      </c>
      <c r="AG2163" s="13">
        <f t="shared" si="221"/>
        <v>0</v>
      </c>
      <c r="AH2163" s="12">
        <f t="shared" si="228"/>
        <v>3</v>
      </c>
    </row>
    <row r="2164" spans="1:34" hidden="1" x14ac:dyDescent="0.3">
      <c r="A2164" s="11" t="s">
        <v>7107</v>
      </c>
      <c r="B2164" s="12" t="s">
        <v>4976</v>
      </c>
      <c r="C2164" s="12" t="s">
        <v>7075</v>
      </c>
      <c r="D2164" s="11" t="s">
        <v>7082</v>
      </c>
      <c r="E2164" s="11" t="s">
        <v>510</v>
      </c>
      <c r="F2164" s="11" t="s">
        <v>7107</v>
      </c>
      <c r="G2164" s="12" t="s">
        <v>7108</v>
      </c>
      <c r="I2164" s="13"/>
      <c r="J2164" s="13"/>
      <c r="M2164" s="15"/>
      <c r="N2164" s="13"/>
      <c r="P2164" s="13"/>
      <c r="R2164" s="13"/>
      <c r="T2164" s="13"/>
      <c r="W2164" s="16" t="s">
        <v>416</v>
      </c>
      <c r="Y2164" s="13"/>
      <c r="Z2164" s="14"/>
      <c r="AD2164" s="13">
        <f t="shared" si="227"/>
        <v>1</v>
      </c>
      <c r="AE2164" s="13">
        <f t="shared" si="224"/>
        <v>0</v>
      </c>
      <c r="AF2164" s="13">
        <f t="shared" si="225"/>
        <v>0</v>
      </c>
      <c r="AG2164" s="13">
        <f t="shared" si="221"/>
        <v>0</v>
      </c>
      <c r="AH2164" s="12">
        <f t="shared" si="228"/>
        <v>1</v>
      </c>
    </row>
    <row r="2165" spans="1:34" hidden="1" x14ac:dyDescent="0.3">
      <c r="A2165" s="11" t="s">
        <v>7109</v>
      </c>
      <c r="B2165" s="12" t="s">
        <v>4976</v>
      </c>
      <c r="C2165" s="12" t="s">
        <v>7075</v>
      </c>
      <c r="D2165" s="11" t="s">
        <v>7082</v>
      </c>
      <c r="E2165" s="11" t="s">
        <v>1311</v>
      </c>
      <c r="F2165" s="11" t="s">
        <v>7109</v>
      </c>
      <c r="G2165" s="12" t="s">
        <v>7110</v>
      </c>
      <c r="I2165" s="13"/>
      <c r="J2165" s="13"/>
      <c r="K2165" s="13" t="s">
        <v>370</v>
      </c>
      <c r="M2165" s="15"/>
      <c r="N2165" s="13"/>
      <c r="P2165" s="13"/>
      <c r="Q2165" s="13" t="s">
        <v>370</v>
      </c>
      <c r="R2165" s="13"/>
      <c r="T2165" s="13"/>
      <c r="W2165" s="13" t="s">
        <v>370</v>
      </c>
      <c r="Y2165" s="13"/>
      <c r="Z2165" s="14"/>
      <c r="AD2165" s="13">
        <f t="shared" si="227"/>
        <v>3</v>
      </c>
      <c r="AE2165" s="13">
        <f t="shared" si="224"/>
        <v>0</v>
      </c>
      <c r="AF2165" s="13">
        <f t="shared" si="225"/>
        <v>0</v>
      </c>
      <c r="AG2165" s="13">
        <f t="shared" si="221"/>
        <v>0</v>
      </c>
      <c r="AH2165" s="12">
        <f t="shared" si="228"/>
        <v>3</v>
      </c>
    </row>
    <row r="2166" spans="1:34" hidden="1" x14ac:dyDescent="0.3">
      <c r="A2166" s="11" t="s">
        <v>7111</v>
      </c>
      <c r="B2166" s="12" t="s">
        <v>4976</v>
      </c>
      <c r="C2166" s="12" t="s">
        <v>7075</v>
      </c>
      <c r="D2166" s="11" t="s">
        <v>7112</v>
      </c>
      <c r="E2166" s="11" t="s">
        <v>7113</v>
      </c>
      <c r="F2166" s="11" t="s">
        <v>7111</v>
      </c>
      <c r="G2166" s="12" t="s">
        <v>7114</v>
      </c>
      <c r="I2166" s="13"/>
      <c r="J2166" s="13" t="s">
        <v>370</v>
      </c>
      <c r="M2166" s="15" t="s">
        <v>370</v>
      </c>
      <c r="N2166" s="13"/>
      <c r="O2166" s="13" t="s">
        <v>370</v>
      </c>
      <c r="P2166" s="13"/>
      <c r="R2166" s="13"/>
      <c r="S2166" s="13" t="s">
        <v>370</v>
      </c>
      <c r="T2166" s="13"/>
      <c r="W2166" s="13" t="s">
        <v>370</v>
      </c>
      <c r="Y2166" s="13"/>
      <c r="Z2166" s="14"/>
      <c r="AD2166" s="13">
        <f t="shared" si="227"/>
        <v>5</v>
      </c>
      <c r="AE2166" s="13">
        <f t="shared" si="224"/>
        <v>0</v>
      </c>
      <c r="AF2166" s="13">
        <f t="shared" si="225"/>
        <v>0</v>
      </c>
      <c r="AG2166" s="13">
        <f t="shared" si="221"/>
        <v>0</v>
      </c>
      <c r="AH2166" s="12">
        <f t="shared" si="228"/>
        <v>5</v>
      </c>
    </row>
    <row r="2167" spans="1:34" hidden="1" x14ac:dyDescent="0.3">
      <c r="A2167" s="11" t="s">
        <v>7115</v>
      </c>
      <c r="B2167" s="12" t="s">
        <v>4976</v>
      </c>
      <c r="C2167" s="12" t="s">
        <v>7075</v>
      </c>
      <c r="D2167" s="11" t="s">
        <v>7116</v>
      </c>
      <c r="E2167" s="11" t="s">
        <v>5898</v>
      </c>
      <c r="F2167" s="11" t="s">
        <v>7115</v>
      </c>
      <c r="G2167" s="12" t="s">
        <v>7117</v>
      </c>
      <c r="I2167" s="13"/>
      <c r="J2167" s="13"/>
      <c r="M2167" s="15"/>
      <c r="N2167" s="13"/>
      <c r="P2167" s="13"/>
      <c r="R2167" s="13"/>
      <c r="S2167" s="16" t="s">
        <v>416</v>
      </c>
      <c r="T2167" s="13"/>
      <c r="W2167" s="13"/>
      <c r="Y2167" s="13"/>
      <c r="Z2167" s="14"/>
      <c r="AD2167" s="13">
        <f t="shared" si="227"/>
        <v>1</v>
      </c>
      <c r="AE2167" s="13">
        <f t="shared" si="224"/>
        <v>0</v>
      </c>
      <c r="AF2167" s="13">
        <f t="shared" si="225"/>
        <v>0</v>
      </c>
      <c r="AG2167" s="13">
        <f t="shared" si="221"/>
        <v>0</v>
      </c>
      <c r="AH2167" s="12">
        <f t="shared" si="228"/>
        <v>1</v>
      </c>
    </row>
    <row r="2168" spans="1:34" hidden="1" x14ac:dyDescent="0.3">
      <c r="A2168" s="11" t="s">
        <v>7118</v>
      </c>
      <c r="B2168" s="12" t="s">
        <v>4976</v>
      </c>
      <c r="C2168" s="12" t="s">
        <v>7075</v>
      </c>
      <c r="D2168" s="11" t="s">
        <v>7119</v>
      </c>
      <c r="E2168" s="11" t="s">
        <v>7120</v>
      </c>
      <c r="F2168" s="11" t="s">
        <v>7118</v>
      </c>
      <c r="G2168" s="12" t="s">
        <v>7121</v>
      </c>
      <c r="I2168" s="13"/>
      <c r="J2168" s="13"/>
      <c r="M2168" s="15"/>
      <c r="N2168" s="13"/>
      <c r="P2168" s="13"/>
      <c r="R2168" s="13"/>
      <c r="S2168" s="16" t="s">
        <v>416</v>
      </c>
      <c r="T2168" s="13"/>
      <c r="W2168" s="13"/>
      <c r="Y2168" s="13"/>
      <c r="Z2168" s="14"/>
      <c r="AD2168" s="13">
        <f t="shared" si="227"/>
        <v>1</v>
      </c>
      <c r="AE2168" s="13">
        <f t="shared" si="224"/>
        <v>0</v>
      </c>
      <c r="AF2168" s="13">
        <f t="shared" si="225"/>
        <v>0</v>
      </c>
      <c r="AG2168" s="13">
        <f t="shared" si="221"/>
        <v>0</v>
      </c>
      <c r="AH2168" s="12">
        <f t="shared" si="228"/>
        <v>1</v>
      </c>
    </row>
    <row r="2169" spans="1:34" hidden="1" x14ac:dyDescent="0.3">
      <c r="A2169" s="11" t="s">
        <v>7122</v>
      </c>
      <c r="B2169" s="12" t="s">
        <v>4976</v>
      </c>
      <c r="C2169" s="12" t="s">
        <v>7075</v>
      </c>
      <c r="D2169" s="11" t="s">
        <v>7119</v>
      </c>
      <c r="E2169" s="11" t="s">
        <v>1375</v>
      </c>
      <c r="F2169" s="11" t="s">
        <v>7122</v>
      </c>
      <c r="G2169" s="12" t="s">
        <v>7123</v>
      </c>
      <c r="H2169" s="13" t="s">
        <v>370</v>
      </c>
      <c r="I2169" s="13"/>
      <c r="J2169" s="13" t="s">
        <v>370</v>
      </c>
      <c r="K2169" s="14" t="s">
        <v>524</v>
      </c>
      <c r="M2169" s="15"/>
      <c r="N2169" s="13"/>
      <c r="P2169" s="13"/>
      <c r="R2169" s="13" t="s">
        <v>370</v>
      </c>
      <c r="T2169" s="13"/>
      <c r="V2169" s="13" t="s">
        <v>538</v>
      </c>
      <c r="W2169" s="13"/>
      <c r="Y2169" s="13"/>
      <c r="Z2169" s="14"/>
      <c r="AD2169" s="13">
        <f t="shared" si="227"/>
        <v>3</v>
      </c>
      <c r="AE2169" s="13">
        <f t="shared" si="224"/>
        <v>1</v>
      </c>
      <c r="AF2169" s="13">
        <f t="shared" si="225"/>
        <v>1</v>
      </c>
      <c r="AG2169" s="13">
        <f t="shared" ref="AG2169:AG2232" si="229">COUNTIF(H2169:AA2169,"IN")</f>
        <v>0</v>
      </c>
      <c r="AH2169" s="12">
        <f t="shared" si="228"/>
        <v>5</v>
      </c>
    </row>
    <row r="2170" spans="1:34" hidden="1" x14ac:dyDescent="0.3">
      <c r="A2170" s="11" t="s">
        <v>7124</v>
      </c>
      <c r="B2170" s="12" t="s">
        <v>4976</v>
      </c>
      <c r="C2170" s="12" t="s">
        <v>7075</v>
      </c>
      <c r="D2170" s="11" t="s">
        <v>7119</v>
      </c>
      <c r="E2170" s="11" t="s">
        <v>7125</v>
      </c>
      <c r="F2170" s="11" t="s">
        <v>7124</v>
      </c>
      <c r="G2170" s="12" t="s">
        <v>7126</v>
      </c>
      <c r="H2170" s="13" t="s">
        <v>370</v>
      </c>
      <c r="I2170" s="13"/>
      <c r="J2170" s="13"/>
      <c r="L2170" s="13" t="s">
        <v>370</v>
      </c>
      <c r="M2170" s="15"/>
      <c r="N2170" s="13"/>
      <c r="P2170" s="13"/>
      <c r="R2170" s="13"/>
      <c r="T2170" s="13"/>
      <c r="W2170" s="13"/>
      <c r="Y2170" s="13"/>
      <c r="Z2170" s="14" t="s">
        <v>524</v>
      </c>
      <c r="AD2170" s="13">
        <f t="shared" si="227"/>
        <v>2</v>
      </c>
      <c r="AE2170" s="13">
        <f t="shared" si="224"/>
        <v>0</v>
      </c>
      <c r="AF2170" s="13">
        <f t="shared" si="225"/>
        <v>1</v>
      </c>
      <c r="AG2170" s="13">
        <f t="shared" si="229"/>
        <v>0</v>
      </c>
      <c r="AH2170" s="12">
        <f t="shared" si="228"/>
        <v>3</v>
      </c>
    </row>
    <row r="2171" spans="1:34" hidden="1" x14ac:dyDescent="0.3">
      <c r="A2171" s="11" t="s">
        <v>7127</v>
      </c>
      <c r="B2171" s="12" t="s">
        <v>4976</v>
      </c>
      <c r="C2171" s="12" t="s">
        <v>7075</v>
      </c>
      <c r="D2171" s="11" t="s">
        <v>7128</v>
      </c>
      <c r="E2171" s="11" t="s">
        <v>664</v>
      </c>
      <c r="F2171" s="11" t="s">
        <v>7127</v>
      </c>
      <c r="G2171" s="12" t="s">
        <v>7129</v>
      </c>
      <c r="H2171" s="13" t="s">
        <v>538</v>
      </c>
      <c r="I2171" s="13"/>
      <c r="J2171" s="13" t="s">
        <v>370</v>
      </c>
      <c r="K2171" s="14" t="s">
        <v>370</v>
      </c>
      <c r="M2171" s="15"/>
      <c r="N2171" s="13"/>
      <c r="P2171" s="13"/>
      <c r="R2171" s="13" t="s">
        <v>538</v>
      </c>
      <c r="T2171" s="13"/>
      <c r="W2171" s="13"/>
      <c r="Y2171" s="13"/>
      <c r="Z2171" s="14"/>
      <c r="AD2171" s="13">
        <f>COUNTIF(H2171:Z2171,"X")+COUNTIF(H2171:Z2171, "X(e)")</f>
        <v>2</v>
      </c>
      <c r="AE2171" s="13">
        <f t="shared" si="224"/>
        <v>2</v>
      </c>
      <c r="AF2171" s="13">
        <f t="shared" si="225"/>
        <v>0</v>
      </c>
      <c r="AG2171" s="13">
        <f t="shared" si="229"/>
        <v>0</v>
      </c>
      <c r="AH2171" s="12">
        <f>SUM(AD2171:AG2171)</f>
        <v>4</v>
      </c>
    </row>
    <row r="2172" spans="1:34" hidden="1" x14ac:dyDescent="0.3">
      <c r="A2172" s="11" t="s">
        <v>7130</v>
      </c>
      <c r="B2172" s="12" t="s">
        <v>4976</v>
      </c>
      <c r="C2172" s="12" t="s">
        <v>7075</v>
      </c>
      <c r="D2172" s="11" t="s">
        <v>7131</v>
      </c>
      <c r="E2172" s="11" t="s">
        <v>7132</v>
      </c>
      <c r="F2172" s="11" t="s">
        <v>7130</v>
      </c>
      <c r="G2172" s="12" t="s">
        <v>7133</v>
      </c>
      <c r="I2172" s="13"/>
      <c r="J2172" s="13"/>
      <c r="M2172" s="15" t="s">
        <v>370</v>
      </c>
      <c r="N2172" s="13"/>
      <c r="O2172" s="13" t="s">
        <v>370</v>
      </c>
      <c r="P2172" s="13"/>
      <c r="R2172" s="13"/>
      <c r="T2172" s="13"/>
      <c r="W2172" s="13"/>
      <c r="Y2172" s="13"/>
      <c r="Z2172" s="14"/>
      <c r="AD2172" s="13">
        <f t="shared" si="227"/>
        <v>2</v>
      </c>
      <c r="AE2172" s="13">
        <f t="shared" si="224"/>
        <v>0</v>
      </c>
      <c r="AF2172" s="13">
        <f t="shared" si="225"/>
        <v>0</v>
      </c>
      <c r="AG2172" s="13">
        <f t="shared" si="229"/>
        <v>0</v>
      </c>
      <c r="AH2172" s="12">
        <f t="shared" si="228"/>
        <v>2</v>
      </c>
    </row>
    <row r="2173" spans="1:34" hidden="1" x14ac:dyDescent="0.3">
      <c r="A2173" s="11" t="s">
        <v>7134</v>
      </c>
      <c r="B2173" s="12" t="s">
        <v>4976</v>
      </c>
      <c r="C2173" s="12" t="s">
        <v>7075</v>
      </c>
      <c r="D2173" s="11" t="s">
        <v>7131</v>
      </c>
      <c r="E2173" s="11" t="s">
        <v>2977</v>
      </c>
      <c r="F2173" s="11" t="s">
        <v>7134</v>
      </c>
      <c r="G2173" s="12" t="s">
        <v>7135</v>
      </c>
      <c r="I2173" s="13"/>
      <c r="J2173" s="13"/>
      <c r="M2173" s="15"/>
      <c r="N2173" s="13"/>
      <c r="P2173" s="13"/>
      <c r="R2173" s="13"/>
      <c r="S2173" s="16" t="s">
        <v>416</v>
      </c>
      <c r="T2173" s="13"/>
      <c r="W2173" s="13"/>
      <c r="Y2173" s="13"/>
      <c r="Z2173" s="14"/>
      <c r="AD2173" s="13">
        <f t="shared" si="227"/>
        <v>1</v>
      </c>
      <c r="AE2173" s="13">
        <f t="shared" si="224"/>
        <v>0</v>
      </c>
      <c r="AF2173" s="13">
        <f t="shared" si="225"/>
        <v>0</v>
      </c>
      <c r="AG2173" s="13">
        <f t="shared" si="229"/>
        <v>0</v>
      </c>
      <c r="AH2173" s="12">
        <f t="shared" si="228"/>
        <v>1</v>
      </c>
    </row>
    <row r="2174" spans="1:34" hidden="1" x14ac:dyDescent="0.3">
      <c r="A2174" s="11" t="s">
        <v>7136</v>
      </c>
      <c r="B2174" s="12" t="s">
        <v>4976</v>
      </c>
      <c r="C2174" s="12" t="s">
        <v>7075</v>
      </c>
      <c r="D2174" s="11" t="s">
        <v>7137</v>
      </c>
      <c r="E2174" s="11" t="s">
        <v>7138</v>
      </c>
      <c r="F2174" s="11" t="s">
        <v>7136</v>
      </c>
      <c r="G2174" s="12" t="s">
        <v>7139</v>
      </c>
      <c r="I2174" s="13"/>
      <c r="J2174" s="13" t="s">
        <v>370</v>
      </c>
      <c r="M2174" s="15" t="s">
        <v>370</v>
      </c>
      <c r="N2174" s="13"/>
      <c r="O2174" s="13" t="s">
        <v>370</v>
      </c>
      <c r="P2174" s="13"/>
      <c r="R2174" s="13"/>
      <c r="S2174" s="13" t="s">
        <v>370</v>
      </c>
      <c r="T2174" s="13"/>
      <c r="W2174" s="13" t="s">
        <v>370</v>
      </c>
      <c r="Y2174" s="13"/>
      <c r="Z2174" s="14"/>
      <c r="AD2174" s="13">
        <f t="shared" si="227"/>
        <v>5</v>
      </c>
      <c r="AE2174" s="13">
        <f t="shared" si="224"/>
        <v>0</v>
      </c>
      <c r="AF2174" s="13">
        <f t="shared" si="225"/>
        <v>0</v>
      </c>
      <c r="AG2174" s="13">
        <f t="shared" si="229"/>
        <v>0</v>
      </c>
      <c r="AH2174" s="12">
        <f t="shared" si="228"/>
        <v>5</v>
      </c>
    </row>
    <row r="2175" spans="1:34" hidden="1" x14ac:dyDescent="0.3">
      <c r="A2175" s="11" t="s">
        <v>7140</v>
      </c>
      <c r="B2175" s="12" t="s">
        <v>4976</v>
      </c>
      <c r="C2175" s="12" t="s">
        <v>7075</v>
      </c>
      <c r="D2175" s="11" t="s">
        <v>7137</v>
      </c>
      <c r="E2175" s="11" t="s">
        <v>1042</v>
      </c>
      <c r="F2175" s="11" t="s">
        <v>7140</v>
      </c>
      <c r="G2175" s="12" t="s">
        <v>7141</v>
      </c>
      <c r="I2175" s="13"/>
      <c r="J2175" s="13" t="s">
        <v>370</v>
      </c>
      <c r="M2175" s="15" t="s">
        <v>370</v>
      </c>
      <c r="N2175" s="13"/>
      <c r="O2175" s="13" t="s">
        <v>370</v>
      </c>
      <c r="P2175" s="13"/>
      <c r="R2175" s="13"/>
      <c r="S2175" s="13" t="s">
        <v>370</v>
      </c>
      <c r="T2175" s="13"/>
      <c r="W2175" s="13"/>
      <c r="Y2175" s="13"/>
      <c r="Z2175" s="14"/>
      <c r="AD2175" s="13">
        <f t="shared" si="227"/>
        <v>4</v>
      </c>
      <c r="AE2175" s="13">
        <f t="shared" si="224"/>
        <v>0</v>
      </c>
      <c r="AF2175" s="13">
        <f t="shared" si="225"/>
        <v>0</v>
      </c>
      <c r="AG2175" s="13">
        <f t="shared" si="229"/>
        <v>0</v>
      </c>
      <c r="AH2175" s="12">
        <f t="shared" si="228"/>
        <v>4</v>
      </c>
    </row>
    <row r="2176" spans="1:34" hidden="1" x14ac:dyDescent="0.3">
      <c r="A2176" s="11" t="s">
        <v>7142</v>
      </c>
      <c r="B2176" s="12" t="s">
        <v>4976</v>
      </c>
      <c r="C2176" s="12" t="s">
        <v>7075</v>
      </c>
      <c r="D2176" s="11" t="s">
        <v>7143</v>
      </c>
      <c r="E2176" s="11" t="s">
        <v>7144</v>
      </c>
      <c r="F2176" s="11" t="s">
        <v>7142</v>
      </c>
      <c r="G2176" s="12" t="s">
        <v>7145</v>
      </c>
      <c r="I2176" s="13"/>
      <c r="J2176" s="13"/>
      <c r="K2176" s="14" t="s">
        <v>370</v>
      </c>
      <c r="M2176" s="15"/>
      <c r="N2176" s="13"/>
      <c r="P2176" s="13" t="s">
        <v>370</v>
      </c>
      <c r="Q2176" s="13" t="s">
        <v>370</v>
      </c>
      <c r="R2176" s="13"/>
      <c r="T2176" s="13" t="s">
        <v>370</v>
      </c>
      <c r="W2176" s="13" t="s">
        <v>370</v>
      </c>
      <c r="Y2176" s="13"/>
      <c r="Z2176" s="14"/>
      <c r="AD2176" s="13">
        <f t="shared" si="227"/>
        <v>5</v>
      </c>
      <c r="AE2176" s="13">
        <f t="shared" si="224"/>
        <v>0</v>
      </c>
      <c r="AF2176" s="13">
        <f t="shared" si="225"/>
        <v>0</v>
      </c>
      <c r="AG2176" s="13">
        <f t="shared" si="229"/>
        <v>0</v>
      </c>
      <c r="AH2176" s="12">
        <f t="shared" si="228"/>
        <v>5</v>
      </c>
    </row>
    <row r="2177" spans="1:34" hidden="1" x14ac:dyDescent="0.3">
      <c r="A2177" s="11" t="s">
        <v>7146</v>
      </c>
      <c r="B2177" s="12" t="s">
        <v>4976</v>
      </c>
      <c r="C2177" s="12" t="s">
        <v>7075</v>
      </c>
      <c r="D2177" s="11" t="s">
        <v>7143</v>
      </c>
      <c r="E2177" s="11" t="s">
        <v>1633</v>
      </c>
      <c r="F2177" s="11" t="s">
        <v>7146</v>
      </c>
      <c r="G2177" s="12" t="s">
        <v>7147</v>
      </c>
      <c r="I2177" s="13"/>
      <c r="J2177" s="13"/>
      <c r="K2177" s="14" t="s">
        <v>370</v>
      </c>
      <c r="M2177" s="15" t="s">
        <v>370</v>
      </c>
      <c r="N2177" s="13"/>
      <c r="O2177" s="13" t="s">
        <v>370</v>
      </c>
      <c r="P2177" s="13"/>
      <c r="R2177" s="13"/>
      <c r="S2177" s="13" t="s">
        <v>370</v>
      </c>
      <c r="T2177" s="13"/>
      <c r="W2177" s="13" t="s">
        <v>370</v>
      </c>
      <c r="Y2177" s="13"/>
      <c r="Z2177" s="14"/>
      <c r="AD2177" s="13">
        <f t="shared" si="227"/>
        <v>5</v>
      </c>
      <c r="AE2177" s="13">
        <f t="shared" si="224"/>
        <v>0</v>
      </c>
      <c r="AF2177" s="13">
        <f t="shared" si="225"/>
        <v>0</v>
      </c>
      <c r="AG2177" s="13">
        <f t="shared" si="229"/>
        <v>0</v>
      </c>
      <c r="AH2177" s="12">
        <f t="shared" si="228"/>
        <v>5</v>
      </c>
    </row>
    <row r="2178" spans="1:34" hidden="1" x14ac:dyDescent="0.3">
      <c r="A2178" s="11" t="s">
        <v>7148</v>
      </c>
      <c r="B2178" s="12" t="s">
        <v>4976</v>
      </c>
      <c r="C2178" s="12" t="s">
        <v>7075</v>
      </c>
      <c r="D2178" s="11" t="s">
        <v>7149</v>
      </c>
      <c r="E2178" s="11" t="s">
        <v>4485</v>
      </c>
      <c r="F2178" s="11" t="s">
        <v>7148</v>
      </c>
      <c r="G2178" s="12" t="s">
        <v>7150</v>
      </c>
      <c r="I2178" s="13"/>
      <c r="J2178" s="13"/>
      <c r="K2178" s="14" t="s">
        <v>370</v>
      </c>
      <c r="M2178" s="15" t="s">
        <v>370</v>
      </c>
      <c r="N2178" s="13"/>
      <c r="P2178" s="13" t="s">
        <v>370</v>
      </c>
      <c r="Q2178" s="13" t="s">
        <v>370</v>
      </c>
      <c r="R2178" s="13"/>
      <c r="T2178" s="13" t="s">
        <v>370</v>
      </c>
      <c r="W2178" s="13" t="s">
        <v>370</v>
      </c>
      <c r="Y2178" s="13"/>
      <c r="Z2178" s="14"/>
      <c r="AD2178" s="13">
        <f t="shared" si="227"/>
        <v>6</v>
      </c>
      <c r="AE2178" s="13">
        <f t="shared" si="224"/>
        <v>0</v>
      </c>
      <c r="AF2178" s="13">
        <f t="shared" si="225"/>
        <v>0</v>
      </c>
      <c r="AG2178" s="13">
        <f t="shared" si="229"/>
        <v>0</v>
      </c>
      <c r="AH2178" s="12">
        <f t="shared" si="228"/>
        <v>6</v>
      </c>
    </row>
    <row r="2179" spans="1:34" hidden="1" x14ac:dyDescent="0.3">
      <c r="A2179" s="11" t="s">
        <v>7151</v>
      </c>
      <c r="B2179" s="12" t="s">
        <v>4976</v>
      </c>
      <c r="C2179" s="12" t="s">
        <v>7075</v>
      </c>
      <c r="D2179" s="11" t="s">
        <v>7149</v>
      </c>
      <c r="E2179" s="11" t="s">
        <v>7152</v>
      </c>
      <c r="F2179" s="11" t="s">
        <v>7151</v>
      </c>
      <c r="G2179" s="12" t="s">
        <v>7153</v>
      </c>
      <c r="I2179" s="13"/>
      <c r="J2179" s="13" t="s">
        <v>370</v>
      </c>
      <c r="M2179" s="15" t="s">
        <v>370</v>
      </c>
      <c r="N2179" s="13"/>
      <c r="O2179" s="13" t="s">
        <v>370</v>
      </c>
      <c r="P2179" s="13"/>
      <c r="R2179" s="13"/>
      <c r="S2179" s="13" t="s">
        <v>370</v>
      </c>
      <c r="T2179" s="13"/>
      <c r="W2179" s="13" t="s">
        <v>370</v>
      </c>
      <c r="Y2179" s="13"/>
      <c r="Z2179" s="14"/>
      <c r="AD2179" s="13">
        <f t="shared" si="227"/>
        <v>5</v>
      </c>
      <c r="AE2179" s="13">
        <f t="shared" si="224"/>
        <v>0</v>
      </c>
      <c r="AF2179" s="13">
        <f t="shared" si="225"/>
        <v>0</v>
      </c>
      <c r="AG2179" s="13">
        <f t="shared" si="229"/>
        <v>0</v>
      </c>
      <c r="AH2179" s="12">
        <f t="shared" si="228"/>
        <v>5</v>
      </c>
    </row>
    <row r="2180" spans="1:34" hidden="1" x14ac:dyDescent="0.3">
      <c r="A2180" s="11" t="s">
        <v>7154</v>
      </c>
      <c r="B2180" s="12" t="s">
        <v>4976</v>
      </c>
      <c r="C2180" s="12" t="s">
        <v>7075</v>
      </c>
      <c r="D2180" s="11" t="s">
        <v>7155</v>
      </c>
      <c r="E2180" s="11" t="s">
        <v>3227</v>
      </c>
      <c r="F2180" s="11" t="s">
        <v>7154</v>
      </c>
      <c r="G2180" s="12" t="s">
        <v>7156</v>
      </c>
      <c r="I2180" s="13"/>
      <c r="J2180" s="13"/>
      <c r="M2180" s="15" t="s">
        <v>370</v>
      </c>
      <c r="N2180" s="13"/>
      <c r="O2180" s="13" t="s">
        <v>370</v>
      </c>
      <c r="P2180" s="13"/>
      <c r="R2180" s="13"/>
      <c r="S2180" s="13" t="s">
        <v>370</v>
      </c>
      <c r="T2180" s="13"/>
      <c r="W2180" s="13"/>
      <c r="Y2180" s="13"/>
      <c r="Z2180" s="14"/>
      <c r="AD2180" s="13">
        <f t="shared" si="227"/>
        <v>3</v>
      </c>
      <c r="AE2180" s="13">
        <f t="shared" si="224"/>
        <v>0</v>
      </c>
      <c r="AF2180" s="13">
        <f t="shared" si="225"/>
        <v>0</v>
      </c>
      <c r="AG2180" s="13">
        <f t="shared" si="229"/>
        <v>0</v>
      </c>
      <c r="AH2180" s="12">
        <f t="shared" si="228"/>
        <v>3</v>
      </c>
    </row>
    <row r="2181" spans="1:34" hidden="1" x14ac:dyDescent="0.3">
      <c r="A2181" s="11" t="s">
        <v>7157</v>
      </c>
      <c r="B2181" s="12" t="s">
        <v>4976</v>
      </c>
      <c r="C2181" s="12" t="s">
        <v>7075</v>
      </c>
      <c r="D2181" s="11" t="s">
        <v>7155</v>
      </c>
      <c r="E2181" s="11" t="s">
        <v>7158</v>
      </c>
      <c r="F2181" s="11" t="s">
        <v>7157</v>
      </c>
      <c r="G2181" s="12" t="s">
        <v>7159</v>
      </c>
      <c r="I2181" s="13"/>
      <c r="J2181" s="13"/>
      <c r="M2181" s="15" t="s">
        <v>370</v>
      </c>
      <c r="N2181" s="13"/>
      <c r="O2181" s="13" t="s">
        <v>370</v>
      </c>
      <c r="P2181" s="13"/>
      <c r="R2181" s="13"/>
      <c r="S2181" s="13" t="s">
        <v>370</v>
      </c>
      <c r="T2181" s="13"/>
      <c r="W2181" s="13"/>
      <c r="Y2181" s="13"/>
      <c r="Z2181" s="14"/>
      <c r="AD2181" s="13">
        <f t="shared" si="227"/>
        <v>3</v>
      </c>
      <c r="AE2181" s="13">
        <f t="shared" si="224"/>
        <v>0</v>
      </c>
      <c r="AF2181" s="13">
        <f t="shared" si="225"/>
        <v>0</v>
      </c>
      <c r="AG2181" s="13">
        <f t="shared" si="229"/>
        <v>0</v>
      </c>
      <c r="AH2181" s="12">
        <f t="shared" si="228"/>
        <v>3</v>
      </c>
    </row>
    <row r="2182" spans="1:34" hidden="1" x14ac:dyDescent="0.3">
      <c r="A2182" s="11" t="s">
        <v>7160</v>
      </c>
      <c r="B2182" s="12" t="s">
        <v>4976</v>
      </c>
      <c r="C2182" s="12" t="s">
        <v>7075</v>
      </c>
      <c r="D2182" s="11" t="s">
        <v>7161</v>
      </c>
      <c r="E2182" s="11" t="s">
        <v>4935</v>
      </c>
      <c r="F2182" s="11" t="s">
        <v>7160</v>
      </c>
      <c r="G2182" s="12" t="s">
        <v>7162</v>
      </c>
      <c r="I2182" s="13"/>
      <c r="J2182" s="13"/>
      <c r="K2182" s="14" t="s">
        <v>370</v>
      </c>
      <c r="M2182" s="15" t="s">
        <v>396</v>
      </c>
      <c r="N2182" s="13"/>
      <c r="P2182" s="13" t="s">
        <v>370</v>
      </c>
      <c r="Q2182" s="13" t="s">
        <v>370</v>
      </c>
      <c r="R2182" s="13"/>
      <c r="T2182" s="13" t="s">
        <v>370</v>
      </c>
      <c r="W2182" s="13" t="s">
        <v>396</v>
      </c>
      <c r="Y2182" s="13"/>
      <c r="Z2182" s="14"/>
      <c r="AD2182" s="13">
        <f t="shared" si="227"/>
        <v>4</v>
      </c>
      <c r="AE2182" s="13">
        <f t="shared" si="224"/>
        <v>0</v>
      </c>
      <c r="AF2182" s="13">
        <f t="shared" si="225"/>
        <v>0</v>
      </c>
      <c r="AG2182" s="13">
        <f t="shared" si="229"/>
        <v>0</v>
      </c>
      <c r="AH2182" s="12">
        <f t="shared" si="228"/>
        <v>4</v>
      </c>
    </row>
    <row r="2183" spans="1:34" hidden="1" x14ac:dyDescent="0.3">
      <c r="A2183" s="11" t="s">
        <v>7163</v>
      </c>
      <c r="B2183" s="12" t="s">
        <v>4976</v>
      </c>
      <c r="C2183" s="12" t="s">
        <v>7075</v>
      </c>
      <c r="D2183" s="11" t="s">
        <v>7164</v>
      </c>
      <c r="E2183" s="11" t="s">
        <v>1011</v>
      </c>
      <c r="F2183" s="11" t="s">
        <v>7163</v>
      </c>
      <c r="G2183" s="12" t="s">
        <v>7165</v>
      </c>
      <c r="I2183" s="13"/>
      <c r="J2183" s="13" t="s">
        <v>370</v>
      </c>
      <c r="K2183" s="14" t="s">
        <v>370</v>
      </c>
      <c r="M2183" s="15" t="s">
        <v>370</v>
      </c>
      <c r="N2183" s="13"/>
      <c r="O2183" s="13" t="s">
        <v>370</v>
      </c>
      <c r="P2183" s="13" t="s">
        <v>370</v>
      </c>
      <c r="Q2183" s="13" t="s">
        <v>370</v>
      </c>
      <c r="R2183" s="13"/>
      <c r="S2183" s="13" t="s">
        <v>370</v>
      </c>
      <c r="T2183" s="13" t="s">
        <v>370</v>
      </c>
      <c r="W2183" s="13" t="s">
        <v>370</v>
      </c>
      <c r="Y2183" s="13"/>
      <c r="Z2183" s="14"/>
      <c r="AD2183" s="13">
        <f t="shared" si="227"/>
        <v>9</v>
      </c>
      <c r="AE2183" s="13">
        <f t="shared" si="224"/>
        <v>0</v>
      </c>
      <c r="AF2183" s="13">
        <f t="shared" si="225"/>
        <v>0</v>
      </c>
      <c r="AG2183" s="13">
        <f t="shared" si="229"/>
        <v>0</v>
      </c>
      <c r="AH2183" s="12">
        <f t="shared" si="228"/>
        <v>9</v>
      </c>
    </row>
    <row r="2184" spans="1:34" hidden="1" x14ac:dyDescent="0.3">
      <c r="A2184" s="11" t="s">
        <v>7166</v>
      </c>
      <c r="B2184" s="12" t="s">
        <v>4976</v>
      </c>
      <c r="C2184" s="12" t="s">
        <v>7075</v>
      </c>
      <c r="D2184" s="11" t="s">
        <v>7167</v>
      </c>
      <c r="E2184" s="11" t="s">
        <v>1575</v>
      </c>
      <c r="F2184" s="11" t="s">
        <v>7166</v>
      </c>
      <c r="G2184" s="12" t="s">
        <v>7168</v>
      </c>
      <c r="H2184" s="13" t="s">
        <v>370</v>
      </c>
      <c r="I2184" s="13"/>
      <c r="J2184" s="13"/>
      <c r="K2184" s="14" t="s">
        <v>370</v>
      </c>
      <c r="M2184" s="15" t="s">
        <v>370</v>
      </c>
      <c r="N2184" s="13"/>
      <c r="O2184" s="13" t="s">
        <v>370</v>
      </c>
      <c r="P2184" s="13"/>
      <c r="Q2184" s="13" t="s">
        <v>370</v>
      </c>
      <c r="R2184" s="13" t="s">
        <v>370</v>
      </c>
      <c r="S2184" s="13" t="s">
        <v>370</v>
      </c>
      <c r="T2184" s="13"/>
      <c r="V2184" s="13" t="s">
        <v>524</v>
      </c>
      <c r="W2184" s="13" t="s">
        <v>370</v>
      </c>
      <c r="Y2184" s="13"/>
      <c r="Z2184" s="14"/>
      <c r="AD2184" s="13">
        <f t="shared" si="227"/>
        <v>8</v>
      </c>
      <c r="AE2184" s="13">
        <f t="shared" si="224"/>
        <v>0</v>
      </c>
      <c r="AF2184" s="13">
        <f t="shared" si="225"/>
        <v>1</v>
      </c>
      <c r="AG2184" s="13">
        <f t="shared" si="229"/>
        <v>0</v>
      </c>
      <c r="AH2184" s="12">
        <f t="shared" si="228"/>
        <v>9</v>
      </c>
    </row>
    <row r="2185" spans="1:34" hidden="1" x14ac:dyDescent="0.3">
      <c r="A2185" s="11" t="s">
        <v>7169</v>
      </c>
      <c r="B2185" s="12" t="s">
        <v>4976</v>
      </c>
      <c r="C2185" s="12" t="s">
        <v>7075</v>
      </c>
      <c r="D2185" s="11" t="s">
        <v>7170</v>
      </c>
      <c r="E2185" s="11" t="s">
        <v>1685</v>
      </c>
      <c r="F2185" s="11" t="s">
        <v>7169</v>
      </c>
      <c r="G2185" s="12" t="s">
        <v>7171</v>
      </c>
      <c r="I2185" s="13"/>
      <c r="J2185" s="13" t="s">
        <v>370</v>
      </c>
      <c r="K2185" s="14" t="s">
        <v>370</v>
      </c>
      <c r="M2185" s="15" t="s">
        <v>370</v>
      </c>
      <c r="N2185" s="13"/>
      <c r="O2185" s="13" t="s">
        <v>370</v>
      </c>
      <c r="P2185" s="13"/>
      <c r="Q2185" s="13" t="s">
        <v>370</v>
      </c>
      <c r="R2185" s="13"/>
      <c r="S2185" s="13" t="s">
        <v>370</v>
      </c>
      <c r="T2185" s="13"/>
      <c r="W2185" s="13" t="s">
        <v>370</v>
      </c>
      <c r="Y2185" s="13"/>
      <c r="Z2185" s="14"/>
      <c r="AD2185" s="13">
        <f t="shared" si="227"/>
        <v>7</v>
      </c>
      <c r="AE2185" s="13">
        <f t="shared" si="224"/>
        <v>0</v>
      </c>
      <c r="AF2185" s="13">
        <f t="shared" si="225"/>
        <v>0</v>
      </c>
      <c r="AG2185" s="13">
        <f t="shared" si="229"/>
        <v>0</v>
      </c>
      <c r="AH2185" s="12">
        <f t="shared" si="228"/>
        <v>7</v>
      </c>
    </row>
    <row r="2186" spans="1:34" hidden="1" x14ac:dyDescent="0.3">
      <c r="A2186" s="11" t="s">
        <v>7172</v>
      </c>
      <c r="B2186" s="12" t="s">
        <v>4976</v>
      </c>
      <c r="C2186" s="12" t="s">
        <v>7075</v>
      </c>
      <c r="D2186" s="11" t="s">
        <v>7170</v>
      </c>
      <c r="E2186" s="11" t="s">
        <v>7173</v>
      </c>
      <c r="F2186" s="11" t="s">
        <v>7172</v>
      </c>
      <c r="G2186" s="12" t="s">
        <v>7174</v>
      </c>
      <c r="I2186" s="13"/>
      <c r="J2186" s="13"/>
      <c r="M2186" s="15" t="s">
        <v>370</v>
      </c>
      <c r="N2186" s="13"/>
      <c r="O2186" s="13" t="s">
        <v>370</v>
      </c>
      <c r="P2186" s="13"/>
      <c r="R2186" s="13"/>
      <c r="T2186" s="13"/>
      <c r="W2186" s="13"/>
      <c r="Y2186" s="13"/>
      <c r="Z2186" s="14"/>
      <c r="AD2186" s="13">
        <f t="shared" si="227"/>
        <v>2</v>
      </c>
      <c r="AE2186" s="13">
        <f t="shared" si="224"/>
        <v>0</v>
      </c>
      <c r="AF2186" s="13">
        <f t="shared" si="225"/>
        <v>0</v>
      </c>
      <c r="AG2186" s="13">
        <f t="shared" si="229"/>
        <v>0</v>
      </c>
      <c r="AH2186" s="12">
        <f t="shared" si="228"/>
        <v>2</v>
      </c>
    </row>
    <row r="2187" spans="1:34" hidden="1" x14ac:dyDescent="0.3">
      <c r="A2187" s="11" t="s">
        <v>7175</v>
      </c>
      <c r="B2187" s="12" t="s">
        <v>4976</v>
      </c>
      <c r="C2187" s="12" t="s">
        <v>7075</v>
      </c>
      <c r="D2187" s="11" t="s">
        <v>7176</v>
      </c>
      <c r="E2187" s="11" t="s">
        <v>2683</v>
      </c>
      <c r="F2187" s="11" t="s">
        <v>7175</v>
      </c>
      <c r="G2187" s="12" t="s">
        <v>7177</v>
      </c>
      <c r="I2187" s="13"/>
      <c r="J2187" s="13"/>
      <c r="K2187" s="14" t="s">
        <v>370</v>
      </c>
      <c r="M2187" s="15" t="s">
        <v>370</v>
      </c>
      <c r="N2187" s="13"/>
      <c r="P2187" s="13" t="s">
        <v>370</v>
      </c>
      <c r="Q2187" s="13" t="s">
        <v>370</v>
      </c>
      <c r="R2187" s="13"/>
      <c r="T2187" s="13" t="s">
        <v>370</v>
      </c>
      <c r="W2187" s="13" t="s">
        <v>370</v>
      </c>
      <c r="Y2187" s="13"/>
      <c r="Z2187" s="14"/>
      <c r="AD2187" s="13">
        <f t="shared" si="227"/>
        <v>6</v>
      </c>
      <c r="AE2187" s="13">
        <f t="shared" si="224"/>
        <v>0</v>
      </c>
      <c r="AF2187" s="13">
        <f t="shared" si="225"/>
        <v>0</v>
      </c>
      <c r="AG2187" s="13">
        <f t="shared" si="229"/>
        <v>0</v>
      </c>
      <c r="AH2187" s="12">
        <f t="shared" si="228"/>
        <v>6</v>
      </c>
    </row>
    <row r="2188" spans="1:34" hidden="1" x14ac:dyDescent="0.3">
      <c r="A2188" s="11" t="s">
        <v>7178</v>
      </c>
      <c r="B2188" s="12" t="s">
        <v>4976</v>
      </c>
      <c r="C2188" s="12" t="s">
        <v>7075</v>
      </c>
      <c r="D2188" s="11" t="s">
        <v>7179</v>
      </c>
      <c r="E2188" s="11" t="s">
        <v>7180</v>
      </c>
      <c r="F2188" s="11" t="s">
        <v>7178</v>
      </c>
      <c r="G2188" s="12" t="s">
        <v>7181</v>
      </c>
      <c r="I2188" s="13"/>
      <c r="J2188" s="13"/>
      <c r="M2188" s="15" t="s">
        <v>370</v>
      </c>
      <c r="N2188" s="13"/>
      <c r="O2188" s="13" t="s">
        <v>370</v>
      </c>
      <c r="P2188" s="13"/>
      <c r="R2188" s="13"/>
      <c r="T2188" s="13"/>
      <c r="W2188" s="13" t="s">
        <v>370</v>
      </c>
      <c r="Y2188" s="13"/>
      <c r="Z2188" s="14"/>
      <c r="AD2188" s="13">
        <f t="shared" si="227"/>
        <v>3</v>
      </c>
      <c r="AE2188" s="13">
        <f t="shared" si="224"/>
        <v>0</v>
      </c>
      <c r="AF2188" s="13">
        <f t="shared" si="225"/>
        <v>0</v>
      </c>
      <c r="AG2188" s="13">
        <f t="shared" si="229"/>
        <v>0</v>
      </c>
      <c r="AH2188" s="12">
        <f t="shared" si="228"/>
        <v>3</v>
      </c>
    </row>
    <row r="2189" spans="1:34" hidden="1" x14ac:dyDescent="0.3">
      <c r="A2189" s="11" t="s">
        <v>7182</v>
      </c>
      <c r="B2189" s="12" t="s">
        <v>4976</v>
      </c>
      <c r="C2189" s="12" t="s">
        <v>7075</v>
      </c>
      <c r="D2189" s="11" t="s">
        <v>7179</v>
      </c>
      <c r="E2189" s="11" t="s">
        <v>7183</v>
      </c>
      <c r="F2189" s="11" t="s">
        <v>7182</v>
      </c>
      <c r="G2189" s="12" t="s">
        <v>7184</v>
      </c>
      <c r="I2189" s="13"/>
      <c r="J2189" s="13" t="s">
        <v>370</v>
      </c>
      <c r="K2189" s="14" t="s">
        <v>370</v>
      </c>
      <c r="M2189" s="15" t="s">
        <v>370</v>
      </c>
      <c r="N2189" s="13"/>
      <c r="O2189" s="13" t="s">
        <v>370</v>
      </c>
      <c r="P2189" s="13"/>
      <c r="R2189" s="13"/>
      <c r="S2189" s="13" t="s">
        <v>370</v>
      </c>
      <c r="T2189" s="13"/>
      <c r="W2189" s="13"/>
      <c r="Y2189" s="13"/>
      <c r="Z2189" s="14"/>
      <c r="AD2189" s="13">
        <f t="shared" si="227"/>
        <v>5</v>
      </c>
      <c r="AE2189" s="13">
        <f t="shared" si="224"/>
        <v>0</v>
      </c>
      <c r="AF2189" s="13">
        <f t="shared" si="225"/>
        <v>0</v>
      </c>
      <c r="AG2189" s="13">
        <f t="shared" si="229"/>
        <v>0</v>
      </c>
      <c r="AH2189" s="12">
        <f t="shared" si="228"/>
        <v>5</v>
      </c>
    </row>
    <row r="2190" spans="1:34" hidden="1" x14ac:dyDescent="0.3">
      <c r="A2190" s="11" t="s">
        <v>7185</v>
      </c>
      <c r="B2190" s="12" t="s">
        <v>4976</v>
      </c>
      <c r="C2190" s="12" t="s">
        <v>7075</v>
      </c>
      <c r="D2190" s="11" t="s">
        <v>7179</v>
      </c>
      <c r="E2190" s="11" t="s">
        <v>7186</v>
      </c>
      <c r="F2190" s="11" t="s">
        <v>7185</v>
      </c>
      <c r="G2190" s="12" t="s">
        <v>7187</v>
      </c>
      <c r="I2190" s="13"/>
      <c r="J2190" s="13"/>
      <c r="K2190" s="14" t="s">
        <v>370</v>
      </c>
      <c r="M2190" s="15" t="s">
        <v>370</v>
      </c>
      <c r="N2190" s="13"/>
      <c r="P2190" s="13" t="s">
        <v>370</v>
      </c>
      <c r="Q2190" s="13" t="s">
        <v>370</v>
      </c>
      <c r="R2190" s="13"/>
      <c r="S2190" s="13" t="s">
        <v>370</v>
      </c>
      <c r="T2190" s="13" t="s">
        <v>370</v>
      </c>
      <c r="W2190" s="13" t="s">
        <v>370</v>
      </c>
      <c r="Y2190" s="13"/>
      <c r="Z2190" s="14"/>
      <c r="AD2190" s="13">
        <f t="shared" si="227"/>
        <v>7</v>
      </c>
      <c r="AE2190" s="13">
        <f t="shared" si="224"/>
        <v>0</v>
      </c>
      <c r="AF2190" s="13">
        <f t="shared" si="225"/>
        <v>0</v>
      </c>
      <c r="AG2190" s="13">
        <f t="shared" si="229"/>
        <v>0</v>
      </c>
      <c r="AH2190" s="12">
        <f t="shared" si="228"/>
        <v>7</v>
      </c>
    </row>
    <row r="2191" spans="1:34" hidden="1" x14ac:dyDescent="0.3">
      <c r="A2191" s="11" t="s">
        <v>7188</v>
      </c>
      <c r="B2191" s="12" t="s">
        <v>4976</v>
      </c>
      <c r="C2191" s="12" t="s">
        <v>7075</v>
      </c>
      <c r="D2191" s="11" t="s">
        <v>7179</v>
      </c>
      <c r="E2191" s="11" t="s">
        <v>5412</v>
      </c>
      <c r="F2191" s="11" t="s">
        <v>7188</v>
      </c>
      <c r="G2191" s="12" t="s">
        <v>7189</v>
      </c>
      <c r="I2191" s="13"/>
      <c r="J2191" s="13"/>
      <c r="K2191" s="17" t="s">
        <v>416</v>
      </c>
      <c r="M2191" s="15"/>
      <c r="N2191" s="13"/>
      <c r="P2191" s="13"/>
      <c r="R2191" s="13"/>
      <c r="T2191" s="13"/>
      <c r="W2191" s="13"/>
      <c r="Y2191" s="13"/>
      <c r="Z2191" s="14"/>
      <c r="AD2191" s="13">
        <f t="shared" si="227"/>
        <v>1</v>
      </c>
      <c r="AE2191" s="13">
        <f t="shared" si="224"/>
        <v>0</v>
      </c>
      <c r="AF2191" s="13">
        <f t="shared" si="225"/>
        <v>0</v>
      </c>
      <c r="AG2191" s="13">
        <f t="shared" si="229"/>
        <v>0</v>
      </c>
      <c r="AH2191" s="12">
        <f t="shared" si="228"/>
        <v>1</v>
      </c>
    </row>
    <row r="2192" spans="1:34" hidden="1" x14ac:dyDescent="0.3">
      <c r="A2192" s="11" t="s">
        <v>7190</v>
      </c>
      <c r="B2192" s="12" t="s">
        <v>4976</v>
      </c>
      <c r="C2192" s="12" t="s">
        <v>7075</v>
      </c>
      <c r="D2192" s="11" t="s">
        <v>7179</v>
      </c>
      <c r="E2192" s="11" t="s">
        <v>1180</v>
      </c>
      <c r="F2192" s="11" t="s">
        <v>7190</v>
      </c>
      <c r="G2192" s="12" t="s">
        <v>7191</v>
      </c>
      <c r="I2192" s="13"/>
      <c r="J2192" s="13" t="s">
        <v>370</v>
      </c>
      <c r="K2192" s="14" t="s">
        <v>370</v>
      </c>
      <c r="M2192" s="15" t="s">
        <v>370</v>
      </c>
      <c r="N2192" s="13"/>
      <c r="O2192" s="13" t="s">
        <v>370</v>
      </c>
      <c r="P2192" s="13" t="s">
        <v>370</v>
      </c>
      <c r="Q2192" s="13" t="s">
        <v>370</v>
      </c>
      <c r="R2192" s="13"/>
      <c r="S2192" s="13" t="s">
        <v>370</v>
      </c>
      <c r="T2192" s="13" t="s">
        <v>370</v>
      </c>
      <c r="W2192" s="13" t="s">
        <v>370</v>
      </c>
      <c r="Y2192" s="13"/>
      <c r="Z2192" s="14"/>
      <c r="AD2192" s="13">
        <f t="shared" si="227"/>
        <v>9</v>
      </c>
      <c r="AE2192" s="13">
        <f t="shared" si="224"/>
        <v>0</v>
      </c>
      <c r="AF2192" s="13">
        <f t="shared" si="225"/>
        <v>0</v>
      </c>
      <c r="AG2192" s="13">
        <f t="shared" si="229"/>
        <v>0</v>
      </c>
      <c r="AH2192" s="12">
        <f t="shared" si="228"/>
        <v>9</v>
      </c>
    </row>
    <row r="2193" spans="1:34" hidden="1" x14ac:dyDescent="0.3">
      <c r="A2193" s="11" t="s">
        <v>7192</v>
      </c>
      <c r="B2193" s="12" t="s">
        <v>4976</v>
      </c>
      <c r="C2193" s="12" t="s">
        <v>7075</v>
      </c>
      <c r="D2193" s="11" t="s">
        <v>7193</v>
      </c>
      <c r="E2193" s="11" t="s">
        <v>7194</v>
      </c>
      <c r="F2193" s="11" t="s">
        <v>7192</v>
      </c>
      <c r="G2193" s="12" t="s">
        <v>7195</v>
      </c>
      <c r="I2193" s="13"/>
      <c r="J2193" s="13"/>
      <c r="M2193" s="15" t="s">
        <v>370</v>
      </c>
      <c r="N2193" s="13"/>
      <c r="O2193" s="13" t="s">
        <v>370</v>
      </c>
      <c r="P2193" s="13"/>
      <c r="R2193" s="13"/>
      <c r="T2193" s="13"/>
      <c r="W2193" s="13"/>
      <c r="Y2193" s="13"/>
      <c r="Z2193" s="14"/>
      <c r="AD2193" s="13">
        <f t="shared" si="227"/>
        <v>2</v>
      </c>
      <c r="AE2193" s="13">
        <f t="shared" si="224"/>
        <v>0</v>
      </c>
      <c r="AF2193" s="13">
        <f t="shared" si="225"/>
        <v>0</v>
      </c>
      <c r="AG2193" s="13">
        <f t="shared" si="229"/>
        <v>0</v>
      </c>
      <c r="AH2193" s="12">
        <f t="shared" ref="AH2193:AH2198" si="230">SUM(AD2193:AG2193)</f>
        <v>2</v>
      </c>
    </row>
    <row r="2194" spans="1:34" hidden="1" x14ac:dyDescent="0.3">
      <c r="A2194" s="11" t="s">
        <v>7196</v>
      </c>
      <c r="B2194" s="12" t="s">
        <v>4976</v>
      </c>
      <c r="C2194" s="12" t="s">
        <v>7075</v>
      </c>
      <c r="D2194" s="11" t="s">
        <v>7193</v>
      </c>
      <c r="E2194" s="11" t="s">
        <v>7197</v>
      </c>
      <c r="F2194" s="11" t="s">
        <v>7196</v>
      </c>
      <c r="G2194" s="12" t="s">
        <v>7198</v>
      </c>
      <c r="I2194" s="13"/>
      <c r="J2194" s="13"/>
      <c r="K2194" s="14" t="s">
        <v>370</v>
      </c>
      <c r="M2194" s="15"/>
      <c r="N2194" s="13"/>
      <c r="P2194" s="13"/>
      <c r="Q2194" s="13" t="s">
        <v>370</v>
      </c>
      <c r="R2194" s="13"/>
      <c r="T2194" s="13"/>
      <c r="W2194" s="13" t="s">
        <v>370</v>
      </c>
      <c r="Y2194" s="13"/>
      <c r="Z2194" s="14"/>
      <c r="AD2194" s="13">
        <f t="shared" si="227"/>
        <v>3</v>
      </c>
      <c r="AE2194" s="13">
        <f t="shared" si="224"/>
        <v>0</v>
      </c>
      <c r="AF2194" s="13">
        <f t="shared" si="225"/>
        <v>0</v>
      </c>
      <c r="AG2194" s="13">
        <f t="shared" si="229"/>
        <v>0</v>
      </c>
      <c r="AH2194" s="12">
        <f t="shared" si="230"/>
        <v>3</v>
      </c>
    </row>
    <row r="2195" spans="1:34" hidden="1" x14ac:dyDescent="0.3">
      <c r="A2195" s="11" t="s">
        <v>7199</v>
      </c>
      <c r="B2195" s="12" t="s">
        <v>4976</v>
      </c>
      <c r="C2195" s="12" t="s">
        <v>7075</v>
      </c>
      <c r="D2195" s="11" t="s">
        <v>7193</v>
      </c>
      <c r="E2195" s="11" t="s">
        <v>7200</v>
      </c>
      <c r="F2195" s="11" t="s">
        <v>7199</v>
      </c>
      <c r="G2195" s="12" t="s">
        <v>7201</v>
      </c>
      <c r="I2195" s="13"/>
      <c r="J2195" s="13" t="s">
        <v>370</v>
      </c>
      <c r="K2195" s="14" t="s">
        <v>370</v>
      </c>
      <c r="M2195" s="15" t="s">
        <v>370</v>
      </c>
      <c r="N2195" s="13"/>
      <c r="O2195" s="13" t="s">
        <v>370</v>
      </c>
      <c r="P2195" s="13" t="s">
        <v>370</v>
      </c>
      <c r="Q2195" s="13" t="s">
        <v>370</v>
      </c>
      <c r="R2195" s="13"/>
      <c r="S2195" s="13" t="s">
        <v>370</v>
      </c>
      <c r="T2195" s="13" t="s">
        <v>370</v>
      </c>
      <c r="W2195" s="13" t="s">
        <v>370</v>
      </c>
      <c r="Y2195" s="13"/>
      <c r="Z2195" s="14"/>
      <c r="AD2195" s="13">
        <f t="shared" si="227"/>
        <v>9</v>
      </c>
      <c r="AE2195" s="13">
        <f t="shared" si="224"/>
        <v>0</v>
      </c>
      <c r="AF2195" s="13">
        <f t="shared" si="225"/>
        <v>0</v>
      </c>
      <c r="AG2195" s="13">
        <f t="shared" si="229"/>
        <v>0</v>
      </c>
      <c r="AH2195" s="12">
        <f t="shared" si="230"/>
        <v>9</v>
      </c>
    </row>
    <row r="2196" spans="1:34" hidden="1" x14ac:dyDescent="0.3">
      <c r="A2196" s="11" t="s">
        <v>7202</v>
      </c>
      <c r="B2196" s="12" t="s">
        <v>4976</v>
      </c>
      <c r="C2196" s="12" t="s">
        <v>7075</v>
      </c>
      <c r="D2196" s="11" t="s">
        <v>7193</v>
      </c>
      <c r="E2196" s="11" t="s">
        <v>7203</v>
      </c>
      <c r="F2196" s="11" t="s">
        <v>7202</v>
      </c>
      <c r="G2196" s="12" t="s">
        <v>7204</v>
      </c>
      <c r="I2196" s="13"/>
      <c r="J2196" s="13"/>
      <c r="K2196" s="17" t="s">
        <v>416</v>
      </c>
      <c r="M2196" s="15"/>
      <c r="N2196" s="13"/>
      <c r="P2196" s="13"/>
      <c r="R2196" s="13"/>
      <c r="T2196" s="13"/>
      <c r="W2196" s="13"/>
      <c r="Y2196" s="13"/>
      <c r="Z2196" s="14"/>
      <c r="AD2196" s="13">
        <f t="shared" si="227"/>
        <v>1</v>
      </c>
      <c r="AE2196" s="13">
        <f t="shared" si="224"/>
        <v>0</v>
      </c>
      <c r="AF2196" s="13">
        <f t="shared" si="225"/>
        <v>0</v>
      </c>
      <c r="AG2196" s="13">
        <f t="shared" si="229"/>
        <v>0</v>
      </c>
      <c r="AH2196" s="12">
        <f t="shared" si="230"/>
        <v>1</v>
      </c>
    </row>
    <row r="2197" spans="1:34" hidden="1" x14ac:dyDescent="0.3">
      <c r="A2197" s="11" t="s">
        <v>7205</v>
      </c>
      <c r="B2197" s="12" t="s">
        <v>4976</v>
      </c>
      <c r="C2197" s="12" t="s">
        <v>7075</v>
      </c>
      <c r="D2197" s="11" t="s">
        <v>7193</v>
      </c>
      <c r="E2197" s="11" t="s">
        <v>2534</v>
      </c>
      <c r="F2197" s="11" t="s">
        <v>7205</v>
      </c>
      <c r="G2197" s="12" t="s">
        <v>7206</v>
      </c>
      <c r="I2197" s="13"/>
      <c r="J2197" s="13"/>
      <c r="K2197" s="17" t="s">
        <v>416</v>
      </c>
      <c r="M2197" s="15"/>
      <c r="N2197" s="13"/>
      <c r="P2197" s="13"/>
      <c r="R2197" s="13"/>
      <c r="T2197" s="13"/>
      <c r="W2197" s="13"/>
      <c r="Y2197" s="13"/>
      <c r="Z2197" s="14"/>
      <c r="AD2197" s="13">
        <f t="shared" si="227"/>
        <v>1</v>
      </c>
      <c r="AE2197" s="13">
        <f t="shared" si="224"/>
        <v>0</v>
      </c>
      <c r="AF2197" s="13">
        <f t="shared" si="225"/>
        <v>0</v>
      </c>
      <c r="AG2197" s="13">
        <f t="shared" si="229"/>
        <v>0</v>
      </c>
      <c r="AH2197" s="12">
        <f t="shared" si="230"/>
        <v>1</v>
      </c>
    </row>
    <row r="2198" spans="1:34" hidden="1" x14ac:dyDescent="0.3">
      <c r="A2198" s="11" t="s">
        <v>7207</v>
      </c>
      <c r="B2198" s="12" t="s">
        <v>4976</v>
      </c>
      <c r="C2198" s="12" t="s">
        <v>7075</v>
      </c>
      <c r="D2198" s="11" t="s">
        <v>7193</v>
      </c>
      <c r="E2198" s="11" t="s">
        <v>7208</v>
      </c>
      <c r="F2198" s="11" t="s">
        <v>7207</v>
      </c>
      <c r="G2198" s="12" t="s">
        <v>7209</v>
      </c>
      <c r="I2198" s="13"/>
      <c r="J2198" s="13"/>
      <c r="K2198" s="17" t="s">
        <v>416</v>
      </c>
      <c r="M2198" s="15"/>
      <c r="N2198" s="13"/>
      <c r="P2198" s="13"/>
      <c r="R2198" s="13"/>
      <c r="T2198" s="13"/>
      <c r="W2198" s="13"/>
      <c r="Y2198" s="13"/>
      <c r="Z2198" s="14"/>
      <c r="AD2198" s="13">
        <f t="shared" si="227"/>
        <v>1</v>
      </c>
      <c r="AE2198" s="13">
        <f t="shared" si="224"/>
        <v>0</v>
      </c>
      <c r="AF2198" s="13">
        <f t="shared" si="225"/>
        <v>0</v>
      </c>
      <c r="AG2198" s="13">
        <f t="shared" si="229"/>
        <v>0</v>
      </c>
      <c r="AH2198" s="12">
        <f t="shared" si="230"/>
        <v>1</v>
      </c>
    </row>
    <row r="2199" spans="1:34" hidden="1" x14ac:dyDescent="0.3">
      <c r="A2199" s="11" t="s">
        <v>7210</v>
      </c>
      <c r="B2199" s="12" t="s">
        <v>4976</v>
      </c>
      <c r="C2199" s="12" t="s">
        <v>7075</v>
      </c>
      <c r="D2199" s="11" t="s">
        <v>7193</v>
      </c>
      <c r="E2199" s="11" t="s">
        <v>7211</v>
      </c>
      <c r="F2199" s="11" t="s">
        <v>7210</v>
      </c>
      <c r="G2199" s="12" t="s">
        <v>7212</v>
      </c>
      <c r="I2199" s="13"/>
      <c r="J2199" s="13"/>
      <c r="M2199" s="19" t="s">
        <v>416</v>
      </c>
      <c r="N2199" s="13"/>
      <c r="P2199" s="13"/>
      <c r="R2199" s="13"/>
      <c r="T2199" s="13"/>
      <c r="W2199" s="13"/>
      <c r="Y2199" s="13"/>
      <c r="Z2199" s="14"/>
      <c r="AD2199" s="13">
        <f t="shared" si="227"/>
        <v>1</v>
      </c>
      <c r="AE2199" s="13">
        <f t="shared" si="224"/>
        <v>0</v>
      </c>
      <c r="AF2199" s="13">
        <f t="shared" si="225"/>
        <v>0</v>
      </c>
      <c r="AG2199" s="13">
        <f t="shared" si="229"/>
        <v>0</v>
      </c>
      <c r="AH2199" s="12">
        <f t="shared" si="228"/>
        <v>1</v>
      </c>
    </row>
    <row r="2200" spans="1:34" hidden="1" x14ac:dyDescent="0.3">
      <c r="A2200" s="11" t="s">
        <v>7213</v>
      </c>
      <c r="B2200" s="12" t="s">
        <v>4976</v>
      </c>
      <c r="C2200" s="12" t="s">
        <v>7075</v>
      </c>
      <c r="D2200" s="11" t="s">
        <v>7193</v>
      </c>
      <c r="E2200" s="11" t="s">
        <v>7214</v>
      </c>
      <c r="F2200" s="11" t="s">
        <v>7213</v>
      </c>
      <c r="G2200" s="12" t="s">
        <v>7215</v>
      </c>
      <c r="I2200" s="13"/>
      <c r="J2200" s="13"/>
      <c r="M2200" s="15" t="s">
        <v>370</v>
      </c>
      <c r="N2200" s="13"/>
      <c r="O2200" s="13" t="s">
        <v>370</v>
      </c>
      <c r="P2200" s="13"/>
      <c r="R2200" s="13"/>
      <c r="S2200" s="13" t="s">
        <v>370</v>
      </c>
      <c r="T2200" s="13"/>
      <c r="W2200" s="13"/>
      <c r="Y2200" s="13"/>
      <c r="Z2200" s="14"/>
      <c r="AD2200" s="13">
        <f t="shared" si="227"/>
        <v>3</v>
      </c>
      <c r="AE2200" s="13">
        <f t="shared" si="224"/>
        <v>0</v>
      </c>
      <c r="AF2200" s="13">
        <f t="shared" si="225"/>
        <v>0</v>
      </c>
      <c r="AG2200" s="13">
        <f t="shared" si="229"/>
        <v>0</v>
      </c>
      <c r="AH2200" s="12">
        <f t="shared" si="228"/>
        <v>3</v>
      </c>
    </row>
    <row r="2201" spans="1:34" hidden="1" x14ac:dyDescent="0.3">
      <c r="A2201" s="11" t="s">
        <v>7216</v>
      </c>
      <c r="B2201" s="12" t="s">
        <v>4976</v>
      </c>
      <c r="C2201" s="12" t="s">
        <v>7075</v>
      </c>
      <c r="D2201" s="11" t="s">
        <v>7193</v>
      </c>
      <c r="E2201" s="11" t="s">
        <v>7217</v>
      </c>
      <c r="F2201" s="11" t="s">
        <v>7216</v>
      </c>
      <c r="G2201" s="12" t="s">
        <v>7218</v>
      </c>
      <c r="I2201" s="13"/>
      <c r="J2201" s="13" t="s">
        <v>370</v>
      </c>
      <c r="M2201" s="15"/>
      <c r="N2201" s="13"/>
      <c r="P2201" s="13"/>
      <c r="R2201" s="13"/>
      <c r="S2201" s="13" t="s">
        <v>370</v>
      </c>
      <c r="T2201" s="13"/>
      <c r="W2201" s="13"/>
      <c r="Y2201" s="13"/>
      <c r="Z2201" s="14"/>
      <c r="AD2201" s="13">
        <f t="shared" si="227"/>
        <v>2</v>
      </c>
      <c r="AE2201" s="13">
        <f t="shared" si="224"/>
        <v>0</v>
      </c>
      <c r="AF2201" s="13">
        <f t="shared" si="225"/>
        <v>0</v>
      </c>
      <c r="AG2201" s="13">
        <f t="shared" si="229"/>
        <v>0</v>
      </c>
      <c r="AH2201" s="12">
        <f t="shared" si="228"/>
        <v>2</v>
      </c>
    </row>
    <row r="2202" spans="1:34" hidden="1" x14ac:dyDescent="0.3">
      <c r="A2202" s="11" t="s">
        <v>7219</v>
      </c>
      <c r="B2202" s="12" t="s">
        <v>4976</v>
      </c>
      <c r="C2202" s="12" t="s">
        <v>7075</v>
      </c>
      <c r="D2202" s="11" t="s">
        <v>7220</v>
      </c>
      <c r="E2202" s="11" t="s">
        <v>2560</v>
      </c>
      <c r="F2202" s="11" t="s">
        <v>7219</v>
      </c>
      <c r="G2202" s="12" t="s">
        <v>7221</v>
      </c>
      <c r="I2202" s="13"/>
      <c r="J2202" s="13"/>
      <c r="K2202" s="14" t="s">
        <v>370</v>
      </c>
      <c r="M2202" s="15"/>
      <c r="N2202" s="13"/>
      <c r="P2202" s="13" t="s">
        <v>370</v>
      </c>
      <c r="Q2202" s="13" t="s">
        <v>370</v>
      </c>
      <c r="R2202" s="13"/>
      <c r="T2202" s="13" t="s">
        <v>370</v>
      </c>
      <c r="U2202" s="13" t="s">
        <v>524</v>
      </c>
      <c r="W2202" s="13" t="s">
        <v>370</v>
      </c>
      <c r="Y2202" s="13"/>
      <c r="Z2202" s="14"/>
      <c r="AD2202" s="13">
        <f t="shared" si="227"/>
        <v>5</v>
      </c>
      <c r="AE2202" s="13">
        <f t="shared" si="224"/>
        <v>0</v>
      </c>
      <c r="AF2202" s="13">
        <f t="shared" si="225"/>
        <v>1</v>
      </c>
      <c r="AG2202" s="13">
        <f t="shared" si="229"/>
        <v>0</v>
      </c>
      <c r="AH2202" s="12">
        <f t="shared" si="228"/>
        <v>6</v>
      </c>
    </row>
    <row r="2203" spans="1:34" hidden="1" x14ac:dyDescent="0.3">
      <c r="A2203" s="11" t="s">
        <v>7222</v>
      </c>
      <c r="B2203" s="12" t="s">
        <v>4976</v>
      </c>
      <c r="C2203" s="12" t="s">
        <v>7075</v>
      </c>
      <c r="D2203" s="11" t="s">
        <v>7220</v>
      </c>
      <c r="E2203" s="11" t="s">
        <v>7223</v>
      </c>
      <c r="F2203" s="11" t="s">
        <v>7222</v>
      </c>
      <c r="G2203" s="12" t="s">
        <v>7224</v>
      </c>
      <c r="I2203" s="13"/>
      <c r="J2203" s="13"/>
      <c r="K2203" s="14" t="s">
        <v>370</v>
      </c>
      <c r="M2203" s="15" t="s">
        <v>370</v>
      </c>
      <c r="N2203" s="13"/>
      <c r="P2203" s="13"/>
      <c r="Q2203" s="13" t="s">
        <v>370</v>
      </c>
      <c r="R2203" s="13"/>
      <c r="T2203" s="13"/>
      <c r="U2203" s="13" t="s">
        <v>370</v>
      </c>
      <c r="W2203" s="13" t="s">
        <v>370</v>
      </c>
      <c r="Y2203" s="13"/>
      <c r="Z2203" s="14"/>
      <c r="AD2203" s="13">
        <f t="shared" si="227"/>
        <v>5</v>
      </c>
      <c r="AE2203" s="13">
        <f t="shared" si="224"/>
        <v>0</v>
      </c>
      <c r="AF2203" s="13">
        <f t="shared" si="225"/>
        <v>0</v>
      </c>
      <c r="AG2203" s="13">
        <f t="shared" si="229"/>
        <v>0</v>
      </c>
      <c r="AH2203" s="12">
        <f t="shared" si="228"/>
        <v>5</v>
      </c>
    </row>
    <row r="2204" spans="1:34" hidden="1" x14ac:dyDescent="0.3">
      <c r="A2204" s="11" t="s">
        <v>7225</v>
      </c>
      <c r="B2204" s="12" t="s">
        <v>4976</v>
      </c>
      <c r="C2204" s="12" t="s">
        <v>7075</v>
      </c>
      <c r="D2204" s="11" t="s">
        <v>7220</v>
      </c>
      <c r="E2204" s="11" t="s">
        <v>7226</v>
      </c>
      <c r="F2204" s="11" t="s">
        <v>7225</v>
      </c>
      <c r="G2204" s="12" t="s">
        <v>7227</v>
      </c>
      <c r="H2204" s="13" t="s">
        <v>538</v>
      </c>
      <c r="I2204" s="13"/>
      <c r="J2204" s="13"/>
      <c r="K2204" s="14" t="s">
        <v>370</v>
      </c>
      <c r="M2204" s="15"/>
      <c r="N2204" s="13"/>
      <c r="P2204" s="13"/>
      <c r="R2204" s="13" t="s">
        <v>370</v>
      </c>
      <c r="T2204" s="13"/>
      <c r="W2204" s="13"/>
      <c r="Y2204" s="13"/>
      <c r="Z2204" s="14"/>
      <c r="AD2204" s="13">
        <f t="shared" si="227"/>
        <v>2</v>
      </c>
      <c r="AE2204" s="13">
        <f t="shared" si="224"/>
        <v>1</v>
      </c>
      <c r="AF2204" s="13">
        <f t="shared" si="225"/>
        <v>0</v>
      </c>
      <c r="AG2204" s="13">
        <f t="shared" si="229"/>
        <v>0</v>
      </c>
      <c r="AH2204" s="12">
        <f t="shared" si="228"/>
        <v>3</v>
      </c>
    </row>
    <row r="2205" spans="1:34" hidden="1" x14ac:dyDescent="0.3">
      <c r="A2205" s="11" t="s">
        <v>7228</v>
      </c>
      <c r="B2205" s="12" t="s">
        <v>4976</v>
      </c>
      <c r="C2205" s="12" t="s">
        <v>7075</v>
      </c>
      <c r="D2205" s="11" t="s">
        <v>7229</v>
      </c>
      <c r="E2205" s="11" t="s">
        <v>7230</v>
      </c>
      <c r="F2205" s="11" t="s">
        <v>7228</v>
      </c>
      <c r="G2205" s="12" t="s">
        <v>7231</v>
      </c>
      <c r="I2205" s="13"/>
      <c r="J2205" s="13" t="s">
        <v>396</v>
      </c>
      <c r="K2205" s="14" t="s">
        <v>370</v>
      </c>
      <c r="M2205" s="15" t="s">
        <v>370</v>
      </c>
      <c r="N2205" s="13"/>
      <c r="O2205" s="13" t="s">
        <v>370</v>
      </c>
      <c r="P2205" s="13"/>
      <c r="R2205" s="13"/>
      <c r="S2205" s="13" t="s">
        <v>370</v>
      </c>
      <c r="T2205" s="13"/>
      <c r="W2205" s="13"/>
      <c r="Y2205" s="13"/>
      <c r="Z2205" s="14"/>
      <c r="AD2205" s="13">
        <f t="shared" si="227"/>
        <v>4</v>
      </c>
      <c r="AE2205" s="13">
        <f t="shared" si="224"/>
        <v>0</v>
      </c>
      <c r="AF2205" s="13">
        <f t="shared" si="225"/>
        <v>0</v>
      </c>
      <c r="AG2205" s="13">
        <f t="shared" si="229"/>
        <v>0</v>
      </c>
      <c r="AH2205" s="12">
        <f t="shared" si="228"/>
        <v>4</v>
      </c>
    </row>
    <row r="2206" spans="1:34" hidden="1" x14ac:dyDescent="0.3">
      <c r="A2206" s="11" t="s">
        <v>7232</v>
      </c>
      <c r="B2206" s="12" t="s">
        <v>4976</v>
      </c>
      <c r="C2206" s="12" t="s">
        <v>7075</v>
      </c>
      <c r="D2206" s="11" t="s">
        <v>7233</v>
      </c>
      <c r="E2206" s="11" t="s">
        <v>7234</v>
      </c>
      <c r="F2206" s="11" t="s">
        <v>7232</v>
      </c>
      <c r="G2206" s="12" t="s">
        <v>7235</v>
      </c>
      <c r="I2206" s="13"/>
      <c r="J2206" s="13"/>
      <c r="M2206" s="15" t="s">
        <v>370</v>
      </c>
      <c r="N2206" s="13"/>
      <c r="O2206" s="13" t="s">
        <v>370</v>
      </c>
      <c r="P2206" s="13"/>
      <c r="R2206" s="13"/>
      <c r="T2206" s="13"/>
      <c r="W2206" s="13"/>
      <c r="Y2206" s="13"/>
      <c r="Z2206" s="14"/>
      <c r="AD2206" s="13">
        <f t="shared" si="227"/>
        <v>2</v>
      </c>
      <c r="AE2206" s="13">
        <f t="shared" si="224"/>
        <v>0</v>
      </c>
      <c r="AF2206" s="13">
        <f t="shared" si="225"/>
        <v>0</v>
      </c>
      <c r="AG2206" s="13">
        <f t="shared" si="229"/>
        <v>0</v>
      </c>
      <c r="AH2206" s="12">
        <f t="shared" si="228"/>
        <v>2</v>
      </c>
    </row>
    <row r="2207" spans="1:34" hidden="1" x14ac:dyDescent="0.3">
      <c r="A2207" s="11" t="s">
        <v>7236</v>
      </c>
      <c r="B2207" s="12" t="s">
        <v>4976</v>
      </c>
      <c r="C2207" s="12" t="s">
        <v>7075</v>
      </c>
      <c r="D2207" s="11" t="s">
        <v>7237</v>
      </c>
      <c r="E2207" s="11" t="s">
        <v>7238</v>
      </c>
      <c r="F2207" s="11" t="s">
        <v>7236</v>
      </c>
      <c r="G2207" s="12" t="s">
        <v>7239</v>
      </c>
      <c r="I2207" s="13"/>
      <c r="J2207" s="13" t="s">
        <v>370</v>
      </c>
      <c r="K2207" s="14" t="s">
        <v>370</v>
      </c>
      <c r="M2207" s="15" t="s">
        <v>370</v>
      </c>
      <c r="N2207" s="13"/>
      <c r="O2207" s="13" t="s">
        <v>370</v>
      </c>
      <c r="P2207" s="13" t="s">
        <v>370</v>
      </c>
      <c r="Q2207" s="13" t="s">
        <v>370</v>
      </c>
      <c r="R2207" s="13"/>
      <c r="S2207" s="13" t="s">
        <v>370</v>
      </c>
      <c r="T2207" s="13" t="s">
        <v>370</v>
      </c>
      <c r="W2207" s="13" t="s">
        <v>370</v>
      </c>
      <c r="Y2207" s="13"/>
      <c r="Z2207" s="14"/>
      <c r="AD2207" s="13">
        <f t="shared" si="227"/>
        <v>9</v>
      </c>
      <c r="AE2207" s="13">
        <f t="shared" si="224"/>
        <v>0</v>
      </c>
      <c r="AF2207" s="13">
        <f t="shared" si="225"/>
        <v>0</v>
      </c>
      <c r="AG2207" s="13">
        <f t="shared" si="229"/>
        <v>0</v>
      </c>
      <c r="AH2207" s="12">
        <f t="shared" si="228"/>
        <v>9</v>
      </c>
    </row>
    <row r="2208" spans="1:34" hidden="1" x14ac:dyDescent="0.3">
      <c r="A2208" s="11" t="s">
        <v>7240</v>
      </c>
      <c r="B2208" s="12" t="s">
        <v>4976</v>
      </c>
      <c r="C2208" s="12" t="s">
        <v>7075</v>
      </c>
      <c r="D2208" s="11" t="s">
        <v>7237</v>
      </c>
      <c r="E2208" s="11" t="s">
        <v>7241</v>
      </c>
      <c r="F2208" s="11" t="s">
        <v>7240</v>
      </c>
      <c r="G2208" s="12" t="s">
        <v>7242</v>
      </c>
      <c r="I2208" s="13"/>
      <c r="J2208" s="13"/>
      <c r="K2208" s="17" t="s">
        <v>416</v>
      </c>
      <c r="M2208" s="15"/>
      <c r="N2208" s="13"/>
      <c r="P2208" s="13"/>
      <c r="R2208" s="13"/>
      <c r="T2208" s="13"/>
      <c r="W2208" s="13"/>
      <c r="Y2208" s="13"/>
      <c r="Z2208" s="14"/>
      <c r="AD2208" s="13">
        <f t="shared" si="227"/>
        <v>1</v>
      </c>
      <c r="AE2208" s="13">
        <f t="shared" si="224"/>
        <v>0</v>
      </c>
      <c r="AF2208" s="13">
        <f t="shared" si="225"/>
        <v>0</v>
      </c>
      <c r="AG2208" s="13">
        <f t="shared" si="229"/>
        <v>0</v>
      </c>
      <c r="AH2208" s="12">
        <f t="shared" si="228"/>
        <v>1</v>
      </c>
    </row>
    <row r="2209" spans="1:34" hidden="1" x14ac:dyDescent="0.3">
      <c r="A2209" s="11" t="s">
        <v>7243</v>
      </c>
      <c r="B2209" s="12" t="s">
        <v>4976</v>
      </c>
      <c r="C2209" s="12" t="s">
        <v>7075</v>
      </c>
      <c r="D2209" s="11" t="s">
        <v>7237</v>
      </c>
      <c r="E2209" s="11" t="s">
        <v>7244</v>
      </c>
      <c r="F2209" s="11" t="s">
        <v>7243</v>
      </c>
      <c r="G2209" s="12" t="s">
        <v>7245</v>
      </c>
      <c r="I2209" s="13"/>
      <c r="J2209" s="13"/>
      <c r="K2209" s="17" t="s">
        <v>416</v>
      </c>
      <c r="M2209" s="15"/>
      <c r="N2209" s="13"/>
      <c r="P2209" s="13"/>
      <c r="R2209" s="13"/>
      <c r="T2209" s="13"/>
      <c r="W2209" s="13"/>
      <c r="Y2209" s="13"/>
      <c r="Z2209" s="14"/>
      <c r="AD2209" s="13">
        <f t="shared" si="227"/>
        <v>1</v>
      </c>
      <c r="AE2209" s="13">
        <f t="shared" si="224"/>
        <v>0</v>
      </c>
      <c r="AF2209" s="13">
        <f t="shared" si="225"/>
        <v>0</v>
      </c>
      <c r="AG2209" s="13">
        <f t="shared" si="229"/>
        <v>0</v>
      </c>
      <c r="AH2209" s="12">
        <f t="shared" si="228"/>
        <v>1</v>
      </c>
    </row>
    <row r="2210" spans="1:34" hidden="1" x14ac:dyDescent="0.3">
      <c r="A2210" s="11" t="s">
        <v>7246</v>
      </c>
      <c r="B2210" s="12" t="s">
        <v>4976</v>
      </c>
      <c r="C2210" s="12" t="s">
        <v>7075</v>
      </c>
      <c r="D2210" s="11" t="s">
        <v>7247</v>
      </c>
      <c r="E2210" s="11" t="s">
        <v>7248</v>
      </c>
      <c r="F2210" s="11" t="s">
        <v>7246</v>
      </c>
      <c r="G2210" s="12" t="s">
        <v>7249</v>
      </c>
      <c r="I2210" s="13"/>
      <c r="J2210" s="13" t="s">
        <v>370</v>
      </c>
      <c r="K2210" s="14" t="s">
        <v>370</v>
      </c>
      <c r="M2210" s="15" t="s">
        <v>370</v>
      </c>
      <c r="N2210" s="13"/>
      <c r="O2210" s="13" t="s">
        <v>370</v>
      </c>
      <c r="P2210" s="13" t="s">
        <v>370</v>
      </c>
      <c r="Q2210" s="13" t="s">
        <v>370</v>
      </c>
      <c r="R2210" s="13"/>
      <c r="S2210" s="13" t="s">
        <v>370</v>
      </c>
      <c r="T2210" s="13" t="s">
        <v>370</v>
      </c>
      <c r="W2210" s="13" t="s">
        <v>370</v>
      </c>
      <c r="Y2210" s="13"/>
      <c r="Z2210" s="14"/>
      <c r="AD2210" s="13">
        <f t="shared" si="227"/>
        <v>9</v>
      </c>
      <c r="AE2210" s="13">
        <f t="shared" si="224"/>
        <v>0</v>
      </c>
      <c r="AF2210" s="13">
        <f t="shared" si="225"/>
        <v>0</v>
      </c>
      <c r="AG2210" s="13">
        <f t="shared" si="229"/>
        <v>0</v>
      </c>
      <c r="AH2210" s="12">
        <f t="shared" si="228"/>
        <v>9</v>
      </c>
    </row>
    <row r="2211" spans="1:34" hidden="1" x14ac:dyDescent="0.3">
      <c r="A2211" s="11" t="s">
        <v>7250</v>
      </c>
      <c r="B2211" s="12" t="s">
        <v>4976</v>
      </c>
      <c r="C2211" s="12" t="s">
        <v>7075</v>
      </c>
      <c r="D2211" s="11" t="s">
        <v>7251</v>
      </c>
      <c r="E2211" s="11" t="s">
        <v>7252</v>
      </c>
      <c r="F2211" s="11" t="s">
        <v>7250</v>
      </c>
      <c r="G2211" s="12" t="s">
        <v>7253</v>
      </c>
      <c r="I2211" s="13"/>
      <c r="J2211" s="13" t="s">
        <v>370</v>
      </c>
      <c r="K2211" s="14" t="s">
        <v>370</v>
      </c>
      <c r="M2211" s="15"/>
      <c r="N2211" s="13"/>
      <c r="P2211" s="13"/>
      <c r="R2211" s="13"/>
      <c r="S2211" s="13" t="s">
        <v>370</v>
      </c>
      <c r="T2211" s="13"/>
      <c r="W2211" s="13"/>
      <c r="Y2211" s="13"/>
      <c r="Z2211" s="14"/>
      <c r="AD2211" s="13">
        <f t="shared" si="227"/>
        <v>3</v>
      </c>
      <c r="AE2211" s="13">
        <f t="shared" ref="AE2211:AE2274" si="231">COUNTIF(H2211:Z2211,"NB")</f>
        <v>0</v>
      </c>
      <c r="AF2211" s="13">
        <f t="shared" ref="AF2211:AF2274" si="232">COUNTIF(H2211:Z2211,"V")</f>
        <v>0</v>
      </c>
      <c r="AG2211" s="13">
        <f t="shared" si="229"/>
        <v>0</v>
      </c>
      <c r="AH2211" s="12">
        <f t="shared" si="228"/>
        <v>3</v>
      </c>
    </row>
    <row r="2212" spans="1:34" hidden="1" x14ac:dyDescent="0.3">
      <c r="A2212" s="11" t="s">
        <v>7254</v>
      </c>
      <c r="B2212" s="12" t="s">
        <v>4976</v>
      </c>
      <c r="C2212" s="12" t="s">
        <v>7255</v>
      </c>
      <c r="D2212" s="11" t="s">
        <v>7256</v>
      </c>
      <c r="E2212" s="11" t="s">
        <v>7257</v>
      </c>
      <c r="F2212" s="11" t="s">
        <v>7254</v>
      </c>
      <c r="G2212" s="12" t="s">
        <v>7258</v>
      </c>
      <c r="H2212" s="13" t="s">
        <v>370</v>
      </c>
      <c r="I2212" s="13"/>
      <c r="J2212" s="13" t="s">
        <v>370</v>
      </c>
      <c r="K2212" s="14" t="s">
        <v>370</v>
      </c>
      <c r="M2212" s="15" t="s">
        <v>370</v>
      </c>
      <c r="N2212" s="13"/>
      <c r="O2212" s="13" t="s">
        <v>370</v>
      </c>
      <c r="P2212" s="13" t="s">
        <v>370</v>
      </c>
      <c r="Q2212" s="13" t="s">
        <v>370</v>
      </c>
      <c r="R2212" s="13" t="s">
        <v>370</v>
      </c>
      <c r="S2212" s="13" t="s">
        <v>370</v>
      </c>
      <c r="T2212" s="13" t="s">
        <v>370</v>
      </c>
      <c r="W2212" s="13" t="s">
        <v>370</v>
      </c>
      <c r="Y2212" s="13"/>
      <c r="Z2212" s="14"/>
      <c r="AD2212" s="13">
        <f t="shared" si="227"/>
        <v>11</v>
      </c>
      <c r="AE2212" s="13">
        <f t="shared" si="231"/>
        <v>0</v>
      </c>
      <c r="AF2212" s="13">
        <f t="shared" si="232"/>
        <v>0</v>
      </c>
      <c r="AG2212" s="13">
        <f t="shared" si="229"/>
        <v>0</v>
      </c>
      <c r="AH2212" s="12">
        <f t="shared" ref="AH2212:AH2241" si="233">SUM(AD2212:AG2212)</f>
        <v>11</v>
      </c>
    </row>
    <row r="2213" spans="1:34" hidden="1" x14ac:dyDescent="0.3">
      <c r="A2213" s="11" t="s">
        <v>7259</v>
      </c>
      <c r="B2213" s="12" t="s">
        <v>4976</v>
      </c>
      <c r="C2213" s="12" t="s">
        <v>7255</v>
      </c>
      <c r="D2213" s="11" t="s">
        <v>7256</v>
      </c>
      <c r="E2213" s="11" t="s">
        <v>1180</v>
      </c>
      <c r="F2213" s="11" t="s">
        <v>7259</v>
      </c>
      <c r="G2213" s="12" t="s">
        <v>7260</v>
      </c>
      <c r="H2213" s="13" t="s">
        <v>370</v>
      </c>
      <c r="I2213" s="13"/>
      <c r="J2213" s="13" t="s">
        <v>370</v>
      </c>
      <c r="K2213" s="14" t="s">
        <v>370</v>
      </c>
      <c r="M2213" s="15" t="s">
        <v>370</v>
      </c>
      <c r="N2213" s="13"/>
      <c r="O2213" s="13" t="s">
        <v>370</v>
      </c>
      <c r="P2213" s="13" t="s">
        <v>370</v>
      </c>
      <c r="Q2213" s="13" t="s">
        <v>370</v>
      </c>
      <c r="R2213" s="13" t="s">
        <v>370</v>
      </c>
      <c r="S2213" s="13" t="s">
        <v>370</v>
      </c>
      <c r="T2213" s="13" t="s">
        <v>370</v>
      </c>
      <c r="U2213" s="13" t="s">
        <v>370</v>
      </c>
      <c r="W2213" s="13" t="s">
        <v>370</v>
      </c>
      <c r="Y2213" s="13"/>
      <c r="Z2213" s="14"/>
      <c r="AD2213" s="13">
        <f t="shared" si="227"/>
        <v>12</v>
      </c>
      <c r="AE2213" s="13">
        <f t="shared" si="231"/>
        <v>0</v>
      </c>
      <c r="AF2213" s="13">
        <f t="shared" si="232"/>
        <v>0</v>
      </c>
      <c r="AG2213" s="13">
        <f t="shared" si="229"/>
        <v>0</v>
      </c>
      <c r="AH2213" s="12">
        <f t="shared" si="233"/>
        <v>12</v>
      </c>
    </row>
    <row r="2214" spans="1:34" hidden="1" x14ac:dyDescent="0.3">
      <c r="A2214" s="11" t="s">
        <v>7261</v>
      </c>
      <c r="B2214" s="12" t="s">
        <v>4976</v>
      </c>
      <c r="C2214" s="12" t="s">
        <v>7255</v>
      </c>
      <c r="D2214" s="11" t="s">
        <v>7256</v>
      </c>
      <c r="E2214" s="11" t="s">
        <v>7262</v>
      </c>
      <c r="F2214" s="11" t="s">
        <v>7261</v>
      </c>
      <c r="G2214" s="12" t="s">
        <v>7263</v>
      </c>
      <c r="H2214" s="13" t="s">
        <v>359</v>
      </c>
      <c r="I2214" s="13"/>
      <c r="J2214" s="13" t="s">
        <v>370</v>
      </c>
      <c r="K2214" s="14" t="s">
        <v>370</v>
      </c>
      <c r="M2214" s="15" t="s">
        <v>370</v>
      </c>
      <c r="N2214" s="13"/>
      <c r="O2214" s="13" t="s">
        <v>370</v>
      </c>
      <c r="P2214" s="13"/>
      <c r="R2214" s="13" t="s">
        <v>370</v>
      </c>
      <c r="S2214" s="13" t="s">
        <v>370</v>
      </c>
      <c r="T2214" s="13"/>
      <c r="W2214" s="13" t="s">
        <v>370</v>
      </c>
      <c r="Y2214" s="13"/>
      <c r="Z2214" s="14"/>
      <c r="AD2214" s="13">
        <f t="shared" si="227"/>
        <v>8</v>
      </c>
      <c r="AE2214" s="13">
        <f t="shared" si="231"/>
        <v>0</v>
      </c>
      <c r="AF2214" s="13">
        <f t="shared" si="232"/>
        <v>0</v>
      </c>
      <c r="AG2214" s="13">
        <f t="shared" si="229"/>
        <v>0</v>
      </c>
      <c r="AH2214" s="12">
        <f t="shared" si="233"/>
        <v>8</v>
      </c>
    </row>
    <row r="2215" spans="1:34" hidden="1" x14ac:dyDescent="0.3">
      <c r="A2215" s="11" t="s">
        <v>7264</v>
      </c>
      <c r="B2215" s="12" t="s">
        <v>4976</v>
      </c>
      <c r="C2215" s="12" t="s">
        <v>7255</v>
      </c>
      <c r="D2215" s="11" t="s">
        <v>7265</v>
      </c>
      <c r="E2215" s="11" t="s">
        <v>398</v>
      </c>
      <c r="F2215" s="11" t="s">
        <v>7264</v>
      </c>
      <c r="G2215" s="12" t="s">
        <v>7266</v>
      </c>
      <c r="I2215" s="13"/>
      <c r="J2215" s="13" t="s">
        <v>370</v>
      </c>
      <c r="K2215" s="14" t="s">
        <v>370</v>
      </c>
      <c r="M2215" s="15" t="s">
        <v>370</v>
      </c>
      <c r="N2215" s="13"/>
      <c r="O2215" s="13" t="s">
        <v>370</v>
      </c>
      <c r="P2215" s="13"/>
      <c r="R2215" s="13"/>
      <c r="S2215" s="13" t="s">
        <v>370</v>
      </c>
      <c r="T2215" s="13"/>
      <c r="W2215" s="13" t="s">
        <v>370</v>
      </c>
      <c r="Y2215" s="13"/>
      <c r="Z2215" s="14"/>
      <c r="AD2215" s="13">
        <f t="shared" si="227"/>
        <v>6</v>
      </c>
      <c r="AE2215" s="13">
        <f t="shared" si="231"/>
        <v>0</v>
      </c>
      <c r="AF2215" s="13">
        <f t="shared" si="232"/>
        <v>0</v>
      </c>
      <c r="AG2215" s="13">
        <f t="shared" si="229"/>
        <v>0</v>
      </c>
      <c r="AH2215" s="12">
        <f t="shared" si="233"/>
        <v>6</v>
      </c>
    </row>
    <row r="2216" spans="1:34" hidden="1" x14ac:dyDescent="0.3">
      <c r="A2216" s="11" t="s">
        <v>7267</v>
      </c>
      <c r="B2216" s="12" t="s">
        <v>4976</v>
      </c>
      <c r="C2216" s="12" t="s">
        <v>7255</v>
      </c>
      <c r="D2216" s="11" t="s">
        <v>7265</v>
      </c>
      <c r="E2216" s="11" t="s">
        <v>7268</v>
      </c>
      <c r="F2216" s="11" t="s">
        <v>7267</v>
      </c>
      <c r="G2216" s="12" t="s">
        <v>7269</v>
      </c>
      <c r="H2216" s="12"/>
      <c r="I2216" s="12"/>
      <c r="J2216" s="13"/>
      <c r="L2216" s="21"/>
      <c r="M2216" s="15" t="s">
        <v>370</v>
      </c>
      <c r="N2216" s="13"/>
      <c r="O2216" s="13" t="s">
        <v>370</v>
      </c>
      <c r="S2216" s="13" t="s">
        <v>370</v>
      </c>
      <c r="W2216" s="13"/>
      <c r="AD2216" s="13">
        <f t="shared" si="227"/>
        <v>3</v>
      </c>
      <c r="AE2216" s="13">
        <f t="shared" si="231"/>
        <v>0</v>
      </c>
      <c r="AF2216" s="13">
        <f t="shared" si="232"/>
        <v>0</v>
      </c>
      <c r="AG2216" s="13">
        <f t="shared" si="229"/>
        <v>0</v>
      </c>
      <c r="AH2216" s="12">
        <f t="shared" si="233"/>
        <v>3</v>
      </c>
    </row>
    <row r="2217" spans="1:34" hidden="1" x14ac:dyDescent="0.3">
      <c r="A2217" s="11" t="s">
        <v>7270</v>
      </c>
      <c r="B2217" s="12" t="s">
        <v>4976</v>
      </c>
      <c r="C2217" s="12" t="s">
        <v>7255</v>
      </c>
      <c r="D2217" s="11" t="s">
        <v>7265</v>
      </c>
      <c r="E2217" s="11" t="s">
        <v>7271</v>
      </c>
      <c r="F2217" s="11" t="s">
        <v>7270</v>
      </c>
      <c r="G2217" s="12" t="s">
        <v>7272</v>
      </c>
      <c r="H2217" s="12"/>
      <c r="I2217" s="12"/>
      <c r="J2217" s="13"/>
      <c r="L2217" s="21"/>
      <c r="M2217" s="13" t="s">
        <v>370</v>
      </c>
      <c r="N2217" s="13"/>
      <c r="O2217" s="13" t="s">
        <v>370</v>
      </c>
      <c r="S2217" s="13" t="s">
        <v>370</v>
      </c>
      <c r="W2217" s="13"/>
      <c r="AD2217" s="13">
        <f t="shared" si="227"/>
        <v>3</v>
      </c>
      <c r="AE2217" s="13">
        <f t="shared" si="231"/>
        <v>0</v>
      </c>
      <c r="AF2217" s="13">
        <f t="shared" si="232"/>
        <v>0</v>
      </c>
      <c r="AG2217" s="13">
        <f t="shared" si="229"/>
        <v>0</v>
      </c>
      <c r="AH2217" s="12">
        <f t="shared" si="233"/>
        <v>3</v>
      </c>
    </row>
    <row r="2218" spans="1:34" hidden="1" x14ac:dyDescent="0.3">
      <c r="A2218" s="11" t="s">
        <v>7273</v>
      </c>
      <c r="B2218" s="12" t="s">
        <v>4976</v>
      </c>
      <c r="C2218" s="12" t="s">
        <v>7255</v>
      </c>
      <c r="D2218" s="11" t="s">
        <v>7265</v>
      </c>
      <c r="E2218" s="11" t="s">
        <v>7274</v>
      </c>
      <c r="F2218" s="11" t="s">
        <v>7273</v>
      </c>
      <c r="G2218" s="12" t="s">
        <v>7275</v>
      </c>
      <c r="H2218" s="12"/>
      <c r="I2218" s="12"/>
      <c r="J2218" s="13"/>
      <c r="K2218" s="33" t="s">
        <v>370</v>
      </c>
      <c r="L2218" s="21"/>
      <c r="M2218" s="21"/>
      <c r="N2218" s="13"/>
      <c r="P2218" s="13" t="s">
        <v>370</v>
      </c>
      <c r="Q2218" s="15" t="s">
        <v>370</v>
      </c>
      <c r="T2218" s="15" t="s">
        <v>370</v>
      </c>
      <c r="W2218" s="13" t="s">
        <v>370</v>
      </c>
      <c r="AD2218" s="13">
        <f>COUNTIF(H2218:Z2218,"X")+COUNTIF(H2218:Z2218, "X(e)")</f>
        <v>5</v>
      </c>
      <c r="AE2218" s="13">
        <f t="shared" si="231"/>
        <v>0</v>
      </c>
      <c r="AF2218" s="13">
        <f t="shared" si="232"/>
        <v>0</v>
      </c>
      <c r="AG2218" s="13">
        <f t="shared" si="229"/>
        <v>0</v>
      </c>
      <c r="AH2218" s="12">
        <f>SUM(AD2218:AG2218)</f>
        <v>5</v>
      </c>
    </row>
    <row r="2219" spans="1:34" hidden="1" x14ac:dyDescent="0.3">
      <c r="A2219" s="11" t="s">
        <v>7276</v>
      </c>
      <c r="B2219" s="12" t="s">
        <v>4976</v>
      </c>
      <c r="C2219" s="12" t="s">
        <v>7255</v>
      </c>
      <c r="D2219" s="11" t="s">
        <v>7265</v>
      </c>
      <c r="E2219" s="11" t="s">
        <v>7277</v>
      </c>
      <c r="F2219" s="11" t="s">
        <v>7276</v>
      </c>
      <c r="G2219" s="12" t="s">
        <v>7278</v>
      </c>
      <c r="H2219" s="12"/>
      <c r="I2219" s="12"/>
      <c r="J2219" s="13"/>
      <c r="L2219" s="21"/>
      <c r="M2219" s="13" t="s">
        <v>370</v>
      </c>
      <c r="N2219" s="13"/>
      <c r="W2219" s="13" t="s">
        <v>370</v>
      </c>
      <c r="AD2219" s="13">
        <f t="shared" si="227"/>
        <v>2</v>
      </c>
      <c r="AE2219" s="13">
        <f t="shared" si="231"/>
        <v>0</v>
      </c>
      <c r="AF2219" s="13">
        <f t="shared" si="232"/>
        <v>0</v>
      </c>
      <c r="AG2219" s="13">
        <f t="shared" si="229"/>
        <v>0</v>
      </c>
      <c r="AH2219" s="12">
        <f t="shared" si="233"/>
        <v>2</v>
      </c>
    </row>
    <row r="2220" spans="1:34" hidden="1" x14ac:dyDescent="0.3">
      <c r="A2220" s="11" t="s">
        <v>290</v>
      </c>
      <c r="B2220" s="12" t="s">
        <v>4976</v>
      </c>
      <c r="C2220" s="12" t="s">
        <v>7255</v>
      </c>
      <c r="D2220" s="11" t="s">
        <v>7265</v>
      </c>
      <c r="E2220" s="11" t="s">
        <v>6073</v>
      </c>
      <c r="F2220" s="11" t="s">
        <v>290</v>
      </c>
      <c r="G2220" s="12" t="s">
        <v>7279</v>
      </c>
      <c r="I2220" s="13"/>
      <c r="J2220" s="13" t="s">
        <v>370</v>
      </c>
      <c r="K2220" s="14" t="s">
        <v>370</v>
      </c>
      <c r="M2220" s="15" t="s">
        <v>370</v>
      </c>
      <c r="N2220" s="13"/>
      <c r="O2220" s="13" t="s">
        <v>370</v>
      </c>
      <c r="Q2220" s="13"/>
      <c r="R2220" s="13"/>
      <c r="S2220" s="13" t="s">
        <v>370</v>
      </c>
      <c r="T2220" s="13"/>
      <c r="W2220" s="13" t="s">
        <v>370</v>
      </c>
      <c r="Y2220" s="13"/>
      <c r="Z2220" s="14"/>
      <c r="AD2220" s="13">
        <f t="shared" si="227"/>
        <v>6</v>
      </c>
      <c r="AE2220" s="13">
        <f t="shared" si="231"/>
        <v>0</v>
      </c>
      <c r="AF2220" s="13">
        <f t="shared" si="232"/>
        <v>0</v>
      </c>
      <c r="AG2220" s="13">
        <f t="shared" si="229"/>
        <v>0</v>
      </c>
      <c r="AH2220" s="12">
        <f t="shared" si="233"/>
        <v>6</v>
      </c>
    </row>
    <row r="2221" spans="1:34" hidden="1" x14ac:dyDescent="0.3">
      <c r="A2221" s="11" t="s">
        <v>7280</v>
      </c>
      <c r="B2221" s="12" t="s">
        <v>4976</v>
      </c>
      <c r="C2221" s="12" t="s">
        <v>7255</v>
      </c>
      <c r="D2221" s="11" t="s">
        <v>7265</v>
      </c>
      <c r="E2221" s="11" t="s">
        <v>3372</v>
      </c>
      <c r="F2221" s="11" t="s">
        <v>7280</v>
      </c>
      <c r="G2221" s="12" t="s">
        <v>7281</v>
      </c>
      <c r="H2221" s="13" t="s">
        <v>370</v>
      </c>
      <c r="I2221" s="13"/>
      <c r="J2221" s="13"/>
      <c r="K2221" s="14" t="s">
        <v>370</v>
      </c>
      <c r="M2221" s="15"/>
      <c r="N2221" s="13"/>
      <c r="P2221" s="13"/>
      <c r="R2221" s="13" t="s">
        <v>370</v>
      </c>
      <c r="T2221" s="13"/>
      <c r="W2221" s="13"/>
      <c r="Y2221" s="13"/>
      <c r="Z2221" s="14"/>
      <c r="AD2221" s="13">
        <f t="shared" ref="AD2221:AD2284" si="234">COUNTIF(H2221:Z2221,"X")+COUNTIF(H2221:Z2221, "X(e)")</f>
        <v>3</v>
      </c>
      <c r="AE2221" s="13">
        <f t="shared" si="231"/>
        <v>0</v>
      </c>
      <c r="AF2221" s="13">
        <f t="shared" si="232"/>
        <v>0</v>
      </c>
      <c r="AG2221" s="13">
        <f t="shared" si="229"/>
        <v>0</v>
      </c>
      <c r="AH2221" s="12">
        <f t="shared" si="233"/>
        <v>3</v>
      </c>
    </row>
    <row r="2222" spans="1:34" hidden="1" x14ac:dyDescent="0.3">
      <c r="A2222" s="11" t="s">
        <v>7282</v>
      </c>
      <c r="B2222" s="12" t="s">
        <v>4976</v>
      </c>
      <c r="C2222" s="12" t="s">
        <v>7255</v>
      </c>
      <c r="D2222" s="11" t="s">
        <v>7283</v>
      </c>
      <c r="E2222" s="11" t="s">
        <v>464</v>
      </c>
      <c r="F2222" s="11" t="s">
        <v>7282</v>
      </c>
      <c r="G2222" s="12" t="s">
        <v>7284</v>
      </c>
      <c r="I2222" s="13"/>
      <c r="J2222" s="13"/>
      <c r="M2222" s="15" t="s">
        <v>370</v>
      </c>
      <c r="N2222" s="13"/>
      <c r="O2222" s="13" t="s">
        <v>370</v>
      </c>
      <c r="P2222" s="13"/>
      <c r="R2222" s="13"/>
      <c r="T2222" s="13"/>
      <c r="W2222" s="13"/>
      <c r="Y2222" s="13"/>
      <c r="Z2222" s="14"/>
      <c r="AD2222" s="13">
        <f t="shared" si="234"/>
        <v>2</v>
      </c>
      <c r="AE2222" s="13">
        <f t="shared" si="231"/>
        <v>0</v>
      </c>
      <c r="AF2222" s="13">
        <f t="shared" si="232"/>
        <v>0</v>
      </c>
      <c r="AG2222" s="13">
        <f t="shared" si="229"/>
        <v>0</v>
      </c>
      <c r="AH2222" s="12">
        <f t="shared" si="233"/>
        <v>2</v>
      </c>
    </row>
    <row r="2223" spans="1:34" hidden="1" x14ac:dyDescent="0.3">
      <c r="A2223" s="11" t="s">
        <v>7285</v>
      </c>
      <c r="B2223" s="12" t="s">
        <v>4976</v>
      </c>
      <c r="C2223" s="12" t="s">
        <v>7255</v>
      </c>
      <c r="D2223" s="11" t="s">
        <v>7283</v>
      </c>
      <c r="E2223" s="11" t="s">
        <v>7286</v>
      </c>
      <c r="F2223" s="11" t="s">
        <v>7285</v>
      </c>
      <c r="G2223" s="12" t="s">
        <v>7287</v>
      </c>
      <c r="I2223" s="13"/>
      <c r="J2223" s="13" t="s">
        <v>370</v>
      </c>
      <c r="K2223" s="14" t="s">
        <v>370</v>
      </c>
      <c r="M2223" s="15" t="s">
        <v>370</v>
      </c>
      <c r="N2223" s="13"/>
      <c r="O2223" s="13" t="s">
        <v>370</v>
      </c>
      <c r="P2223" s="13" t="s">
        <v>370</v>
      </c>
      <c r="Q2223" s="13" t="s">
        <v>370</v>
      </c>
      <c r="R2223" s="13"/>
      <c r="S2223" s="13" t="s">
        <v>370</v>
      </c>
      <c r="T2223" s="13" t="s">
        <v>370</v>
      </c>
      <c r="W2223" s="13" t="s">
        <v>370</v>
      </c>
      <c r="Y2223" s="13"/>
      <c r="Z2223" s="14"/>
      <c r="AD2223" s="13">
        <f t="shared" si="234"/>
        <v>9</v>
      </c>
      <c r="AE2223" s="13">
        <f t="shared" si="231"/>
        <v>0</v>
      </c>
      <c r="AF2223" s="13">
        <f t="shared" si="232"/>
        <v>0</v>
      </c>
      <c r="AG2223" s="13">
        <f t="shared" si="229"/>
        <v>0</v>
      </c>
      <c r="AH2223" s="12">
        <f t="shared" si="233"/>
        <v>9</v>
      </c>
    </row>
    <row r="2224" spans="1:34" hidden="1" x14ac:dyDescent="0.3">
      <c r="A2224" s="11" t="s">
        <v>7288</v>
      </c>
      <c r="B2224" s="12" t="s">
        <v>4976</v>
      </c>
      <c r="C2224" s="12" t="s">
        <v>7255</v>
      </c>
      <c r="D2224" s="11" t="s">
        <v>7289</v>
      </c>
      <c r="E2224" s="11" t="s">
        <v>1850</v>
      </c>
      <c r="F2224" s="11" t="s">
        <v>7288</v>
      </c>
      <c r="G2224" s="12" t="s">
        <v>7290</v>
      </c>
      <c r="I2224" s="13"/>
      <c r="J2224" s="13" t="s">
        <v>370</v>
      </c>
      <c r="K2224" s="14" t="s">
        <v>370</v>
      </c>
      <c r="M2224" s="15" t="s">
        <v>370</v>
      </c>
      <c r="N2224" s="13"/>
      <c r="O2224" s="13" t="s">
        <v>370</v>
      </c>
      <c r="P2224" s="13"/>
      <c r="R2224" s="13"/>
      <c r="S2224" s="13" t="s">
        <v>370</v>
      </c>
      <c r="T2224" s="13"/>
      <c r="W2224" s="13" t="s">
        <v>370</v>
      </c>
      <c r="Y2224" s="13"/>
      <c r="Z2224" s="14"/>
      <c r="AD2224" s="13">
        <f t="shared" si="234"/>
        <v>6</v>
      </c>
      <c r="AE2224" s="13">
        <f t="shared" si="231"/>
        <v>0</v>
      </c>
      <c r="AF2224" s="13">
        <f t="shared" si="232"/>
        <v>0</v>
      </c>
      <c r="AG2224" s="13">
        <f t="shared" si="229"/>
        <v>0</v>
      </c>
      <c r="AH2224" s="12">
        <f t="shared" si="233"/>
        <v>6</v>
      </c>
    </row>
    <row r="2225" spans="1:34" hidden="1" x14ac:dyDescent="0.3">
      <c r="A2225" s="11" t="s">
        <v>7291</v>
      </c>
      <c r="B2225" s="12" t="s">
        <v>4976</v>
      </c>
      <c r="C2225" s="12" t="s">
        <v>7255</v>
      </c>
      <c r="D2225" s="11" t="s">
        <v>7289</v>
      </c>
      <c r="E2225" s="11" t="s">
        <v>1447</v>
      </c>
      <c r="F2225" s="11" t="s">
        <v>7291</v>
      </c>
      <c r="G2225" s="12" t="s">
        <v>7292</v>
      </c>
      <c r="I2225" s="13"/>
      <c r="J2225" s="13"/>
      <c r="K2225" s="14" t="s">
        <v>370</v>
      </c>
      <c r="M2225" s="15"/>
      <c r="N2225" s="13"/>
      <c r="P2225" s="13" t="s">
        <v>370</v>
      </c>
      <c r="Q2225" s="13" t="s">
        <v>370</v>
      </c>
      <c r="R2225" s="13"/>
      <c r="T2225" s="13" t="s">
        <v>370</v>
      </c>
      <c r="W2225" s="13" t="s">
        <v>370</v>
      </c>
      <c r="Y2225" s="13"/>
      <c r="Z2225" s="14"/>
      <c r="AD2225" s="13">
        <f t="shared" si="234"/>
        <v>5</v>
      </c>
      <c r="AE2225" s="13">
        <f t="shared" si="231"/>
        <v>0</v>
      </c>
      <c r="AF2225" s="13">
        <f t="shared" si="232"/>
        <v>0</v>
      </c>
      <c r="AG2225" s="13">
        <f t="shared" si="229"/>
        <v>0</v>
      </c>
      <c r="AH2225" s="12">
        <f t="shared" si="233"/>
        <v>5</v>
      </c>
    </row>
    <row r="2226" spans="1:34" hidden="1" x14ac:dyDescent="0.3">
      <c r="A2226" s="11" t="s">
        <v>7293</v>
      </c>
      <c r="B2226" s="12" t="s">
        <v>4976</v>
      </c>
      <c r="C2226" s="12" t="s">
        <v>7255</v>
      </c>
      <c r="D2226" s="11" t="s">
        <v>7289</v>
      </c>
      <c r="E2226" s="11" t="s">
        <v>7058</v>
      </c>
      <c r="F2226" s="11" t="s">
        <v>7293</v>
      </c>
      <c r="G2226" s="12" t="s">
        <v>7294</v>
      </c>
      <c r="I2226" s="13"/>
      <c r="J2226" s="13"/>
      <c r="K2226" s="17" t="s">
        <v>416</v>
      </c>
      <c r="M2226" s="15"/>
      <c r="N2226" s="13"/>
      <c r="P2226" s="13"/>
      <c r="R2226" s="13"/>
      <c r="T2226" s="13"/>
      <c r="W2226" s="13"/>
      <c r="Y2226" s="13"/>
      <c r="Z2226" s="14"/>
      <c r="AD2226" s="13">
        <f t="shared" si="234"/>
        <v>1</v>
      </c>
      <c r="AE2226" s="13">
        <f t="shared" si="231"/>
        <v>0</v>
      </c>
      <c r="AF2226" s="13">
        <f t="shared" si="232"/>
        <v>0</v>
      </c>
      <c r="AG2226" s="13">
        <f t="shared" si="229"/>
        <v>0</v>
      </c>
      <c r="AH2226" s="12">
        <f t="shared" si="233"/>
        <v>1</v>
      </c>
    </row>
    <row r="2227" spans="1:34" hidden="1" x14ac:dyDescent="0.3">
      <c r="A2227" s="11" t="s">
        <v>7295</v>
      </c>
      <c r="B2227" s="12" t="s">
        <v>4976</v>
      </c>
      <c r="C2227" s="12" t="s">
        <v>7255</v>
      </c>
      <c r="D2227" s="11" t="s">
        <v>7296</v>
      </c>
      <c r="E2227" s="11" t="s">
        <v>507</v>
      </c>
      <c r="F2227" s="11" t="s">
        <v>7295</v>
      </c>
      <c r="G2227" s="12" t="s">
        <v>7297</v>
      </c>
      <c r="I2227" s="13"/>
      <c r="J2227" s="13" t="s">
        <v>370</v>
      </c>
      <c r="K2227" s="14" t="s">
        <v>370</v>
      </c>
      <c r="M2227" s="15" t="s">
        <v>370</v>
      </c>
      <c r="N2227" s="13"/>
      <c r="O2227" s="13" t="s">
        <v>370</v>
      </c>
      <c r="P2227" s="13"/>
      <c r="R2227" s="13"/>
      <c r="S2227" s="13" t="s">
        <v>370</v>
      </c>
      <c r="T2227" s="13"/>
      <c r="W2227" s="13" t="s">
        <v>370</v>
      </c>
      <c r="Y2227" s="13"/>
      <c r="Z2227" s="14"/>
      <c r="AD2227" s="13">
        <f t="shared" si="234"/>
        <v>6</v>
      </c>
      <c r="AE2227" s="13">
        <f t="shared" si="231"/>
        <v>0</v>
      </c>
      <c r="AF2227" s="13">
        <f t="shared" si="232"/>
        <v>0</v>
      </c>
      <c r="AG2227" s="13">
        <f t="shared" si="229"/>
        <v>0</v>
      </c>
      <c r="AH2227" s="12">
        <f t="shared" si="233"/>
        <v>6</v>
      </c>
    </row>
    <row r="2228" spans="1:34" hidden="1" x14ac:dyDescent="0.3">
      <c r="A2228" s="11" t="s">
        <v>7298</v>
      </c>
      <c r="B2228" s="12" t="s">
        <v>4976</v>
      </c>
      <c r="C2228" s="12" t="s">
        <v>7255</v>
      </c>
      <c r="D2228" s="11" t="s">
        <v>7299</v>
      </c>
      <c r="E2228" s="11" t="s">
        <v>7300</v>
      </c>
      <c r="F2228" s="11" t="s">
        <v>7298</v>
      </c>
      <c r="G2228" s="12" t="s">
        <v>7301</v>
      </c>
      <c r="H2228" s="13" t="s">
        <v>370</v>
      </c>
      <c r="I2228" s="13"/>
      <c r="J2228" s="13" t="s">
        <v>538</v>
      </c>
      <c r="K2228" s="14" t="s">
        <v>370</v>
      </c>
      <c r="M2228" s="15"/>
      <c r="N2228" s="13"/>
      <c r="P2228" s="13"/>
      <c r="Q2228" s="13" t="s">
        <v>370</v>
      </c>
      <c r="R2228" s="13" t="s">
        <v>370</v>
      </c>
      <c r="S2228" s="13" t="s">
        <v>524</v>
      </c>
      <c r="T2228" s="13"/>
      <c r="V2228" s="13" t="s">
        <v>370</v>
      </c>
      <c r="W2228" s="13" t="s">
        <v>370</v>
      </c>
      <c r="Y2228" s="13"/>
      <c r="Z2228" s="14"/>
      <c r="AD2228" s="13">
        <f t="shared" si="234"/>
        <v>6</v>
      </c>
      <c r="AE2228" s="13">
        <f t="shared" si="231"/>
        <v>1</v>
      </c>
      <c r="AF2228" s="13">
        <f t="shared" si="232"/>
        <v>1</v>
      </c>
      <c r="AG2228" s="13">
        <f t="shared" si="229"/>
        <v>0</v>
      </c>
      <c r="AH2228" s="12">
        <f t="shared" si="233"/>
        <v>8</v>
      </c>
    </row>
    <row r="2229" spans="1:34" hidden="1" x14ac:dyDescent="0.3">
      <c r="A2229" s="11" t="s">
        <v>7302</v>
      </c>
      <c r="B2229" s="12" t="s">
        <v>4976</v>
      </c>
      <c r="C2229" s="12" t="s">
        <v>7255</v>
      </c>
      <c r="D2229" s="11" t="s">
        <v>7303</v>
      </c>
      <c r="E2229" s="11" t="s">
        <v>2313</v>
      </c>
      <c r="F2229" s="11" t="s">
        <v>7302</v>
      </c>
      <c r="G2229" s="12" t="s">
        <v>7304</v>
      </c>
      <c r="H2229" s="13" t="s">
        <v>370</v>
      </c>
      <c r="I2229" s="13"/>
      <c r="J2229" s="13" t="s">
        <v>370</v>
      </c>
      <c r="K2229" s="14" t="s">
        <v>370</v>
      </c>
      <c r="M2229" s="15" t="s">
        <v>370</v>
      </c>
      <c r="N2229" s="13"/>
      <c r="O2229" s="13" t="s">
        <v>370</v>
      </c>
      <c r="P2229" s="13"/>
      <c r="Q2229" s="13" t="s">
        <v>396</v>
      </c>
      <c r="R2229" s="13" t="s">
        <v>370</v>
      </c>
      <c r="S2229" s="13" t="s">
        <v>370</v>
      </c>
      <c r="T2229" s="13" t="s">
        <v>370</v>
      </c>
      <c r="V2229" s="13" t="s">
        <v>370</v>
      </c>
      <c r="W2229" s="13" t="s">
        <v>370</v>
      </c>
      <c r="Y2229" s="13"/>
      <c r="Z2229" s="14"/>
      <c r="AD2229" s="13">
        <f t="shared" si="234"/>
        <v>10</v>
      </c>
      <c r="AE2229" s="13">
        <f t="shared" si="231"/>
        <v>0</v>
      </c>
      <c r="AF2229" s="13">
        <f t="shared" si="232"/>
        <v>0</v>
      </c>
      <c r="AG2229" s="13">
        <f t="shared" si="229"/>
        <v>0</v>
      </c>
      <c r="AH2229" s="12">
        <f t="shared" si="233"/>
        <v>10</v>
      </c>
    </row>
    <row r="2230" spans="1:34" hidden="1" x14ac:dyDescent="0.3">
      <c r="A2230" s="11" t="s">
        <v>7305</v>
      </c>
      <c r="B2230" s="12" t="s">
        <v>4976</v>
      </c>
      <c r="C2230" s="12" t="s">
        <v>7255</v>
      </c>
      <c r="D2230" s="11" t="s">
        <v>7303</v>
      </c>
      <c r="E2230" s="11" t="s">
        <v>624</v>
      </c>
      <c r="F2230" s="11" t="s">
        <v>7305</v>
      </c>
      <c r="G2230" s="12" t="s">
        <v>7306</v>
      </c>
      <c r="I2230" s="13"/>
      <c r="J2230" s="13" t="s">
        <v>370</v>
      </c>
      <c r="M2230" s="15" t="s">
        <v>370</v>
      </c>
      <c r="N2230" s="13"/>
      <c r="O2230" s="13" t="s">
        <v>370</v>
      </c>
      <c r="P2230" s="13"/>
      <c r="R2230" s="13"/>
      <c r="S2230" s="13" t="s">
        <v>370</v>
      </c>
      <c r="T2230" s="13"/>
      <c r="W2230" s="13" t="s">
        <v>370</v>
      </c>
      <c r="Y2230" s="13"/>
      <c r="Z2230" s="14"/>
      <c r="AD2230" s="13">
        <f t="shared" si="234"/>
        <v>5</v>
      </c>
      <c r="AE2230" s="13">
        <f t="shared" si="231"/>
        <v>0</v>
      </c>
      <c r="AF2230" s="13">
        <f t="shared" si="232"/>
        <v>0</v>
      </c>
      <c r="AG2230" s="13">
        <f t="shared" si="229"/>
        <v>0</v>
      </c>
      <c r="AH2230" s="12">
        <f t="shared" si="233"/>
        <v>5</v>
      </c>
    </row>
    <row r="2231" spans="1:34" hidden="1" x14ac:dyDescent="0.3">
      <c r="A2231" s="11" t="s">
        <v>7307</v>
      </c>
      <c r="B2231" s="12" t="s">
        <v>4976</v>
      </c>
      <c r="C2231" s="12" t="s">
        <v>7255</v>
      </c>
      <c r="D2231" s="11" t="s">
        <v>7303</v>
      </c>
      <c r="E2231" s="11" t="s">
        <v>7308</v>
      </c>
      <c r="F2231" s="11" t="s">
        <v>7307</v>
      </c>
      <c r="G2231" s="12" t="s">
        <v>7309</v>
      </c>
      <c r="I2231" s="13"/>
      <c r="J2231" s="13"/>
      <c r="M2231" s="15"/>
      <c r="N2231" s="13"/>
      <c r="O2231" s="13" t="s">
        <v>370</v>
      </c>
      <c r="P2231" s="13"/>
      <c r="R2231" s="13"/>
      <c r="S2231" s="13" t="s">
        <v>370</v>
      </c>
      <c r="T2231" s="13"/>
      <c r="W2231" s="13"/>
      <c r="Y2231" s="13"/>
      <c r="Z2231" s="14"/>
      <c r="AD2231" s="13">
        <f t="shared" si="234"/>
        <v>2</v>
      </c>
      <c r="AE2231" s="13">
        <f t="shared" si="231"/>
        <v>0</v>
      </c>
      <c r="AF2231" s="13">
        <f t="shared" si="232"/>
        <v>0</v>
      </c>
      <c r="AG2231" s="13">
        <f t="shared" si="229"/>
        <v>0</v>
      </c>
      <c r="AH2231" s="12">
        <f t="shared" si="233"/>
        <v>2</v>
      </c>
    </row>
    <row r="2232" spans="1:34" hidden="1" x14ac:dyDescent="0.3">
      <c r="A2232" s="11" t="s">
        <v>7310</v>
      </c>
      <c r="B2232" s="12" t="s">
        <v>4976</v>
      </c>
      <c r="C2232" s="12" t="s">
        <v>7255</v>
      </c>
      <c r="D2232" s="11" t="s">
        <v>7303</v>
      </c>
      <c r="E2232" s="11" t="s">
        <v>1347</v>
      </c>
      <c r="F2232" s="11" t="s">
        <v>7310</v>
      </c>
      <c r="G2232" s="12" t="s">
        <v>7311</v>
      </c>
      <c r="I2232" s="13"/>
      <c r="J2232" s="13"/>
      <c r="K2232" s="14" t="s">
        <v>370</v>
      </c>
      <c r="M2232" s="15" t="s">
        <v>370</v>
      </c>
      <c r="N2232" s="13"/>
      <c r="P2232" s="13" t="s">
        <v>370</v>
      </c>
      <c r="Q2232" s="13" t="s">
        <v>370</v>
      </c>
      <c r="R2232" s="13"/>
      <c r="S2232" s="13" t="s">
        <v>370</v>
      </c>
      <c r="T2232" s="13" t="s">
        <v>370</v>
      </c>
      <c r="W2232" s="13" t="s">
        <v>370</v>
      </c>
      <c r="Y2232" s="13"/>
      <c r="Z2232" s="14"/>
      <c r="AD2232" s="13">
        <f t="shared" si="234"/>
        <v>7</v>
      </c>
      <c r="AE2232" s="13">
        <f t="shared" si="231"/>
        <v>0</v>
      </c>
      <c r="AF2232" s="13">
        <f t="shared" si="232"/>
        <v>0</v>
      </c>
      <c r="AG2232" s="13">
        <f t="shared" si="229"/>
        <v>0</v>
      </c>
      <c r="AH2232" s="12">
        <f t="shared" si="233"/>
        <v>7</v>
      </c>
    </row>
    <row r="2233" spans="1:34" hidden="1" x14ac:dyDescent="0.3">
      <c r="A2233" s="11" t="s">
        <v>7312</v>
      </c>
      <c r="B2233" s="12" t="s">
        <v>4976</v>
      </c>
      <c r="C2233" s="12" t="s">
        <v>7255</v>
      </c>
      <c r="D2233" s="11" t="s">
        <v>7303</v>
      </c>
      <c r="E2233" s="11" t="s">
        <v>4315</v>
      </c>
      <c r="F2233" s="11" t="s">
        <v>7312</v>
      </c>
      <c r="G2233" s="12" t="s">
        <v>7313</v>
      </c>
      <c r="I2233" s="13"/>
      <c r="J2233" s="13"/>
      <c r="M2233" s="15" t="s">
        <v>370</v>
      </c>
      <c r="N2233" s="13"/>
      <c r="O2233" s="13" t="s">
        <v>370</v>
      </c>
      <c r="P2233" s="13"/>
      <c r="R2233" s="13"/>
      <c r="T2233" s="13"/>
      <c r="W2233" s="13" t="s">
        <v>370</v>
      </c>
      <c r="Y2233" s="13"/>
      <c r="Z2233" s="14"/>
      <c r="AD2233" s="13">
        <f t="shared" si="234"/>
        <v>3</v>
      </c>
      <c r="AE2233" s="13">
        <f t="shared" si="231"/>
        <v>0</v>
      </c>
      <c r="AF2233" s="13">
        <f t="shared" si="232"/>
        <v>0</v>
      </c>
      <c r="AG2233" s="13">
        <f t="shared" ref="AG2233:AG2296" si="235">COUNTIF(H2233:AA2233,"IN")</f>
        <v>0</v>
      </c>
      <c r="AH2233" s="12">
        <f t="shared" si="233"/>
        <v>3</v>
      </c>
    </row>
    <row r="2234" spans="1:34" hidden="1" x14ac:dyDescent="0.3">
      <c r="A2234" s="11" t="s">
        <v>7314</v>
      </c>
      <c r="B2234" s="12" t="s">
        <v>4976</v>
      </c>
      <c r="C2234" s="12" t="s">
        <v>7255</v>
      </c>
      <c r="D2234" s="11" t="s">
        <v>7303</v>
      </c>
      <c r="E2234" s="11" t="s">
        <v>5599</v>
      </c>
      <c r="F2234" s="11" t="s">
        <v>7314</v>
      </c>
      <c r="G2234" s="12" t="s">
        <v>7315</v>
      </c>
      <c r="H2234" s="13" t="s">
        <v>370</v>
      </c>
      <c r="I2234" s="13"/>
      <c r="J2234" s="13" t="s">
        <v>370</v>
      </c>
      <c r="K2234" s="14" t="s">
        <v>370</v>
      </c>
      <c r="M2234" s="15" t="s">
        <v>370</v>
      </c>
      <c r="N2234" s="13"/>
      <c r="O2234" s="13" t="s">
        <v>370</v>
      </c>
      <c r="P2234" s="13"/>
      <c r="R2234" s="13" t="s">
        <v>370</v>
      </c>
      <c r="S2234" s="13" t="s">
        <v>370</v>
      </c>
      <c r="T2234" s="13"/>
      <c r="W2234" s="13" t="s">
        <v>370</v>
      </c>
      <c r="Y2234" s="13"/>
      <c r="Z2234" s="14"/>
      <c r="AD2234" s="13">
        <f t="shared" si="234"/>
        <v>8</v>
      </c>
      <c r="AE2234" s="13">
        <f t="shared" si="231"/>
        <v>0</v>
      </c>
      <c r="AF2234" s="13">
        <f t="shared" si="232"/>
        <v>0</v>
      </c>
      <c r="AG2234" s="13">
        <f t="shared" si="235"/>
        <v>0</v>
      </c>
      <c r="AH2234" s="12">
        <f t="shared" si="233"/>
        <v>8</v>
      </c>
    </row>
    <row r="2235" spans="1:34" hidden="1" x14ac:dyDescent="0.3">
      <c r="A2235" s="11" t="s">
        <v>7316</v>
      </c>
      <c r="B2235" s="12" t="s">
        <v>4976</v>
      </c>
      <c r="C2235" s="12" t="s">
        <v>7255</v>
      </c>
      <c r="D2235" s="11" t="s">
        <v>7303</v>
      </c>
      <c r="E2235" s="11" t="s">
        <v>7317</v>
      </c>
      <c r="F2235" s="11" t="s">
        <v>7316</v>
      </c>
      <c r="G2235" s="12" t="s">
        <v>7318</v>
      </c>
      <c r="H2235" s="13" t="s">
        <v>370</v>
      </c>
      <c r="I2235" s="13"/>
      <c r="J2235" s="13" t="s">
        <v>370</v>
      </c>
      <c r="K2235" s="14" t="s">
        <v>370</v>
      </c>
      <c r="M2235" s="15" t="s">
        <v>370</v>
      </c>
      <c r="N2235" s="13"/>
      <c r="O2235" s="13" t="s">
        <v>370</v>
      </c>
      <c r="P2235" s="13" t="s">
        <v>370</v>
      </c>
      <c r="Q2235" s="13" t="s">
        <v>370</v>
      </c>
      <c r="R2235" s="13" t="s">
        <v>370</v>
      </c>
      <c r="S2235" s="13" t="s">
        <v>370</v>
      </c>
      <c r="T2235" s="13" t="s">
        <v>370</v>
      </c>
      <c r="U2235" s="13" t="s">
        <v>370</v>
      </c>
      <c r="V2235" s="13" t="s">
        <v>370</v>
      </c>
      <c r="W2235" s="13" t="s">
        <v>370</v>
      </c>
      <c r="Y2235" s="13"/>
      <c r="Z2235" s="14"/>
      <c r="AD2235" s="13">
        <f t="shared" si="234"/>
        <v>13</v>
      </c>
      <c r="AE2235" s="13">
        <f t="shared" si="231"/>
        <v>0</v>
      </c>
      <c r="AF2235" s="13">
        <f t="shared" si="232"/>
        <v>0</v>
      </c>
      <c r="AG2235" s="13">
        <f t="shared" si="235"/>
        <v>0</v>
      </c>
      <c r="AH2235" s="12">
        <f t="shared" si="233"/>
        <v>13</v>
      </c>
    </row>
    <row r="2236" spans="1:34" hidden="1" x14ac:dyDescent="0.3">
      <c r="A2236" s="11" t="s">
        <v>7319</v>
      </c>
      <c r="B2236" s="12" t="s">
        <v>4976</v>
      </c>
      <c r="C2236" s="12" t="s">
        <v>7255</v>
      </c>
      <c r="D2236" s="11" t="s">
        <v>7303</v>
      </c>
      <c r="E2236" s="11" t="s">
        <v>7320</v>
      </c>
      <c r="F2236" s="11" t="s">
        <v>7319</v>
      </c>
      <c r="G2236" s="12" t="s">
        <v>7321</v>
      </c>
      <c r="I2236" s="13"/>
      <c r="J2236" s="13"/>
      <c r="M2236" s="15" t="s">
        <v>370</v>
      </c>
      <c r="N2236" s="13"/>
      <c r="O2236" s="13" t="s">
        <v>370</v>
      </c>
      <c r="P2236" s="13"/>
      <c r="R2236" s="13"/>
      <c r="S2236" s="13" t="s">
        <v>370</v>
      </c>
      <c r="T2236" s="13"/>
      <c r="W2236" s="13" t="s">
        <v>370</v>
      </c>
      <c r="Y2236" s="13"/>
      <c r="Z2236" s="14"/>
      <c r="AD2236" s="13">
        <f t="shared" si="234"/>
        <v>4</v>
      </c>
      <c r="AE2236" s="13">
        <f t="shared" si="231"/>
        <v>0</v>
      </c>
      <c r="AF2236" s="13">
        <f t="shared" si="232"/>
        <v>0</v>
      </c>
      <c r="AG2236" s="13">
        <f t="shared" si="235"/>
        <v>0</v>
      </c>
      <c r="AH2236" s="12">
        <f t="shared" si="233"/>
        <v>4</v>
      </c>
    </row>
    <row r="2237" spans="1:34" hidden="1" x14ac:dyDescent="0.3">
      <c r="A2237" s="11" t="s">
        <v>7322</v>
      </c>
      <c r="B2237" s="12" t="s">
        <v>4976</v>
      </c>
      <c r="C2237" s="12" t="s">
        <v>7255</v>
      </c>
      <c r="D2237" s="11" t="s">
        <v>7303</v>
      </c>
      <c r="E2237" s="11" t="s">
        <v>7323</v>
      </c>
      <c r="F2237" s="11" t="s">
        <v>7322</v>
      </c>
      <c r="G2237" s="12" t="s">
        <v>7324</v>
      </c>
      <c r="I2237" s="13"/>
      <c r="J2237" s="13" t="s">
        <v>370</v>
      </c>
      <c r="K2237" s="14" t="s">
        <v>370</v>
      </c>
      <c r="M2237" s="15" t="s">
        <v>370</v>
      </c>
      <c r="N2237" s="13"/>
      <c r="O2237" s="13" t="s">
        <v>370</v>
      </c>
      <c r="P2237" s="13" t="s">
        <v>370</v>
      </c>
      <c r="Q2237" s="13" t="s">
        <v>370</v>
      </c>
      <c r="R2237" s="13"/>
      <c r="S2237" s="13" t="s">
        <v>370</v>
      </c>
      <c r="T2237" s="13" t="s">
        <v>370</v>
      </c>
      <c r="W2237" s="13" t="s">
        <v>370</v>
      </c>
      <c r="Y2237" s="13"/>
      <c r="Z2237" s="14"/>
      <c r="AD2237" s="13">
        <f t="shared" si="234"/>
        <v>9</v>
      </c>
      <c r="AE2237" s="13">
        <f t="shared" si="231"/>
        <v>0</v>
      </c>
      <c r="AF2237" s="13">
        <f t="shared" si="232"/>
        <v>0</v>
      </c>
      <c r="AG2237" s="13">
        <f t="shared" si="235"/>
        <v>0</v>
      </c>
      <c r="AH2237" s="12">
        <f t="shared" si="233"/>
        <v>9</v>
      </c>
    </row>
    <row r="2238" spans="1:34" hidden="1" x14ac:dyDescent="0.3">
      <c r="A2238" s="11" t="s">
        <v>7325</v>
      </c>
      <c r="B2238" s="12" t="s">
        <v>4976</v>
      </c>
      <c r="C2238" s="12" t="s">
        <v>7255</v>
      </c>
      <c r="D2238" s="11" t="s">
        <v>7303</v>
      </c>
      <c r="E2238" s="11" t="s">
        <v>7326</v>
      </c>
      <c r="F2238" s="11" t="s">
        <v>7325</v>
      </c>
      <c r="G2238" s="12" t="s">
        <v>7327</v>
      </c>
      <c r="I2238" s="13"/>
      <c r="J2238" s="13"/>
      <c r="K2238" s="14" t="s">
        <v>370</v>
      </c>
      <c r="M2238" s="15"/>
      <c r="N2238" s="13"/>
      <c r="P2238" s="13" t="s">
        <v>370</v>
      </c>
      <c r="Q2238" s="13" t="s">
        <v>370</v>
      </c>
      <c r="R2238" s="13"/>
      <c r="T2238" s="13" t="s">
        <v>370</v>
      </c>
      <c r="W2238" s="13" t="s">
        <v>370</v>
      </c>
      <c r="Y2238" s="13"/>
      <c r="Z2238" s="14"/>
      <c r="AD2238" s="13">
        <f t="shared" si="234"/>
        <v>5</v>
      </c>
      <c r="AE2238" s="13">
        <f t="shared" si="231"/>
        <v>0</v>
      </c>
      <c r="AF2238" s="13">
        <f t="shared" si="232"/>
        <v>0</v>
      </c>
      <c r="AG2238" s="13">
        <f t="shared" si="235"/>
        <v>0</v>
      </c>
      <c r="AH2238" s="12">
        <f t="shared" si="233"/>
        <v>5</v>
      </c>
    </row>
    <row r="2239" spans="1:34" hidden="1" x14ac:dyDescent="0.3">
      <c r="A2239" s="11" t="s">
        <v>7328</v>
      </c>
      <c r="B2239" s="12" t="s">
        <v>4976</v>
      </c>
      <c r="C2239" s="12" t="s">
        <v>7255</v>
      </c>
      <c r="D2239" s="11" t="s">
        <v>7303</v>
      </c>
      <c r="E2239" s="11" t="s">
        <v>7329</v>
      </c>
      <c r="F2239" s="11" t="s">
        <v>7328</v>
      </c>
      <c r="G2239" s="12" t="s">
        <v>7330</v>
      </c>
      <c r="I2239" s="13"/>
      <c r="J2239" s="13"/>
      <c r="M2239" s="15" t="s">
        <v>370</v>
      </c>
      <c r="N2239" s="13"/>
      <c r="O2239" s="13" t="s">
        <v>370</v>
      </c>
      <c r="P2239" s="13"/>
      <c r="R2239" s="13"/>
      <c r="S2239" s="13" t="s">
        <v>370</v>
      </c>
      <c r="T2239" s="13"/>
      <c r="W2239" s="13" t="s">
        <v>370</v>
      </c>
      <c r="Y2239" s="13"/>
      <c r="Z2239" s="14"/>
      <c r="AD2239" s="13">
        <f t="shared" si="234"/>
        <v>4</v>
      </c>
      <c r="AE2239" s="13">
        <f t="shared" si="231"/>
        <v>0</v>
      </c>
      <c r="AF2239" s="13">
        <f t="shared" si="232"/>
        <v>0</v>
      </c>
      <c r="AG2239" s="13">
        <f t="shared" si="235"/>
        <v>0</v>
      </c>
      <c r="AH2239" s="12">
        <f t="shared" si="233"/>
        <v>4</v>
      </c>
    </row>
    <row r="2240" spans="1:34" hidden="1" x14ac:dyDescent="0.3">
      <c r="A2240" s="11" t="s">
        <v>7331</v>
      </c>
      <c r="B2240" s="12" t="s">
        <v>4976</v>
      </c>
      <c r="C2240" s="12" t="s">
        <v>7255</v>
      </c>
      <c r="D2240" s="11" t="s">
        <v>7303</v>
      </c>
      <c r="E2240" s="11" t="s">
        <v>493</v>
      </c>
      <c r="F2240" s="11" t="s">
        <v>7331</v>
      </c>
      <c r="G2240" s="12" t="s">
        <v>7332</v>
      </c>
      <c r="I2240" s="13"/>
      <c r="J2240" s="13" t="s">
        <v>370</v>
      </c>
      <c r="K2240" s="14" t="s">
        <v>370</v>
      </c>
      <c r="M2240" s="15" t="s">
        <v>370</v>
      </c>
      <c r="N2240" s="13"/>
      <c r="O2240" s="13" t="s">
        <v>370</v>
      </c>
      <c r="P2240" s="13" t="s">
        <v>370</v>
      </c>
      <c r="Q2240" s="13" t="s">
        <v>370</v>
      </c>
      <c r="R2240" s="13"/>
      <c r="S2240" s="13" t="s">
        <v>370</v>
      </c>
      <c r="T2240" s="13" t="s">
        <v>370</v>
      </c>
      <c r="W2240" s="13" t="s">
        <v>370</v>
      </c>
      <c r="Y2240" s="13"/>
      <c r="Z2240" s="14"/>
      <c r="AD2240" s="13">
        <f t="shared" si="234"/>
        <v>9</v>
      </c>
      <c r="AE2240" s="13">
        <f t="shared" si="231"/>
        <v>0</v>
      </c>
      <c r="AF2240" s="13">
        <f t="shared" si="232"/>
        <v>0</v>
      </c>
      <c r="AG2240" s="13">
        <f t="shared" si="235"/>
        <v>0</v>
      </c>
      <c r="AH2240" s="12">
        <f t="shared" si="233"/>
        <v>9</v>
      </c>
    </row>
    <row r="2241" spans="1:34" hidden="1" x14ac:dyDescent="0.3">
      <c r="A2241" s="11" t="s">
        <v>7333</v>
      </c>
      <c r="B2241" s="12" t="s">
        <v>4976</v>
      </c>
      <c r="C2241" s="12" t="s">
        <v>7255</v>
      </c>
      <c r="D2241" s="11" t="s">
        <v>7303</v>
      </c>
      <c r="E2241" s="11" t="s">
        <v>7334</v>
      </c>
      <c r="F2241" s="11" t="s">
        <v>7333</v>
      </c>
      <c r="G2241" s="12" t="s">
        <v>7335</v>
      </c>
      <c r="H2241" s="13" t="s">
        <v>370</v>
      </c>
      <c r="I2241" s="13"/>
      <c r="J2241" s="13" t="s">
        <v>370</v>
      </c>
      <c r="K2241" s="14" t="s">
        <v>370</v>
      </c>
      <c r="M2241" s="15"/>
      <c r="N2241" s="13"/>
      <c r="P2241" s="13"/>
      <c r="R2241" s="13" t="s">
        <v>370</v>
      </c>
      <c r="S2241" s="13" t="s">
        <v>370</v>
      </c>
      <c r="T2241" s="13"/>
      <c r="V2241" s="13" t="s">
        <v>370</v>
      </c>
      <c r="W2241" s="13"/>
      <c r="Y2241" s="13"/>
      <c r="Z2241" s="14"/>
      <c r="AD2241" s="13">
        <f t="shared" si="234"/>
        <v>6</v>
      </c>
      <c r="AE2241" s="13">
        <f t="shared" si="231"/>
        <v>0</v>
      </c>
      <c r="AF2241" s="13">
        <f t="shared" si="232"/>
        <v>0</v>
      </c>
      <c r="AG2241" s="13">
        <f t="shared" si="235"/>
        <v>0</v>
      </c>
      <c r="AH2241" s="12">
        <f t="shared" si="233"/>
        <v>6</v>
      </c>
    </row>
    <row r="2242" spans="1:34" hidden="1" x14ac:dyDescent="0.3">
      <c r="A2242" s="11" t="s">
        <v>7336</v>
      </c>
      <c r="B2242" s="12" t="s">
        <v>4976</v>
      </c>
      <c r="C2242" s="12" t="s">
        <v>7337</v>
      </c>
      <c r="D2242" s="11" t="s">
        <v>7338</v>
      </c>
      <c r="E2242" s="11" t="s">
        <v>864</v>
      </c>
      <c r="F2242" s="11" t="s">
        <v>7336</v>
      </c>
      <c r="G2242" s="12" t="s">
        <v>7339</v>
      </c>
      <c r="H2242" s="13" t="s">
        <v>370</v>
      </c>
      <c r="I2242" s="13"/>
      <c r="J2242" s="13" t="s">
        <v>370</v>
      </c>
      <c r="K2242" s="14" t="s">
        <v>370</v>
      </c>
      <c r="M2242" s="15" t="s">
        <v>370</v>
      </c>
      <c r="N2242" s="13"/>
      <c r="O2242" s="13" t="s">
        <v>370</v>
      </c>
      <c r="P2242" s="13" t="s">
        <v>370</v>
      </c>
      <c r="Q2242" s="13" t="s">
        <v>370</v>
      </c>
      <c r="R2242" s="13" t="s">
        <v>370</v>
      </c>
      <c r="S2242" s="13" t="s">
        <v>370</v>
      </c>
      <c r="T2242" s="13" t="s">
        <v>370</v>
      </c>
      <c r="W2242" s="13" t="s">
        <v>370</v>
      </c>
      <c r="Y2242" s="13"/>
      <c r="Z2242" s="14"/>
      <c r="AD2242" s="13">
        <f t="shared" si="234"/>
        <v>11</v>
      </c>
      <c r="AE2242" s="13">
        <f t="shared" si="231"/>
        <v>0</v>
      </c>
      <c r="AF2242" s="13">
        <f t="shared" si="232"/>
        <v>0</v>
      </c>
      <c r="AG2242" s="13">
        <f t="shared" si="235"/>
        <v>0</v>
      </c>
      <c r="AH2242" s="12">
        <f t="shared" ref="AH2242:AH2305" si="236">SUM(AD2242:AG2242)</f>
        <v>11</v>
      </c>
    </row>
    <row r="2243" spans="1:34" hidden="1" x14ac:dyDescent="0.3">
      <c r="A2243" s="11" t="s">
        <v>7340</v>
      </c>
      <c r="B2243" s="12" t="s">
        <v>4976</v>
      </c>
      <c r="C2243" s="12" t="s">
        <v>7341</v>
      </c>
      <c r="D2243" s="11" t="s">
        <v>7342</v>
      </c>
      <c r="E2243" s="11" t="s">
        <v>3619</v>
      </c>
      <c r="F2243" s="11" t="s">
        <v>7340</v>
      </c>
      <c r="G2243" s="12" t="s">
        <v>7343</v>
      </c>
      <c r="I2243" s="13"/>
      <c r="J2243" s="13" t="s">
        <v>370</v>
      </c>
      <c r="K2243" s="14" t="s">
        <v>370</v>
      </c>
      <c r="M2243" s="15" t="s">
        <v>370</v>
      </c>
      <c r="N2243" s="13"/>
      <c r="O2243" s="13" t="s">
        <v>370</v>
      </c>
      <c r="P2243" s="13" t="s">
        <v>370</v>
      </c>
      <c r="Q2243" s="13" t="s">
        <v>370</v>
      </c>
      <c r="R2243" s="13"/>
      <c r="S2243" s="13" t="s">
        <v>370</v>
      </c>
      <c r="T2243" s="13" t="s">
        <v>370</v>
      </c>
      <c r="W2243" s="13" t="s">
        <v>370</v>
      </c>
      <c r="Y2243" s="13"/>
      <c r="Z2243" s="14"/>
      <c r="AD2243" s="13">
        <f t="shared" si="234"/>
        <v>9</v>
      </c>
      <c r="AE2243" s="13">
        <f t="shared" si="231"/>
        <v>0</v>
      </c>
      <c r="AF2243" s="13">
        <f t="shared" si="232"/>
        <v>0</v>
      </c>
      <c r="AG2243" s="13">
        <f t="shared" si="235"/>
        <v>0</v>
      </c>
      <c r="AH2243" s="12">
        <f t="shared" si="236"/>
        <v>9</v>
      </c>
    </row>
    <row r="2244" spans="1:34" hidden="1" x14ac:dyDescent="0.3">
      <c r="A2244" s="11" t="s">
        <v>7344</v>
      </c>
      <c r="B2244" s="12" t="s">
        <v>4976</v>
      </c>
      <c r="C2244" s="12" t="s">
        <v>7341</v>
      </c>
      <c r="D2244" s="11" t="s">
        <v>7345</v>
      </c>
      <c r="E2244" s="11" t="s">
        <v>7346</v>
      </c>
      <c r="F2244" s="11" t="s">
        <v>7344</v>
      </c>
      <c r="G2244" s="12" t="s">
        <v>7347</v>
      </c>
      <c r="I2244" s="13"/>
      <c r="J2244" s="13" t="s">
        <v>370</v>
      </c>
      <c r="K2244" s="14" t="s">
        <v>370</v>
      </c>
      <c r="M2244" s="15" t="s">
        <v>370</v>
      </c>
      <c r="N2244" s="13"/>
      <c r="O2244" s="13" t="s">
        <v>370</v>
      </c>
      <c r="P2244" s="13" t="s">
        <v>370</v>
      </c>
      <c r="Q2244" s="13" t="s">
        <v>370</v>
      </c>
      <c r="R2244" s="13"/>
      <c r="S2244" s="13" t="s">
        <v>370</v>
      </c>
      <c r="T2244" s="13" t="s">
        <v>370</v>
      </c>
      <c r="W2244" s="13" t="s">
        <v>370</v>
      </c>
      <c r="Y2244" s="13"/>
      <c r="Z2244" s="14"/>
      <c r="AD2244" s="13">
        <f t="shared" si="234"/>
        <v>9</v>
      </c>
      <c r="AE2244" s="13">
        <f t="shared" si="231"/>
        <v>0</v>
      </c>
      <c r="AF2244" s="13">
        <f t="shared" si="232"/>
        <v>0</v>
      </c>
      <c r="AG2244" s="13">
        <f t="shared" si="235"/>
        <v>0</v>
      </c>
      <c r="AH2244" s="12">
        <f t="shared" si="236"/>
        <v>9</v>
      </c>
    </row>
    <row r="2245" spans="1:34" hidden="1" x14ac:dyDescent="0.3">
      <c r="A2245" s="11" t="s">
        <v>7348</v>
      </c>
      <c r="B2245" s="12" t="s">
        <v>4976</v>
      </c>
      <c r="C2245" s="12" t="s">
        <v>7341</v>
      </c>
      <c r="D2245" s="11" t="s">
        <v>137</v>
      </c>
      <c r="E2245" s="11" t="s">
        <v>7349</v>
      </c>
      <c r="F2245" s="11" t="s">
        <v>7348</v>
      </c>
      <c r="G2245" s="12" t="s">
        <v>7350</v>
      </c>
      <c r="I2245" s="13"/>
      <c r="J2245" s="13" t="s">
        <v>370</v>
      </c>
      <c r="M2245" s="15" t="s">
        <v>370</v>
      </c>
      <c r="N2245" s="13"/>
      <c r="O2245" s="13" t="s">
        <v>370</v>
      </c>
      <c r="P2245" s="13"/>
      <c r="R2245" s="13"/>
      <c r="S2245" s="13" t="s">
        <v>370</v>
      </c>
      <c r="T2245" s="13"/>
      <c r="W2245" s="13" t="s">
        <v>370</v>
      </c>
      <c r="Y2245" s="13"/>
      <c r="Z2245" s="14"/>
      <c r="AD2245" s="13">
        <f t="shared" si="234"/>
        <v>5</v>
      </c>
      <c r="AE2245" s="13">
        <f t="shared" si="231"/>
        <v>0</v>
      </c>
      <c r="AF2245" s="13">
        <f t="shared" si="232"/>
        <v>0</v>
      </c>
      <c r="AG2245" s="13">
        <f t="shared" si="235"/>
        <v>0</v>
      </c>
      <c r="AH2245" s="12">
        <f t="shared" si="236"/>
        <v>5</v>
      </c>
    </row>
    <row r="2246" spans="1:34" hidden="1" x14ac:dyDescent="0.3">
      <c r="A2246" s="11" t="s">
        <v>7351</v>
      </c>
      <c r="B2246" s="12" t="s">
        <v>4976</v>
      </c>
      <c r="C2246" s="12" t="s">
        <v>7341</v>
      </c>
      <c r="D2246" s="11" t="s">
        <v>137</v>
      </c>
      <c r="E2246" s="11" t="s">
        <v>7352</v>
      </c>
      <c r="F2246" s="11" t="s">
        <v>7351</v>
      </c>
      <c r="G2246" s="12" t="s">
        <v>7353</v>
      </c>
      <c r="I2246" s="13"/>
      <c r="J2246" s="13" t="s">
        <v>370</v>
      </c>
      <c r="K2246" s="14" t="s">
        <v>370</v>
      </c>
      <c r="M2246" s="15" t="s">
        <v>370</v>
      </c>
      <c r="N2246" s="13"/>
      <c r="O2246" s="13" t="s">
        <v>370</v>
      </c>
      <c r="P2246" s="13" t="s">
        <v>370</v>
      </c>
      <c r="Q2246" s="13" t="s">
        <v>370</v>
      </c>
      <c r="R2246" s="13"/>
      <c r="S2246" s="13" t="s">
        <v>370</v>
      </c>
      <c r="T2246" s="13" t="s">
        <v>370</v>
      </c>
      <c r="W2246" s="13" t="s">
        <v>370</v>
      </c>
      <c r="Y2246" s="13"/>
      <c r="Z2246" s="14"/>
      <c r="AD2246" s="13">
        <f t="shared" si="234"/>
        <v>9</v>
      </c>
      <c r="AE2246" s="13">
        <f t="shared" si="231"/>
        <v>0</v>
      </c>
      <c r="AF2246" s="13">
        <f t="shared" si="232"/>
        <v>0</v>
      </c>
      <c r="AG2246" s="13">
        <f t="shared" si="235"/>
        <v>0</v>
      </c>
      <c r="AH2246" s="12">
        <f t="shared" si="236"/>
        <v>9</v>
      </c>
    </row>
    <row r="2247" spans="1:34" hidden="1" x14ac:dyDescent="0.3">
      <c r="A2247" s="11" t="s">
        <v>7354</v>
      </c>
      <c r="B2247" s="12" t="s">
        <v>4976</v>
      </c>
      <c r="C2247" s="12" t="s">
        <v>7341</v>
      </c>
      <c r="D2247" s="11" t="s">
        <v>137</v>
      </c>
      <c r="E2247" s="11" t="s">
        <v>7355</v>
      </c>
      <c r="F2247" s="11" t="s">
        <v>7354</v>
      </c>
      <c r="G2247" s="12" t="s">
        <v>7356</v>
      </c>
      <c r="I2247" s="13"/>
      <c r="J2247" s="13"/>
      <c r="K2247" s="14" t="s">
        <v>370</v>
      </c>
      <c r="M2247" s="15" t="s">
        <v>370</v>
      </c>
      <c r="N2247" s="13"/>
      <c r="O2247" s="13" t="s">
        <v>370</v>
      </c>
      <c r="P2247" s="13"/>
      <c r="R2247" s="13"/>
      <c r="S2247" s="13" t="s">
        <v>370</v>
      </c>
      <c r="T2247" s="13"/>
      <c r="W2247" s="13" t="s">
        <v>370</v>
      </c>
      <c r="Y2247" s="13"/>
      <c r="Z2247" s="14"/>
      <c r="AD2247" s="13">
        <f t="shared" si="234"/>
        <v>5</v>
      </c>
      <c r="AE2247" s="13">
        <f t="shared" si="231"/>
        <v>0</v>
      </c>
      <c r="AF2247" s="13">
        <f t="shared" si="232"/>
        <v>0</v>
      </c>
      <c r="AG2247" s="13">
        <f t="shared" si="235"/>
        <v>0</v>
      </c>
      <c r="AH2247" s="12">
        <f t="shared" si="236"/>
        <v>5</v>
      </c>
    </row>
    <row r="2248" spans="1:34" hidden="1" x14ac:dyDescent="0.3">
      <c r="A2248" s="11" t="s">
        <v>7357</v>
      </c>
      <c r="B2248" s="12" t="s">
        <v>4976</v>
      </c>
      <c r="C2248" s="12" t="s">
        <v>7358</v>
      </c>
      <c r="D2248" s="11" t="s">
        <v>7359</v>
      </c>
      <c r="E2248" s="11" t="s">
        <v>7360</v>
      </c>
      <c r="F2248" s="11" t="s">
        <v>7357</v>
      </c>
      <c r="G2248" s="12" t="s">
        <v>7361</v>
      </c>
      <c r="H2248" s="13" t="s">
        <v>370</v>
      </c>
      <c r="I2248" s="13"/>
      <c r="J2248" s="13" t="s">
        <v>370</v>
      </c>
      <c r="K2248" s="14" t="s">
        <v>370</v>
      </c>
      <c r="M2248" s="15" t="s">
        <v>370</v>
      </c>
      <c r="N2248" s="13"/>
      <c r="O2248" s="13" t="s">
        <v>370</v>
      </c>
      <c r="P2248" s="13" t="s">
        <v>370</v>
      </c>
      <c r="Q2248" s="13" t="s">
        <v>370</v>
      </c>
      <c r="R2248" s="13" t="s">
        <v>370</v>
      </c>
      <c r="S2248" s="13" t="s">
        <v>370</v>
      </c>
      <c r="T2248" s="13" t="s">
        <v>370</v>
      </c>
      <c r="W2248" s="13" t="s">
        <v>370</v>
      </c>
      <c r="Y2248" s="13"/>
      <c r="Z2248" s="14"/>
      <c r="AD2248" s="13">
        <f t="shared" si="234"/>
        <v>11</v>
      </c>
      <c r="AE2248" s="13">
        <f t="shared" si="231"/>
        <v>0</v>
      </c>
      <c r="AF2248" s="13">
        <f t="shared" si="232"/>
        <v>0</v>
      </c>
      <c r="AG2248" s="13">
        <f t="shared" si="235"/>
        <v>0</v>
      </c>
      <c r="AH2248" s="12">
        <f t="shared" si="236"/>
        <v>11</v>
      </c>
    </row>
    <row r="2249" spans="1:34" hidden="1" x14ac:dyDescent="0.3">
      <c r="A2249" s="11" t="s">
        <v>7362</v>
      </c>
      <c r="B2249" s="12" t="s">
        <v>4976</v>
      </c>
      <c r="C2249" s="12" t="s">
        <v>7358</v>
      </c>
      <c r="D2249" s="11" t="s">
        <v>7359</v>
      </c>
      <c r="E2249" s="11" t="s">
        <v>747</v>
      </c>
      <c r="F2249" s="11" t="s">
        <v>7362</v>
      </c>
      <c r="G2249" s="12" t="s">
        <v>7363</v>
      </c>
      <c r="H2249" s="13" t="s">
        <v>370</v>
      </c>
      <c r="I2249" s="13"/>
      <c r="J2249" s="13"/>
      <c r="K2249" s="14" t="s">
        <v>370</v>
      </c>
      <c r="M2249" s="15"/>
      <c r="N2249" s="13"/>
      <c r="P2249" s="13"/>
      <c r="R2249" s="13"/>
      <c r="T2249" s="13"/>
      <c r="W2249" s="13"/>
      <c r="Y2249" s="13"/>
      <c r="Z2249" s="14"/>
      <c r="AD2249" s="13">
        <f t="shared" si="234"/>
        <v>2</v>
      </c>
      <c r="AE2249" s="13">
        <f t="shared" si="231"/>
        <v>0</v>
      </c>
      <c r="AF2249" s="13">
        <f t="shared" si="232"/>
        <v>0</v>
      </c>
      <c r="AG2249" s="13">
        <f t="shared" si="235"/>
        <v>0</v>
      </c>
      <c r="AH2249" s="12">
        <f t="shared" si="236"/>
        <v>2</v>
      </c>
    </row>
    <row r="2250" spans="1:34" hidden="1" x14ac:dyDescent="0.3">
      <c r="A2250" s="11" t="s">
        <v>7364</v>
      </c>
      <c r="B2250" s="12" t="s">
        <v>4976</v>
      </c>
      <c r="C2250" s="12" t="s">
        <v>7358</v>
      </c>
      <c r="D2250" s="11" t="s">
        <v>7365</v>
      </c>
      <c r="E2250" s="11" t="s">
        <v>3737</v>
      </c>
      <c r="F2250" s="11" t="s">
        <v>7364</v>
      </c>
      <c r="G2250" s="12" t="s">
        <v>7366</v>
      </c>
      <c r="I2250" s="13"/>
      <c r="J2250" s="13"/>
      <c r="K2250" s="17" t="s">
        <v>416</v>
      </c>
      <c r="M2250" s="15"/>
      <c r="N2250" s="13"/>
      <c r="P2250" s="13"/>
      <c r="R2250" s="13"/>
      <c r="T2250" s="13"/>
      <c r="W2250" s="13"/>
      <c r="Y2250" s="13"/>
      <c r="Z2250" s="14"/>
      <c r="AD2250" s="13">
        <f t="shared" si="234"/>
        <v>1</v>
      </c>
      <c r="AE2250" s="13">
        <f t="shared" si="231"/>
        <v>0</v>
      </c>
      <c r="AF2250" s="13">
        <f t="shared" si="232"/>
        <v>0</v>
      </c>
      <c r="AG2250" s="13">
        <f t="shared" si="235"/>
        <v>0</v>
      </c>
      <c r="AH2250" s="12">
        <f t="shared" si="236"/>
        <v>1</v>
      </c>
    </row>
    <row r="2251" spans="1:34" hidden="1" x14ac:dyDescent="0.3">
      <c r="A2251" s="11" t="s">
        <v>7367</v>
      </c>
      <c r="B2251" s="12" t="s">
        <v>4976</v>
      </c>
      <c r="C2251" s="12" t="s">
        <v>7358</v>
      </c>
      <c r="D2251" s="11" t="s">
        <v>7368</v>
      </c>
      <c r="E2251" s="11" t="s">
        <v>6919</v>
      </c>
      <c r="F2251" s="11" t="s">
        <v>7367</v>
      </c>
      <c r="G2251" s="12" t="s">
        <v>7369</v>
      </c>
      <c r="I2251" s="13"/>
      <c r="J2251" s="13" t="s">
        <v>370</v>
      </c>
      <c r="K2251" s="14" t="s">
        <v>370</v>
      </c>
      <c r="M2251" s="15" t="s">
        <v>370</v>
      </c>
      <c r="N2251" s="13"/>
      <c r="O2251" s="13" t="s">
        <v>370</v>
      </c>
      <c r="P2251" s="13" t="s">
        <v>370</v>
      </c>
      <c r="Q2251" s="13" t="s">
        <v>370</v>
      </c>
      <c r="R2251" s="13"/>
      <c r="S2251" s="13" t="s">
        <v>370</v>
      </c>
      <c r="T2251" s="13" t="s">
        <v>370</v>
      </c>
      <c r="W2251" s="13" t="s">
        <v>370</v>
      </c>
      <c r="Y2251" s="13"/>
      <c r="Z2251" s="14"/>
      <c r="AD2251" s="13">
        <f t="shared" si="234"/>
        <v>9</v>
      </c>
      <c r="AE2251" s="13">
        <f t="shared" si="231"/>
        <v>0</v>
      </c>
      <c r="AF2251" s="13">
        <f t="shared" si="232"/>
        <v>0</v>
      </c>
      <c r="AG2251" s="13">
        <f t="shared" si="235"/>
        <v>0</v>
      </c>
      <c r="AH2251" s="12">
        <f t="shared" si="236"/>
        <v>9</v>
      </c>
    </row>
    <row r="2252" spans="1:34" hidden="1" x14ac:dyDescent="0.3">
      <c r="A2252" s="11" t="s">
        <v>7370</v>
      </c>
      <c r="B2252" s="12" t="s">
        <v>4976</v>
      </c>
      <c r="C2252" s="12" t="s">
        <v>7358</v>
      </c>
      <c r="D2252" s="11" t="s">
        <v>7371</v>
      </c>
      <c r="E2252" s="11" t="s">
        <v>5508</v>
      </c>
      <c r="F2252" s="11" t="s">
        <v>7370</v>
      </c>
      <c r="G2252" s="12" t="s">
        <v>7372</v>
      </c>
      <c r="I2252" s="13"/>
      <c r="J2252" s="13"/>
      <c r="K2252" s="14" t="s">
        <v>370</v>
      </c>
      <c r="M2252" s="15" t="s">
        <v>370</v>
      </c>
      <c r="N2252" s="13"/>
      <c r="O2252" s="13" t="s">
        <v>370</v>
      </c>
      <c r="P2252" s="13" t="s">
        <v>370</v>
      </c>
      <c r="Q2252" s="13" t="s">
        <v>370</v>
      </c>
      <c r="R2252" s="13"/>
      <c r="S2252" s="13" t="s">
        <v>370</v>
      </c>
      <c r="T2252" s="13" t="s">
        <v>370</v>
      </c>
      <c r="W2252" s="13" t="s">
        <v>370</v>
      </c>
      <c r="Y2252" s="13"/>
      <c r="Z2252" s="14"/>
      <c r="AD2252" s="13">
        <f t="shared" si="234"/>
        <v>8</v>
      </c>
      <c r="AE2252" s="13">
        <f t="shared" si="231"/>
        <v>0</v>
      </c>
      <c r="AF2252" s="13">
        <f t="shared" si="232"/>
        <v>0</v>
      </c>
      <c r="AG2252" s="13">
        <f t="shared" si="235"/>
        <v>0</v>
      </c>
      <c r="AH2252" s="12">
        <f t="shared" si="236"/>
        <v>8</v>
      </c>
    </row>
    <row r="2253" spans="1:34" hidden="1" x14ac:dyDescent="0.3">
      <c r="A2253" s="11" t="s">
        <v>7373</v>
      </c>
      <c r="B2253" s="12" t="s">
        <v>4976</v>
      </c>
      <c r="C2253" s="12" t="s">
        <v>7358</v>
      </c>
      <c r="D2253" s="11" t="s">
        <v>7371</v>
      </c>
      <c r="E2253" s="11" t="s">
        <v>7374</v>
      </c>
      <c r="F2253" s="11" t="s">
        <v>7373</v>
      </c>
      <c r="G2253" s="12" t="s">
        <v>7375</v>
      </c>
      <c r="H2253" s="13" t="s">
        <v>370</v>
      </c>
      <c r="I2253" s="13"/>
      <c r="J2253" s="13" t="s">
        <v>370</v>
      </c>
      <c r="K2253" s="14" t="s">
        <v>370</v>
      </c>
      <c r="M2253" s="15" t="s">
        <v>370</v>
      </c>
      <c r="N2253" s="13"/>
      <c r="O2253" s="13" t="s">
        <v>370</v>
      </c>
      <c r="P2253" s="13"/>
      <c r="Q2253" s="13" t="s">
        <v>370</v>
      </c>
      <c r="R2253" s="13" t="s">
        <v>370</v>
      </c>
      <c r="S2253" s="13" t="s">
        <v>370</v>
      </c>
      <c r="T2253" s="13"/>
      <c r="U2253" s="13" t="s">
        <v>370</v>
      </c>
      <c r="W2253" s="13" t="s">
        <v>370</v>
      </c>
      <c r="Y2253" s="13"/>
      <c r="Z2253" s="14"/>
      <c r="AD2253" s="13">
        <f t="shared" si="234"/>
        <v>10</v>
      </c>
      <c r="AE2253" s="13">
        <f t="shared" si="231"/>
        <v>0</v>
      </c>
      <c r="AF2253" s="13">
        <f t="shared" si="232"/>
        <v>0</v>
      </c>
      <c r="AG2253" s="13">
        <f t="shared" si="235"/>
        <v>0</v>
      </c>
      <c r="AH2253" s="12">
        <f t="shared" si="236"/>
        <v>10</v>
      </c>
    </row>
    <row r="2254" spans="1:34" hidden="1" x14ac:dyDescent="0.3">
      <c r="A2254" s="11" t="s">
        <v>7376</v>
      </c>
      <c r="B2254" s="12" t="s">
        <v>4976</v>
      </c>
      <c r="C2254" s="12" t="s">
        <v>7358</v>
      </c>
      <c r="D2254" s="11" t="s">
        <v>7371</v>
      </c>
      <c r="E2254" s="11" t="s">
        <v>3619</v>
      </c>
      <c r="F2254" s="11" t="s">
        <v>7376</v>
      </c>
      <c r="G2254" s="12" t="s">
        <v>7377</v>
      </c>
      <c r="I2254" s="13"/>
      <c r="J2254" s="13" t="s">
        <v>370</v>
      </c>
      <c r="K2254" s="14" t="s">
        <v>370</v>
      </c>
      <c r="M2254" s="15" t="s">
        <v>370</v>
      </c>
      <c r="N2254" s="13"/>
      <c r="O2254" s="13" t="s">
        <v>370</v>
      </c>
      <c r="P2254" s="13" t="s">
        <v>370</v>
      </c>
      <c r="Q2254" s="13" t="s">
        <v>370</v>
      </c>
      <c r="R2254" s="13"/>
      <c r="S2254" s="13" t="s">
        <v>370</v>
      </c>
      <c r="T2254" s="13" t="s">
        <v>370</v>
      </c>
      <c r="W2254" s="13" t="s">
        <v>370</v>
      </c>
      <c r="Y2254" s="13"/>
      <c r="Z2254" s="14"/>
      <c r="AD2254" s="13">
        <f t="shared" si="234"/>
        <v>9</v>
      </c>
      <c r="AE2254" s="13">
        <f t="shared" si="231"/>
        <v>0</v>
      </c>
      <c r="AF2254" s="13">
        <f t="shared" si="232"/>
        <v>0</v>
      </c>
      <c r="AG2254" s="13">
        <f t="shared" si="235"/>
        <v>0</v>
      </c>
      <c r="AH2254" s="12">
        <f t="shared" si="236"/>
        <v>9</v>
      </c>
    </row>
    <row r="2255" spans="1:34" hidden="1" x14ac:dyDescent="0.3">
      <c r="A2255" s="11" t="s">
        <v>7378</v>
      </c>
      <c r="B2255" s="12" t="s">
        <v>4976</v>
      </c>
      <c r="C2255" s="12" t="s">
        <v>7358</v>
      </c>
      <c r="D2255" s="11" t="s">
        <v>7371</v>
      </c>
      <c r="E2255" s="11" t="s">
        <v>7379</v>
      </c>
      <c r="F2255" s="11" t="s">
        <v>7378</v>
      </c>
      <c r="G2255" s="12" t="s">
        <v>7380</v>
      </c>
      <c r="I2255" s="13"/>
      <c r="J2255" s="13"/>
      <c r="M2255" s="15" t="s">
        <v>370</v>
      </c>
      <c r="N2255" s="13"/>
      <c r="O2255" s="13" t="s">
        <v>370</v>
      </c>
      <c r="P2255" s="13"/>
      <c r="R2255" s="13"/>
      <c r="S2255" s="13" t="s">
        <v>370</v>
      </c>
      <c r="T2255" s="13"/>
      <c r="W2255" s="13" t="s">
        <v>370</v>
      </c>
      <c r="Y2255" s="13"/>
      <c r="Z2255" s="14"/>
      <c r="AD2255" s="13">
        <f t="shared" si="234"/>
        <v>4</v>
      </c>
      <c r="AE2255" s="13">
        <f t="shared" si="231"/>
        <v>0</v>
      </c>
      <c r="AF2255" s="13">
        <f t="shared" si="232"/>
        <v>0</v>
      </c>
      <c r="AG2255" s="13">
        <f t="shared" si="235"/>
        <v>0</v>
      </c>
      <c r="AH2255" s="12">
        <f t="shared" si="236"/>
        <v>4</v>
      </c>
    </row>
    <row r="2256" spans="1:34" hidden="1" x14ac:dyDescent="0.3">
      <c r="A2256" s="11" t="s">
        <v>7381</v>
      </c>
      <c r="B2256" s="12" t="s">
        <v>4976</v>
      </c>
      <c r="C2256" s="12" t="s">
        <v>7358</v>
      </c>
      <c r="D2256" s="11" t="s">
        <v>7371</v>
      </c>
      <c r="E2256" s="11" t="s">
        <v>7382</v>
      </c>
      <c r="F2256" s="11" t="s">
        <v>7381</v>
      </c>
      <c r="G2256" s="12" t="s">
        <v>7383</v>
      </c>
      <c r="I2256" s="13"/>
      <c r="J2256" s="13" t="s">
        <v>370</v>
      </c>
      <c r="K2256" s="14" t="s">
        <v>370</v>
      </c>
      <c r="M2256" s="15" t="s">
        <v>370</v>
      </c>
      <c r="N2256" s="13"/>
      <c r="O2256" s="13" t="s">
        <v>370</v>
      </c>
      <c r="P2256" s="13" t="s">
        <v>370</v>
      </c>
      <c r="Q2256" s="13" t="s">
        <v>370</v>
      </c>
      <c r="R2256" s="13"/>
      <c r="S2256" s="13" t="s">
        <v>370</v>
      </c>
      <c r="T2256" s="13" t="s">
        <v>370</v>
      </c>
      <c r="W2256" s="13" t="s">
        <v>370</v>
      </c>
      <c r="Y2256" s="13"/>
      <c r="Z2256" s="14"/>
      <c r="AD2256" s="13">
        <f t="shared" si="234"/>
        <v>9</v>
      </c>
      <c r="AE2256" s="13">
        <f t="shared" si="231"/>
        <v>0</v>
      </c>
      <c r="AF2256" s="13">
        <f t="shared" si="232"/>
        <v>0</v>
      </c>
      <c r="AG2256" s="13">
        <f t="shared" si="235"/>
        <v>0</v>
      </c>
      <c r="AH2256" s="12">
        <f t="shared" si="236"/>
        <v>9</v>
      </c>
    </row>
    <row r="2257" spans="1:34" hidden="1" x14ac:dyDescent="0.3">
      <c r="A2257" s="11" t="s">
        <v>7384</v>
      </c>
      <c r="B2257" s="12" t="s">
        <v>4976</v>
      </c>
      <c r="C2257" s="12" t="s">
        <v>7358</v>
      </c>
      <c r="D2257" s="11" t="s">
        <v>7371</v>
      </c>
      <c r="E2257" s="11" t="s">
        <v>7385</v>
      </c>
      <c r="F2257" s="11" t="s">
        <v>7384</v>
      </c>
      <c r="G2257" s="12" t="s">
        <v>7386</v>
      </c>
      <c r="H2257" s="13" t="s">
        <v>396</v>
      </c>
      <c r="I2257" s="13"/>
      <c r="J2257" s="13"/>
      <c r="K2257" s="14" t="s">
        <v>370</v>
      </c>
      <c r="M2257" s="15"/>
      <c r="N2257" s="13"/>
      <c r="P2257" s="13"/>
      <c r="R2257" s="13" t="s">
        <v>370</v>
      </c>
      <c r="T2257" s="13"/>
      <c r="W2257" s="13"/>
      <c r="Y2257" s="13"/>
      <c r="Z2257" s="14"/>
      <c r="AD2257" s="13">
        <f t="shared" si="234"/>
        <v>2</v>
      </c>
      <c r="AE2257" s="13">
        <f t="shared" si="231"/>
        <v>0</v>
      </c>
      <c r="AF2257" s="13">
        <f t="shared" si="232"/>
        <v>0</v>
      </c>
      <c r="AG2257" s="13">
        <f t="shared" si="235"/>
        <v>0</v>
      </c>
      <c r="AH2257" s="12">
        <f t="shared" si="236"/>
        <v>2</v>
      </c>
    </row>
    <row r="2258" spans="1:34" hidden="1" x14ac:dyDescent="0.3">
      <c r="A2258" s="11" t="s">
        <v>7387</v>
      </c>
      <c r="B2258" s="12" t="s">
        <v>4976</v>
      </c>
      <c r="C2258" s="12" t="s">
        <v>7358</v>
      </c>
      <c r="D2258" s="11" t="s">
        <v>7388</v>
      </c>
      <c r="E2258" s="11" t="s">
        <v>5088</v>
      </c>
      <c r="F2258" s="11" t="s">
        <v>7387</v>
      </c>
      <c r="G2258" s="12" t="s">
        <v>7389</v>
      </c>
      <c r="I2258" s="13"/>
      <c r="J2258" s="13"/>
      <c r="M2258" s="15" t="s">
        <v>370</v>
      </c>
      <c r="N2258" s="13"/>
      <c r="O2258" s="13" t="s">
        <v>370</v>
      </c>
      <c r="P2258" s="13"/>
      <c r="R2258" s="13"/>
      <c r="S2258" s="13" t="s">
        <v>370</v>
      </c>
      <c r="T2258" s="13"/>
      <c r="W2258" s="13"/>
      <c r="Y2258" s="13"/>
      <c r="Z2258" s="14"/>
      <c r="AD2258" s="13">
        <f t="shared" si="234"/>
        <v>3</v>
      </c>
      <c r="AE2258" s="13">
        <f t="shared" si="231"/>
        <v>0</v>
      </c>
      <c r="AF2258" s="13">
        <f t="shared" si="232"/>
        <v>0</v>
      </c>
      <c r="AG2258" s="13">
        <f t="shared" si="235"/>
        <v>0</v>
      </c>
      <c r="AH2258" s="12">
        <f t="shared" si="236"/>
        <v>3</v>
      </c>
    </row>
    <row r="2259" spans="1:34" hidden="1" x14ac:dyDescent="0.3">
      <c r="A2259" s="11" t="s">
        <v>7390</v>
      </c>
      <c r="B2259" s="12" t="s">
        <v>4976</v>
      </c>
      <c r="C2259" s="12" t="s">
        <v>7358</v>
      </c>
      <c r="D2259" s="11" t="s">
        <v>7388</v>
      </c>
      <c r="E2259" s="11" t="s">
        <v>2880</v>
      </c>
      <c r="F2259" s="11" t="s">
        <v>7390</v>
      </c>
      <c r="G2259" s="12" t="s">
        <v>7391</v>
      </c>
      <c r="I2259" s="13"/>
      <c r="J2259" s="13" t="s">
        <v>370</v>
      </c>
      <c r="M2259" s="15"/>
      <c r="N2259" s="13"/>
      <c r="P2259" s="13"/>
      <c r="R2259" s="13"/>
      <c r="S2259" s="13" t="s">
        <v>370</v>
      </c>
      <c r="T2259" s="13"/>
      <c r="W2259" s="13"/>
      <c r="Y2259" s="13"/>
      <c r="Z2259" s="14"/>
      <c r="AD2259" s="13">
        <f t="shared" si="234"/>
        <v>2</v>
      </c>
      <c r="AE2259" s="13">
        <f t="shared" si="231"/>
        <v>0</v>
      </c>
      <c r="AF2259" s="13">
        <f t="shared" si="232"/>
        <v>0</v>
      </c>
      <c r="AG2259" s="13">
        <f t="shared" si="235"/>
        <v>0</v>
      </c>
      <c r="AH2259" s="12">
        <f t="shared" si="236"/>
        <v>2</v>
      </c>
    </row>
    <row r="2260" spans="1:34" hidden="1" x14ac:dyDescent="0.3">
      <c r="A2260" s="11" t="s">
        <v>7392</v>
      </c>
      <c r="B2260" s="12" t="s">
        <v>4976</v>
      </c>
      <c r="C2260" s="12" t="s">
        <v>7358</v>
      </c>
      <c r="D2260" s="11" t="s">
        <v>7388</v>
      </c>
      <c r="E2260" s="11" t="s">
        <v>804</v>
      </c>
      <c r="F2260" s="11" t="s">
        <v>7392</v>
      </c>
      <c r="G2260" s="12" t="s">
        <v>7393</v>
      </c>
      <c r="I2260" s="13"/>
      <c r="J2260" s="13" t="s">
        <v>370</v>
      </c>
      <c r="M2260" s="15" t="s">
        <v>370</v>
      </c>
      <c r="N2260" s="13"/>
      <c r="O2260" s="13" t="s">
        <v>370</v>
      </c>
      <c r="P2260" s="13"/>
      <c r="R2260" s="13"/>
      <c r="S2260" s="13" t="s">
        <v>370</v>
      </c>
      <c r="T2260" s="13"/>
      <c r="W2260" s="18" t="s">
        <v>359</v>
      </c>
      <c r="Y2260" s="13"/>
      <c r="Z2260" s="14"/>
      <c r="AD2260" s="13">
        <f t="shared" si="234"/>
        <v>5</v>
      </c>
      <c r="AE2260" s="13">
        <f t="shared" si="231"/>
        <v>0</v>
      </c>
      <c r="AF2260" s="13">
        <f t="shared" si="232"/>
        <v>0</v>
      </c>
      <c r="AG2260" s="13">
        <f t="shared" si="235"/>
        <v>0</v>
      </c>
      <c r="AH2260" s="12">
        <f t="shared" si="236"/>
        <v>5</v>
      </c>
    </row>
    <row r="2261" spans="1:34" hidden="1" x14ac:dyDescent="0.3">
      <c r="A2261" s="11" t="s">
        <v>7394</v>
      </c>
      <c r="B2261" s="12" t="s">
        <v>4976</v>
      </c>
      <c r="C2261" s="12" t="s">
        <v>7358</v>
      </c>
      <c r="D2261" s="11" t="s">
        <v>7395</v>
      </c>
      <c r="E2261" s="11" t="s">
        <v>4229</v>
      </c>
      <c r="F2261" s="11" t="s">
        <v>7394</v>
      </c>
      <c r="G2261" s="12" t="s">
        <v>7396</v>
      </c>
      <c r="I2261" s="13"/>
      <c r="J2261" s="13" t="s">
        <v>370</v>
      </c>
      <c r="K2261" s="14" t="s">
        <v>370</v>
      </c>
      <c r="M2261" s="15" t="s">
        <v>370</v>
      </c>
      <c r="N2261" s="13"/>
      <c r="O2261" s="13" t="s">
        <v>370</v>
      </c>
      <c r="P2261" s="13" t="s">
        <v>370</v>
      </c>
      <c r="Q2261" s="13" t="s">
        <v>370</v>
      </c>
      <c r="R2261" s="13"/>
      <c r="S2261" s="13" t="s">
        <v>370</v>
      </c>
      <c r="T2261" s="13" t="s">
        <v>370</v>
      </c>
      <c r="W2261" s="13" t="s">
        <v>370</v>
      </c>
      <c r="Y2261" s="13"/>
      <c r="Z2261" s="14"/>
      <c r="AD2261" s="13">
        <f t="shared" si="234"/>
        <v>9</v>
      </c>
      <c r="AE2261" s="13">
        <f t="shared" si="231"/>
        <v>0</v>
      </c>
      <c r="AF2261" s="13">
        <f t="shared" si="232"/>
        <v>0</v>
      </c>
      <c r="AG2261" s="13">
        <f t="shared" si="235"/>
        <v>0</v>
      </c>
      <c r="AH2261" s="12">
        <f t="shared" si="236"/>
        <v>9</v>
      </c>
    </row>
    <row r="2262" spans="1:34" hidden="1" x14ac:dyDescent="0.3">
      <c r="A2262" s="11" t="s">
        <v>7397</v>
      </c>
      <c r="B2262" s="12" t="s">
        <v>4976</v>
      </c>
      <c r="C2262" s="12" t="s">
        <v>7358</v>
      </c>
      <c r="D2262" s="11" t="s">
        <v>7395</v>
      </c>
      <c r="E2262" s="11" t="s">
        <v>7398</v>
      </c>
      <c r="F2262" s="11" t="s">
        <v>7397</v>
      </c>
      <c r="G2262" s="12" t="s">
        <v>7399</v>
      </c>
      <c r="H2262" s="13" t="s">
        <v>370</v>
      </c>
      <c r="I2262" s="13"/>
      <c r="J2262" s="13" t="s">
        <v>370</v>
      </c>
      <c r="K2262" s="14" t="s">
        <v>370</v>
      </c>
      <c r="M2262" s="15"/>
      <c r="N2262" s="13"/>
      <c r="P2262" s="13"/>
      <c r="R2262" s="13" t="s">
        <v>370</v>
      </c>
      <c r="T2262" s="13"/>
      <c r="W2262" s="13"/>
      <c r="Y2262" s="13"/>
      <c r="Z2262" s="14"/>
      <c r="AD2262" s="13">
        <f t="shared" si="234"/>
        <v>4</v>
      </c>
      <c r="AE2262" s="13">
        <f t="shared" si="231"/>
        <v>0</v>
      </c>
      <c r="AF2262" s="13">
        <f t="shared" si="232"/>
        <v>0</v>
      </c>
      <c r="AG2262" s="13">
        <f t="shared" si="235"/>
        <v>0</v>
      </c>
      <c r="AH2262" s="12">
        <f t="shared" si="236"/>
        <v>4</v>
      </c>
    </row>
    <row r="2263" spans="1:34" hidden="1" x14ac:dyDescent="0.3">
      <c r="A2263" s="11" t="s">
        <v>7400</v>
      </c>
      <c r="B2263" s="12" t="s">
        <v>4976</v>
      </c>
      <c r="C2263" s="12" t="s">
        <v>7358</v>
      </c>
      <c r="D2263" s="11" t="s">
        <v>7401</v>
      </c>
      <c r="E2263" s="11" t="s">
        <v>7402</v>
      </c>
      <c r="F2263" s="11" t="s">
        <v>7400</v>
      </c>
      <c r="G2263" s="12" t="s">
        <v>7403</v>
      </c>
      <c r="I2263" s="13"/>
      <c r="J2263" s="13"/>
      <c r="M2263" s="15" t="s">
        <v>370</v>
      </c>
      <c r="N2263" s="13"/>
      <c r="O2263" s="13" t="s">
        <v>370</v>
      </c>
      <c r="P2263" s="13"/>
      <c r="R2263" s="13"/>
      <c r="S2263" s="13" t="s">
        <v>370</v>
      </c>
      <c r="T2263" s="13"/>
      <c r="W2263" s="13" t="s">
        <v>370</v>
      </c>
      <c r="Y2263" s="13"/>
      <c r="Z2263" s="14"/>
      <c r="AD2263" s="13">
        <f t="shared" si="234"/>
        <v>4</v>
      </c>
      <c r="AE2263" s="13">
        <f t="shared" si="231"/>
        <v>0</v>
      </c>
      <c r="AF2263" s="13">
        <f t="shared" si="232"/>
        <v>0</v>
      </c>
      <c r="AG2263" s="13">
        <f t="shared" si="235"/>
        <v>0</v>
      </c>
      <c r="AH2263" s="12">
        <f t="shared" si="236"/>
        <v>4</v>
      </c>
    </row>
    <row r="2264" spans="1:34" hidden="1" x14ac:dyDescent="0.3">
      <c r="A2264" s="11" t="s">
        <v>7404</v>
      </c>
      <c r="B2264" s="12" t="s">
        <v>4976</v>
      </c>
      <c r="C2264" s="12" t="s">
        <v>7358</v>
      </c>
      <c r="D2264" s="11" t="s">
        <v>7401</v>
      </c>
      <c r="E2264" s="11" t="s">
        <v>1402</v>
      </c>
      <c r="F2264" s="11" t="s">
        <v>7404</v>
      </c>
      <c r="G2264" s="12" t="s">
        <v>7405</v>
      </c>
      <c r="I2264" s="13"/>
      <c r="J2264" s="13"/>
      <c r="K2264" s="14" t="s">
        <v>370</v>
      </c>
      <c r="M2264" s="15"/>
      <c r="N2264" s="13"/>
      <c r="P2264" s="13"/>
      <c r="Q2264" s="13" t="s">
        <v>370</v>
      </c>
      <c r="R2264" s="13"/>
      <c r="T2264" s="13"/>
      <c r="W2264" s="13" t="s">
        <v>370</v>
      </c>
      <c r="Y2264" s="13"/>
      <c r="Z2264" s="14"/>
      <c r="AD2264" s="13">
        <f t="shared" si="234"/>
        <v>3</v>
      </c>
      <c r="AE2264" s="13">
        <f t="shared" si="231"/>
        <v>0</v>
      </c>
      <c r="AF2264" s="13">
        <f t="shared" si="232"/>
        <v>0</v>
      </c>
      <c r="AG2264" s="13">
        <f t="shared" si="235"/>
        <v>0</v>
      </c>
      <c r="AH2264" s="12">
        <f t="shared" si="236"/>
        <v>3</v>
      </c>
    </row>
    <row r="2265" spans="1:34" hidden="1" x14ac:dyDescent="0.3">
      <c r="A2265" s="11" t="s">
        <v>7406</v>
      </c>
      <c r="B2265" s="12" t="s">
        <v>4976</v>
      </c>
      <c r="C2265" s="12" t="s">
        <v>7358</v>
      </c>
      <c r="D2265" s="11" t="s">
        <v>7401</v>
      </c>
      <c r="E2265" s="11" t="s">
        <v>7407</v>
      </c>
      <c r="F2265" s="11" t="s">
        <v>7406</v>
      </c>
      <c r="G2265" s="12" t="s">
        <v>7408</v>
      </c>
      <c r="I2265" s="13"/>
      <c r="J2265" s="13" t="s">
        <v>370</v>
      </c>
      <c r="M2265" s="15" t="s">
        <v>370</v>
      </c>
      <c r="N2265" s="13"/>
      <c r="O2265" s="13" t="s">
        <v>370</v>
      </c>
      <c r="P2265" s="13"/>
      <c r="R2265" s="13"/>
      <c r="S2265" s="13" t="s">
        <v>370</v>
      </c>
      <c r="T2265" s="13"/>
      <c r="W2265" s="13" t="s">
        <v>370</v>
      </c>
      <c r="Y2265" s="13"/>
      <c r="Z2265" s="14"/>
      <c r="AD2265" s="13">
        <f t="shared" si="234"/>
        <v>5</v>
      </c>
      <c r="AE2265" s="13">
        <f t="shared" si="231"/>
        <v>0</v>
      </c>
      <c r="AF2265" s="13">
        <f t="shared" si="232"/>
        <v>0</v>
      </c>
      <c r="AG2265" s="13">
        <f t="shared" si="235"/>
        <v>0</v>
      </c>
      <c r="AH2265" s="12">
        <f t="shared" si="236"/>
        <v>5</v>
      </c>
    </row>
    <row r="2266" spans="1:34" hidden="1" x14ac:dyDescent="0.3">
      <c r="A2266" s="11" t="s">
        <v>7409</v>
      </c>
      <c r="B2266" s="12" t="s">
        <v>4976</v>
      </c>
      <c r="C2266" s="12" t="s">
        <v>7358</v>
      </c>
      <c r="D2266" s="11" t="s">
        <v>7401</v>
      </c>
      <c r="E2266" s="11" t="s">
        <v>7410</v>
      </c>
      <c r="F2266" s="11" t="s">
        <v>7409</v>
      </c>
      <c r="G2266" s="12" t="s">
        <v>7411</v>
      </c>
      <c r="I2266" s="13"/>
      <c r="J2266" s="13"/>
      <c r="M2266" s="15"/>
      <c r="N2266" s="13"/>
      <c r="P2266" s="13"/>
      <c r="R2266" s="13"/>
      <c r="T2266" s="13"/>
      <c r="W2266" s="16" t="s">
        <v>416</v>
      </c>
      <c r="Y2266" s="13"/>
      <c r="Z2266" s="14"/>
      <c r="AD2266" s="13">
        <f t="shared" si="234"/>
        <v>1</v>
      </c>
      <c r="AE2266" s="13">
        <f t="shared" si="231"/>
        <v>0</v>
      </c>
      <c r="AF2266" s="13">
        <f t="shared" si="232"/>
        <v>0</v>
      </c>
      <c r="AG2266" s="13">
        <f t="shared" si="235"/>
        <v>0</v>
      </c>
      <c r="AH2266" s="12">
        <f t="shared" si="236"/>
        <v>1</v>
      </c>
    </row>
    <row r="2267" spans="1:34" hidden="1" x14ac:dyDescent="0.3">
      <c r="A2267" s="11" t="s">
        <v>7412</v>
      </c>
      <c r="B2267" s="12" t="s">
        <v>4976</v>
      </c>
      <c r="C2267" s="12" t="s">
        <v>7358</v>
      </c>
      <c r="D2267" s="11" t="s">
        <v>7401</v>
      </c>
      <c r="E2267" s="11" t="s">
        <v>7413</v>
      </c>
      <c r="F2267" s="11" t="s">
        <v>7412</v>
      </c>
      <c r="G2267" s="12" t="s">
        <v>7414</v>
      </c>
      <c r="I2267" s="13"/>
      <c r="J2267" s="13"/>
      <c r="M2267" s="19" t="s">
        <v>416</v>
      </c>
      <c r="N2267" s="13"/>
      <c r="P2267" s="13"/>
      <c r="R2267" s="13"/>
      <c r="T2267" s="13"/>
      <c r="W2267" s="13"/>
      <c r="Y2267" s="13"/>
      <c r="Z2267" s="14"/>
      <c r="AD2267" s="13">
        <f t="shared" si="234"/>
        <v>1</v>
      </c>
      <c r="AE2267" s="13">
        <f t="shared" si="231"/>
        <v>0</v>
      </c>
      <c r="AF2267" s="13">
        <f t="shared" si="232"/>
        <v>0</v>
      </c>
      <c r="AG2267" s="13">
        <f t="shared" si="235"/>
        <v>0</v>
      </c>
      <c r="AH2267" s="12">
        <f t="shared" si="236"/>
        <v>1</v>
      </c>
    </row>
    <row r="2268" spans="1:34" hidden="1" x14ac:dyDescent="0.3">
      <c r="A2268" s="11" t="s">
        <v>7415</v>
      </c>
      <c r="B2268" s="12" t="s">
        <v>4976</v>
      </c>
      <c r="C2268" s="12" t="s">
        <v>7358</v>
      </c>
      <c r="D2268" s="11" t="s">
        <v>7401</v>
      </c>
      <c r="E2268" s="11" t="s">
        <v>7416</v>
      </c>
      <c r="F2268" s="11" t="s">
        <v>7415</v>
      </c>
      <c r="G2268" s="12" t="s">
        <v>7417</v>
      </c>
      <c r="I2268" s="13"/>
      <c r="J2268" s="13" t="s">
        <v>370</v>
      </c>
      <c r="M2268" s="15" t="s">
        <v>370</v>
      </c>
      <c r="N2268" s="13"/>
      <c r="O2268" s="13" t="s">
        <v>370</v>
      </c>
      <c r="P2268" s="13"/>
      <c r="R2268" s="13"/>
      <c r="S2268" s="13" t="s">
        <v>370</v>
      </c>
      <c r="T2268" s="13"/>
      <c r="W2268" s="13"/>
      <c r="Y2268" s="13"/>
      <c r="Z2268" s="14"/>
      <c r="AD2268" s="13">
        <f t="shared" si="234"/>
        <v>4</v>
      </c>
      <c r="AE2268" s="13">
        <f t="shared" si="231"/>
        <v>0</v>
      </c>
      <c r="AF2268" s="13">
        <f t="shared" si="232"/>
        <v>0</v>
      </c>
      <c r="AG2268" s="13">
        <f t="shared" si="235"/>
        <v>0</v>
      </c>
      <c r="AH2268" s="12">
        <f t="shared" si="236"/>
        <v>4</v>
      </c>
    </row>
    <row r="2269" spans="1:34" hidden="1" x14ac:dyDescent="0.3">
      <c r="A2269" s="11" t="s">
        <v>7418</v>
      </c>
      <c r="B2269" s="12" t="s">
        <v>4976</v>
      </c>
      <c r="C2269" s="12" t="s">
        <v>7358</v>
      </c>
      <c r="D2269" s="11" t="s">
        <v>7401</v>
      </c>
      <c r="E2269" s="11" t="s">
        <v>7419</v>
      </c>
      <c r="F2269" s="11" t="s">
        <v>7418</v>
      </c>
      <c r="G2269" s="12" t="s">
        <v>7420</v>
      </c>
      <c r="H2269" s="13" t="s">
        <v>370</v>
      </c>
      <c r="I2269" s="13"/>
      <c r="J2269" s="13"/>
      <c r="K2269" s="14" t="s">
        <v>370</v>
      </c>
      <c r="M2269" s="15"/>
      <c r="N2269" s="13"/>
      <c r="P2269" s="13"/>
      <c r="R2269" s="13" t="s">
        <v>370</v>
      </c>
      <c r="T2269" s="13"/>
      <c r="W2269" s="13"/>
      <c r="Y2269" s="13"/>
      <c r="Z2269" s="14"/>
      <c r="AD2269" s="13">
        <f t="shared" si="234"/>
        <v>3</v>
      </c>
      <c r="AE2269" s="13">
        <f t="shared" si="231"/>
        <v>0</v>
      </c>
      <c r="AF2269" s="13">
        <f t="shared" si="232"/>
        <v>0</v>
      </c>
      <c r="AG2269" s="13">
        <f t="shared" si="235"/>
        <v>0</v>
      </c>
      <c r="AH2269" s="12">
        <f t="shared" si="236"/>
        <v>3</v>
      </c>
    </row>
    <row r="2270" spans="1:34" hidden="1" x14ac:dyDescent="0.3">
      <c r="A2270" s="11" t="s">
        <v>7421</v>
      </c>
      <c r="B2270" s="12" t="s">
        <v>4976</v>
      </c>
      <c r="C2270" s="12" t="s">
        <v>7358</v>
      </c>
      <c r="D2270" s="11" t="s">
        <v>7401</v>
      </c>
      <c r="E2270" s="11" t="s">
        <v>3684</v>
      </c>
      <c r="F2270" s="11" t="s">
        <v>7421</v>
      </c>
      <c r="G2270" s="12" t="s">
        <v>7422</v>
      </c>
      <c r="H2270" s="13" t="s">
        <v>370</v>
      </c>
      <c r="I2270" s="13"/>
      <c r="J2270" s="13" t="s">
        <v>370</v>
      </c>
      <c r="K2270" s="14" t="s">
        <v>370</v>
      </c>
      <c r="M2270" s="15"/>
      <c r="N2270" s="13"/>
      <c r="P2270" s="13"/>
      <c r="R2270" s="13" t="s">
        <v>370</v>
      </c>
      <c r="S2270" s="13" t="s">
        <v>370</v>
      </c>
      <c r="T2270" s="13"/>
      <c r="V2270" s="13" t="s">
        <v>370</v>
      </c>
      <c r="W2270" s="13"/>
      <c r="Y2270" s="13"/>
      <c r="Z2270" s="14"/>
      <c r="AD2270" s="13">
        <f t="shared" si="234"/>
        <v>6</v>
      </c>
      <c r="AE2270" s="13">
        <f t="shared" si="231"/>
        <v>0</v>
      </c>
      <c r="AF2270" s="13">
        <f t="shared" si="232"/>
        <v>0</v>
      </c>
      <c r="AG2270" s="13">
        <f t="shared" si="235"/>
        <v>0</v>
      </c>
      <c r="AH2270" s="12">
        <f t="shared" si="236"/>
        <v>6</v>
      </c>
    </row>
    <row r="2271" spans="1:34" hidden="1" x14ac:dyDescent="0.3">
      <c r="A2271" s="11" t="s">
        <v>7423</v>
      </c>
      <c r="B2271" s="12" t="s">
        <v>4976</v>
      </c>
      <c r="C2271" s="12" t="s">
        <v>7358</v>
      </c>
      <c r="D2271" s="11" t="s">
        <v>7401</v>
      </c>
      <c r="E2271" s="11" t="s">
        <v>7424</v>
      </c>
      <c r="F2271" s="11" t="s">
        <v>7423</v>
      </c>
      <c r="G2271" s="12" t="s">
        <v>7425</v>
      </c>
      <c r="I2271" s="13"/>
      <c r="J2271" s="13"/>
      <c r="K2271" s="17" t="s">
        <v>416</v>
      </c>
      <c r="M2271" s="15"/>
      <c r="N2271" s="13"/>
      <c r="P2271" s="13"/>
      <c r="R2271" s="13"/>
      <c r="T2271" s="13"/>
      <c r="W2271" s="13"/>
      <c r="Y2271" s="13"/>
      <c r="Z2271" s="14"/>
      <c r="AD2271" s="13">
        <f t="shared" si="234"/>
        <v>1</v>
      </c>
      <c r="AE2271" s="13">
        <f t="shared" si="231"/>
        <v>0</v>
      </c>
      <c r="AF2271" s="13">
        <f t="shared" si="232"/>
        <v>0</v>
      </c>
      <c r="AG2271" s="13">
        <f t="shared" si="235"/>
        <v>0</v>
      </c>
      <c r="AH2271" s="12">
        <f t="shared" si="236"/>
        <v>1</v>
      </c>
    </row>
    <row r="2272" spans="1:34" hidden="1" x14ac:dyDescent="0.3">
      <c r="A2272" s="11" t="s">
        <v>7426</v>
      </c>
      <c r="B2272" s="12" t="s">
        <v>4976</v>
      </c>
      <c r="C2272" s="12" t="s">
        <v>7358</v>
      </c>
      <c r="D2272" s="11" t="s">
        <v>7401</v>
      </c>
      <c r="E2272" s="11" t="s">
        <v>7427</v>
      </c>
      <c r="F2272" s="11" t="s">
        <v>7426</v>
      </c>
      <c r="G2272" s="12" t="s">
        <v>7428</v>
      </c>
      <c r="I2272" s="13"/>
      <c r="J2272" s="13"/>
      <c r="K2272" s="17" t="s">
        <v>416</v>
      </c>
      <c r="M2272" s="15"/>
      <c r="N2272" s="13"/>
      <c r="P2272" s="13"/>
      <c r="R2272" s="13"/>
      <c r="T2272" s="13"/>
      <c r="W2272" s="13"/>
      <c r="Y2272" s="13"/>
      <c r="Z2272" s="14"/>
      <c r="AD2272" s="13">
        <f t="shared" si="234"/>
        <v>1</v>
      </c>
      <c r="AE2272" s="13">
        <f t="shared" si="231"/>
        <v>0</v>
      </c>
      <c r="AF2272" s="13">
        <f t="shared" si="232"/>
        <v>0</v>
      </c>
      <c r="AG2272" s="13">
        <f t="shared" si="235"/>
        <v>0</v>
      </c>
      <c r="AH2272" s="12">
        <f t="shared" si="236"/>
        <v>1</v>
      </c>
    </row>
    <row r="2273" spans="1:34" hidden="1" x14ac:dyDescent="0.3">
      <c r="A2273" s="11" t="s">
        <v>7429</v>
      </c>
      <c r="B2273" s="12" t="s">
        <v>4976</v>
      </c>
      <c r="C2273" s="12" t="s">
        <v>7358</v>
      </c>
      <c r="D2273" s="11" t="s">
        <v>7401</v>
      </c>
      <c r="E2273" s="11" t="s">
        <v>3372</v>
      </c>
      <c r="F2273" s="11" t="s">
        <v>7429</v>
      </c>
      <c r="G2273" s="12" t="s">
        <v>7430</v>
      </c>
      <c r="I2273" s="13"/>
      <c r="J2273" s="13"/>
      <c r="K2273" s="14" t="s">
        <v>370</v>
      </c>
      <c r="M2273" s="15"/>
      <c r="N2273" s="13"/>
      <c r="P2273" s="13" t="s">
        <v>370</v>
      </c>
      <c r="Q2273" s="13" t="s">
        <v>370</v>
      </c>
      <c r="R2273" s="13"/>
      <c r="T2273" s="13" t="s">
        <v>370</v>
      </c>
      <c r="W2273" s="13" t="s">
        <v>396</v>
      </c>
      <c r="Y2273" s="13"/>
      <c r="Z2273" s="14"/>
      <c r="AD2273" s="13">
        <f t="shared" si="234"/>
        <v>4</v>
      </c>
      <c r="AE2273" s="13">
        <f t="shared" si="231"/>
        <v>0</v>
      </c>
      <c r="AF2273" s="13">
        <f t="shared" si="232"/>
        <v>0</v>
      </c>
      <c r="AG2273" s="13">
        <f t="shared" si="235"/>
        <v>0</v>
      </c>
      <c r="AH2273" s="12">
        <f t="shared" si="236"/>
        <v>4</v>
      </c>
    </row>
    <row r="2274" spans="1:34" hidden="1" x14ac:dyDescent="0.3">
      <c r="A2274" s="11" t="s">
        <v>7431</v>
      </c>
      <c r="B2274" s="12" t="s">
        <v>4976</v>
      </c>
      <c r="C2274" s="12" t="s">
        <v>7358</v>
      </c>
      <c r="D2274" s="11" t="s">
        <v>7401</v>
      </c>
      <c r="E2274" s="11" t="s">
        <v>7432</v>
      </c>
      <c r="F2274" s="11" t="s">
        <v>7431</v>
      </c>
      <c r="G2274" s="12" t="s">
        <v>7433</v>
      </c>
      <c r="I2274" s="13"/>
      <c r="J2274" s="13"/>
      <c r="M2274" s="15" t="s">
        <v>370</v>
      </c>
      <c r="N2274" s="13"/>
      <c r="O2274" s="13" t="s">
        <v>370</v>
      </c>
      <c r="P2274" s="13"/>
      <c r="R2274" s="13"/>
      <c r="S2274" s="13" t="s">
        <v>370</v>
      </c>
      <c r="T2274" s="13"/>
      <c r="W2274" s="13"/>
      <c r="Y2274" s="13"/>
      <c r="Z2274" s="14"/>
      <c r="AD2274" s="13">
        <f t="shared" si="234"/>
        <v>3</v>
      </c>
      <c r="AE2274" s="13">
        <f t="shared" si="231"/>
        <v>0</v>
      </c>
      <c r="AF2274" s="13">
        <f t="shared" si="232"/>
        <v>0</v>
      </c>
      <c r="AG2274" s="13">
        <f t="shared" si="235"/>
        <v>0</v>
      </c>
      <c r="AH2274" s="12">
        <f t="shared" si="236"/>
        <v>3</v>
      </c>
    </row>
    <row r="2275" spans="1:34" hidden="1" x14ac:dyDescent="0.3">
      <c r="A2275" s="11" t="s">
        <v>7434</v>
      </c>
      <c r="B2275" s="12" t="s">
        <v>4976</v>
      </c>
      <c r="C2275" s="12" t="s">
        <v>7358</v>
      </c>
      <c r="D2275" s="11" t="s">
        <v>7401</v>
      </c>
      <c r="E2275" s="11" t="s">
        <v>4086</v>
      </c>
      <c r="F2275" s="11" t="s">
        <v>7434</v>
      </c>
      <c r="G2275" s="12" t="s">
        <v>7435</v>
      </c>
      <c r="I2275" s="13"/>
      <c r="J2275" s="13"/>
      <c r="K2275" s="14" t="s">
        <v>370</v>
      </c>
      <c r="M2275" s="15"/>
      <c r="N2275" s="13"/>
      <c r="P2275" s="13"/>
      <c r="Q2275" s="13" t="s">
        <v>370</v>
      </c>
      <c r="R2275" s="13"/>
      <c r="T2275" s="13"/>
      <c r="W2275" s="13" t="s">
        <v>370</v>
      </c>
      <c r="Y2275" s="13"/>
      <c r="Z2275" s="14"/>
      <c r="AD2275" s="13">
        <f t="shared" si="234"/>
        <v>3</v>
      </c>
      <c r="AE2275" s="13">
        <f t="shared" ref="AE2275:AE2338" si="237">COUNTIF(H2275:Z2275,"NB")</f>
        <v>0</v>
      </c>
      <c r="AF2275" s="13">
        <f t="shared" ref="AF2275:AF2338" si="238">COUNTIF(H2275:Z2275,"V")</f>
        <v>0</v>
      </c>
      <c r="AG2275" s="13">
        <f t="shared" si="235"/>
        <v>0</v>
      </c>
      <c r="AH2275" s="12">
        <f t="shared" si="236"/>
        <v>3</v>
      </c>
    </row>
    <row r="2276" spans="1:34" hidden="1" x14ac:dyDescent="0.3">
      <c r="A2276" s="11" t="s">
        <v>7436</v>
      </c>
      <c r="B2276" s="12" t="s">
        <v>4976</v>
      </c>
      <c r="C2276" s="12" t="s">
        <v>7358</v>
      </c>
      <c r="D2276" s="11" t="s">
        <v>7401</v>
      </c>
      <c r="E2276" s="11" t="s">
        <v>722</v>
      </c>
      <c r="F2276" s="11" t="s">
        <v>7436</v>
      </c>
      <c r="G2276" s="12" t="s">
        <v>7437</v>
      </c>
      <c r="I2276" s="13"/>
      <c r="J2276" s="13"/>
      <c r="M2276" s="15" t="s">
        <v>370</v>
      </c>
      <c r="N2276" s="13"/>
      <c r="O2276" s="13" t="s">
        <v>370</v>
      </c>
      <c r="P2276" s="13"/>
      <c r="R2276" s="13"/>
      <c r="S2276" s="13" t="s">
        <v>396</v>
      </c>
      <c r="T2276" s="13"/>
      <c r="W2276" s="13" t="s">
        <v>370</v>
      </c>
      <c r="Y2276" s="13"/>
      <c r="Z2276" s="14"/>
      <c r="AD2276" s="13">
        <f t="shared" si="234"/>
        <v>3</v>
      </c>
      <c r="AE2276" s="13">
        <f t="shared" si="237"/>
        <v>0</v>
      </c>
      <c r="AF2276" s="13">
        <f t="shared" si="238"/>
        <v>0</v>
      </c>
      <c r="AG2276" s="13">
        <f t="shared" si="235"/>
        <v>0</v>
      </c>
      <c r="AH2276" s="12">
        <f t="shared" si="236"/>
        <v>3</v>
      </c>
    </row>
    <row r="2277" spans="1:34" hidden="1" x14ac:dyDescent="0.3">
      <c r="A2277" s="11" t="s">
        <v>7438</v>
      </c>
      <c r="B2277" s="12" t="s">
        <v>4976</v>
      </c>
      <c r="C2277" s="12" t="s">
        <v>7358</v>
      </c>
      <c r="D2277" s="11" t="s">
        <v>7401</v>
      </c>
      <c r="E2277" s="11" t="s">
        <v>1092</v>
      </c>
      <c r="F2277" s="11" t="s">
        <v>7438</v>
      </c>
      <c r="G2277" s="12" t="s">
        <v>7439</v>
      </c>
      <c r="I2277" s="13"/>
      <c r="J2277" s="13"/>
      <c r="K2277" s="17" t="s">
        <v>416</v>
      </c>
      <c r="M2277" s="15"/>
      <c r="N2277" s="13"/>
      <c r="P2277" s="13"/>
      <c r="R2277" s="13"/>
      <c r="T2277" s="13"/>
      <c r="W2277" s="13"/>
      <c r="Y2277" s="13"/>
      <c r="Z2277" s="14"/>
      <c r="AD2277" s="13">
        <f t="shared" si="234"/>
        <v>1</v>
      </c>
      <c r="AE2277" s="13">
        <f t="shared" si="237"/>
        <v>0</v>
      </c>
      <c r="AF2277" s="13">
        <f t="shared" si="238"/>
        <v>0</v>
      </c>
      <c r="AG2277" s="13">
        <f t="shared" si="235"/>
        <v>0</v>
      </c>
      <c r="AH2277" s="12">
        <f t="shared" si="236"/>
        <v>1</v>
      </c>
    </row>
    <row r="2278" spans="1:34" hidden="1" x14ac:dyDescent="0.3">
      <c r="A2278" s="11" t="s">
        <v>7440</v>
      </c>
      <c r="B2278" s="12" t="s">
        <v>4976</v>
      </c>
      <c r="C2278" s="12" t="s">
        <v>7358</v>
      </c>
      <c r="D2278" s="11" t="s">
        <v>7401</v>
      </c>
      <c r="E2278" s="11" t="s">
        <v>7441</v>
      </c>
      <c r="F2278" s="11" t="s">
        <v>7440</v>
      </c>
      <c r="G2278" s="12" t="s">
        <v>7442</v>
      </c>
      <c r="I2278" s="13"/>
      <c r="J2278" s="13"/>
      <c r="M2278" s="15"/>
      <c r="N2278" s="13"/>
      <c r="P2278" s="13"/>
      <c r="R2278" s="13"/>
      <c r="T2278" s="13"/>
      <c r="W2278" s="16" t="s">
        <v>416</v>
      </c>
      <c r="Y2278" s="13"/>
      <c r="Z2278" s="14"/>
      <c r="AD2278" s="13">
        <f t="shared" si="234"/>
        <v>1</v>
      </c>
      <c r="AE2278" s="13">
        <f t="shared" si="237"/>
        <v>0</v>
      </c>
      <c r="AF2278" s="13">
        <f t="shared" si="238"/>
        <v>0</v>
      </c>
      <c r="AG2278" s="13">
        <f t="shared" si="235"/>
        <v>0</v>
      </c>
      <c r="AH2278" s="12">
        <f t="shared" si="236"/>
        <v>1</v>
      </c>
    </row>
    <row r="2279" spans="1:34" hidden="1" x14ac:dyDescent="0.3">
      <c r="A2279" s="11" t="s">
        <v>7443</v>
      </c>
      <c r="B2279" s="12" t="s">
        <v>4976</v>
      </c>
      <c r="C2279" s="12" t="s">
        <v>7358</v>
      </c>
      <c r="D2279" s="11" t="s">
        <v>7401</v>
      </c>
      <c r="E2279" s="11" t="s">
        <v>3785</v>
      </c>
      <c r="F2279" s="11" t="s">
        <v>7443</v>
      </c>
      <c r="G2279" s="12" t="s">
        <v>7444</v>
      </c>
      <c r="I2279" s="13"/>
      <c r="J2279" s="13" t="s">
        <v>370</v>
      </c>
      <c r="M2279" s="15"/>
      <c r="N2279" s="13"/>
      <c r="P2279" s="13"/>
      <c r="R2279" s="13"/>
      <c r="S2279" s="13" t="s">
        <v>370</v>
      </c>
      <c r="T2279" s="13"/>
      <c r="W2279" s="13"/>
      <c r="Y2279" s="13"/>
      <c r="Z2279" s="14"/>
      <c r="AD2279" s="13">
        <f t="shared" si="234"/>
        <v>2</v>
      </c>
      <c r="AE2279" s="13">
        <f t="shared" si="237"/>
        <v>0</v>
      </c>
      <c r="AF2279" s="13">
        <f t="shared" si="238"/>
        <v>0</v>
      </c>
      <c r="AG2279" s="13">
        <f t="shared" si="235"/>
        <v>0</v>
      </c>
      <c r="AH2279" s="12">
        <f t="shared" si="236"/>
        <v>2</v>
      </c>
    </row>
    <row r="2280" spans="1:34" hidden="1" x14ac:dyDescent="0.3">
      <c r="A2280" s="11" t="s">
        <v>7445</v>
      </c>
      <c r="B2280" s="12" t="s">
        <v>4976</v>
      </c>
      <c r="C2280" s="12" t="s">
        <v>7358</v>
      </c>
      <c r="D2280" s="11" t="s">
        <v>7401</v>
      </c>
      <c r="E2280" s="11" t="s">
        <v>7446</v>
      </c>
      <c r="F2280" s="11" t="s">
        <v>7445</v>
      </c>
      <c r="G2280" s="12" t="s">
        <v>7447</v>
      </c>
      <c r="I2280" s="13"/>
      <c r="J2280" s="13"/>
      <c r="K2280" s="17" t="s">
        <v>416</v>
      </c>
      <c r="M2280" s="15"/>
      <c r="N2280" s="13"/>
      <c r="P2280" s="13"/>
      <c r="R2280" s="13"/>
      <c r="T2280" s="13"/>
      <c r="W2280" s="13"/>
      <c r="Y2280" s="13"/>
      <c r="Z2280" s="14"/>
      <c r="AD2280" s="13">
        <f t="shared" si="234"/>
        <v>1</v>
      </c>
      <c r="AE2280" s="13">
        <f t="shared" si="237"/>
        <v>0</v>
      </c>
      <c r="AF2280" s="13">
        <f t="shared" si="238"/>
        <v>0</v>
      </c>
      <c r="AG2280" s="13">
        <f t="shared" si="235"/>
        <v>0</v>
      </c>
      <c r="AH2280" s="12">
        <f t="shared" si="236"/>
        <v>1</v>
      </c>
    </row>
    <row r="2281" spans="1:34" hidden="1" x14ac:dyDescent="0.3">
      <c r="A2281" s="11" t="s">
        <v>7448</v>
      </c>
      <c r="B2281" s="12" t="s">
        <v>4976</v>
      </c>
      <c r="C2281" s="12" t="s">
        <v>7358</v>
      </c>
      <c r="D2281" s="11" t="s">
        <v>7401</v>
      </c>
      <c r="E2281" s="11" t="s">
        <v>7449</v>
      </c>
      <c r="F2281" s="11" t="s">
        <v>7448</v>
      </c>
      <c r="G2281" s="12" t="s">
        <v>7450</v>
      </c>
      <c r="H2281" s="13" t="s">
        <v>370</v>
      </c>
      <c r="I2281" s="13"/>
      <c r="J2281" s="13"/>
      <c r="K2281" s="14" t="s">
        <v>370</v>
      </c>
      <c r="M2281" s="15"/>
      <c r="N2281" s="13"/>
      <c r="P2281" s="13"/>
      <c r="R2281" s="13" t="s">
        <v>370</v>
      </c>
      <c r="T2281" s="13"/>
      <c r="W2281" s="13"/>
      <c r="Y2281" s="13"/>
      <c r="Z2281" s="14"/>
      <c r="AD2281" s="13">
        <f t="shared" si="234"/>
        <v>3</v>
      </c>
      <c r="AE2281" s="13">
        <f t="shared" si="237"/>
        <v>0</v>
      </c>
      <c r="AF2281" s="13">
        <f t="shared" si="238"/>
        <v>0</v>
      </c>
      <c r="AG2281" s="13">
        <f t="shared" si="235"/>
        <v>0</v>
      </c>
      <c r="AH2281" s="12">
        <f t="shared" si="236"/>
        <v>3</v>
      </c>
    </row>
    <row r="2282" spans="1:34" hidden="1" x14ac:dyDescent="0.3">
      <c r="A2282" s="11" t="s">
        <v>7451</v>
      </c>
      <c r="B2282" s="12" t="s">
        <v>4976</v>
      </c>
      <c r="C2282" s="12" t="s">
        <v>7358</v>
      </c>
      <c r="D2282" s="11" t="s">
        <v>7401</v>
      </c>
      <c r="E2282" s="11" t="s">
        <v>6382</v>
      </c>
      <c r="F2282" s="11" t="s">
        <v>7451</v>
      </c>
      <c r="G2282" s="12" t="s">
        <v>7452</v>
      </c>
      <c r="I2282" s="13"/>
      <c r="J2282" s="13"/>
      <c r="K2282" s="17" t="s">
        <v>416</v>
      </c>
      <c r="M2282" s="15"/>
      <c r="N2282" s="13"/>
      <c r="P2282" s="13"/>
      <c r="R2282" s="13"/>
      <c r="T2282" s="13"/>
      <c r="W2282" s="13"/>
      <c r="Y2282" s="13"/>
      <c r="Z2282" s="14"/>
      <c r="AD2282" s="13">
        <f t="shared" si="234"/>
        <v>1</v>
      </c>
      <c r="AE2282" s="13">
        <f t="shared" si="237"/>
        <v>0</v>
      </c>
      <c r="AF2282" s="13">
        <f t="shared" si="238"/>
        <v>0</v>
      </c>
      <c r="AG2282" s="13">
        <f t="shared" si="235"/>
        <v>0</v>
      </c>
      <c r="AH2282" s="12">
        <f t="shared" si="236"/>
        <v>1</v>
      </c>
    </row>
    <row r="2283" spans="1:34" hidden="1" x14ac:dyDescent="0.3">
      <c r="A2283" s="11" t="s">
        <v>7453</v>
      </c>
      <c r="B2283" s="12" t="s">
        <v>4976</v>
      </c>
      <c r="C2283" s="12" t="s">
        <v>7358</v>
      </c>
      <c r="D2283" s="11" t="s">
        <v>7401</v>
      </c>
      <c r="E2283" s="11" t="s">
        <v>7454</v>
      </c>
      <c r="F2283" s="11" t="s">
        <v>7453</v>
      </c>
      <c r="G2283" s="12" t="s">
        <v>7455</v>
      </c>
      <c r="I2283" s="13"/>
      <c r="J2283" s="13"/>
      <c r="K2283" s="17" t="s">
        <v>416</v>
      </c>
      <c r="M2283" s="15"/>
      <c r="N2283" s="13"/>
      <c r="P2283" s="13"/>
      <c r="R2283" s="13"/>
      <c r="T2283" s="13"/>
      <c r="W2283" s="13"/>
      <c r="Y2283" s="13"/>
      <c r="Z2283" s="14"/>
      <c r="AD2283" s="13">
        <f t="shared" si="234"/>
        <v>1</v>
      </c>
      <c r="AE2283" s="13">
        <f t="shared" si="237"/>
        <v>0</v>
      </c>
      <c r="AF2283" s="13">
        <f t="shared" si="238"/>
        <v>0</v>
      </c>
      <c r="AG2283" s="13">
        <f t="shared" si="235"/>
        <v>0</v>
      </c>
      <c r="AH2283" s="12">
        <f t="shared" si="236"/>
        <v>1</v>
      </c>
    </row>
    <row r="2284" spans="1:34" hidden="1" x14ac:dyDescent="0.3">
      <c r="A2284" s="11" t="s">
        <v>7456</v>
      </c>
      <c r="B2284" s="12" t="s">
        <v>4976</v>
      </c>
      <c r="C2284" s="12" t="s">
        <v>7358</v>
      </c>
      <c r="D2284" s="11" t="s">
        <v>7401</v>
      </c>
      <c r="E2284" s="11" t="s">
        <v>7457</v>
      </c>
      <c r="F2284" s="11" t="s">
        <v>7456</v>
      </c>
      <c r="G2284" s="12" t="s">
        <v>7458</v>
      </c>
      <c r="H2284" s="13" t="s">
        <v>370</v>
      </c>
      <c r="I2284" s="13"/>
      <c r="J2284" s="13"/>
      <c r="K2284" s="14" t="s">
        <v>370</v>
      </c>
      <c r="M2284" s="15"/>
      <c r="N2284" s="13"/>
      <c r="P2284" s="13"/>
      <c r="R2284" s="13" t="s">
        <v>370</v>
      </c>
      <c r="T2284" s="13"/>
      <c r="W2284" s="13"/>
      <c r="Y2284" s="13"/>
      <c r="Z2284" s="14"/>
      <c r="AD2284" s="13">
        <f t="shared" si="234"/>
        <v>3</v>
      </c>
      <c r="AE2284" s="13">
        <f t="shared" si="237"/>
        <v>0</v>
      </c>
      <c r="AF2284" s="13">
        <f t="shared" si="238"/>
        <v>0</v>
      </c>
      <c r="AG2284" s="13">
        <f t="shared" si="235"/>
        <v>0</v>
      </c>
      <c r="AH2284" s="12">
        <f t="shared" si="236"/>
        <v>3</v>
      </c>
    </row>
    <row r="2285" spans="1:34" hidden="1" x14ac:dyDescent="0.3">
      <c r="A2285" s="11" t="s">
        <v>7459</v>
      </c>
      <c r="B2285" s="12" t="s">
        <v>4976</v>
      </c>
      <c r="C2285" s="12" t="s">
        <v>7358</v>
      </c>
      <c r="D2285" s="11" t="s">
        <v>7460</v>
      </c>
      <c r="E2285" s="11" t="s">
        <v>6437</v>
      </c>
      <c r="F2285" s="11" t="s">
        <v>7459</v>
      </c>
      <c r="G2285" s="12" t="s">
        <v>7461</v>
      </c>
      <c r="I2285" s="13"/>
      <c r="J2285" s="13" t="s">
        <v>370</v>
      </c>
      <c r="M2285" s="15" t="s">
        <v>370</v>
      </c>
      <c r="N2285" s="13"/>
      <c r="O2285" s="13" t="s">
        <v>370</v>
      </c>
      <c r="P2285" s="13"/>
      <c r="R2285" s="13"/>
      <c r="S2285" s="13" t="s">
        <v>370</v>
      </c>
      <c r="T2285" s="13"/>
      <c r="W2285" s="13"/>
      <c r="Y2285" s="13"/>
      <c r="Z2285" s="14"/>
      <c r="AD2285" s="13">
        <f t="shared" ref="AD2285:AD2348" si="239">COUNTIF(H2285:Z2285,"X")+COUNTIF(H2285:Z2285, "X(e)")</f>
        <v>4</v>
      </c>
      <c r="AE2285" s="13">
        <f t="shared" si="237"/>
        <v>0</v>
      </c>
      <c r="AF2285" s="13">
        <f t="shared" si="238"/>
        <v>0</v>
      </c>
      <c r="AG2285" s="13">
        <f t="shared" si="235"/>
        <v>0</v>
      </c>
      <c r="AH2285" s="12">
        <f t="shared" si="236"/>
        <v>4</v>
      </c>
    </row>
    <row r="2286" spans="1:34" hidden="1" x14ac:dyDescent="0.3">
      <c r="A2286" s="11" t="s">
        <v>7462</v>
      </c>
      <c r="B2286" s="12" t="s">
        <v>4976</v>
      </c>
      <c r="C2286" s="12" t="s">
        <v>7358</v>
      </c>
      <c r="D2286" s="11" t="s">
        <v>7460</v>
      </c>
      <c r="E2286" s="11" t="s">
        <v>4309</v>
      </c>
      <c r="F2286" s="11" t="s">
        <v>7462</v>
      </c>
      <c r="G2286" s="12" t="s">
        <v>7463</v>
      </c>
      <c r="I2286" s="13"/>
      <c r="J2286" s="13" t="s">
        <v>370</v>
      </c>
      <c r="M2286" s="15" t="s">
        <v>370</v>
      </c>
      <c r="N2286" s="13"/>
      <c r="O2286" s="13" t="s">
        <v>370</v>
      </c>
      <c r="P2286" s="13"/>
      <c r="R2286" s="13"/>
      <c r="S2286" s="13" t="s">
        <v>370</v>
      </c>
      <c r="T2286" s="13"/>
      <c r="U2286" s="13" t="s">
        <v>370</v>
      </c>
      <c r="W2286" s="13" t="s">
        <v>370</v>
      </c>
      <c r="Y2286" s="13"/>
      <c r="Z2286" s="14"/>
      <c r="AD2286" s="13">
        <f t="shared" si="239"/>
        <v>6</v>
      </c>
      <c r="AE2286" s="13">
        <f t="shared" si="237"/>
        <v>0</v>
      </c>
      <c r="AF2286" s="13">
        <f t="shared" si="238"/>
        <v>0</v>
      </c>
      <c r="AG2286" s="13">
        <f t="shared" si="235"/>
        <v>0</v>
      </c>
      <c r="AH2286" s="12">
        <f t="shared" si="236"/>
        <v>6</v>
      </c>
    </row>
    <row r="2287" spans="1:34" hidden="1" x14ac:dyDescent="0.3">
      <c r="A2287" s="11" t="s">
        <v>123</v>
      </c>
      <c r="B2287" s="12" t="s">
        <v>4976</v>
      </c>
      <c r="C2287" s="12" t="s">
        <v>7358</v>
      </c>
      <c r="D2287" s="11" t="s">
        <v>7460</v>
      </c>
      <c r="E2287" s="11" t="s">
        <v>7464</v>
      </c>
      <c r="F2287" s="11" t="s">
        <v>123</v>
      </c>
      <c r="G2287" s="12" t="s">
        <v>7465</v>
      </c>
      <c r="I2287" s="13"/>
      <c r="J2287" s="13" t="s">
        <v>370</v>
      </c>
      <c r="K2287" s="14" t="s">
        <v>370</v>
      </c>
      <c r="M2287" s="15" t="s">
        <v>370</v>
      </c>
      <c r="N2287" s="13"/>
      <c r="O2287" s="13" t="s">
        <v>370</v>
      </c>
      <c r="P2287" s="13" t="s">
        <v>370</v>
      </c>
      <c r="Q2287" s="13" t="s">
        <v>370</v>
      </c>
      <c r="R2287" s="13"/>
      <c r="S2287" s="13" t="s">
        <v>370</v>
      </c>
      <c r="T2287" s="13" t="s">
        <v>370</v>
      </c>
      <c r="U2287" s="13" t="s">
        <v>370</v>
      </c>
      <c r="W2287" s="13" t="s">
        <v>370</v>
      </c>
      <c r="Y2287" s="13"/>
      <c r="Z2287" s="14"/>
      <c r="AD2287" s="13">
        <f t="shared" si="239"/>
        <v>10</v>
      </c>
      <c r="AE2287" s="13">
        <f t="shared" si="237"/>
        <v>0</v>
      </c>
      <c r="AF2287" s="13">
        <f t="shared" si="238"/>
        <v>0</v>
      </c>
      <c r="AG2287" s="13">
        <f t="shared" si="235"/>
        <v>0</v>
      </c>
      <c r="AH2287" s="12">
        <f t="shared" si="236"/>
        <v>10</v>
      </c>
    </row>
    <row r="2288" spans="1:34" hidden="1" x14ac:dyDescent="0.3">
      <c r="A2288" s="11" t="s">
        <v>7466</v>
      </c>
      <c r="B2288" s="12" t="s">
        <v>4976</v>
      </c>
      <c r="C2288" s="12" t="s">
        <v>7358</v>
      </c>
      <c r="D2288" s="11" t="s">
        <v>7460</v>
      </c>
      <c r="E2288" s="11" t="s">
        <v>6875</v>
      </c>
      <c r="F2288" s="11" t="s">
        <v>7466</v>
      </c>
      <c r="G2288" s="12" t="s">
        <v>7467</v>
      </c>
      <c r="I2288" s="13"/>
      <c r="J2288" s="13" t="s">
        <v>370</v>
      </c>
      <c r="K2288" s="14" t="s">
        <v>370</v>
      </c>
      <c r="M2288" s="15"/>
      <c r="N2288" s="13"/>
      <c r="P2288" s="13" t="s">
        <v>370</v>
      </c>
      <c r="Q2288" s="13" t="s">
        <v>370</v>
      </c>
      <c r="R2288" s="13"/>
      <c r="S2288" s="13" t="s">
        <v>370</v>
      </c>
      <c r="T2288" s="13" t="s">
        <v>370</v>
      </c>
      <c r="W2288" s="13" t="s">
        <v>370</v>
      </c>
      <c r="Y2288" s="13"/>
      <c r="Z2288" s="14"/>
      <c r="AD2288" s="13">
        <f t="shared" si="239"/>
        <v>7</v>
      </c>
      <c r="AE2288" s="13">
        <f t="shared" si="237"/>
        <v>0</v>
      </c>
      <c r="AF2288" s="13">
        <f t="shared" si="238"/>
        <v>0</v>
      </c>
      <c r="AG2288" s="13">
        <f t="shared" si="235"/>
        <v>0</v>
      </c>
      <c r="AH2288" s="12">
        <f t="shared" si="236"/>
        <v>7</v>
      </c>
    </row>
    <row r="2289" spans="1:34" hidden="1" x14ac:dyDescent="0.3">
      <c r="A2289" s="11" t="s">
        <v>7468</v>
      </c>
      <c r="B2289" s="12" t="s">
        <v>4976</v>
      </c>
      <c r="C2289" s="12" t="s">
        <v>7358</v>
      </c>
      <c r="D2289" s="11" t="s">
        <v>7460</v>
      </c>
      <c r="E2289" s="11" t="s">
        <v>3719</v>
      </c>
      <c r="F2289" s="11" t="s">
        <v>7468</v>
      </c>
      <c r="G2289" s="12" t="s">
        <v>7469</v>
      </c>
      <c r="I2289" s="13"/>
      <c r="J2289" s="13"/>
      <c r="K2289" s="13" t="s">
        <v>370</v>
      </c>
      <c r="M2289" s="15"/>
      <c r="N2289" s="13"/>
      <c r="P2289" s="13"/>
      <c r="Q2289" s="13" t="s">
        <v>370</v>
      </c>
      <c r="R2289" s="13"/>
      <c r="T2289" s="13"/>
      <c r="W2289" s="13" t="s">
        <v>370</v>
      </c>
      <c r="Y2289" s="13"/>
      <c r="Z2289" s="14"/>
      <c r="AD2289" s="13">
        <f t="shared" si="239"/>
        <v>3</v>
      </c>
      <c r="AE2289" s="13">
        <f t="shared" si="237"/>
        <v>0</v>
      </c>
      <c r="AF2289" s="13">
        <f t="shared" si="238"/>
        <v>0</v>
      </c>
      <c r="AG2289" s="13">
        <f t="shared" si="235"/>
        <v>0</v>
      </c>
      <c r="AH2289" s="12">
        <f t="shared" si="236"/>
        <v>3</v>
      </c>
    </row>
    <row r="2290" spans="1:34" hidden="1" x14ac:dyDescent="0.3">
      <c r="A2290" s="11" t="s">
        <v>7470</v>
      </c>
      <c r="B2290" s="12" t="s">
        <v>4976</v>
      </c>
      <c r="C2290" s="12" t="s">
        <v>7358</v>
      </c>
      <c r="D2290" s="11" t="s">
        <v>7460</v>
      </c>
      <c r="E2290" s="11" t="s">
        <v>1259</v>
      </c>
      <c r="F2290" s="11" t="s">
        <v>7470</v>
      </c>
      <c r="G2290" s="12" t="s">
        <v>7471</v>
      </c>
      <c r="H2290" s="13" t="s">
        <v>370</v>
      </c>
      <c r="I2290" s="13"/>
      <c r="J2290" s="13"/>
      <c r="K2290" s="14" t="s">
        <v>370</v>
      </c>
      <c r="M2290" s="15"/>
      <c r="N2290" s="13"/>
      <c r="P2290" s="13"/>
      <c r="R2290" s="13" t="s">
        <v>370</v>
      </c>
      <c r="T2290" s="13"/>
      <c r="W2290" s="13"/>
      <c r="Y2290" s="13"/>
      <c r="Z2290" s="14"/>
      <c r="AD2290" s="13">
        <f t="shared" si="239"/>
        <v>3</v>
      </c>
      <c r="AE2290" s="13">
        <f t="shared" si="237"/>
        <v>0</v>
      </c>
      <c r="AF2290" s="13">
        <f t="shared" si="238"/>
        <v>0</v>
      </c>
      <c r="AG2290" s="13">
        <f t="shared" si="235"/>
        <v>0</v>
      </c>
      <c r="AH2290" s="12">
        <f t="shared" si="236"/>
        <v>3</v>
      </c>
    </row>
    <row r="2291" spans="1:34" hidden="1" x14ac:dyDescent="0.3">
      <c r="A2291" s="11" t="s">
        <v>7472</v>
      </c>
      <c r="B2291" s="12" t="s">
        <v>4976</v>
      </c>
      <c r="C2291" s="12" t="s">
        <v>7358</v>
      </c>
      <c r="D2291" s="11" t="s">
        <v>7473</v>
      </c>
      <c r="E2291" s="11" t="s">
        <v>7474</v>
      </c>
      <c r="F2291" s="11" t="s">
        <v>7472</v>
      </c>
      <c r="G2291" s="12" t="s">
        <v>7475</v>
      </c>
      <c r="H2291" s="13" t="s">
        <v>370</v>
      </c>
      <c r="I2291" s="13"/>
      <c r="J2291" s="13" t="s">
        <v>370</v>
      </c>
      <c r="K2291" s="14" t="s">
        <v>370</v>
      </c>
      <c r="M2291" s="15" t="s">
        <v>370</v>
      </c>
      <c r="N2291" s="13"/>
      <c r="O2291" s="13" t="s">
        <v>370</v>
      </c>
      <c r="P2291" s="13" t="s">
        <v>370</v>
      </c>
      <c r="Q2291" s="13" t="s">
        <v>370</v>
      </c>
      <c r="R2291" s="13" t="s">
        <v>370</v>
      </c>
      <c r="S2291" s="13" t="s">
        <v>370</v>
      </c>
      <c r="T2291" s="13" t="s">
        <v>370</v>
      </c>
      <c r="W2291" s="13" t="s">
        <v>370</v>
      </c>
      <c r="Y2291" s="13"/>
      <c r="Z2291" s="14"/>
      <c r="AD2291" s="13">
        <f t="shared" si="239"/>
        <v>11</v>
      </c>
      <c r="AE2291" s="13">
        <f t="shared" si="237"/>
        <v>0</v>
      </c>
      <c r="AF2291" s="13">
        <f t="shared" si="238"/>
        <v>0</v>
      </c>
      <c r="AG2291" s="13">
        <f t="shared" si="235"/>
        <v>0</v>
      </c>
      <c r="AH2291" s="12">
        <f t="shared" si="236"/>
        <v>11</v>
      </c>
    </row>
    <row r="2292" spans="1:34" hidden="1" x14ac:dyDescent="0.3">
      <c r="A2292" s="11" t="s">
        <v>7476</v>
      </c>
      <c r="B2292" s="12" t="s">
        <v>4976</v>
      </c>
      <c r="C2292" s="12" t="s">
        <v>7358</v>
      </c>
      <c r="D2292" s="11" t="s">
        <v>7473</v>
      </c>
      <c r="E2292" s="11" t="s">
        <v>722</v>
      </c>
      <c r="F2292" s="11" t="s">
        <v>7476</v>
      </c>
      <c r="G2292" s="12" t="s">
        <v>7477</v>
      </c>
      <c r="I2292" s="13"/>
      <c r="J2292" s="13" t="s">
        <v>370</v>
      </c>
      <c r="M2292" s="15" t="s">
        <v>370</v>
      </c>
      <c r="N2292" s="13"/>
      <c r="O2292" s="13" t="s">
        <v>370</v>
      </c>
      <c r="P2292" s="13"/>
      <c r="R2292" s="13"/>
      <c r="S2292" s="13" t="s">
        <v>370</v>
      </c>
      <c r="T2292" s="13"/>
      <c r="U2292" s="13" t="s">
        <v>370</v>
      </c>
      <c r="W2292" s="13" t="s">
        <v>370</v>
      </c>
      <c r="Y2292" s="13"/>
      <c r="Z2292" s="14"/>
      <c r="AD2292" s="13">
        <f t="shared" si="239"/>
        <v>6</v>
      </c>
      <c r="AE2292" s="13">
        <f t="shared" si="237"/>
        <v>0</v>
      </c>
      <c r="AF2292" s="13">
        <f t="shared" si="238"/>
        <v>0</v>
      </c>
      <c r="AG2292" s="13">
        <f t="shared" si="235"/>
        <v>0</v>
      </c>
      <c r="AH2292" s="12">
        <f t="shared" si="236"/>
        <v>6</v>
      </c>
    </row>
    <row r="2293" spans="1:34" hidden="1" x14ac:dyDescent="0.3">
      <c r="A2293" s="11" t="s">
        <v>7478</v>
      </c>
      <c r="B2293" s="12" t="s">
        <v>4976</v>
      </c>
      <c r="C2293" s="12" t="s">
        <v>7358</v>
      </c>
      <c r="D2293" s="11" t="s">
        <v>7473</v>
      </c>
      <c r="E2293" s="11" t="s">
        <v>6062</v>
      </c>
      <c r="F2293" s="11" t="s">
        <v>7478</v>
      </c>
      <c r="G2293" s="12" t="s">
        <v>7479</v>
      </c>
      <c r="I2293" s="13"/>
      <c r="J2293" s="13"/>
      <c r="M2293" s="15" t="s">
        <v>370</v>
      </c>
      <c r="N2293" s="13"/>
      <c r="O2293" s="13" t="s">
        <v>370</v>
      </c>
      <c r="P2293" s="13"/>
      <c r="R2293" s="13"/>
      <c r="S2293" s="13" t="s">
        <v>370</v>
      </c>
      <c r="T2293" s="13"/>
      <c r="W2293" s="13" t="s">
        <v>370</v>
      </c>
      <c r="Y2293" s="13"/>
      <c r="Z2293" s="14"/>
      <c r="AD2293" s="13">
        <f t="shared" si="239"/>
        <v>4</v>
      </c>
      <c r="AE2293" s="13">
        <f t="shared" si="237"/>
        <v>0</v>
      </c>
      <c r="AF2293" s="13">
        <f t="shared" si="238"/>
        <v>0</v>
      </c>
      <c r="AG2293" s="13">
        <f t="shared" si="235"/>
        <v>0</v>
      </c>
      <c r="AH2293" s="12">
        <f t="shared" si="236"/>
        <v>4</v>
      </c>
    </row>
    <row r="2294" spans="1:34" hidden="1" x14ac:dyDescent="0.3">
      <c r="A2294" s="11" t="s">
        <v>7480</v>
      </c>
      <c r="B2294" s="12" t="s">
        <v>4976</v>
      </c>
      <c r="C2294" s="12" t="s">
        <v>7358</v>
      </c>
      <c r="D2294" s="11" t="s">
        <v>7473</v>
      </c>
      <c r="E2294" s="11" t="s">
        <v>471</v>
      </c>
      <c r="F2294" s="11" t="s">
        <v>7480</v>
      </c>
      <c r="G2294" s="12" t="s">
        <v>7481</v>
      </c>
      <c r="I2294" s="13"/>
      <c r="J2294" s="13"/>
      <c r="M2294" s="15"/>
      <c r="N2294" s="13"/>
      <c r="P2294" s="13"/>
      <c r="R2294" s="13"/>
      <c r="S2294" s="16" t="s">
        <v>416</v>
      </c>
      <c r="T2294" s="13"/>
      <c r="W2294" s="13"/>
      <c r="Y2294" s="13"/>
      <c r="Z2294" s="14"/>
      <c r="AD2294" s="13">
        <f t="shared" si="239"/>
        <v>1</v>
      </c>
      <c r="AE2294" s="13">
        <f t="shared" si="237"/>
        <v>0</v>
      </c>
      <c r="AF2294" s="13">
        <f t="shared" si="238"/>
        <v>0</v>
      </c>
      <c r="AG2294" s="13">
        <f t="shared" si="235"/>
        <v>0</v>
      </c>
      <c r="AH2294" s="12">
        <f t="shared" si="236"/>
        <v>1</v>
      </c>
    </row>
    <row r="2295" spans="1:34" hidden="1" x14ac:dyDescent="0.3">
      <c r="A2295" s="11" t="s">
        <v>7482</v>
      </c>
      <c r="B2295" s="12" t="s">
        <v>4976</v>
      </c>
      <c r="C2295" s="12" t="s">
        <v>7358</v>
      </c>
      <c r="D2295" s="11" t="s">
        <v>7483</v>
      </c>
      <c r="E2295" s="11" t="s">
        <v>1405</v>
      </c>
      <c r="F2295" s="11" t="s">
        <v>7482</v>
      </c>
      <c r="G2295" s="12" t="s">
        <v>7484</v>
      </c>
      <c r="I2295" s="13"/>
      <c r="J2295" s="13"/>
      <c r="K2295" s="14" t="s">
        <v>370</v>
      </c>
      <c r="M2295" s="15"/>
      <c r="N2295" s="13"/>
      <c r="P2295" s="13"/>
      <c r="R2295" s="13"/>
      <c r="T2295" s="13" t="s">
        <v>370</v>
      </c>
      <c r="W2295" s="13" t="s">
        <v>370</v>
      </c>
      <c r="Y2295" s="13"/>
      <c r="Z2295" s="14"/>
      <c r="AD2295" s="13">
        <f t="shared" si="239"/>
        <v>3</v>
      </c>
      <c r="AE2295" s="13">
        <f t="shared" si="237"/>
        <v>0</v>
      </c>
      <c r="AF2295" s="13">
        <f t="shared" si="238"/>
        <v>0</v>
      </c>
      <c r="AG2295" s="13">
        <f t="shared" si="235"/>
        <v>0</v>
      </c>
      <c r="AH2295" s="12">
        <f t="shared" si="236"/>
        <v>3</v>
      </c>
    </row>
    <row r="2296" spans="1:34" hidden="1" x14ac:dyDescent="0.3">
      <c r="A2296" s="11" t="s">
        <v>7485</v>
      </c>
      <c r="B2296" s="12" t="s">
        <v>4976</v>
      </c>
      <c r="C2296" s="12" t="s">
        <v>7358</v>
      </c>
      <c r="D2296" s="11" t="s">
        <v>7486</v>
      </c>
      <c r="E2296" s="11" t="s">
        <v>7487</v>
      </c>
      <c r="F2296" s="11" t="s">
        <v>7485</v>
      </c>
      <c r="G2296" s="12" t="s">
        <v>7488</v>
      </c>
      <c r="I2296" s="13"/>
      <c r="J2296" s="13" t="s">
        <v>370</v>
      </c>
      <c r="K2296" s="14" t="s">
        <v>370</v>
      </c>
      <c r="M2296" s="15" t="s">
        <v>370</v>
      </c>
      <c r="N2296" s="13"/>
      <c r="O2296" s="13" t="s">
        <v>370</v>
      </c>
      <c r="P2296" s="13"/>
      <c r="R2296" s="13"/>
      <c r="S2296" s="13" t="s">
        <v>370</v>
      </c>
      <c r="T2296" s="13"/>
      <c r="W2296" s="13"/>
      <c r="Y2296" s="13"/>
      <c r="Z2296" s="14"/>
      <c r="AD2296" s="13">
        <f t="shared" si="239"/>
        <v>5</v>
      </c>
      <c r="AE2296" s="13">
        <f t="shared" si="237"/>
        <v>0</v>
      </c>
      <c r="AF2296" s="13">
        <f t="shared" si="238"/>
        <v>0</v>
      </c>
      <c r="AG2296" s="13">
        <f t="shared" si="235"/>
        <v>0</v>
      </c>
      <c r="AH2296" s="12">
        <f t="shared" si="236"/>
        <v>5</v>
      </c>
    </row>
    <row r="2297" spans="1:34" hidden="1" x14ac:dyDescent="0.3">
      <c r="A2297" s="11" t="s">
        <v>7489</v>
      </c>
      <c r="B2297" s="12" t="s">
        <v>4976</v>
      </c>
      <c r="C2297" s="12" t="s">
        <v>7358</v>
      </c>
      <c r="D2297" s="11" t="s">
        <v>7486</v>
      </c>
      <c r="E2297" s="11" t="s">
        <v>7490</v>
      </c>
      <c r="F2297" s="11" t="s">
        <v>7489</v>
      </c>
      <c r="G2297" s="12" t="s">
        <v>7491</v>
      </c>
      <c r="I2297" s="13"/>
      <c r="J2297" s="13" t="s">
        <v>370</v>
      </c>
      <c r="K2297" s="14" t="s">
        <v>370</v>
      </c>
      <c r="M2297" s="15"/>
      <c r="N2297" s="13"/>
      <c r="P2297" s="13"/>
      <c r="R2297" s="13"/>
      <c r="S2297" s="13" t="s">
        <v>370</v>
      </c>
      <c r="T2297" s="13"/>
      <c r="W2297" s="13"/>
      <c r="Y2297" s="13"/>
      <c r="Z2297" s="14"/>
      <c r="AD2297" s="13">
        <f t="shared" si="239"/>
        <v>3</v>
      </c>
      <c r="AE2297" s="13">
        <f t="shared" si="237"/>
        <v>0</v>
      </c>
      <c r="AF2297" s="13">
        <f t="shared" si="238"/>
        <v>0</v>
      </c>
      <c r="AG2297" s="13">
        <f t="shared" ref="AG2297:AG2360" si="240">COUNTIF(H2297:AA2297,"IN")</f>
        <v>0</v>
      </c>
      <c r="AH2297" s="12">
        <f t="shared" si="236"/>
        <v>3</v>
      </c>
    </row>
    <row r="2298" spans="1:34" hidden="1" x14ac:dyDescent="0.3">
      <c r="A2298" s="11" t="s">
        <v>7492</v>
      </c>
      <c r="B2298" s="12" t="s">
        <v>4976</v>
      </c>
      <c r="C2298" s="12" t="s">
        <v>7358</v>
      </c>
      <c r="D2298" s="11" t="s">
        <v>7493</v>
      </c>
      <c r="E2298" s="11" t="s">
        <v>4309</v>
      </c>
      <c r="F2298" s="11" t="s">
        <v>7492</v>
      </c>
      <c r="G2298" s="12" t="s">
        <v>7494</v>
      </c>
      <c r="I2298" s="13"/>
      <c r="J2298" s="13" t="s">
        <v>370</v>
      </c>
      <c r="K2298" s="14" t="s">
        <v>370</v>
      </c>
      <c r="M2298" s="15" t="s">
        <v>370</v>
      </c>
      <c r="N2298" s="13"/>
      <c r="O2298" s="13" t="s">
        <v>370</v>
      </c>
      <c r="P2298" s="13" t="s">
        <v>370</v>
      </c>
      <c r="Q2298" s="13" t="s">
        <v>370</v>
      </c>
      <c r="R2298" s="13"/>
      <c r="S2298" s="13" t="s">
        <v>370</v>
      </c>
      <c r="T2298" s="13" t="s">
        <v>370</v>
      </c>
      <c r="W2298" s="13" t="s">
        <v>370</v>
      </c>
      <c r="Y2298" s="13"/>
      <c r="Z2298" s="14"/>
      <c r="AD2298" s="13">
        <f t="shared" si="239"/>
        <v>9</v>
      </c>
      <c r="AE2298" s="13">
        <f t="shared" si="237"/>
        <v>0</v>
      </c>
      <c r="AF2298" s="13">
        <f t="shared" si="238"/>
        <v>0</v>
      </c>
      <c r="AG2298" s="13">
        <f t="shared" si="240"/>
        <v>0</v>
      </c>
      <c r="AH2298" s="12">
        <f t="shared" si="236"/>
        <v>9</v>
      </c>
    </row>
    <row r="2299" spans="1:34" hidden="1" x14ac:dyDescent="0.3">
      <c r="A2299" s="11" t="s">
        <v>7495</v>
      </c>
      <c r="B2299" s="12" t="s">
        <v>4976</v>
      </c>
      <c r="C2299" s="12" t="s">
        <v>7358</v>
      </c>
      <c r="D2299" s="11" t="s">
        <v>7493</v>
      </c>
      <c r="E2299" s="11" t="s">
        <v>448</v>
      </c>
      <c r="F2299" s="11" t="s">
        <v>7495</v>
      </c>
      <c r="G2299" s="12" t="s">
        <v>7496</v>
      </c>
      <c r="I2299" s="13"/>
      <c r="J2299" s="13"/>
      <c r="M2299" s="15" t="s">
        <v>370</v>
      </c>
      <c r="N2299" s="13"/>
      <c r="P2299" s="13"/>
      <c r="R2299" s="13"/>
      <c r="T2299" s="13"/>
      <c r="W2299" s="13"/>
      <c r="Y2299" s="13"/>
      <c r="Z2299" s="14"/>
      <c r="AD2299" s="13">
        <f t="shared" si="239"/>
        <v>1</v>
      </c>
      <c r="AE2299" s="13">
        <f t="shared" si="237"/>
        <v>0</v>
      </c>
      <c r="AF2299" s="13">
        <f t="shared" si="238"/>
        <v>0</v>
      </c>
      <c r="AG2299" s="13">
        <f t="shared" si="240"/>
        <v>0</v>
      </c>
      <c r="AH2299" s="12">
        <f t="shared" si="236"/>
        <v>1</v>
      </c>
    </row>
    <row r="2300" spans="1:34" hidden="1" x14ac:dyDescent="0.3">
      <c r="A2300" s="11" t="s">
        <v>7497</v>
      </c>
      <c r="B2300" s="12" t="s">
        <v>4976</v>
      </c>
      <c r="C2300" s="12" t="s">
        <v>7358</v>
      </c>
      <c r="D2300" s="11" t="s">
        <v>7493</v>
      </c>
      <c r="E2300" s="11" t="s">
        <v>7498</v>
      </c>
      <c r="F2300" s="11" t="s">
        <v>7497</v>
      </c>
      <c r="G2300" s="12" t="s">
        <v>7499</v>
      </c>
      <c r="I2300" s="13"/>
      <c r="J2300" s="13"/>
      <c r="M2300" s="15" t="s">
        <v>370</v>
      </c>
      <c r="N2300" s="13"/>
      <c r="O2300" s="13" t="s">
        <v>370</v>
      </c>
      <c r="P2300" s="13"/>
      <c r="R2300" s="13"/>
      <c r="T2300" s="13"/>
      <c r="W2300" s="13"/>
      <c r="Y2300" s="13"/>
      <c r="Z2300" s="14"/>
      <c r="AD2300" s="13">
        <f t="shared" si="239"/>
        <v>2</v>
      </c>
      <c r="AE2300" s="13">
        <f t="shared" si="237"/>
        <v>0</v>
      </c>
      <c r="AF2300" s="13">
        <f t="shared" si="238"/>
        <v>0</v>
      </c>
      <c r="AG2300" s="13">
        <f t="shared" si="240"/>
        <v>0</v>
      </c>
      <c r="AH2300" s="12">
        <f t="shared" si="236"/>
        <v>2</v>
      </c>
    </row>
    <row r="2301" spans="1:34" hidden="1" x14ac:dyDescent="0.3">
      <c r="A2301" s="11" t="s">
        <v>7500</v>
      </c>
      <c r="B2301" s="12" t="s">
        <v>4976</v>
      </c>
      <c r="C2301" s="12" t="s">
        <v>7358</v>
      </c>
      <c r="D2301" s="11" t="s">
        <v>7493</v>
      </c>
      <c r="E2301" s="11" t="s">
        <v>7501</v>
      </c>
      <c r="F2301" s="11" t="s">
        <v>7500</v>
      </c>
      <c r="G2301" s="12" t="s">
        <v>7502</v>
      </c>
      <c r="I2301" s="13"/>
      <c r="J2301" s="13" t="s">
        <v>370</v>
      </c>
      <c r="M2301" s="15" t="s">
        <v>370</v>
      </c>
      <c r="N2301" s="13"/>
      <c r="O2301" s="13" t="s">
        <v>370</v>
      </c>
      <c r="P2301" s="13"/>
      <c r="R2301" s="13"/>
      <c r="S2301" s="13" t="s">
        <v>370</v>
      </c>
      <c r="T2301" s="13"/>
      <c r="W2301" s="13" t="s">
        <v>370</v>
      </c>
      <c r="Y2301" s="13"/>
      <c r="Z2301" s="14"/>
      <c r="AD2301" s="13">
        <f t="shared" si="239"/>
        <v>5</v>
      </c>
      <c r="AE2301" s="13">
        <f t="shared" si="237"/>
        <v>0</v>
      </c>
      <c r="AF2301" s="13">
        <f t="shared" si="238"/>
        <v>0</v>
      </c>
      <c r="AG2301" s="13">
        <f t="shared" si="240"/>
        <v>0</v>
      </c>
      <c r="AH2301" s="12">
        <f t="shared" si="236"/>
        <v>5</v>
      </c>
    </row>
    <row r="2302" spans="1:34" hidden="1" x14ac:dyDescent="0.3">
      <c r="A2302" s="11" t="s">
        <v>7503</v>
      </c>
      <c r="B2302" s="12" t="s">
        <v>4976</v>
      </c>
      <c r="C2302" s="12" t="s">
        <v>7358</v>
      </c>
      <c r="D2302" s="11" t="s">
        <v>7504</v>
      </c>
      <c r="E2302" s="11" t="s">
        <v>7505</v>
      </c>
      <c r="F2302" s="11" t="s">
        <v>7503</v>
      </c>
      <c r="G2302" s="12" t="s">
        <v>7506</v>
      </c>
      <c r="H2302" s="13" t="s">
        <v>370</v>
      </c>
      <c r="I2302" s="13"/>
      <c r="J2302" s="13" t="s">
        <v>370</v>
      </c>
      <c r="K2302" s="14" t="s">
        <v>370</v>
      </c>
      <c r="M2302" s="15" t="s">
        <v>370</v>
      </c>
      <c r="N2302" s="13"/>
      <c r="O2302" s="13" t="s">
        <v>370</v>
      </c>
      <c r="P2302" s="13" t="s">
        <v>370</v>
      </c>
      <c r="Q2302" s="13" t="s">
        <v>370</v>
      </c>
      <c r="R2302" s="13" t="s">
        <v>370</v>
      </c>
      <c r="S2302" s="13" t="s">
        <v>370</v>
      </c>
      <c r="T2302" s="13" t="s">
        <v>370</v>
      </c>
      <c r="U2302" s="13" t="s">
        <v>370</v>
      </c>
      <c r="V2302" s="13" t="s">
        <v>370</v>
      </c>
      <c r="W2302" s="13" t="s">
        <v>370</v>
      </c>
      <c r="Y2302" s="13"/>
      <c r="Z2302" s="14"/>
      <c r="AD2302" s="13">
        <f t="shared" si="239"/>
        <v>13</v>
      </c>
      <c r="AE2302" s="13">
        <f t="shared" si="237"/>
        <v>0</v>
      </c>
      <c r="AF2302" s="13">
        <f t="shared" si="238"/>
        <v>0</v>
      </c>
      <c r="AG2302" s="13">
        <f t="shared" si="240"/>
        <v>0</v>
      </c>
      <c r="AH2302" s="12">
        <f t="shared" si="236"/>
        <v>13</v>
      </c>
    </row>
    <row r="2303" spans="1:34" hidden="1" x14ac:dyDescent="0.3">
      <c r="A2303" s="11" t="s">
        <v>7507</v>
      </c>
      <c r="B2303" s="12" t="s">
        <v>4976</v>
      </c>
      <c r="C2303" s="12" t="s">
        <v>7358</v>
      </c>
      <c r="D2303" s="11" t="s">
        <v>7504</v>
      </c>
      <c r="E2303" s="11" t="s">
        <v>7508</v>
      </c>
      <c r="F2303" s="11" t="s">
        <v>7507</v>
      </c>
      <c r="G2303" s="12" t="s">
        <v>7509</v>
      </c>
      <c r="I2303" s="13"/>
      <c r="J2303" s="13"/>
      <c r="M2303" s="15" t="s">
        <v>370</v>
      </c>
      <c r="N2303" s="13"/>
      <c r="O2303" s="13" t="s">
        <v>370</v>
      </c>
      <c r="P2303" s="13"/>
      <c r="R2303" s="13"/>
      <c r="S2303" s="13" t="s">
        <v>370</v>
      </c>
      <c r="T2303" s="13"/>
      <c r="W2303" s="13"/>
      <c r="Y2303" s="13"/>
      <c r="Z2303" s="14"/>
      <c r="AD2303" s="13">
        <f t="shared" si="239"/>
        <v>3</v>
      </c>
      <c r="AE2303" s="13">
        <f t="shared" si="237"/>
        <v>0</v>
      </c>
      <c r="AF2303" s="13">
        <f t="shared" si="238"/>
        <v>0</v>
      </c>
      <c r="AG2303" s="13">
        <f t="shared" si="240"/>
        <v>0</v>
      </c>
      <c r="AH2303" s="12">
        <f t="shared" si="236"/>
        <v>3</v>
      </c>
    </row>
    <row r="2304" spans="1:34" hidden="1" x14ac:dyDescent="0.3">
      <c r="A2304" s="11" t="s">
        <v>7510</v>
      </c>
      <c r="B2304" s="12" t="s">
        <v>4976</v>
      </c>
      <c r="C2304" s="12" t="s">
        <v>7358</v>
      </c>
      <c r="D2304" s="11" t="s">
        <v>7504</v>
      </c>
      <c r="E2304" s="11" t="s">
        <v>1840</v>
      </c>
      <c r="F2304" s="11" t="s">
        <v>7510</v>
      </c>
      <c r="G2304" s="12" t="s">
        <v>7511</v>
      </c>
      <c r="I2304" s="13"/>
      <c r="J2304" s="13" t="s">
        <v>370</v>
      </c>
      <c r="K2304" s="14" t="s">
        <v>370</v>
      </c>
      <c r="M2304" s="15" t="s">
        <v>370</v>
      </c>
      <c r="N2304" s="13"/>
      <c r="O2304" s="13" t="s">
        <v>370</v>
      </c>
      <c r="P2304" s="13" t="s">
        <v>370</v>
      </c>
      <c r="Q2304" s="13" t="s">
        <v>370</v>
      </c>
      <c r="R2304" s="13"/>
      <c r="S2304" s="13" t="s">
        <v>370</v>
      </c>
      <c r="T2304" s="13" t="s">
        <v>370</v>
      </c>
      <c r="W2304" s="13" t="s">
        <v>370</v>
      </c>
      <c r="Y2304" s="13"/>
      <c r="Z2304" s="14"/>
      <c r="AD2304" s="13">
        <f t="shared" si="239"/>
        <v>9</v>
      </c>
      <c r="AE2304" s="13">
        <f t="shared" si="237"/>
        <v>0</v>
      </c>
      <c r="AF2304" s="13">
        <f t="shared" si="238"/>
        <v>0</v>
      </c>
      <c r="AG2304" s="13">
        <f t="shared" si="240"/>
        <v>0</v>
      </c>
      <c r="AH2304" s="12">
        <f t="shared" si="236"/>
        <v>9</v>
      </c>
    </row>
    <row r="2305" spans="1:34" hidden="1" x14ac:dyDescent="0.3">
      <c r="A2305" s="11" t="s">
        <v>7512</v>
      </c>
      <c r="B2305" s="12" t="s">
        <v>4976</v>
      </c>
      <c r="C2305" s="12" t="s">
        <v>7358</v>
      </c>
      <c r="D2305" s="11" t="s">
        <v>7504</v>
      </c>
      <c r="E2305" s="11" t="s">
        <v>7513</v>
      </c>
      <c r="F2305" s="11" t="s">
        <v>7512</v>
      </c>
      <c r="G2305" s="12" t="s">
        <v>7514</v>
      </c>
      <c r="I2305" s="13"/>
      <c r="J2305" s="13" t="s">
        <v>370</v>
      </c>
      <c r="K2305" s="14" t="s">
        <v>370</v>
      </c>
      <c r="M2305" s="15" t="s">
        <v>370</v>
      </c>
      <c r="N2305" s="13"/>
      <c r="O2305" s="13" t="s">
        <v>370</v>
      </c>
      <c r="P2305" s="13" t="s">
        <v>370</v>
      </c>
      <c r="Q2305" s="13" t="s">
        <v>370</v>
      </c>
      <c r="R2305" s="13"/>
      <c r="S2305" s="13" t="s">
        <v>370</v>
      </c>
      <c r="T2305" s="13" t="s">
        <v>370</v>
      </c>
      <c r="W2305" s="13" t="s">
        <v>370</v>
      </c>
      <c r="Y2305" s="13"/>
      <c r="Z2305" s="14"/>
      <c r="AD2305" s="13">
        <f t="shared" si="239"/>
        <v>9</v>
      </c>
      <c r="AE2305" s="13">
        <f t="shared" si="237"/>
        <v>0</v>
      </c>
      <c r="AF2305" s="13">
        <f t="shared" si="238"/>
        <v>0</v>
      </c>
      <c r="AG2305" s="13">
        <f t="shared" si="240"/>
        <v>0</v>
      </c>
      <c r="AH2305" s="12">
        <f t="shared" si="236"/>
        <v>9</v>
      </c>
    </row>
    <row r="2306" spans="1:34" hidden="1" x14ac:dyDescent="0.3">
      <c r="A2306" s="11" t="s">
        <v>7515</v>
      </c>
      <c r="B2306" s="12" t="s">
        <v>4976</v>
      </c>
      <c r="C2306" s="12" t="s">
        <v>7358</v>
      </c>
      <c r="D2306" s="11" t="s">
        <v>7504</v>
      </c>
      <c r="E2306" s="11" t="s">
        <v>7441</v>
      </c>
      <c r="F2306" s="11" t="s">
        <v>7515</v>
      </c>
      <c r="G2306" s="12" t="s">
        <v>7516</v>
      </c>
      <c r="I2306" s="13"/>
      <c r="J2306" s="13" t="s">
        <v>370</v>
      </c>
      <c r="K2306" s="14" t="s">
        <v>370</v>
      </c>
      <c r="M2306" s="15" t="s">
        <v>370</v>
      </c>
      <c r="N2306" s="13"/>
      <c r="O2306" s="13" t="s">
        <v>370</v>
      </c>
      <c r="P2306" s="13" t="s">
        <v>370</v>
      </c>
      <c r="Q2306" s="13" t="s">
        <v>370</v>
      </c>
      <c r="R2306" s="13"/>
      <c r="S2306" s="13" t="s">
        <v>370</v>
      </c>
      <c r="T2306" s="13" t="s">
        <v>370</v>
      </c>
      <c r="U2306" s="13" t="s">
        <v>370</v>
      </c>
      <c r="W2306" s="13" t="s">
        <v>370</v>
      </c>
      <c r="Y2306" s="13"/>
      <c r="Z2306" s="14"/>
      <c r="AD2306" s="13">
        <f t="shared" si="239"/>
        <v>10</v>
      </c>
      <c r="AE2306" s="13">
        <f t="shared" si="237"/>
        <v>0</v>
      </c>
      <c r="AF2306" s="13">
        <f t="shared" si="238"/>
        <v>0</v>
      </c>
      <c r="AG2306" s="13">
        <f t="shared" si="240"/>
        <v>0</v>
      </c>
      <c r="AH2306" s="12">
        <f t="shared" ref="AH2306:AH2369" si="241">SUM(AD2306:AG2306)</f>
        <v>10</v>
      </c>
    </row>
    <row r="2307" spans="1:34" hidden="1" x14ac:dyDescent="0.3">
      <c r="A2307" s="11" t="s">
        <v>7517</v>
      </c>
      <c r="B2307" s="12" t="s">
        <v>4976</v>
      </c>
      <c r="C2307" s="12" t="s">
        <v>7358</v>
      </c>
      <c r="D2307" s="11" t="s">
        <v>7518</v>
      </c>
      <c r="E2307" s="11" t="s">
        <v>5830</v>
      </c>
      <c r="F2307" s="11" t="s">
        <v>7517</v>
      </c>
      <c r="G2307" s="12" t="s">
        <v>7519</v>
      </c>
      <c r="H2307" s="13" t="s">
        <v>370</v>
      </c>
      <c r="I2307" s="13"/>
      <c r="J2307" s="13"/>
      <c r="K2307" s="14" t="s">
        <v>370</v>
      </c>
      <c r="M2307" s="15"/>
      <c r="N2307" s="13"/>
      <c r="P2307" s="13"/>
      <c r="R2307" s="13" t="s">
        <v>370</v>
      </c>
      <c r="T2307" s="13"/>
      <c r="W2307" s="13"/>
      <c r="Y2307" s="13"/>
      <c r="Z2307" s="14"/>
      <c r="AD2307" s="13">
        <f t="shared" si="239"/>
        <v>3</v>
      </c>
      <c r="AE2307" s="13">
        <f t="shared" si="237"/>
        <v>0</v>
      </c>
      <c r="AF2307" s="13">
        <f t="shared" si="238"/>
        <v>0</v>
      </c>
      <c r="AG2307" s="13">
        <f t="shared" si="240"/>
        <v>0</v>
      </c>
      <c r="AH2307" s="12">
        <f t="shared" si="241"/>
        <v>3</v>
      </c>
    </row>
    <row r="2308" spans="1:34" hidden="1" x14ac:dyDescent="0.3">
      <c r="A2308" s="11" t="s">
        <v>7520</v>
      </c>
      <c r="B2308" s="12" t="s">
        <v>4976</v>
      </c>
      <c r="C2308" s="12" t="s">
        <v>7358</v>
      </c>
      <c r="D2308" s="11" t="s">
        <v>7518</v>
      </c>
      <c r="E2308" s="11" t="s">
        <v>7521</v>
      </c>
      <c r="F2308" s="11" t="s">
        <v>7520</v>
      </c>
      <c r="G2308" s="12" t="s">
        <v>7522</v>
      </c>
      <c r="I2308" s="13"/>
      <c r="J2308" s="13" t="s">
        <v>370</v>
      </c>
      <c r="M2308" s="15"/>
      <c r="N2308" s="13"/>
      <c r="O2308" s="13" t="s">
        <v>370</v>
      </c>
      <c r="P2308" s="13"/>
      <c r="R2308" s="13"/>
      <c r="S2308" s="13" t="s">
        <v>370</v>
      </c>
      <c r="T2308" s="13"/>
      <c r="W2308" s="13"/>
      <c r="Y2308" s="13"/>
      <c r="Z2308" s="14"/>
      <c r="AD2308" s="13">
        <f t="shared" si="239"/>
        <v>3</v>
      </c>
      <c r="AE2308" s="13">
        <f t="shared" si="237"/>
        <v>0</v>
      </c>
      <c r="AF2308" s="13">
        <f t="shared" si="238"/>
        <v>0</v>
      </c>
      <c r="AG2308" s="13">
        <f t="shared" si="240"/>
        <v>0</v>
      </c>
      <c r="AH2308" s="12">
        <f t="shared" si="241"/>
        <v>3</v>
      </c>
    </row>
    <row r="2309" spans="1:34" hidden="1" x14ac:dyDescent="0.3">
      <c r="A2309" s="11" t="s">
        <v>7523</v>
      </c>
      <c r="B2309" s="12" t="s">
        <v>4976</v>
      </c>
      <c r="C2309" s="12" t="s">
        <v>7358</v>
      </c>
      <c r="D2309" s="11" t="s">
        <v>7518</v>
      </c>
      <c r="E2309" s="11" t="s">
        <v>5175</v>
      </c>
      <c r="F2309" s="11" t="s">
        <v>7523</v>
      </c>
      <c r="G2309" s="12" t="s">
        <v>7524</v>
      </c>
      <c r="I2309" s="13"/>
      <c r="J2309" s="13"/>
      <c r="M2309" s="15" t="s">
        <v>370</v>
      </c>
      <c r="N2309" s="13"/>
      <c r="O2309" s="13" t="s">
        <v>370</v>
      </c>
      <c r="P2309" s="13"/>
      <c r="R2309" s="13"/>
      <c r="T2309" s="13"/>
      <c r="W2309" s="13"/>
      <c r="Y2309" s="13"/>
      <c r="Z2309" s="14"/>
      <c r="AD2309" s="13">
        <f t="shared" si="239"/>
        <v>2</v>
      </c>
      <c r="AE2309" s="13">
        <f t="shared" si="237"/>
        <v>0</v>
      </c>
      <c r="AF2309" s="13">
        <f t="shared" si="238"/>
        <v>0</v>
      </c>
      <c r="AG2309" s="13">
        <f t="shared" si="240"/>
        <v>0</v>
      </c>
      <c r="AH2309" s="12">
        <f t="shared" si="241"/>
        <v>2</v>
      </c>
    </row>
    <row r="2310" spans="1:34" hidden="1" x14ac:dyDescent="0.3">
      <c r="A2310" s="11" t="s">
        <v>7525</v>
      </c>
      <c r="B2310" s="12" t="s">
        <v>4976</v>
      </c>
      <c r="C2310" s="12" t="s">
        <v>7358</v>
      </c>
      <c r="D2310" s="11" t="s">
        <v>7518</v>
      </c>
      <c r="E2310" s="11" t="s">
        <v>7526</v>
      </c>
      <c r="F2310" s="11" t="s">
        <v>7525</v>
      </c>
      <c r="G2310" s="12" t="s">
        <v>7527</v>
      </c>
      <c r="I2310" s="13"/>
      <c r="J2310" s="13" t="s">
        <v>370</v>
      </c>
      <c r="K2310" s="14" t="s">
        <v>370</v>
      </c>
      <c r="M2310" s="15" t="s">
        <v>370</v>
      </c>
      <c r="N2310" s="13"/>
      <c r="O2310" s="13" t="s">
        <v>370</v>
      </c>
      <c r="P2310" s="13" t="s">
        <v>370</v>
      </c>
      <c r="Q2310" s="13" t="s">
        <v>370</v>
      </c>
      <c r="R2310" s="13"/>
      <c r="S2310" s="13" t="s">
        <v>370</v>
      </c>
      <c r="T2310" s="13" t="s">
        <v>370</v>
      </c>
      <c r="U2310" s="13" t="s">
        <v>370</v>
      </c>
      <c r="W2310" s="13" t="s">
        <v>370</v>
      </c>
      <c r="Y2310" s="13"/>
      <c r="Z2310" s="14"/>
      <c r="AD2310" s="13">
        <f t="shared" si="239"/>
        <v>10</v>
      </c>
      <c r="AE2310" s="13">
        <f t="shared" si="237"/>
        <v>0</v>
      </c>
      <c r="AF2310" s="13">
        <f t="shared" si="238"/>
        <v>0</v>
      </c>
      <c r="AG2310" s="13">
        <f t="shared" si="240"/>
        <v>0</v>
      </c>
      <c r="AH2310" s="12">
        <f t="shared" si="241"/>
        <v>10</v>
      </c>
    </row>
    <row r="2311" spans="1:34" hidden="1" x14ac:dyDescent="0.3">
      <c r="A2311" s="11" t="s">
        <v>7528</v>
      </c>
      <c r="B2311" s="12" t="s">
        <v>4976</v>
      </c>
      <c r="C2311" s="12" t="s">
        <v>7358</v>
      </c>
      <c r="D2311" s="11" t="s">
        <v>7529</v>
      </c>
      <c r="E2311" s="11" t="s">
        <v>7530</v>
      </c>
      <c r="F2311" s="11" t="s">
        <v>7528</v>
      </c>
      <c r="G2311" s="12" t="s">
        <v>7531</v>
      </c>
      <c r="I2311" s="13"/>
      <c r="J2311" s="13"/>
      <c r="M2311" s="15" t="s">
        <v>370</v>
      </c>
      <c r="N2311" s="13"/>
      <c r="P2311" s="13"/>
      <c r="R2311" s="13"/>
      <c r="T2311" s="13"/>
      <c r="W2311" s="13"/>
      <c r="Y2311" s="13"/>
      <c r="Z2311" s="14"/>
      <c r="AD2311" s="13">
        <f t="shared" si="239"/>
        <v>1</v>
      </c>
      <c r="AE2311" s="13">
        <f t="shared" si="237"/>
        <v>0</v>
      </c>
      <c r="AF2311" s="13">
        <f t="shared" si="238"/>
        <v>0</v>
      </c>
      <c r="AG2311" s="13">
        <f t="shared" si="240"/>
        <v>0</v>
      </c>
      <c r="AH2311" s="12">
        <f t="shared" si="241"/>
        <v>1</v>
      </c>
    </row>
    <row r="2312" spans="1:34" hidden="1" x14ac:dyDescent="0.3">
      <c r="A2312" s="11" t="s">
        <v>7532</v>
      </c>
      <c r="B2312" s="12" t="s">
        <v>4976</v>
      </c>
      <c r="C2312" s="12" t="s">
        <v>7358</v>
      </c>
      <c r="D2312" s="11" t="s">
        <v>7529</v>
      </c>
      <c r="E2312" s="11" t="s">
        <v>1781</v>
      </c>
      <c r="F2312" s="11" t="s">
        <v>7532</v>
      </c>
      <c r="G2312" s="12" t="s">
        <v>7533</v>
      </c>
      <c r="I2312" s="13"/>
      <c r="J2312" s="13"/>
      <c r="M2312" s="15" t="s">
        <v>370</v>
      </c>
      <c r="N2312" s="13"/>
      <c r="P2312" s="13"/>
      <c r="R2312" s="13"/>
      <c r="T2312" s="13"/>
      <c r="W2312" s="13"/>
      <c r="Y2312" s="13"/>
      <c r="Z2312" s="14"/>
      <c r="AD2312" s="13">
        <f t="shared" si="239"/>
        <v>1</v>
      </c>
      <c r="AE2312" s="13">
        <f t="shared" si="237"/>
        <v>0</v>
      </c>
      <c r="AF2312" s="13">
        <f t="shared" si="238"/>
        <v>0</v>
      </c>
      <c r="AG2312" s="13">
        <f t="shared" si="240"/>
        <v>0</v>
      </c>
      <c r="AH2312" s="12">
        <f t="shared" si="241"/>
        <v>1</v>
      </c>
    </row>
    <row r="2313" spans="1:34" hidden="1" x14ac:dyDescent="0.3">
      <c r="A2313" s="11" t="s">
        <v>7534</v>
      </c>
      <c r="B2313" s="12" t="s">
        <v>4976</v>
      </c>
      <c r="C2313" s="12" t="s">
        <v>7358</v>
      </c>
      <c r="D2313" s="11" t="s">
        <v>7535</v>
      </c>
      <c r="E2313" s="11" t="s">
        <v>3403</v>
      </c>
      <c r="F2313" s="11" t="s">
        <v>7534</v>
      </c>
      <c r="G2313" s="12" t="s">
        <v>7536</v>
      </c>
      <c r="I2313" s="13"/>
      <c r="J2313" s="13"/>
      <c r="M2313" s="15" t="s">
        <v>370</v>
      </c>
      <c r="N2313" s="13"/>
      <c r="O2313" s="13" t="s">
        <v>370</v>
      </c>
      <c r="P2313" s="13"/>
      <c r="R2313" s="13"/>
      <c r="S2313" s="13" t="s">
        <v>370</v>
      </c>
      <c r="T2313" s="13"/>
      <c r="W2313" s="13" t="s">
        <v>370</v>
      </c>
      <c r="Y2313" s="13"/>
      <c r="Z2313" s="14"/>
      <c r="AD2313" s="13">
        <f t="shared" si="239"/>
        <v>4</v>
      </c>
      <c r="AE2313" s="13">
        <f t="shared" si="237"/>
        <v>0</v>
      </c>
      <c r="AF2313" s="13">
        <f t="shared" si="238"/>
        <v>0</v>
      </c>
      <c r="AG2313" s="13">
        <f t="shared" si="240"/>
        <v>0</v>
      </c>
      <c r="AH2313" s="12">
        <f t="shared" si="241"/>
        <v>4</v>
      </c>
    </row>
    <row r="2314" spans="1:34" hidden="1" x14ac:dyDescent="0.3">
      <c r="A2314" s="11" t="s">
        <v>7537</v>
      </c>
      <c r="B2314" s="12" t="s">
        <v>4976</v>
      </c>
      <c r="C2314" s="12" t="s">
        <v>7358</v>
      </c>
      <c r="D2314" s="11" t="s">
        <v>7535</v>
      </c>
      <c r="E2314" s="11" t="s">
        <v>7538</v>
      </c>
      <c r="F2314" s="11" t="s">
        <v>7537</v>
      </c>
      <c r="G2314" s="12" t="s">
        <v>7539</v>
      </c>
      <c r="I2314" s="13"/>
      <c r="J2314" s="13"/>
      <c r="K2314" s="14" t="s">
        <v>370</v>
      </c>
      <c r="M2314" s="15" t="s">
        <v>370</v>
      </c>
      <c r="N2314" s="13"/>
      <c r="O2314" s="13" t="s">
        <v>370</v>
      </c>
      <c r="P2314" s="13" t="s">
        <v>370</v>
      </c>
      <c r="Q2314" s="13" t="s">
        <v>370</v>
      </c>
      <c r="R2314" s="13"/>
      <c r="S2314" s="13" t="s">
        <v>370</v>
      </c>
      <c r="T2314" s="13" t="s">
        <v>370</v>
      </c>
      <c r="W2314" s="13"/>
      <c r="Y2314" s="13"/>
      <c r="Z2314" s="14"/>
      <c r="AD2314" s="13">
        <f t="shared" si="239"/>
        <v>7</v>
      </c>
      <c r="AE2314" s="13">
        <f t="shared" si="237"/>
        <v>0</v>
      </c>
      <c r="AF2314" s="13">
        <f t="shared" si="238"/>
        <v>0</v>
      </c>
      <c r="AG2314" s="13">
        <f t="shared" si="240"/>
        <v>0</v>
      </c>
      <c r="AH2314" s="12">
        <f t="shared" si="241"/>
        <v>7</v>
      </c>
    </row>
    <row r="2315" spans="1:34" hidden="1" x14ac:dyDescent="0.3">
      <c r="A2315" s="11" t="s">
        <v>7540</v>
      </c>
      <c r="B2315" s="12" t="s">
        <v>4976</v>
      </c>
      <c r="C2315" s="12" t="s">
        <v>7358</v>
      </c>
      <c r="D2315" s="11" t="s">
        <v>7535</v>
      </c>
      <c r="E2315" s="11" t="s">
        <v>7541</v>
      </c>
      <c r="F2315" s="11" t="s">
        <v>7540</v>
      </c>
      <c r="G2315" s="12" t="s">
        <v>7542</v>
      </c>
      <c r="I2315" s="13"/>
      <c r="J2315" s="13" t="s">
        <v>370</v>
      </c>
      <c r="K2315" s="14" t="s">
        <v>370</v>
      </c>
      <c r="M2315" s="15"/>
      <c r="N2315" s="13"/>
      <c r="P2315" s="13"/>
      <c r="R2315" s="13"/>
      <c r="S2315" s="13" t="s">
        <v>370</v>
      </c>
      <c r="T2315" s="13"/>
      <c r="W2315" s="13"/>
      <c r="Y2315" s="13"/>
      <c r="Z2315" s="14"/>
      <c r="AD2315" s="13">
        <f t="shared" si="239"/>
        <v>3</v>
      </c>
      <c r="AE2315" s="13">
        <f t="shared" si="237"/>
        <v>0</v>
      </c>
      <c r="AF2315" s="13">
        <f t="shared" si="238"/>
        <v>0</v>
      </c>
      <c r="AG2315" s="13">
        <f t="shared" si="240"/>
        <v>0</v>
      </c>
      <c r="AH2315" s="12">
        <f t="shared" si="241"/>
        <v>3</v>
      </c>
    </row>
    <row r="2316" spans="1:34" hidden="1" x14ac:dyDescent="0.3">
      <c r="A2316" s="11" t="s">
        <v>7543</v>
      </c>
      <c r="B2316" s="12" t="s">
        <v>4976</v>
      </c>
      <c r="C2316" s="12" t="s">
        <v>7358</v>
      </c>
      <c r="D2316" s="11" t="s">
        <v>7535</v>
      </c>
      <c r="E2316" s="11" t="s">
        <v>4424</v>
      </c>
      <c r="F2316" s="11" t="s">
        <v>7543</v>
      </c>
      <c r="G2316" s="12" t="s">
        <v>7544</v>
      </c>
      <c r="I2316" s="13"/>
      <c r="J2316" s="13"/>
      <c r="K2316" s="14" t="s">
        <v>370</v>
      </c>
      <c r="M2316" s="15" t="s">
        <v>370</v>
      </c>
      <c r="N2316" s="13"/>
      <c r="P2316" s="13" t="s">
        <v>370</v>
      </c>
      <c r="Q2316" s="13" t="s">
        <v>370</v>
      </c>
      <c r="R2316" s="13"/>
      <c r="S2316" s="13" t="s">
        <v>370</v>
      </c>
      <c r="T2316" s="13" t="s">
        <v>370</v>
      </c>
      <c r="W2316" s="13" t="s">
        <v>370</v>
      </c>
      <c r="Y2316" s="13"/>
      <c r="Z2316" s="14"/>
      <c r="AD2316" s="13">
        <f t="shared" si="239"/>
        <v>7</v>
      </c>
      <c r="AE2316" s="13">
        <f t="shared" si="237"/>
        <v>0</v>
      </c>
      <c r="AF2316" s="13">
        <f t="shared" si="238"/>
        <v>0</v>
      </c>
      <c r="AG2316" s="13">
        <f t="shared" si="240"/>
        <v>0</v>
      </c>
      <c r="AH2316" s="12">
        <f t="shared" si="241"/>
        <v>7</v>
      </c>
    </row>
    <row r="2317" spans="1:34" hidden="1" x14ac:dyDescent="0.3">
      <c r="A2317" s="11" t="s">
        <v>121</v>
      </c>
      <c r="B2317" s="12" t="s">
        <v>4976</v>
      </c>
      <c r="C2317" s="12" t="s">
        <v>7358</v>
      </c>
      <c r="D2317" s="11" t="s">
        <v>7545</v>
      </c>
      <c r="E2317" s="11" t="s">
        <v>7546</v>
      </c>
      <c r="F2317" s="11" t="s">
        <v>121</v>
      </c>
      <c r="G2317" s="12" t="s">
        <v>7547</v>
      </c>
      <c r="I2317" s="13"/>
      <c r="J2317" s="13"/>
      <c r="K2317" s="14" t="s">
        <v>370</v>
      </c>
      <c r="M2317" s="15" t="s">
        <v>370</v>
      </c>
      <c r="N2317" s="13"/>
      <c r="P2317" s="13"/>
      <c r="Q2317" s="13" t="s">
        <v>370</v>
      </c>
      <c r="R2317" s="13"/>
      <c r="T2317" s="13"/>
      <c r="W2317" s="13" t="s">
        <v>370</v>
      </c>
      <c r="Y2317" s="13"/>
      <c r="Z2317" s="14"/>
      <c r="AD2317" s="13">
        <f t="shared" si="239"/>
        <v>4</v>
      </c>
      <c r="AE2317" s="13">
        <f t="shared" si="237"/>
        <v>0</v>
      </c>
      <c r="AF2317" s="13">
        <f t="shared" si="238"/>
        <v>0</v>
      </c>
      <c r="AG2317" s="13">
        <f t="shared" si="240"/>
        <v>0</v>
      </c>
      <c r="AH2317" s="12">
        <f t="shared" si="241"/>
        <v>4</v>
      </c>
    </row>
    <row r="2318" spans="1:34" hidden="1" x14ac:dyDescent="0.3">
      <c r="A2318" s="11" t="s">
        <v>7548</v>
      </c>
      <c r="B2318" s="12" t="s">
        <v>4976</v>
      </c>
      <c r="C2318" s="12" t="s">
        <v>7358</v>
      </c>
      <c r="D2318" s="11" t="s">
        <v>7549</v>
      </c>
      <c r="E2318" s="11" t="s">
        <v>493</v>
      </c>
      <c r="F2318" s="11" t="s">
        <v>7548</v>
      </c>
      <c r="G2318" s="12" t="s">
        <v>7550</v>
      </c>
      <c r="I2318" s="13"/>
      <c r="J2318" s="13" t="s">
        <v>370</v>
      </c>
      <c r="K2318" s="14" t="s">
        <v>370</v>
      </c>
      <c r="M2318" s="15"/>
      <c r="N2318" s="13"/>
      <c r="P2318" s="13"/>
      <c r="R2318" s="13"/>
      <c r="S2318" s="13" t="s">
        <v>396</v>
      </c>
      <c r="T2318" s="13"/>
      <c r="W2318" s="13" t="s">
        <v>370</v>
      </c>
      <c r="Y2318" s="13"/>
      <c r="Z2318" s="14"/>
      <c r="AD2318" s="13">
        <f t="shared" si="239"/>
        <v>3</v>
      </c>
      <c r="AE2318" s="13">
        <f t="shared" si="237"/>
        <v>0</v>
      </c>
      <c r="AF2318" s="13">
        <f t="shared" si="238"/>
        <v>0</v>
      </c>
      <c r="AG2318" s="13">
        <f t="shared" si="240"/>
        <v>0</v>
      </c>
      <c r="AH2318" s="12">
        <f t="shared" si="241"/>
        <v>3</v>
      </c>
    </row>
    <row r="2319" spans="1:34" hidden="1" x14ac:dyDescent="0.3">
      <c r="A2319" s="11" t="s">
        <v>7551</v>
      </c>
      <c r="B2319" s="12" t="s">
        <v>4976</v>
      </c>
      <c r="C2319" s="12" t="s">
        <v>7358</v>
      </c>
      <c r="D2319" s="11" t="s">
        <v>7549</v>
      </c>
      <c r="E2319" s="11" t="s">
        <v>7552</v>
      </c>
      <c r="F2319" s="11" t="s">
        <v>7551</v>
      </c>
      <c r="G2319" s="12" t="s">
        <v>7553</v>
      </c>
      <c r="I2319" s="13"/>
      <c r="J2319" s="13"/>
      <c r="K2319" s="14" t="s">
        <v>370</v>
      </c>
      <c r="M2319" s="15"/>
      <c r="N2319" s="13"/>
      <c r="P2319" s="13"/>
      <c r="R2319" s="13"/>
      <c r="S2319" s="13" t="s">
        <v>370</v>
      </c>
      <c r="T2319" s="13"/>
      <c r="W2319" s="13"/>
      <c r="Y2319" s="13"/>
      <c r="Z2319" s="14"/>
      <c r="AD2319" s="13">
        <f t="shared" si="239"/>
        <v>2</v>
      </c>
      <c r="AE2319" s="13">
        <f t="shared" si="237"/>
        <v>0</v>
      </c>
      <c r="AF2319" s="13">
        <f t="shared" si="238"/>
        <v>0</v>
      </c>
      <c r="AG2319" s="13">
        <f t="shared" si="240"/>
        <v>0</v>
      </c>
      <c r="AH2319" s="12">
        <f t="shared" si="241"/>
        <v>2</v>
      </c>
    </row>
    <row r="2320" spans="1:34" hidden="1" x14ac:dyDescent="0.3">
      <c r="A2320" s="11" t="s">
        <v>7554</v>
      </c>
      <c r="B2320" s="12" t="s">
        <v>4976</v>
      </c>
      <c r="C2320" s="12" t="s">
        <v>7358</v>
      </c>
      <c r="D2320" s="11" t="s">
        <v>7549</v>
      </c>
      <c r="E2320" s="11" t="s">
        <v>7555</v>
      </c>
      <c r="F2320" s="11" t="s">
        <v>7554</v>
      </c>
      <c r="G2320" s="12" t="s">
        <v>7556</v>
      </c>
      <c r="I2320" s="13"/>
      <c r="J2320" s="13" t="s">
        <v>370</v>
      </c>
      <c r="M2320" s="15"/>
      <c r="N2320" s="13"/>
      <c r="P2320" s="13"/>
      <c r="R2320" s="13"/>
      <c r="S2320" s="13" t="s">
        <v>370</v>
      </c>
      <c r="T2320" s="13"/>
      <c r="W2320" s="13"/>
      <c r="Y2320" s="13"/>
      <c r="Z2320" s="14"/>
      <c r="AD2320" s="13">
        <f t="shared" si="239"/>
        <v>2</v>
      </c>
      <c r="AE2320" s="13">
        <f t="shared" si="237"/>
        <v>0</v>
      </c>
      <c r="AF2320" s="13">
        <f t="shared" si="238"/>
        <v>0</v>
      </c>
      <c r="AG2320" s="13">
        <f t="shared" si="240"/>
        <v>0</v>
      </c>
      <c r="AH2320" s="12">
        <f t="shared" si="241"/>
        <v>2</v>
      </c>
    </row>
    <row r="2321" spans="1:34" hidden="1" x14ac:dyDescent="0.3">
      <c r="A2321" s="11" t="s">
        <v>7557</v>
      </c>
      <c r="B2321" s="12" t="s">
        <v>4976</v>
      </c>
      <c r="C2321" s="12" t="s">
        <v>7358</v>
      </c>
      <c r="D2321" s="11" t="s">
        <v>7549</v>
      </c>
      <c r="E2321" s="11" t="s">
        <v>6502</v>
      </c>
      <c r="F2321" s="11" t="s">
        <v>7557</v>
      </c>
      <c r="G2321" s="12" t="s">
        <v>7558</v>
      </c>
      <c r="I2321" s="13"/>
      <c r="J2321" s="13" t="s">
        <v>370</v>
      </c>
      <c r="K2321" s="14" t="s">
        <v>370</v>
      </c>
      <c r="M2321" s="15"/>
      <c r="N2321" s="13"/>
      <c r="P2321" s="13"/>
      <c r="R2321" s="13"/>
      <c r="S2321" s="13" t="s">
        <v>370</v>
      </c>
      <c r="T2321" s="13"/>
      <c r="W2321" s="13"/>
      <c r="Y2321" s="13"/>
      <c r="Z2321" s="14"/>
      <c r="AD2321" s="13">
        <f t="shared" si="239"/>
        <v>3</v>
      </c>
      <c r="AE2321" s="13">
        <f t="shared" si="237"/>
        <v>0</v>
      </c>
      <c r="AF2321" s="13">
        <f t="shared" si="238"/>
        <v>0</v>
      </c>
      <c r="AG2321" s="13">
        <f t="shared" si="240"/>
        <v>0</v>
      </c>
      <c r="AH2321" s="12">
        <f t="shared" si="241"/>
        <v>3</v>
      </c>
    </row>
    <row r="2322" spans="1:34" hidden="1" x14ac:dyDescent="0.3">
      <c r="A2322" s="11" t="s">
        <v>7559</v>
      </c>
      <c r="B2322" s="12" t="s">
        <v>4976</v>
      </c>
      <c r="C2322" s="12" t="s">
        <v>7358</v>
      </c>
      <c r="D2322" s="11" t="s">
        <v>7549</v>
      </c>
      <c r="E2322" s="11" t="s">
        <v>7560</v>
      </c>
      <c r="F2322" s="11" t="s">
        <v>7559</v>
      </c>
      <c r="G2322" s="12" t="s">
        <v>7561</v>
      </c>
      <c r="H2322" s="13" t="s">
        <v>370</v>
      </c>
      <c r="I2322" s="13"/>
      <c r="J2322" s="13"/>
      <c r="K2322" s="14" t="s">
        <v>370</v>
      </c>
      <c r="M2322" s="15"/>
      <c r="N2322" s="13"/>
      <c r="P2322" s="13"/>
      <c r="R2322" s="13" t="s">
        <v>370</v>
      </c>
      <c r="T2322" s="13"/>
      <c r="W2322" s="13"/>
      <c r="Y2322" s="13"/>
      <c r="Z2322" s="14"/>
      <c r="AD2322" s="13">
        <f t="shared" si="239"/>
        <v>3</v>
      </c>
      <c r="AE2322" s="13">
        <f t="shared" si="237"/>
        <v>0</v>
      </c>
      <c r="AF2322" s="13">
        <f t="shared" si="238"/>
        <v>0</v>
      </c>
      <c r="AG2322" s="13">
        <f t="shared" si="240"/>
        <v>0</v>
      </c>
      <c r="AH2322" s="12">
        <f t="shared" si="241"/>
        <v>3</v>
      </c>
    </row>
    <row r="2323" spans="1:34" hidden="1" x14ac:dyDescent="0.3">
      <c r="A2323" s="11" t="s">
        <v>7562</v>
      </c>
      <c r="B2323" s="12" t="s">
        <v>4976</v>
      </c>
      <c r="C2323" s="12" t="s">
        <v>7358</v>
      </c>
      <c r="D2323" s="11" t="s">
        <v>7549</v>
      </c>
      <c r="E2323" s="11" t="s">
        <v>418</v>
      </c>
      <c r="F2323" s="11" t="s">
        <v>7562</v>
      </c>
      <c r="G2323" s="12" t="s">
        <v>7563</v>
      </c>
      <c r="H2323" s="13" t="s">
        <v>370</v>
      </c>
      <c r="I2323" s="13"/>
      <c r="J2323" s="13"/>
      <c r="K2323" s="14" t="s">
        <v>370</v>
      </c>
      <c r="M2323" s="15"/>
      <c r="N2323" s="13"/>
      <c r="P2323" s="13"/>
      <c r="R2323" s="13"/>
      <c r="T2323" s="13"/>
      <c r="W2323" s="13"/>
      <c r="Y2323" s="13"/>
      <c r="Z2323" s="14"/>
      <c r="AD2323" s="13">
        <f t="shared" si="239"/>
        <v>2</v>
      </c>
      <c r="AE2323" s="13">
        <f t="shared" si="237"/>
        <v>0</v>
      </c>
      <c r="AF2323" s="13">
        <f t="shared" si="238"/>
        <v>0</v>
      </c>
      <c r="AG2323" s="13">
        <f t="shared" si="240"/>
        <v>0</v>
      </c>
      <c r="AH2323" s="12">
        <f t="shared" si="241"/>
        <v>2</v>
      </c>
    </row>
    <row r="2324" spans="1:34" hidden="1" x14ac:dyDescent="0.3">
      <c r="A2324" s="11" t="s">
        <v>7564</v>
      </c>
      <c r="B2324" s="12" t="s">
        <v>4976</v>
      </c>
      <c r="C2324" s="12" t="s">
        <v>7358</v>
      </c>
      <c r="D2324" s="11" t="s">
        <v>7549</v>
      </c>
      <c r="E2324" s="11" t="s">
        <v>7565</v>
      </c>
      <c r="F2324" s="11" t="s">
        <v>7564</v>
      </c>
      <c r="G2324" s="12" t="s">
        <v>7566</v>
      </c>
      <c r="I2324" s="13"/>
      <c r="J2324" s="13"/>
      <c r="K2324" s="14" t="s">
        <v>370</v>
      </c>
      <c r="M2324" s="15"/>
      <c r="N2324" s="13"/>
      <c r="P2324" s="13" t="s">
        <v>370</v>
      </c>
      <c r="Q2324" s="13" t="s">
        <v>370</v>
      </c>
      <c r="R2324" s="13"/>
      <c r="T2324" s="13" t="s">
        <v>370</v>
      </c>
      <c r="W2324" s="13"/>
      <c r="Y2324" s="13"/>
      <c r="Z2324" s="14"/>
      <c r="AD2324" s="13">
        <f t="shared" si="239"/>
        <v>4</v>
      </c>
      <c r="AE2324" s="13">
        <f t="shared" si="237"/>
        <v>0</v>
      </c>
      <c r="AF2324" s="13">
        <f t="shared" si="238"/>
        <v>0</v>
      </c>
      <c r="AG2324" s="13">
        <f t="shared" si="240"/>
        <v>0</v>
      </c>
      <c r="AH2324" s="12">
        <f t="shared" si="241"/>
        <v>4</v>
      </c>
    </row>
    <row r="2325" spans="1:34" hidden="1" x14ac:dyDescent="0.3">
      <c r="A2325" s="11" t="s">
        <v>7567</v>
      </c>
      <c r="B2325" s="12" t="s">
        <v>4976</v>
      </c>
      <c r="C2325" s="12" t="s">
        <v>7358</v>
      </c>
      <c r="D2325" s="11" t="s">
        <v>7549</v>
      </c>
      <c r="E2325" s="11" t="s">
        <v>7568</v>
      </c>
      <c r="F2325" s="11" t="s">
        <v>7567</v>
      </c>
      <c r="G2325" s="12" t="s">
        <v>7569</v>
      </c>
      <c r="I2325" s="13"/>
      <c r="J2325" s="13"/>
      <c r="K2325" s="14" t="s">
        <v>370</v>
      </c>
      <c r="M2325" s="15" t="s">
        <v>370</v>
      </c>
      <c r="N2325" s="13"/>
      <c r="O2325" s="13" t="s">
        <v>370</v>
      </c>
      <c r="P2325" s="13" t="s">
        <v>370</v>
      </c>
      <c r="Q2325" s="13" t="s">
        <v>370</v>
      </c>
      <c r="R2325" s="13"/>
      <c r="S2325" s="13" t="s">
        <v>370</v>
      </c>
      <c r="T2325" s="13" t="s">
        <v>370</v>
      </c>
      <c r="W2325" s="13" t="s">
        <v>370</v>
      </c>
      <c r="Y2325" s="13"/>
      <c r="Z2325" s="14"/>
      <c r="AD2325" s="13">
        <f t="shared" si="239"/>
        <v>8</v>
      </c>
      <c r="AE2325" s="13">
        <f t="shared" si="237"/>
        <v>0</v>
      </c>
      <c r="AF2325" s="13">
        <f t="shared" si="238"/>
        <v>0</v>
      </c>
      <c r="AG2325" s="13">
        <f t="shared" si="240"/>
        <v>0</v>
      </c>
      <c r="AH2325" s="12">
        <f t="shared" si="241"/>
        <v>8</v>
      </c>
    </row>
    <row r="2326" spans="1:34" hidden="1" x14ac:dyDescent="0.3">
      <c r="A2326" s="11" t="s">
        <v>7570</v>
      </c>
      <c r="B2326" s="12" t="s">
        <v>4976</v>
      </c>
      <c r="C2326" s="12" t="s">
        <v>7358</v>
      </c>
      <c r="D2326" s="11" t="s">
        <v>7549</v>
      </c>
      <c r="E2326" s="11" t="s">
        <v>4814</v>
      </c>
      <c r="F2326" s="11" t="s">
        <v>7570</v>
      </c>
      <c r="G2326" s="12" t="s">
        <v>7571</v>
      </c>
      <c r="I2326" s="13"/>
      <c r="J2326" s="13" t="s">
        <v>370</v>
      </c>
      <c r="K2326" s="14" t="s">
        <v>370</v>
      </c>
      <c r="M2326" s="15"/>
      <c r="N2326" s="13"/>
      <c r="P2326" s="13"/>
      <c r="R2326" s="13"/>
      <c r="S2326" s="13" t="s">
        <v>370</v>
      </c>
      <c r="T2326" s="13"/>
      <c r="W2326" s="13"/>
      <c r="Y2326" s="13"/>
      <c r="Z2326" s="14"/>
      <c r="AD2326" s="13">
        <f t="shared" si="239"/>
        <v>3</v>
      </c>
      <c r="AE2326" s="13">
        <f t="shared" si="237"/>
        <v>0</v>
      </c>
      <c r="AF2326" s="13">
        <f t="shared" si="238"/>
        <v>0</v>
      </c>
      <c r="AG2326" s="13">
        <f t="shared" si="240"/>
        <v>0</v>
      </c>
      <c r="AH2326" s="12">
        <f t="shared" si="241"/>
        <v>3</v>
      </c>
    </row>
    <row r="2327" spans="1:34" hidden="1" x14ac:dyDescent="0.3">
      <c r="A2327" s="11" t="s">
        <v>7572</v>
      </c>
      <c r="B2327" s="12" t="s">
        <v>4976</v>
      </c>
      <c r="C2327" s="12" t="s">
        <v>7358</v>
      </c>
      <c r="D2327" s="11" t="s">
        <v>7549</v>
      </c>
      <c r="E2327" s="11" t="s">
        <v>7573</v>
      </c>
      <c r="F2327" s="11" t="s">
        <v>7572</v>
      </c>
      <c r="G2327" s="12" t="s">
        <v>7574</v>
      </c>
      <c r="I2327" s="13"/>
      <c r="J2327" s="13"/>
      <c r="K2327" s="17" t="s">
        <v>416</v>
      </c>
      <c r="M2327" s="15"/>
      <c r="N2327" s="13"/>
      <c r="P2327" s="13"/>
      <c r="R2327" s="13"/>
      <c r="T2327" s="13"/>
      <c r="W2327" s="13"/>
      <c r="Y2327" s="13"/>
      <c r="Z2327" s="14"/>
      <c r="AD2327" s="13">
        <f t="shared" si="239"/>
        <v>1</v>
      </c>
      <c r="AE2327" s="13">
        <f t="shared" si="237"/>
        <v>0</v>
      </c>
      <c r="AF2327" s="13">
        <f t="shared" si="238"/>
        <v>0</v>
      </c>
      <c r="AG2327" s="13">
        <f t="shared" si="240"/>
        <v>0</v>
      </c>
      <c r="AH2327" s="12">
        <f t="shared" si="241"/>
        <v>1</v>
      </c>
    </row>
    <row r="2328" spans="1:34" hidden="1" x14ac:dyDescent="0.3">
      <c r="A2328" s="11" t="s">
        <v>7575</v>
      </c>
      <c r="B2328" s="12" t="s">
        <v>4976</v>
      </c>
      <c r="C2328" s="12" t="s">
        <v>7358</v>
      </c>
      <c r="D2328" s="11" t="s">
        <v>7549</v>
      </c>
      <c r="E2328" s="11" t="s">
        <v>7576</v>
      </c>
      <c r="F2328" s="11" t="s">
        <v>7575</v>
      </c>
      <c r="G2328" s="12" t="s">
        <v>7577</v>
      </c>
      <c r="I2328" s="13"/>
      <c r="J2328" s="13" t="s">
        <v>370</v>
      </c>
      <c r="K2328" s="14" t="s">
        <v>370</v>
      </c>
      <c r="M2328" s="15" t="s">
        <v>370</v>
      </c>
      <c r="N2328" s="13"/>
      <c r="O2328" s="13" t="s">
        <v>370</v>
      </c>
      <c r="P2328" s="13"/>
      <c r="R2328" s="13"/>
      <c r="S2328" s="13" t="s">
        <v>370</v>
      </c>
      <c r="T2328" s="13"/>
      <c r="W2328" s="13"/>
      <c r="Y2328" s="13"/>
      <c r="Z2328" s="14"/>
      <c r="AD2328" s="13">
        <f t="shared" si="239"/>
        <v>5</v>
      </c>
      <c r="AE2328" s="13">
        <f t="shared" si="237"/>
        <v>0</v>
      </c>
      <c r="AF2328" s="13">
        <f t="shared" si="238"/>
        <v>0</v>
      </c>
      <c r="AG2328" s="13">
        <f t="shared" si="240"/>
        <v>0</v>
      </c>
      <c r="AH2328" s="12">
        <f t="shared" si="241"/>
        <v>5</v>
      </c>
    </row>
    <row r="2329" spans="1:34" hidden="1" x14ac:dyDescent="0.3">
      <c r="A2329" s="11" t="s">
        <v>7578</v>
      </c>
      <c r="B2329" s="12" t="s">
        <v>4976</v>
      </c>
      <c r="C2329" s="12" t="s">
        <v>7358</v>
      </c>
      <c r="D2329" s="11" t="s">
        <v>7549</v>
      </c>
      <c r="E2329" s="11" t="s">
        <v>6437</v>
      </c>
      <c r="F2329" s="11" t="s">
        <v>7578</v>
      </c>
      <c r="G2329" s="12" t="s">
        <v>7579</v>
      </c>
      <c r="I2329" s="13"/>
      <c r="J2329" s="13" t="s">
        <v>370</v>
      </c>
      <c r="K2329" s="14" t="s">
        <v>370</v>
      </c>
      <c r="M2329" s="15" t="s">
        <v>370</v>
      </c>
      <c r="N2329" s="13"/>
      <c r="P2329" s="13"/>
      <c r="R2329" s="13"/>
      <c r="S2329" s="13" t="s">
        <v>370</v>
      </c>
      <c r="T2329" s="13"/>
      <c r="W2329" s="13"/>
      <c r="Y2329" s="13"/>
      <c r="Z2329" s="14"/>
      <c r="AD2329" s="13">
        <f t="shared" si="239"/>
        <v>4</v>
      </c>
      <c r="AE2329" s="13">
        <f t="shared" si="237"/>
        <v>0</v>
      </c>
      <c r="AF2329" s="13">
        <f t="shared" si="238"/>
        <v>0</v>
      </c>
      <c r="AG2329" s="13">
        <f t="shared" si="240"/>
        <v>0</v>
      </c>
      <c r="AH2329" s="12">
        <f t="shared" si="241"/>
        <v>4</v>
      </c>
    </row>
    <row r="2330" spans="1:34" hidden="1" x14ac:dyDescent="0.3">
      <c r="A2330" s="11" t="s">
        <v>7580</v>
      </c>
      <c r="B2330" s="12" t="s">
        <v>4976</v>
      </c>
      <c r="C2330" s="12" t="s">
        <v>7358</v>
      </c>
      <c r="D2330" s="11" t="s">
        <v>7549</v>
      </c>
      <c r="E2330" s="11" t="s">
        <v>7581</v>
      </c>
      <c r="F2330" s="11" t="s">
        <v>7580</v>
      </c>
      <c r="G2330" s="12" t="s">
        <v>7582</v>
      </c>
      <c r="I2330" s="13"/>
      <c r="J2330" s="13"/>
      <c r="K2330" s="17" t="s">
        <v>416</v>
      </c>
      <c r="M2330" s="15"/>
      <c r="N2330" s="13"/>
      <c r="P2330" s="13"/>
      <c r="R2330" s="13"/>
      <c r="T2330" s="13"/>
      <c r="W2330" s="13"/>
      <c r="Y2330" s="13"/>
      <c r="Z2330" s="14"/>
      <c r="AD2330" s="13">
        <f t="shared" si="239"/>
        <v>1</v>
      </c>
      <c r="AE2330" s="13">
        <f t="shared" si="237"/>
        <v>0</v>
      </c>
      <c r="AF2330" s="13">
        <f t="shared" si="238"/>
        <v>0</v>
      </c>
      <c r="AG2330" s="13">
        <f t="shared" si="240"/>
        <v>0</v>
      </c>
      <c r="AH2330" s="12">
        <f t="shared" si="241"/>
        <v>1</v>
      </c>
    </row>
    <row r="2331" spans="1:34" hidden="1" x14ac:dyDescent="0.3">
      <c r="A2331" s="11" t="s">
        <v>119</v>
      </c>
      <c r="B2331" s="12" t="s">
        <v>4976</v>
      </c>
      <c r="C2331" s="12" t="s">
        <v>7358</v>
      </c>
      <c r="D2331" s="11" t="s">
        <v>7549</v>
      </c>
      <c r="E2331" s="11" t="s">
        <v>7583</v>
      </c>
      <c r="F2331" s="11" t="s">
        <v>119</v>
      </c>
      <c r="G2331" s="12" t="s">
        <v>7584</v>
      </c>
      <c r="H2331" s="13" t="s">
        <v>370</v>
      </c>
      <c r="I2331" s="13"/>
      <c r="J2331" s="13" t="s">
        <v>370</v>
      </c>
      <c r="K2331" s="14" t="s">
        <v>370</v>
      </c>
      <c r="M2331" s="15" t="s">
        <v>370</v>
      </c>
      <c r="N2331" s="13"/>
      <c r="P2331" s="13"/>
      <c r="Q2331" s="13" t="s">
        <v>370</v>
      </c>
      <c r="R2331" s="13" t="s">
        <v>370</v>
      </c>
      <c r="S2331" s="13" t="s">
        <v>370</v>
      </c>
      <c r="T2331" s="13"/>
      <c r="V2331" s="13" t="s">
        <v>370</v>
      </c>
      <c r="W2331" s="13" t="s">
        <v>370</v>
      </c>
      <c r="Y2331" s="13"/>
      <c r="Z2331" s="14"/>
      <c r="AD2331" s="13">
        <f t="shared" si="239"/>
        <v>9</v>
      </c>
      <c r="AE2331" s="13">
        <f t="shared" si="237"/>
        <v>0</v>
      </c>
      <c r="AF2331" s="13">
        <f t="shared" si="238"/>
        <v>0</v>
      </c>
      <c r="AG2331" s="13">
        <f t="shared" si="240"/>
        <v>0</v>
      </c>
      <c r="AH2331" s="12">
        <f t="shared" si="241"/>
        <v>9</v>
      </c>
    </row>
    <row r="2332" spans="1:34" hidden="1" x14ac:dyDescent="0.3">
      <c r="A2332" s="11" t="s">
        <v>7585</v>
      </c>
      <c r="B2332" s="12" t="s">
        <v>4976</v>
      </c>
      <c r="C2332" s="12" t="s">
        <v>7358</v>
      </c>
      <c r="D2332" s="11" t="s">
        <v>7549</v>
      </c>
      <c r="E2332" s="11" t="s">
        <v>7586</v>
      </c>
      <c r="F2332" s="11" t="s">
        <v>7585</v>
      </c>
      <c r="G2332" s="12" t="s">
        <v>7587</v>
      </c>
      <c r="I2332" s="13"/>
      <c r="J2332" s="13"/>
      <c r="K2332" s="14" t="s">
        <v>370</v>
      </c>
      <c r="M2332" s="15"/>
      <c r="N2332" s="13"/>
      <c r="P2332" s="13"/>
      <c r="R2332" s="13"/>
      <c r="T2332" s="28" t="s">
        <v>370</v>
      </c>
      <c r="W2332" s="13"/>
      <c r="Y2332" s="13"/>
      <c r="Z2332" s="14"/>
      <c r="AD2332" s="13">
        <f t="shared" si="239"/>
        <v>2</v>
      </c>
      <c r="AE2332" s="13">
        <f t="shared" si="237"/>
        <v>0</v>
      </c>
      <c r="AF2332" s="13">
        <f t="shared" si="238"/>
        <v>0</v>
      </c>
      <c r="AG2332" s="13">
        <f t="shared" si="240"/>
        <v>0</v>
      </c>
      <c r="AH2332" s="12">
        <f t="shared" si="241"/>
        <v>2</v>
      </c>
    </row>
    <row r="2333" spans="1:34" hidden="1" x14ac:dyDescent="0.3">
      <c r="A2333" s="11" t="s">
        <v>7588</v>
      </c>
      <c r="B2333" s="12" t="s">
        <v>4976</v>
      </c>
      <c r="C2333" s="12" t="s">
        <v>7358</v>
      </c>
      <c r="D2333" s="11" t="s">
        <v>7549</v>
      </c>
      <c r="E2333" s="11" t="s">
        <v>7589</v>
      </c>
      <c r="F2333" s="11" t="s">
        <v>7588</v>
      </c>
      <c r="G2333" s="12" t="s">
        <v>7590</v>
      </c>
      <c r="I2333" s="13"/>
      <c r="J2333" s="13" t="s">
        <v>370</v>
      </c>
      <c r="K2333" s="14" t="s">
        <v>370</v>
      </c>
      <c r="M2333" s="15"/>
      <c r="N2333" s="13"/>
      <c r="O2333" s="13" t="s">
        <v>370</v>
      </c>
      <c r="P2333" s="13"/>
      <c r="R2333" s="13"/>
      <c r="S2333" s="13" t="s">
        <v>370</v>
      </c>
      <c r="T2333" s="13"/>
      <c r="W2333" s="13"/>
      <c r="Y2333" s="13"/>
      <c r="Z2333" s="14"/>
      <c r="AD2333" s="13">
        <f t="shared" si="239"/>
        <v>4</v>
      </c>
      <c r="AE2333" s="13">
        <f t="shared" si="237"/>
        <v>0</v>
      </c>
      <c r="AF2333" s="13">
        <f t="shared" si="238"/>
        <v>0</v>
      </c>
      <c r="AG2333" s="13">
        <f t="shared" si="240"/>
        <v>0</v>
      </c>
      <c r="AH2333" s="12">
        <f t="shared" si="241"/>
        <v>4</v>
      </c>
    </row>
    <row r="2334" spans="1:34" hidden="1" x14ac:dyDescent="0.3">
      <c r="A2334" s="11" t="s">
        <v>7591</v>
      </c>
      <c r="B2334" s="12" t="s">
        <v>4976</v>
      </c>
      <c r="C2334" s="12" t="s">
        <v>7358</v>
      </c>
      <c r="D2334" s="11" t="s">
        <v>7549</v>
      </c>
      <c r="E2334" s="11" t="s">
        <v>4312</v>
      </c>
      <c r="F2334" s="11" t="s">
        <v>7591</v>
      </c>
      <c r="G2334" s="12" t="s">
        <v>7592</v>
      </c>
      <c r="I2334" s="13"/>
      <c r="J2334" s="13" t="s">
        <v>370</v>
      </c>
      <c r="M2334" s="15" t="s">
        <v>370</v>
      </c>
      <c r="N2334" s="13"/>
      <c r="O2334" s="13" t="s">
        <v>370</v>
      </c>
      <c r="P2334" s="13"/>
      <c r="R2334" s="13"/>
      <c r="S2334" s="13" t="s">
        <v>370</v>
      </c>
      <c r="T2334" s="13"/>
      <c r="W2334" s="13" t="s">
        <v>370</v>
      </c>
      <c r="Y2334" s="13"/>
      <c r="Z2334" s="14"/>
      <c r="AD2334" s="13">
        <f t="shared" si="239"/>
        <v>5</v>
      </c>
      <c r="AE2334" s="13">
        <f t="shared" si="237"/>
        <v>0</v>
      </c>
      <c r="AF2334" s="13">
        <f t="shared" si="238"/>
        <v>0</v>
      </c>
      <c r="AG2334" s="13">
        <f t="shared" si="240"/>
        <v>0</v>
      </c>
      <c r="AH2334" s="12">
        <f t="shared" si="241"/>
        <v>5</v>
      </c>
    </row>
    <row r="2335" spans="1:34" hidden="1" x14ac:dyDescent="0.3">
      <c r="A2335" s="11" t="s">
        <v>7593</v>
      </c>
      <c r="B2335" s="12" t="s">
        <v>4976</v>
      </c>
      <c r="C2335" s="12" t="s">
        <v>7358</v>
      </c>
      <c r="D2335" s="11" t="s">
        <v>7549</v>
      </c>
      <c r="E2335" s="11" t="s">
        <v>7594</v>
      </c>
      <c r="F2335" s="11" t="s">
        <v>7593</v>
      </c>
      <c r="G2335" s="12" t="s">
        <v>7595</v>
      </c>
      <c r="I2335" s="13"/>
      <c r="J2335" s="13"/>
      <c r="M2335" s="15"/>
      <c r="N2335" s="13"/>
      <c r="O2335" s="13" t="s">
        <v>370</v>
      </c>
      <c r="P2335" s="13"/>
      <c r="R2335" s="13"/>
      <c r="S2335" s="13" t="s">
        <v>370</v>
      </c>
      <c r="T2335" s="13"/>
      <c r="W2335" s="13"/>
      <c r="Y2335" s="13"/>
      <c r="Z2335" s="14"/>
      <c r="AD2335" s="13">
        <f t="shared" si="239"/>
        <v>2</v>
      </c>
      <c r="AE2335" s="13">
        <f t="shared" si="237"/>
        <v>0</v>
      </c>
      <c r="AF2335" s="13">
        <f t="shared" si="238"/>
        <v>0</v>
      </c>
      <c r="AG2335" s="13">
        <f t="shared" si="240"/>
        <v>0</v>
      </c>
      <c r="AH2335" s="12">
        <f t="shared" si="241"/>
        <v>2</v>
      </c>
    </row>
    <row r="2336" spans="1:34" hidden="1" x14ac:dyDescent="0.3">
      <c r="A2336" s="11" t="s">
        <v>7596</v>
      </c>
      <c r="B2336" s="12" t="s">
        <v>4976</v>
      </c>
      <c r="C2336" s="12" t="s">
        <v>7358</v>
      </c>
      <c r="D2336" s="11" t="s">
        <v>7549</v>
      </c>
      <c r="E2336" s="11" t="s">
        <v>7597</v>
      </c>
      <c r="F2336" s="11" t="s">
        <v>7596</v>
      </c>
      <c r="G2336" s="12" t="s">
        <v>7598</v>
      </c>
      <c r="I2336" s="13"/>
      <c r="J2336" s="13"/>
      <c r="K2336" s="17" t="s">
        <v>416</v>
      </c>
      <c r="M2336" s="15"/>
      <c r="N2336" s="13"/>
      <c r="P2336" s="13"/>
      <c r="R2336" s="13"/>
      <c r="T2336" s="13"/>
      <c r="W2336" s="13"/>
      <c r="Y2336" s="13"/>
      <c r="Z2336" s="14"/>
      <c r="AD2336" s="13">
        <f t="shared" si="239"/>
        <v>1</v>
      </c>
      <c r="AE2336" s="13">
        <f t="shared" si="237"/>
        <v>0</v>
      </c>
      <c r="AF2336" s="13">
        <f t="shared" si="238"/>
        <v>0</v>
      </c>
      <c r="AG2336" s="13">
        <f t="shared" si="240"/>
        <v>0</v>
      </c>
      <c r="AH2336" s="12">
        <f t="shared" si="241"/>
        <v>1</v>
      </c>
    </row>
    <row r="2337" spans="1:34" hidden="1" x14ac:dyDescent="0.3">
      <c r="A2337" s="11" t="s">
        <v>7599</v>
      </c>
      <c r="B2337" s="12" t="s">
        <v>4976</v>
      </c>
      <c r="C2337" s="12" t="s">
        <v>7358</v>
      </c>
      <c r="D2337" s="11" t="s">
        <v>7549</v>
      </c>
      <c r="E2337" s="11" t="s">
        <v>7600</v>
      </c>
      <c r="F2337" s="11" t="s">
        <v>7599</v>
      </c>
      <c r="G2337" s="12" t="s">
        <v>7601</v>
      </c>
      <c r="I2337" s="13"/>
      <c r="J2337" s="13"/>
      <c r="K2337" s="17" t="s">
        <v>416</v>
      </c>
      <c r="M2337" s="15"/>
      <c r="N2337" s="13"/>
      <c r="P2337" s="13"/>
      <c r="R2337" s="13"/>
      <c r="T2337" s="13"/>
      <c r="W2337" s="13"/>
      <c r="Y2337" s="13"/>
      <c r="Z2337" s="14"/>
      <c r="AD2337" s="13">
        <f t="shared" si="239"/>
        <v>1</v>
      </c>
      <c r="AE2337" s="13">
        <f t="shared" si="237"/>
        <v>0</v>
      </c>
      <c r="AF2337" s="13">
        <f t="shared" si="238"/>
        <v>0</v>
      </c>
      <c r="AG2337" s="13">
        <f t="shared" si="240"/>
        <v>0</v>
      </c>
      <c r="AH2337" s="12">
        <f t="shared" si="241"/>
        <v>1</v>
      </c>
    </row>
    <row r="2338" spans="1:34" hidden="1" x14ac:dyDescent="0.3">
      <c r="A2338" s="11" t="s">
        <v>7602</v>
      </c>
      <c r="B2338" s="12" t="s">
        <v>4976</v>
      </c>
      <c r="C2338" s="12" t="s">
        <v>7358</v>
      </c>
      <c r="D2338" s="11" t="s">
        <v>7549</v>
      </c>
      <c r="E2338" s="11" t="s">
        <v>4564</v>
      </c>
      <c r="F2338" s="11" t="s">
        <v>7602</v>
      </c>
      <c r="G2338" s="12" t="s">
        <v>7603</v>
      </c>
      <c r="I2338" s="13"/>
      <c r="J2338" s="13" t="s">
        <v>370</v>
      </c>
      <c r="M2338" s="15" t="s">
        <v>370</v>
      </c>
      <c r="N2338" s="13"/>
      <c r="O2338" s="13" t="s">
        <v>370</v>
      </c>
      <c r="P2338" s="13"/>
      <c r="R2338" s="13"/>
      <c r="S2338" s="13" t="s">
        <v>370</v>
      </c>
      <c r="T2338" s="13"/>
      <c r="W2338" s="13"/>
      <c r="Y2338" s="13"/>
      <c r="Z2338" s="14"/>
      <c r="AD2338" s="13">
        <f t="shared" si="239"/>
        <v>4</v>
      </c>
      <c r="AE2338" s="13">
        <f t="shared" si="237"/>
        <v>0</v>
      </c>
      <c r="AF2338" s="13">
        <f t="shared" si="238"/>
        <v>0</v>
      </c>
      <c r="AG2338" s="13">
        <f t="shared" si="240"/>
        <v>0</v>
      </c>
      <c r="AH2338" s="12">
        <f t="shared" si="241"/>
        <v>4</v>
      </c>
    </row>
    <row r="2339" spans="1:34" hidden="1" x14ac:dyDescent="0.3">
      <c r="A2339" s="11" t="s">
        <v>7604</v>
      </c>
      <c r="B2339" s="12" t="s">
        <v>4976</v>
      </c>
      <c r="C2339" s="12" t="s">
        <v>7358</v>
      </c>
      <c r="D2339" s="11" t="s">
        <v>7549</v>
      </c>
      <c r="E2339" s="11" t="s">
        <v>2776</v>
      </c>
      <c r="F2339" s="11" t="s">
        <v>7604</v>
      </c>
      <c r="G2339" s="12" t="s">
        <v>7605</v>
      </c>
      <c r="I2339" s="13"/>
      <c r="J2339" s="13"/>
      <c r="K2339" s="17" t="s">
        <v>416</v>
      </c>
      <c r="M2339" s="15"/>
      <c r="N2339" s="13"/>
      <c r="P2339" s="13"/>
      <c r="R2339" s="13"/>
      <c r="T2339" s="13"/>
      <c r="W2339" s="13"/>
      <c r="Y2339" s="13"/>
      <c r="Z2339" s="14"/>
      <c r="AD2339" s="13">
        <f t="shared" si="239"/>
        <v>1</v>
      </c>
      <c r="AE2339" s="13">
        <f t="shared" ref="AE2339:AE2403" si="242">COUNTIF(H2339:Z2339,"NB")</f>
        <v>0</v>
      </c>
      <c r="AF2339" s="13">
        <f t="shared" ref="AF2339:AF2403" si="243">COUNTIF(H2339:Z2339,"V")</f>
        <v>0</v>
      </c>
      <c r="AG2339" s="13">
        <f t="shared" si="240"/>
        <v>0</v>
      </c>
      <c r="AH2339" s="12">
        <f t="shared" si="241"/>
        <v>1</v>
      </c>
    </row>
    <row r="2340" spans="1:34" hidden="1" x14ac:dyDescent="0.3">
      <c r="A2340" s="11" t="s">
        <v>7606</v>
      </c>
      <c r="B2340" s="12" t="s">
        <v>4976</v>
      </c>
      <c r="C2340" s="12" t="s">
        <v>7358</v>
      </c>
      <c r="D2340" s="11" t="s">
        <v>7607</v>
      </c>
      <c r="E2340" s="11" t="s">
        <v>804</v>
      </c>
      <c r="F2340" s="11" t="s">
        <v>7606</v>
      </c>
      <c r="G2340" s="12" t="s">
        <v>7608</v>
      </c>
      <c r="I2340" s="13"/>
      <c r="J2340" s="13"/>
      <c r="M2340" s="15" t="s">
        <v>370</v>
      </c>
      <c r="N2340" s="13"/>
      <c r="O2340" s="13" t="s">
        <v>370</v>
      </c>
      <c r="P2340" s="13"/>
      <c r="R2340" s="13"/>
      <c r="S2340" s="13" t="s">
        <v>370</v>
      </c>
      <c r="T2340" s="13"/>
      <c r="W2340" s="13" t="s">
        <v>370</v>
      </c>
      <c r="Y2340" s="13"/>
      <c r="Z2340" s="14"/>
      <c r="AD2340" s="13">
        <f t="shared" si="239"/>
        <v>4</v>
      </c>
      <c r="AE2340" s="13">
        <f t="shared" si="242"/>
        <v>0</v>
      </c>
      <c r="AF2340" s="13">
        <f t="shared" si="243"/>
        <v>0</v>
      </c>
      <c r="AG2340" s="13">
        <f t="shared" si="240"/>
        <v>0</v>
      </c>
      <c r="AH2340" s="12">
        <f t="shared" si="241"/>
        <v>4</v>
      </c>
    </row>
    <row r="2341" spans="1:34" hidden="1" x14ac:dyDescent="0.3">
      <c r="A2341" s="11" t="s">
        <v>7609</v>
      </c>
      <c r="B2341" s="12" t="s">
        <v>4976</v>
      </c>
      <c r="C2341" s="12" t="s">
        <v>7358</v>
      </c>
      <c r="D2341" s="11" t="s">
        <v>7607</v>
      </c>
      <c r="E2341" s="11" t="s">
        <v>7610</v>
      </c>
      <c r="F2341" s="11" t="s">
        <v>7609</v>
      </c>
      <c r="G2341" s="12" t="s">
        <v>7611</v>
      </c>
      <c r="I2341" s="13"/>
      <c r="J2341" s="13"/>
      <c r="M2341" s="15"/>
      <c r="N2341" s="13"/>
      <c r="P2341" s="13"/>
      <c r="R2341" s="13"/>
      <c r="S2341" s="16" t="s">
        <v>416</v>
      </c>
      <c r="T2341" s="13"/>
      <c r="W2341" s="13"/>
      <c r="Y2341" s="13"/>
      <c r="Z2341" s="14"/>
      <c r="AD2341" s="13">
        <f t="shared" si="239"/>
        <v>1</v>
      </c>
      <c r="AE2341" s="13">
        <f t="shared" si="242"/>
        <v>0</v>
      </c>
      <c r="AF2341" s="13">
        <f t="shared" si="243"/>
        <v>0</v>
      </c>
      <c r="AG2341" s="13">
        <f t="shared" si="240"/>
        <v>0</v>
      </c>
      <c r="AH2341" s="12">
        <f t="shared" si="241"/>
        <v>1</v>
      </c>
    </row>
    <row r="2342" spans="1:34" hidden="1" x14ac:dyDescent="0.3">
      <c r="A2342" s="11" t="s">
        <v>7612</v>
      </c>
      <c r="B2342" s="12" t="s">
        <v>4976</v>
      </c>
      <c r="C2342" s="12" t="s">
        <v>7358</v>
      </c>
      <c r="D2342" s="11" t="s">
        <v>7607</v>
      </c>
      <c r="E2342" s="11" t="s">
        <v>7613</v>
      </c>
      <c r="F2342" s="11" t="s">
        <v>7612</v>
      </c>
      <c r="G2342" s="12" t="s">
        <v>7614</v>
      </c>
      <c r="I2342" s="13"/>
      <c r="J2342" s="13" t="s">
        <v>370</v>
      </c>
      <c r="K2342" s="14" t="s">
        <v>370</v>
      </c>
      <c r="M2342" s="15"/>
      <c r="N2342" s="13"/>
      <c r="P2342" s="13"/>
      <c r="R2342" s="13"/>
      <c r="S2342" s="13" t="s">
        <v>370</v>
      </c>
      <c r="T2342" s="13"/>
      <c r="W2342" s="13"/>
      <c r="Y2342" s="13"/>
      <c r="Z2342" s="14"/>
      <c r="AD2342" s="13">
        <f t="shared" si="239"/>
        <v>3</v>
      </c>
      <c r="AE2342" s="13">
        <f t="shared" si="242"/>
        <v>0</v>
      </c>
      <c r="AF2342" s="13">
        <f t="shared" si="243"/>
        <v>0</v>
      </c>
      <c r="AG2342" s="13">
        <f t="shared" si="240"/>
        <v>0</v>
      </c>
      <c r="AH2342" s="12">
        <f t="shared" si="241"/>
        <v>3</v>
      </c>
    </row>
    <row r="2343" spans="1:34" hidden="1" x14ac:dyDescent="0.3">
      <c r="A2343" s="11" t="s">
        <v>7615</v>
      </c>
      <c r="B2343" s="12" t="s">
        <v>4976</v>
      </c>
      <c r="C2343" s="12" t="s">
        <v>7358</v>
      </c>
      <c r="D2343" s="11" t="s">
        <v>7607</v>
      </c>
      <c r="E2343" s="11" t="s">
        <v>5775</v>
      </c>
      <c r="F2343" s="11" t="s">
        <v>7615</v>
      </c>
      <c r="G2343" s="12" t="s">
        <v>7616</v>
      </c>
      <c r="I2343" s="13"/>
      <c r="J2343" s="13"/>
      <c r="K2343" s="14" t="s">
        <v>370</v>
      </c>
      <c r="M2343" s="15" t="s">
        <v>370</v>
      </c>
      <c r="N2343" s="13"/>
      <c r="O2343" s="13" t="s">
        <v>370</v>
      </c>
      <c r="P2343" s="13"/>
      <c r="R2343" s="13"/>
      <c r="S2343" s="13" t="s">
        <v>370</v>
      </c>
      <c r="T2343" s="13"/>
      <c r="W2343" s="13"/>
      <c r="Y2343" s="13"/>
      <c r="Z2343" s="14"/>
      <c r="AD2343" s="13">
        <f t="shared" si="239"/>
        <v>4</v>
      </c>
      <c r="AE2343" s="13">
        <f t="shared" si="242"/>
        <v>0</v>
      </c>
      <c r="AF2343" s="13">
        <f t="shared" si="243"/>
        <v>0</v>
      </c>
      <c r="AG2343" s="13">
        <f t="shared" si="240"/>
        <v>0</v>
      </c>
      <c r="AH2343" s="12">
        <f t="shared" si="241"/>
        <v>4</v>
      </c>
    </row>
    <row r="2344" spans="1:34" hidden="1" x14ac:dyDescent="0.3">
      <c r="A2344" s="11" t="s">
        <v>7617</v>
      </c>
      <c r="B2344" s="12" t="s">
        <v>4976</v>
      </c>
      <c r="C2344" s="12" t="s">
        <v>7358</v>
      </c>
      <c r="D2344" s="11" t="s">
        <v>7607</v>
      </c>
      <c r="E2344" s="11" t="s">
        <v>1371</v>
      </c>
      <c r="F2344" s="11" t="s">
        <v>7617</v>
      </c>
      <c r="G2344" s="12" t="s">
        <v>7618</v>
      </c>
      <c r="I2344" s="13"/>
      <c r="J2344" s="13"/>
      <c r="K2344" s="17" t="s">
        <v>416</v>
      </c>
      <c r="M2344" s="15"/>
      <c r="N2344" s="13"/>
      <c r="P2344" s="13"/>
      <c r="R2344" s="13"/>
      <c r="T2344" s="13"/>
      <c r="W2344" s="13"/>
      <c r="Y2344" s="13"/>
      <c r="Z2344" s="14"/>
      <c r="AD2344" s="13">
        <f t="shared" si="239"/>
        <v>1</v>
      </c>
      <c r="AE2344" s="13">
        <f t="shared" si="242"/>
        <v>0</v>
      </c>
      <c r="AF2344" s="13">
        <f t="shared" si="243"/>
        <v>0</v>
      </c>
      <c r="AG2344" s="13">
        <f t="shared" si="240"/>
        <v>0</v>
      </c>
      <c r="AH2344" s="12">
        <f t="shared" si="241"/>
        <v>1</v>
      </c>
    </row>
    <row r="2345" spans="1:34" hidden="1" x14ac:dyDescent="0.3">
      <c r="A2345" s="11" t="s">
        <v>7619</v>
      </c>
      <c r="B2345" s="12" t="s">
        <v>4976</v>
      </c>
      <c r="C2345" s="12" t="s">
        <v>7358</v>
      </c>
      <c r="D2345" s="11" t="s">
        <v>7607</v>
      </c>
      <c r="E2345" s="11" t="s">
        <v>2087</v>
      </c>
      <c r="F2345" s="11" t="s">
        <v>7619</v>
      </c>
      <c r="G2345" s="12" t="s">
        <v>7620</v>
      </c>
      <c r="I2345" s="13"/>
      <c r="J2345" s="13"/>
      <c r="K2345" s="14" t="s">
        <v>370</v>
      </c>
      <c r="M2345" s="15"/>
      <c r="N2345" s="13"/>
      <c r="P2345" s="13"/>
      <c r="Q2345" s="13" t="s">
        <v>370</v>
      </c>
      <c r="R2345" s="13"/>
      <c r="T2345" s="13"/>
      <c r="W2345" s="13" t="s">
        <v>370</v>
      </c>
      <c r="Y2345" s="13"/>
      <c r="Z2345" s="14"/>
      <c r="AD2345" s="13">
        <f t="shared" si="239"/>
        <v>3</v>
      </c>
      <c r="AE2345" s="13">
        <f t="shared" si="242"/>
        <v>0</v>
      </c>
      <c r="AF2345" s="13">
        <f t="shared" si="243"/>
        <v>0</v>
      </c>
      <c r="AG2345" s="13">
        <f t="shared" si="240"/>
        <v>0</v>
      </c>
      <c r="AH2345" s="12">
        <f t="shared" si="241"/>
        <v>3</v>
      </c>
    </row>
    <row r="2346" spans="1:34" hidden="1" x14ac:dyDescent="0.3">
      <c r="A2346" s="11" t="s">
        <v>7621</v>
      </c>
      <c r="B2346" s="12" t="s">
        <v>4976</v>
      </c>
      <c r="C2346" s="12" t="s">
        <v>7358</v>
      </c>
      <c r="D2346" s="11" t="s">
        <v>7607</v>
      </c>
      <c r="E2346" s="11" t="s">
        <v>1039</v>
      </c>
      <c r="F2346" s="11" t="s">
        <v>7621</v>
      </c>
      <c r="G2346" s="12" t="s">
        <v>7622</v>
      </c>
      <c r="H2346" s="13" t="s">
        <v>370</v>
      </c>
      <c r="I2346" s="13"/>
      <c r="J2346" s="13" t="s">
        <v>370</v>
      </c>
      <c r="K2346" s="14" t="s">
        <v>370</v>
      </c>
      <c r="M2346" s="15"/>
      <c r="N2346" s="13"/>
      <c r="P2346" s="13"/>
      <c r="R2346" s="13" t="s">
        <v>370</v>
      </c>
      <c r="S2346" s="13" t="s">
        <v>370</v>
      </c>
      <c r="T2346" s="13"/>
      <c r="V2346" s="13" t="s">
        <v>370</v>
      </c>
      <c r="W2346" s="13"/>
      <c r="Y2346" s="13"/>
      <c r="Z2346" s="14"/>
      <c r="AD2346" s="13">
        <f t="shared" si="239"/>
        <v>6</v>
      </c>
      <c r="AE2346" s="13">
        <f t="shared" si="242"/>
        <v>0</v>
      </c>
      <c r="AF2346" s="13">
        <f t="shared" si="243"/>
        <v>0</v>
      </c>
      <c r="AG2346" s="13">
        <f t="shared" si="240"/>
        <v>0</v>
      </c>
      <c r="AH2346" s="12">
        <f t="shared" si="241"/>
        <v>6</v>
      </c>
    </row>
    <row r="2347" spans="1:34" hidden="1" x14ac:dyDescent="0.3">
      <c r="A2347" s="11" t="s">
        <v>7623</v>
      </c>
      <c r="B2347" s="12" t="s">
        <v>4976</v>
      </c>
      <c r="C2347" s="12" t="s">
        <v>7358</v>
      </c>
      <c r="D2347" s="11" t="s">
        <v>7607</v>
      </c>
      <c r="E2347" s="11" t="s">
        <v>7624</v>
      </c>
      <c r="F2347" s="11" t="s">
        <v>7623</v>
      </c>
      <c r="G2347" s="12" t="s">
        <v>7625</v>
      </c>
      <c r="I2347" s="13"/>
      <c r="J2347" s="13"/>
      <c r="K2347" s="14" t="s">
        <v>370</v>
      </c>
      <c r="M2347" s="15"/>
      <c r="N2347" s="13"/>
      <c r="P2347" s="13" t="s">
        <v>370</v>
      </c>
      <c r="R2347" s="13"/>
      <c r="T2347" s="13" t="s">
        <v>370</v>
      </c>
      <c r="W2347" s="13" t="s">
        <v>370</v>
      </c>
      <c r="Y2347" s="13"/>
      <c r="Z2347" s="14"/>
      <c r="AD2347" s="13">
        <f t="shared" si="239"/>
        <v>4</v>
      </c>
      <c r="AE2347" s="13">
        <f t="shared" si="242"/>
        <v>0</v>
      </c>
      <c r="AF2347" s="13">
        <f t="shared" si="243"/>
        <v>0</v>
      </c>
      <c r="AG2347" s="13">
        <f t="shared" si="240"/>
        <v>0</v>
      </c>
      <c r="AH2347" s="12">
        <f t="shared" si="241"/>
        <v>4</v>
      </c>
    </row>
    <row r="2348" spans="1:34" hidden="1" x14ac:dyDescent="0.3">
      <c r="A2348" s="11" t="s">
        <v>7626</v>
      </c>
      <c r="B2348" s="12" t="s">
        <v>4976</v>
      </c>
      <c r="C2348" s="12" t="s">
        <v>7358</v>
      </c>
      <c r="D2348" s="11" t="s">
        <v>7607</v>
      </c>
      <c r="E2348" s="11" t="s">
        <v>7627</v>
      </c>
      <c r="F2348" s="11" t="s">
        <v>7626</v>
      </c>
      <c r="G2348" s="12" t="s">
        <v>7628</v>
      </c>
      <c r="I2348" s="13"/>
      <c r="J2348" s="13" t="s">
        <v>370</v>
      </c>
      <c r="K2348" s="14" t="s">
        <v>370</v>
      </c>
      <c r="M2348" s="15" t="s">
        <v>370</v>
      </c>
      <c r="N2348" s="13"/>
      <c r="O2348" s="13" t="s">
        <v>370</v>
      </c>
      <c r="P2348" s="13"/>
      <c r="R2348" s="13" t="s">
        <v>370</v>
      </c>
      <c r="S2348" s="13" t="s">
        <v>370</v>
      </c>
      <c r="T2348" s="13"/>
      <c r="W2348" s="13"/>
      <c r="Y2348" s="13"/>
      <c r="Z2348" s="14"/>
      <c r="AD2348" s="13">
        <f t="shared" si="239"/>
        <v>6</v>
      </c>
      <c r="AE2348" s="13">
        <f t="shared" si="242"/>
        <v>0</v>
      </c>
      <c r="AF2348" s="13">
        <f t="shared" si="243"/>
        <v>0</v>
      </c>
      <c r="AG2348" s="13">
        <f t="shared" si="240"/>
        <v>0</v>
      </c>
      <c r="AH2348" s="12">
        <f t="shared" si="241"/>
        <v>6</v>
      </c>
    </row>
    <row r="2349" spans="1:34" hidden="1" x14ac:dyDescent="0.3">
      <c r="A2349" s="11" t="s">
        <v>117</v>
      </c>
      <c r="B2349" s="12" t="s">
        <v>4976</v>
      </c>
      <c r="C2349" s="12" t="s">
        <v>7358</v>
      </c>
      <c r="D2349" s="11" t="s">
        <v>7607</v>
      </c>
      <c r="E2349" s="11" t="s">
        <v>7629</v>
      </c>
      <c r="F2349" s="11" t="s">
        <v>117</v>
      </c>
      <c r="G2349" s="12" t="s">
        <v>7630</v>
      </c>
      <c r="I2349" s="13"/>
      <c r="J2349" s="13"/>
      <c r="K2349" s="14" t="s">
        <v>370</v>
      </c>
      <c r="M2349" s="15" t="s">
        <v>370</v>
      </c>
      <c r="N2349" s="13"/>
      <c r="P2349" s="13"/>
      <c r="Q2349" s="13" t="s">
        <v>370</v>
      </c>
      <c r="R2349" s="13"/>
      <c r="T2349" s="13"/>
      <c r="W2349" s="13" t="s">
        <v>370</v>
      </c>
      <c r="Y2349" s="13"/>
      <c r="Z2349" s="14"/>
      <c r="AD2349" s="13">
        <f t="shared" ref="AD2349:AD2412" si="244">COUNTIF(H2349:Z2349,"X")+COUNTIF(H2349:Z2349, "X(e)")</f>
        <v>4</v>
      </c>
      <c r="AE2349" s="13">
        <f t="shared" si="242"/>
        <v>0</v>
      </c>
      <c r="AF2349" s="13">
        <f t="shared" si="243"/>
        <v>0</v>
      </c>
      <c r="AG2349" s="13">
        <f t="shared" si="240"/>
        <v>0</v>
      </c>
      <c r="AH2349" s="12">
        <f t="shared" si="241"/>
        <v>4</v>
      </c>
    </row>
    <row r="2350" spans="1:34" hidden="1" x14ac:dyDescent="0.3">
      <c r="A2350" s="11" t="s">
        <v>7631</v>
      </c>
      <c r="B2350" s="12" t="s">
        <v>4976</v>
      </c>
      <c r="C2350" s="12" t="s">
        <v>7358</v>
      </c>
      <c r="D2350" s="11" t="s">
        <v>7607</v>
      </c>
      <c r="E2350" s="11" t="s">
        <v>2420</v>
      </c>
      <c r="F2350" s="11" t="s">
        <v>7631</v>
      </c>
      <c r="G2350" s="12" t="s">
        <v>7632</v>
      </c>
      <c r="I2350" s="13"/>
      <c r="J2350" s="13"/>
      <c r="M2350" s="15" t="s">
        <v>370</v>
      </c>
      <c r="N2350" s="13"/>
      <c r="O2350" s="13" t="s">
        <v>370</v>
      </c>
      <c r="P2350" s="13"/>
      <c r="R2350" s="13"/>
      <c r="S2350" s="13" t="s">
        <v>370</v>
      </c>
      <c r="T2350" s="13"/>
      <c r="W2350" s="13"/>
      <c r="Y2350" s="13"/>
      <c r="Z2350" s="14"/>
      <c r="AD2350" s="13">
        <f t="shared" si="244"/>
        <v>3</v>
      </c>
      <c r="AE2350" s="13">
        <f t="shared" si="242"/>
        <v>0</v>
      </c>
      <c r="AF2350" s="13">
        <f t="shared" si="243"/>
        <v>0</v>
      </c>
      <c r="AG2350" s="13">
        <f t="shared" si="240"/>
        <v>0</v>
      </c>
      <c r="AH2350" s="12">
        <f t="shared" si="241"/>
        <v>3</v>
      </c>
    </row>
    <row r="2351" spans="1:34" hidden="1" x14ac:dyDescent="0.3">
      <c r="A2351" s="11" t="s">
        <v>7633</v>
      </c>
      <c r="B2351" s="12" t="s">
        <v>4976</v>
      </c>
      <c r="C2351" s="12" t="s">
        <v>7358</v>
      </c>
      <c r="D2351" s="11" t="s">
        <v>7607</v>
      </c>
      <c r="E2351" s="11" t="s">
        <v>7634</v>
      </c>
      <c r="F2351" s="11" t="s">
        <v>7633</v>
      </c>
      <c r="G2351" s="12" t="s">
        <v>7635</v>
      </c>
      <c r="I2351" s="13"/>
      <c r="J2351" s="13"/>
      <c r="M2351" s="15"/>
      <c r="N2351" s="13"/>
      <c r="P2351" s="13"/>
      <c r="R2351" s="13"/>
      <c r="S2351" s="16" t="s">
        <v>416</v>
      </c>
      <c r="T2351" s="13"/>
      <c r="W2351" s="13"/>
      <c r="Y2351" s="13"/>
      <c r="Z2351" s="14"/>
      <c r="AD2351" s="13">
        <f t="shared" si="244"/>
        <v>1</v>
      </c>
      <c r="AE2351" s="13">
        <f t="shared" si="242"/>
        <v>0</v>
      </c>
      <c r="AF2351" s="13">
        <f t="shared" si="243"/>
        <v>0</v>
      </c>
      <c r="AG2351" s="13">
        <f t="shared" si="240"/>
        <v>0</v>
      </c>
      <c r="AH2351" s="12">
        <f t="shared" si="241"/>
        <v>1</v>
      </c>
    </row>
    <row r="2352" spans="1:34" hidden="1" x14ac:dyDescent="0.3">
      <c r="A2352" s="11" t="s">
        <v>7636</v>
      </c>
      <c r="B2352" s="12" t="s">
        <v>4976</v>
      </c>
      <c r="C2352" s="12" t="s">
        <v>7358</v>
      </c>
      <c r="D2352" s="11" t="s">
        <v>7637</v>
      </c>
      <c r="E2352" s="11" t="s">
        <v>7638</v>
      </c>
      <c r="F2352" s="11" t="s">
        <v>7636</v>
      </c>
      <c r="G2352" s="12" t="s">
        <v>7639</v>
      </c>
      <c r="I2352" s="13"/>
      <c r="J2352" s="13" t="s">
        <v>370</v>
      </c>
      <c r="K2352" s="14" t="s">
        <v>370</v>
      </c>
      <c r="M2352" s="15" t="s">
        <v>370</v>
      </c>
      <c r="N2352" s="13"/>
      <c r="O2352" s="13" t="s">
        <v>370</v>
      </c>
      <c r="P2352" s="13" t="s">
        <v>370</v>
      </c>
      <c r="Q2352" s="13" t="s">
        <v>370</v>
      </c>
      <c r="R2352" s="13"/>
      <c r="S2352" s="13" t="s">
        <v>370</v>
      </c>
      <c r="T2352" s="13" t="s">
        <v>370</v>
      </c>
      <c r="U2352" s="13" t="s">
        <v>370</v>
      </c>
      <c r="W2352" s="13" t="s">
        <v>370</v>
      </c>
      <c r="Y2352" s="13"/>
      <c r="Z2352" s="14"/>
      <c r="AD2352" s="13">
        <f t="shared" si="244"/>
        <v>10</v>
      </c>
      <c r="AE2352" s="13">
        <f t="shared" si="242"/>
        <v>0</v>
      </c>
      <c r="AF2352" s="13">
        <f t="shared" si="243"/>
        <v>0</v>
      </c>
      <c r="AG2352" s="13">
        <f t="shared" si="240"/>
        <v>0</v>
      </c>
      <c r="AH2352" s="12">
        <f t="shared" si="241"/>
        <v>10</v>
      </c>
    </row>
    <row r="2353" spans="1:34" hidden="1" x14ac:dyDescent="0.3">
      <c r="A2353" s="11" t="s">
        <v>7640</v>
      </c>
      <c r="B2353" s="12" t="s">
        <v>4976</v>
      </c>
      <c r="C2353" s="12" t="s">
        <v>7358</v>
      </c>
      <c r="D2353" s="11" t="s">
        <v>7637</v>
      </c>
      <c r="E2353" s="11" t="s">
        <v>7641</v>
      </c>
      <c r="F2353" s="11" t="s">
        <v>7640</v>
      </c>
      <c r="G2353" s="12" t="s">
        <v>7642</v>
      </c>
      <c r="I2353" s="13"/>
      <c r="J2353" s="13"/>
      <c r="K2353" s="17" t="s">
        <v>416</v>
      </c>
      <c r="M2353" s="15"/>
      <c r="N2353" s="13"/>
      <c r="P2353" s="13"/>
      <c r="R2353" s="13"/>
      <c r="T2353" s="13"/>
      <c r="W2353" s="13"/>
      <c r="Y2353" s="13"/>
      <c r="Z2353" s="14"/>
      <c r="AD2353" s="13">
        <f t="shared" si="244"/>
        <v>1</v>
      </c>
      <c r="AE2353" s="13">
        <f t="shared" si="242"/>
        <v>0</v>
      </c>
      <c r="AF2353" s="13">
        <f t="shared" si="243"/>
        <v>0</v>
      </c>
      <c r="AG2353" s="13">
        <f t="shared" si="240"/>
        <v>0</v>
      </c>
      <c r="AH2353" s="12">
        <f t="shared" si="241"/>
        <v>1</v>
      </c>
    </row>
    <row r="2354" spans="1:34" hidden="1" x14ac:dyDescent="0.3">
      <c r="A2354" s="11" t="s">
        <v>115</v>
      </c>
      <c r="B2354" s="12" t="s">
        <v>4976</v>
      </c>
      <c r="C2354" s="12" t="s">
        <v>7358</v>
      </c>
      <c r="D2354" s="11" t="s">
        <v>7637</v>
      </c>
      <c r="E2354" s="11" t="s">
        <v>7643</v>
      </c>
      <c r="F2354" s="11" t="s">
        <v>115</v>
      </c>
      <c r="G2354" s="12" t="s">
        <v>7644</v>
      </c>
      <c r="H2354" s="13" t="s">
        <v>370</v>
      </c>
      <c r="I2354" s="13"/>
      <c r="J2354" s="13" t="s">
        <v>370</v>
      </c>
      <c r="K2354" s="14" t="s">
        <v>370</v>
      </c>
      <c r="M2354" s="15" t="s">
        <v>370</v>
      </c>
      <c r="N2354" s="13"/>
      <c r="O2354" s="13" t="s">
        <v>370</v>
      </c>
      <c r="P2354" s="13" t="s">
        <v>370</v>
      </c>
      <c r="Q2354" s="13" t="s">
        <v>370</v>
      </c>
      <c r="R2354" s="13" t="s">
        <v>370</v>
      </c>
      <c r="S2354" s="13" t="s">
        <v>370</v>
      </c>
      <c r="T2354" s="13" t="s">
        <v>370</v>
      </c>
      <c r="W2354" s="13" t="s">
        <v>370</v>
      </c>
      <c r="Y2354" s="13"/>
      <c r="Z2354" s="14"/>
      <c r="AD2354" s="13">
        <f t="shared" si="244"/>
        <v>11</v>
      </c>
      <c r="AE2354" s="13">
        <f t="shared" si="242"/>
        <v>0</v>
      </c>
      <c r="AF2354" s="13">
        <f t="shared" si="243"/>
        <v>0</v>
      </c>
      <c r="AG2354" s="13">
        <f t="shared" si="240"/>
        <v>0</v>
      </c>
      <c r="AH2354" s="12">
        <f t="shared" si="241"/>
        <v>11</v>
      </c>
    </row>
    <row r="2355" spans="1:34" hidden="1" x14ac:dyDescent="0.3">
      <c r="A2355" s="11" t="s">
        <v>7645</v>
      </c>
      <c r="B2355" s="12" t="s">
        <v>4976</v>
      </c>
      <c r="C2355" s="12" t="s">
        <v>7358</v>
      </c>
      <c r="D2355" s="11" t="s">
        <v>7637</v>
      </c>
      <c r="E2355" s="11" t="s">
        <v>7646</v>
      </c>
      <c r="F2355" s="11" t="s">
        <v>7645</v>
      </c>
      <c r="G2355" s="12" t="s">
        <v>7647</v>
      </c>
      <c r="I2355" s="13"/>
      <c r="J2355" s="13"/>
      <c r="M2355" s="15"/>
      <c r="N2355" s="13"/>
      <c r="P2355" s="13"/>
      <c r="R2355" s="13"/>
      <c r="T2355" s="13"/>
      <c r="W2355" s="16" t="s">
        <v>416</v>
      </c>
      <c r="Y2355" s="13"/>
      <c r="Z2355" s="14"/>
      <c r="AD2355" s="13">
        <f t="shared" si="244"/>
        <v>1</v>
      </c>
      <c r="AE2355" s="13">
        <f t="shared" si="242"/>
        <v>0</v>
      </c>
      <c r="AF2355" s="13">
        <f t="shared" si="243"/>
        <v>0</v>
      </c>
      <c r="AG2355" s="13">
        <f t="shared" si="240"/>
        <v>0</v>
      </c>
      <c r="AH2355" s="12">
        <f t="shared" si="241"/>
        <v>1</v>
      </c>
    </row>
    <row r="2356" spans="1:34" hidden="1" x14ac:dyDescent="0.3">
      <c r="A2356" s="11" t="s">
        <v>7648</v>
      </c>
      <c r="B2356" s="12" t="s">
        <v>4976</v>
      </c>
      <c r="C2356" s="12" t="s">
        <v>7358</v>
      </c>
      <c r="D2356" s="11" t="s">
        <v>7637</v>
      </c>
      <c r="E2356" s="11" t="s">
        <v>4377</v>
      </c>
      <c r="F2356" s="11" t="s">
        <v>7648</v>
      </c>
      <c r="G2356" s="12" t="s">
        <v>7649</v>
      </c>
      <c r="I2356" s="13"/>
      <c r="J2356" s="13"/>
      <c r="M2356" s="15" t="s">
        <v>370</v>
      </c>
      <c r="N2356" s="13"/>
      <c r="O2356" s="13" t="s">
        <v>370</v>
      </c>
      <c r="P2356" s="13"/>
      <c r="R2356" s="13"/>
      <c r="T2356" s="13"/>
      <c r="W2356" s="13" t="s">
        <v>370</v>
      </c>
      <c r="Y2356" s="13"/>
      <c r="Z2356" s="14"/>
      <c r="AD2356" s="13">
        <f t="shared" si="244"/>
        <v>3</v>
      </c>
      <c r="AE2356" s="13">
        <f t="shared" si="242"/>
        <v>0</v>
      </c>
      <c r="AF2356" s="13">
        <f t="shared" si="243"/>
        <v>0</v>
      </c>
      <c r="AG2356" s="13">
        <f t="shared" si="240"/>
        <v>0</v>
      </c>
      <c r="AH2356" s="12">
        <f t="shared" si="241"/>
        <v>3</v>
      </c>
    </row>
    <row r="2357" spans="1:34" hidden="1" x14ac:dyDescent="0.3">
      <c r="A2357" s="11" t="s">
        <v>7650</v>
      </c>
      <c r="B2357" s="12" t="s">
        <v>4976</v>
      </c>
      <c r="C2357" s="12" t="s">
        <v>7358</v>
      </c>
      <c r="D2357" s="11" t="s">
        <v>7637</v>
      </c>
      <c r="E2357" s="11" t="s">
        <v>7651</v>
      </c>
      <c r="F2357" s="11" t="s">
        <v>7650</v>
      </c>
      <c r="G2357" s="12" t="s">
        <v>7652</v>
      </c>
      <c r="I2357" s="13"/>
      <c r="J2357" s="13"/>
      <c r="K2357" s="14" t="s">
        <v>370</v>
      </c>
      <c r="M2357" s="15"/>
      <c r="N2357" s="13"/>
      <c r="P2357" s="13" t="s">
        <v>370</v>
      </c>
      <c r="Q2357" s="13" t="s">
        <v>370</v>
      </c>
      <c r="R2357" s="13"/>
      <c r="T2357" s="13" t="s">
        <v>370</v>
      </c>
      <c r="W2357" s="13" t="s">
        <v>370</v>
      </c>
      <c r="Y2357" s="13"/>
      <c r="Z2357" s="14"/>
      <c r="AD2357" s="13">
        <f t="shared" si="244"/>
        <v>5</v>
      </c>
      <c r="AE2357" s="13">
        <f t="shared" si="242"/>
        <v>0</v>
      </c>
      <c r="AF2357" s="13">
        <f t="shared" si="243"/>
        <v>0</v>
      </c>
      <c r="AG2357" s="13">
        <f t="shared" si="240"/>
        <v>0</v>
      </c>
      <c r="AH2357" s="12">
        <f t="shared" si="241"/>
        <v>5</v>
      </c>
    </row>
    <row r="2358" spans="1:34" hidden="1" x14ac:dyDescent="0.3">
      <c r="A2358" s="11" t="s">
        <v>7653</v>
      </c>
      <c r="B2358" s="12" t="s">
        <v>4976</v>
      </c>
      <c r="C2358" s="12" t="s">
        <v>7358</v>
      </c>
      <c r="D2358" s="11" t="s">
        <v>7637</v>
      </c>
      <c r="E2358" s="11" t="s">
        <v>7654</v>
      </c>
      <c r="F2358" s="11" t="s">
        <v>7653</v>
      </c>
      <c r="G2358" s="12" t="s">
        <v>7655</v>
      </c>
      <c r="I2358" s="13"/>
      <c r="J2358" s="13" t="s">
        <v>370</v>
      </c>
      <c r="K2358" s="14" t="s">
        <v>370</v>
      </c>
      <c r="M2358" s="15" t="s">
        <v>370</v>
      </c>
      <c r="N2358" s="13"/>
      <c r="O2358" s="13" t="s">
        <v>370</v>
      </c>
      <c r="P2358" s="13"/>
      <c r="R2358" s="13"/>
      <c r="S2358" s="13" t="s">
        <v>370</v>
      </c>
      <c r="T2358" s="13"/>
      <c r="W2358" s="13"/>
      <c r="Y2358" s="13"/>
      <c r="Z2358" s="14"/>
      <c r="AD2358" s="13">
        <f t="shared" si="244"/>
        <v>5</v>
      </c>
      <c r="AE2358" s="13">
        <f t="shared" si="242"/>
        <v>0</v>
      </c>
      <c r="AF2358" s="13">
        <f t="shared" si="243"/>
        <v>0</v>
      </c>
      <c r="AG2358" s="13">
        <f t="shared" si="240"/>
        <v>0</v>
      </c>
      <c r="AH2358" s="12">
        <f t="shared" si="241"/>
        <v>5</v>
      </c>
    </row>
    <row r="2359" spans="1:34" hidden="1" x14ac:dyDescent="0.3">
      <c r="A2359" s="11" t="s">
        <v>7656</v>
      </c>
      <c r="B2359" s="12" t="s">
        <v>4976</v>
      </c>
      <c r="C2359" s="12" t="s">
        <v>7358</v>
      </c>
      <c r="D2359" s="11" t="s">
        <v>7657</v>
      </c>
      <c r="E2359" s="11" t="s">
        <v>1685</v>
      </c>
      <c r="F2359" s="11" t="s">
        <v>7656</v>
      </c>
      <c r="G2359" s="12" t="s">
        <v>7658</v>
      </c>
      <c r="I2359" s="13"/>
      <c r="J2359" s="13"/>
      <c r="M2359" s="15" t="s">
        <v>370</v>
      </c>
      <c r="N2359" s="13"/>
      <c r="O2359" s="13" t="s">
        <v>370</v>
      </c>
      <c r="P2359" s="13"/>
      <c r="R2359" s="13"/>
      <c r="S2359" s="13" t="s">
        <v>370</v>
      </c>
      <c r="T2359" s="13"/>
      <c r="W2359" s="13"/>
      <c r="Y2359" s="13"/>
      <c r="Z2359" s="14"/>
      <c r="AD2359" s="13">
        <f t="shared" si="244"/>
        <v>3</v>
      </c>
      <c r="AE2359" s="13">
        <f t="shared" si="242"/>
        <v>0</v>
      </c>
      <c r="AF2359" s="13">
        <f t="shared" si="243"/>
        <v>0</v>
      </c>
      <c r="AG2359" s="13">
        <f t="shared" si="240"/>
        <v>0</v>
      </c>
      <c r="AH2359" s="12">
        <f t="shared" si="241"/>
        <v>3</v>
      </c>
    </row>
    <row r="2360" spans="1:34" hidden="1" x14ac:dyDescent="0.3">
      <c r="A2360" s="11" t="s">
        <v>7659</v>
      </c>
      <c r="B2360" s="12" t="s">
        <v>4976</v>
      </c>
      <c r="C2360" s="12" t="s">
        <v>7358</v>
      </c>
      <c r="D2360" s="11" t="s">
        <v>7660</v>
      </c>
      <c r="E2360" s="11" t="s">
        <v>4335</v>
      </c>
      <c r="F2360" s="11" t="s">
        <v>7659</v>
      </c>
      <c r="G2360" s="12" t="s">
        <v>7661</v>
      </c>
      <c r="I2360" s="13"/>
      <c r="J2360" s="13" t="s">
        <v>396</v>
      </c>
      <c r="M2360" s="15" t="s">
        <v>370</v>
      </c>
      <c r="N2360" s="13"/>
      <c r="O2360" s="13" t="s">
        <v>370</v>
      </c>
      <c r="P2360" s="13"/>
      <c r="R2360" s="13"/>
      <c r="S2360" s="13" t="s">
        <v>370</v>
      </c>
      <c r="T2360" s="13"/>
      <c r="W2360" s="13"/>
      <c r="Y2360" s="13"/>
      <c r="Z2360" s="14"/>
      <c r="AD2360" s="13">
        <f t="shared" si="244"/>
        <v>3</v>
      </c>
      <c r="AE2360" s="13">
        <f t="shared" si="242"/>
        <v>0</v>
      </c>
      <c r="AF2360" s="13">
        <f t="shared" si="243"/>
        <v>0</v>
      </c>
      <c r="AG2360" s="13">
        <f t="shared" si="240"/>
        <v>0</v>
      </c>
      <c r="AH2360" s="12">
        <f t="shared" si="241"/>
        <v>3</v>
      </c>
    </row>
    <row r="2361" spans="1:34" hidden="1" x14ac:dyDescent="0.3">
      <c r="A2361" s="11" t="s">
        <v>7662</v>
      </c>
      <c r="B2361" s="12" t="s">
        <v>4976</v>
      </c>
      <c r="C2361" s="12" t="s">
        <v>7358</v>
      </c>
      <c r="D2361" s="11" t="s">
        <v>7660</v>
      </c>
      <c r="E2361" s="11" t="s">
        <v>7663</v>
      </c>
      <c r="F2361" s="11" t="s">
        <v>7662</v>
      </c>
      <c r="G2361" s="12" t="s">
        <v>7664</v>
      </c>
      <c r="I2361" s="13"/>
      <c r="J2361" s="13"/>
      <c r="M2361" s="15"/>
      <c r="N2361" s="13"/>
      <c r="O2361" s="13" t="s">
        <v>370</v>
      </c>
      <c r="P2361" s="13"/>
      <c r="R2361" s="13"/>
      <c r="S2361" s="13" t="s">
        <v>370</v>
      </c>
      <c r="T2361" s="13"/>
      <c r="W2361" s="13"/>
      <c r="Y2361" s="13"/>
      <c r="Z2361" s="14"/>
      <c r="AD2361" s="13">
        <f t="shared" si="244"/>
        <v>2</v>
      </c>
      <c r="AE2361" s="13">
        <f t="shared" si="242"/>
        <v>0</v>
      </c>
      <c r="AF2361" s="13">
        <f t="shared" si="243"/>
        <v>0</v>
      </c>
      <c r="AG2361" s="13">
        <f t="shared" ref="AG2361:AG2424" si="245">COUNTIF(H2361:AA2361,"IN")</f>
        <v>0</v>
      </c>
      <c r="AH2361" s="12">
        <f t="shared" si="241"/>
        <v>2</v>
      </c>
    </row>
    <row r="2362" spans="1:34" hidden="1" x14ac:dyDescent="0.3">
      <c r="A2362" s="11" t="s">
        <v>7665</v>
      </c>
      <c r="B2362" s="12" t="s">
        <v>4976</v>
      </c>
      <c r="C2362" s="12" t="s">
        <v>7358</v>
      </c>
      <c r="D2362" s="11" t="s">
        <v>7660</v>
      </c>
      <c r="E2362" s="11" t="s">
        <v>1036</v>
      </c>
      <c r="F2362" s="11" t="s">
        <v>7665</v>
      </c>
      <c r="G2362" s="12" t="s">
        <v>7666</v>
      </c>
      <c r="I2362" s="13"/>
      <c r="J2362" s="13" t="s">
        <v>370</v>
      </c>
      <c r="M2362" s="15"/>
      <c r="N2362" s="13"/>
      <c r="P2362" s="13"/>
      <c r="R2362" s="13"/>
      <c r="S2362" s="13" t="s">
        <v>370</v>
      </c>
      <c r="T2362" s="13"/>
      <c r="W2362" s="13"/>
      <c r="Y2362" s="13"/>
      <c r="Z2362" s="14"/>
      <c r="AD2362" s="13">
        <f t="shared" si="244"/>
        <v>2</v>
      </c>
      <c r="AE2362" s="13">
        <f t="shared" si="242"/>
        <v>0</v>
      </c>
      <c r="AF2362" s="13">
        <f t="shared" si="243"/>
        <v>0</v>
      </c>
      <c r="AG2362" s="13">
        <f t="shared" si="245"/>
        <v>0</v>
      </c>
      <c r="AH2362" s="12">
        <f t="shared" si="241"/>
        <v>2</v>
      </c>
    </row>
    <row r="2363" spans="1:34" hidden="1" x14ac:dyDescent="0.3">
      <c r="A2363" s="11" t="s">
        <v>7667</v>
      </c>
      <c r="B2363" s="12" t="s">
        <v>4976</v>
      </c>
      <c r="C2363" s="12" t="s">
        <v>7358</v>
      </c>
      <c r="D2363" s="11" t="s">
        <v>7668</v>
      </c>
      <c r="E2363" s="11" t="s">
        <v>2618</v>
      </c>
      <c r="F2363" s="11" t="s">
        <v>7667</v>
      </c>
      <c r="G2363" s="12" t="s">
        <v>7669</v>
      </c>
      <c r="H2363" s="13" t="s">
        <v>370</v>
      </c>
      <c r="I2363" s="13"/>
      <c r="J2363" s="13" t="s">
        <v>370</v>
      </c>
      <c r="K2363" s="14" t="s">
        <v>370</v>
      </c>
      <c r="L2363" s="13" t="s">
        <v>396</v>
      </c>
      <c r="M2363" s="15" t="s">
        <v>370</v>
      </c>
      <c r="N2363" s="13"/>
      <c r="O2363" s="13" t="s">
        <v>370</v>
      </c>
      <c r="P2363" s="13" t="s">
        <v>370</v>
      </c>
      <c r="Q2363" s="13" t="s">
        <v>370</v>
      </c>
      <c r="R2363" s="13" t="s">
        <v>370</v>
      </c>
      <c r="S2363" s="13" t="s">
        <v>370</v>
      </c>
      <c r="T2363" s="13" t="s">
        <v>370</v>
      </c>
      <c r="V2363" s="13" t="s">
        <v>370</v>
      </c>
      <c r="W2363" s="13" t="s">
        <v>370</v>
      </c>
      <c r="Y2363" s="13"/>
      <c r="Z2363" s="14"/>
      <c r="AD2363" s="13">
        <f t="shared" si="244"/>
        <v>12</v>
      </c>
      <c r="AE2363" s="13">
        <f t="shared" si="242"/>
        <v>0</v>
      </c>
      <c r="AF2363" s="13">
        <f t="shared" si="243"/>
        <v>0</v>
      </c>
      <c r="AG2363" s="13">
        <f t="shared" si="245"/>
        <v>0</v>
      </c>
      <c r="AH2363" s="12">
        <f t="shared" si="241"/>
        <v>12</v>
      </c>
    </row>
    <row r="2364" spans="1:34" hidden="1" x14ac:dyDescent="0.3">
      <c r="A2364" s="11" t="s">
        <v>7670</v>
      </c>
      <c r="B2364" s="12" t="s">
        <v>4976</v>
      </c>
      <c r="C2364" s="12" t="s">
        <v>7358</v>
      </c>
      <c r="D2364" s="11" t="s">
        <v>7671</v>
      </c>
      <c r="E2364" s="11" t="s">
        <v>4315</v>
      </c>
      <c r="F2364" s="11" t="s">
        <v>7670</v>
      </c>
      <c r="G2364" s="12" t="s">
        <v>7672</v>
      </c>
      <c r="H2364" s="13" t="s">
        <v>370</v>
      </c>
      <c r="I2364" s="13"/>
      <c r="J2364" s="13" t="s">
        <v>370</v>
      </c>
      <c r="M2364" s="15" t="s">
        <v>370</v>
      </c>
      <c r="N2364" s="13"/>
      <c r="O2364" s="13" t="s">
        <v>370</v>
      </c>
      <c r="P2364" s="13"/>
      <c r="R2364" s="13"/>
      <c r="S2364" s="13" t="s">
        <v>370</v>
      </c>
      <c r="T2364" s="13"/>
      <c r="W2364" s="13" t="s">
        <v>370</v>
      </c>
      <c r="Y2364" s="13"/>
      <c r="Z2364" s="14"/>
      <c r="AD2364" s="13">
        <f t="shared" si="244"/>
        <v>6</v>
      </c>
      <c r="AE2364" s="13">
        <f t="shared" si="242"/>
        <v>0</v>
      </c>
      <c r="AF2364" s="13">
        <f t="shared" si="243"/>
        <v>0</v>
      </c>
      <c r="AG2364" s="13">
        <f t="shared" si="245"/>
        <v>0</v>
      </c>
      <c r="AH2364" s="12">
        <f t="shared" si="241"/>
        <v>6</v>
      </c>
    </row>
    <row r="2365" spans="1:34" hidden="1" x14ac:dyDescent="0.3">
      <c r="A2365" s="11" t="s">
        <v>7673</v>
      </c>
      <c r="B2365" s="12" t="s">
        <v>4976</v>
      </c>
      <c r="C2365" s="12" t="s">
        <v>7358</v>
      </c>
      <c r="D2365" s="11" t="s">
        <v>7674</v>
      </c>
      <c r="E2365" s="11" t="s">
        <v>7675</v>
      </c>
      <c r="F2365" s="11" t="s">
        <v>7673</v>
      </c>
      <c r="G2365" s="12" t="s">
        <v>7676</v>
      </c>
      <c r="I2365" s="13"/>
      <c r="J2365" s="13"/>
      <c r="M2365" s="15" t="s">
        <v>370</v>
      </c>
      <c r="N2365" s="13"/>
      <c r="P2365" s="13"/>
      <c r="R2365" s="13"/>
      <c r="T2365" s="13"/>
      <c r="W2365" s="13"/>
      <c r="Y2365" s="13"/>
      <c r="Z2365" s="14"/>
      <c r="AD2365" s="13">
        <f t="shared" si="244"/>
        <v>1</v>
      </c>
      <c r="AE2365" s="13">
        <f t="shared" si="242"/>
        <v>0</v>
      </c>
      <c r="AF2365" s="13">
        <f t="shared" si="243"/>
        <v>0</v>
      </c>
      <c r="AG2365" s="13">
        <f t="shared" si="245"/>
        <v>0</v>
      </c>
      <c r="AH2365" s="12">
        <f t="shared" si="241"/>
        <v>1</v>
      </c>
    </row>
    <row r="2366" spans="1:34" hidden="1" x14ac:dyDescent="0.3">
      <c r="A2366" s="11" t="s">
        <v>7677</v>
      </c>
      <c r="B2366" s="12" t="s">
        <v>4976</v>
      </c>
      <c r="C2366" s="12" t="s">
        <v>7358</v>
      </c>
      <c r="D2366" s="11" t="s">
        <v>7674</v>
      </c>
      <c r="E2366" s="11" t="s">
        <v>7678</v>
      </c>
      <c r="F2366" s="11" t="s">
        <v>7677</v>
      </c>
      <c r="G2366" s="12" t="s">
        <v>7679</v>
      </c>
      <c r="I2366" s="13"/>
      <c r="J2366" s="13"/>
      <c r="M2366" s="15"/>
      <c r="N2366" s="13"/>
      <c r="P2366" s="13"/>
      <c r="R2366" s="13"/>
      <c r="T2366" s="13"/>
      <c r="W2366" s="16" t="s">
        <v>416</v>
      </c>
      <c r="Y2366" s="13"/>
      <c r="Z2366" s="14"/>
      <c r="AD2366" s="13">
        <f t="shared" si="244"/>
        <v>1</v>
      </c>
      <c r="AE2366" s="13">
        <f t="shared" si="242"/>
        <v>0</v>
      </c>
      <c r="AF2366" s="13">
        <f t="shared" si="243"/>
        <v>0</v>
      </c>
      <c r="AG2366" s="13">
        <f t="shared" si="245"/>
        <v>0</v>
      </c>
      <c r="AH2366" s="12">
        <f t="shared" si="241"/>
        <v>1</v>
      </c>
    </row>
    <row r="2367" spans="1:34" hidden="1" x14ac:dyDescent="0.3">
      <c r="A2367" s="11" t="s">
        <v>7680</v>
      </c>
      <c r="B2367" s="12" t="s">
        <v>4976</v>
      </c>
      <c r="C2367" s="12" t="s">
        <v>7358</v>
      </c>
      <c r="D2367" s="11" t="s">
        <v>7674</v>
      </c>
      <c r="E2367" s="11" t="s">
        <v>7681</v>
      </c>
      <c r="F2367" s="11" t="s">
        <v>7680</v>
      </c>
      <c r="G2367" s="12" t="s">
        <v>7682</v>
      </c>
      <c r="I2367" s="13"/>
      <c r="J2367" s="13"/>
      <c r="M2367" s="15" t="s">
        <v>370</v>
      </c>
      <c r="N2367" s="13"/>
      <c r="P2367" s="13"/>
      <c r="R2367" s="13"/>
      <c r="T2367" s="13"/>
      <c r="W2367" s="13" t="s">
        <v>370</v>
      </c>
      <c r="Y2367" s="13"/>
      <c r="Z2367" s="14"/>
      <c r="AD2367" s="13">
        <f t="shared" si="244"/>
        <v>2</v>
      </c>
      <c r="AE2367" s="13">
        <f t="shared" si="242"/>
        <v>0</v>
      </c>
      <c r="AF2367" s="13">
        <f t="shared" si="243"/>
        <v>0</v>
      </c>
      <c r="AG2367" s="13">
        <f t="shared" si="245"/>
        <v>0</v>
      </c>
      <c r="AH2367" s="12">
        <f t="shared" si="241"/>
        <v>2</v>
      </c>
    </row>
    <row r="2368" spans="1:34" hidden="1" x14ac:dyDescent="0.3">
      <c r="A2368" s="11" t="s">
        <v>7683</v>
      </c>
      <c r="B2368" s="12" t="s">
        <v>4976</v>
      </c>
      <c r="C2368" s="12" t="s">
        <v>7358</v>
      </c>
      <c r="D2368" s="11" t="s">
        <v>7674</v>
      </c>
      <c r="E2368" s="11" t="s">
        <v>2358</v>
      </c>
      <c r="F2368" s="11" t="s">
        <v>7683</v>
      </c>
      <c r="G2368" s="12" t="s">
        <v>7684</v>
      </c>
      <c r="I2368" s="13"/>
      <c r="J2368" s="13"/>
      <c r="M2368" s="15" t="s">
        <v>370</v>
      </c>
      <c r="N2368" s="13"/>
      <c r="O2368" s="13" t="s">
        <v>370</v>
      </c>
      <c r="P2368" s="13"/>
      <c r="R2368" s="13"/>
      <c r="T2368" s="13"/>
      <c r="W2368" s="13"/>
      <c r="Y2368" s="13"/>
      <c r="Z2368" s="14"/>
      <c r="AD2368" s="13">
        <f t="shared" si="244"/>
        <v>2</v>
      </c>
      <c r="AE2368" s="13">
        <f t="shared" si="242"/>
        <v>0</v>
      </c>
      <c r="AF2368" s="13">
        <f t="shared" si="243"/>
        <v>0</v>
      </c>
      <c r="AG2368" s="13">
        <f t="shared" si="245"/>
        <v>0</v>
      </c>
      <c r="AH2368" s="12">
        <f t="shared" si="241"/>
        <v>2</v>
      </c>
    </row>
    <row r="2369" spans="1:34" hidden="1" x14ac:dyDescent="0.3">
      <c r="A2369" s="11" t="s">
        <v>7685</v>
      </c>
      <c r="B2369" s="12" t="s">
        <v>4976</v>
      </c>
      <c r="C2369" s="12" t="s">
        <v>7358</v>
      </c>
      <c r="D2369" s="11" t="s">
        <v>7674</v>
      </c>
      <c r="E2369" s="11" t="s">
        <v>5981</v>
      </c>
      <c r="F2369" s="11" t="s">
        <v>7685</v>
      </c>
      <c r="G2369" s="12" t="s">
        <v>7686</v>
      </c>
      <c r="I2369" s="13"/>
      <c r="J2369" s="13" t="s">
        <v>370</v>
      </c>
      <c r="M2369" s="15"/>
      <c r="N2369" s="13"/>
      <c r="P2369" s="13"/>
      <c r="R2369" s="13"/>
      <c r="S2369" s="13" t="s">
        <v>370</v>
      </c>
      <c r="T2369" s="13"/>
      <c r="W2369" s="13"/>
      <c r="Y2369" s="13"/>
      <c r="Z2369" s="14"/>
      <c r="AD2369" s="13">
        <f t="shared" si="244"/>
        <v>2</v>
      </c>
      <c r="AE2369" s="13">
        <f t="shared" si="242"/>
        <v>0</v>
      </c>
      <c r="AF2369" s="13">
        <f t="shared" si="243"/>
        <v>0</v>
      </c>
      <c r="AG2369" s="13">
        <f t="shared" si="245"/>
        <v>0</v>
      </c>
      <c r="AH2369" s="12">
        <f t="shared" si="241"/>
        <v>2</v>
      </c>
    </row>
    <row r="2370" spans="1:34" hidden="1" x14ac:dyDescent="0.3">
      <c r="A2370" s="11" t="s">
        <v>7687</v>
      </c>
      <c r="B2370" s="12" t="s">
        <v>4976</v>
      </c>
      <c r="C2370" s="12" t="s">
        <v>7358</v>
      </c>
      <c r="D2370" s="11" t="s">
        <v>7674</v>
      </c>
      <c r="E2370" s="11" t="s">
        <v>7688</v>
      </c>
      <c r="F2370" s="11" t="s">
        <v>7687</v>
      </c>
      <c r="G2370" s="12" t="s">
        <v>7689</v>
      </c>
      <c r="I2370" s="13"/>
      <c r="J2370" s="13" t="s">
        <v>370</v>
      </c>
      <c r="M2370" s="15"/>
      <c r="N2370" s="13"/>
      <c r="O2370" s="13" t="s">
        <v>370</v>
      </c>
      <c r="P2370" s="13"/>
      <c r="R2370" s="13"/>
      <c r="S2370" s="13" t="s">
        <v>370</v>
      </c>
      <c r="T2370" s="13"/>
      <c r="W2370" s="13"/>
      <c r="Y2370" s="13"/>
      <c r="Z2370" s="14"/>
      <c r="AD2370" s="13">
        <f t="shared" si="244"/>
        <v>3</v>
      </c>
      <c r="AE2370" s="13">
        <f t="shared" si="242"/>
        <v>0</v>
      </c>
      <c r="AF2370" s="13">
        <f t="shared" si="243"/>
        <v>0</v>
      </c>
      <c r="AG2370" s="13">
        <f t="shared" si="245"/>
        <v>0</v>
      </c>
      <c r="AH2370" s="12">
        <f t="shared" ref="AH2370:AH2417" si="246">SUM(AD2370:AG2370)</f>
        <v>3</v>
      </c>
    </row>
    <row r="2371" spans="1:34" hidden="1" x14ac:dyDescent="0.3">
      <c r="A2371" s="11" t="s">
        <v>7690</v>
      </c>
      <c r="B2371" s="12" t="s">
        <v>4976</v>
      </c>
      <c r="C2371" s="12" t="s">
        <v>7358</v>
      </c>
      <c r="D2371" s="11" t="s">
        <v>7674</v>
      </c>
      <c r="E2371" s="11" t="s">
        <v>7691</v>
      </c>
      <c r="F2371" s="11" t="s">
        <v>7690</v>
      </c>
      <c r="G2371" s="12" t="s">
        <v>7692</v>
      </c>
      <c r="I2371" s="13"/>
      <c r="J2371" s="13"/>
      <c r="M2371" s="15"/>
      <c r="N2371" s="13"/>
      <c r="P2371" s="13"/>
      <c r="R2371" s="13"/>
      <c r="S2371" s="16" t="s">
        <v>416</v>
      </c>
      <c r="T2371" s="13"/>
      <c r="W2371" s="13"/>
      <c r="Y2371" s="13"/>
      <c r="Z2371" s="14"/>
      <c r="AD2371" s="13">
        <f t="shared" si="244"/>
        <v>1</v>
      </c>
      <c r="AE2371" s="13">
        <f t="shared" si="242"/>
        <v>0</v>
      </c>
      <c r="AF2371" s="13">
        <f t="shared" si="243"/>
        <v>0</v>
      </c>
      <c r="AG2371" s="13">
        <f t="shared" si="245"/>
        <v>0</v>
      </c>
      <c r="AH2371" s="12">
        <f t="shared" si="246"/>
        <v>1</v>
      </c>
    </row>
    <row r="2372" spans="1:34" hidden="1" x14ac:dyDescent="0.3">
      <c r="A2372" s="11" t="s">
        <v>7693</v>
      </c>
      <c r="B2372" s="12" t="s">
        <v>4976</v>
      </c>
      <c r="C2372" s="12" t="s">
        <v>7358</v>
      </c>
      <c r="D2372" s="11" t="s">
        <v>7674</v>
      </c>
      <c r="E2372" s="11" t="s">
        <v>7694</v>
      </c>
      <c r="F2372" s="11" t="s">
        <v>7693</v>
      </c>
      <c r="G2372" s="12" t="s">
        <v>7695</v>
      </c>
      <c r="I2372" s="13"/>
      <c r="J2372" s="13"/>
      <c r="K2372" s="17" t="s">
        <v>416</v>
      </c>
      <c r="M2372" s="15"/>
      <c r="N2372" s="13"/>
      <c r="P2372" s="13"/>
      <c r="R2372" s="13"/>
      <c r="S2372" s="16"/>
      <c r="T2372" s="13"/>
      <c r="W2372" s="13"/>
      <c r="Y2372" s="13"/>
      <c r="Z2372" s="14"/>
      <c r="AD2372" s="13">
        <f t="shared" si="244"/>
        <v>1</v>
      </c>
      <c r="AE2372" s="13">
        <f t="shared" si="242"/>
        <v>0</v>
      </c>
      <c r="AF2372" s="13">
        <f t="shared" si="243"/>
        <v>0</v>
      </c>
      <c r="AG2372" s="13">
        <f t="shared" si="245"/>
        <v>0</v>
      </c>
      <c r="AH2372" s="12">
        <f t="shared" si="246"/>
        <v>1</v>
      </c>
    </row>
    <row r="2373" spans="1:34" hidden="1" x14ac:dyDescent="0.3">
      <c r="A2373" s="11" t="s">
        <v>7696</v>
      </c>
      <c r="B2373" s="12" t="s">
        <v>4976</v>
      </c>
      <c r="C2373" s="12" t="s">
        <v>7358</v>
      </c>
      <c r="D2373" s="11" t="s">
        <v>7674</v>
      </c>
      <c r="E2373" s="11" t="s">
        <v>7697</v>
      </c>
      <c r="F2373" s="11" t="s">
        <v>7696</v>
      </c>
      <c r="G2373" s="12" t="s">
        <v>7698</v>
      </c>
      <c r="I2373" s="13"/>
      <c r="J2373" s="13" t="s">
        <v>370</v>
      </c>
      <c r="K2373" s="14" t="s">
        <v>370</v>
      </c>
      <c r="M2373" s="15" t="s">
        <v>370</v>
      </c>
      <c r="N2373" s="13"/>
      <c r="O2373" s="13" t="s">
        <v>370</v>
      </c>
      <c r="P2373" s="13"/>
      <c r="R2373" s="13"/>
      <c r="S2373" s="13" t="s">
        <v>370</v>
      </c>
      <c r="T2373" s="13"/>
      <c r="W2373" s="13" t="s">
        <v>370</v>
      </c>
      <c r="Y2373" s="13"/>
      <c r="Z2373" s="14"/>
      <c r="AD2373" s="13">
        <f t="shared" si="244"/>
        <v>6</v>
      </c>
      <c r="AE2373" s="13">
        <f t="shared" si="242"/>
        <v>0</v>
      </c>
      <c r="AF2373" s="13">
        <f t="shared" si="243"/>
        <v>0</v>
      </c>
      <c r="AG2373" s="13">
        <f t="shared" si="245"/>
        <v>0</v>
      </c>
      <c r="AH2373" s="12">
        <f t="shared" si="246"/>
        <v>6</v>
      </c>
    </row>
    <row r="2374" spans="1:34" hidden="1" x14ac:dyDescent="0.3">
      <c r="A2374" s="11" t="s">
        <v>7699</v>
      </c>
      <c r="B2374" s="12" t="s">
        <v>4976</v>
      </c>
      <c r="C2374" s="12" t="s">
        <v>7358</v>
      </c>
      <c r="D2374" s="11" t="s">
        <v>7674</v>
      </c>
      <c r="E2374" s="11" t="s">
        <v>7700</v>
      </c>
      <c r="F2374" s="11" t="s">
        <v>7699</v>
      </c>
      <c r="G2374" s="12" t="s">
        <v>7701</v>
      </c>
      <c r="I2374" s="13"/>
      <c r="K2374" s="14" t="s">
        <v>370</v>
      </c>
      <c r="M2374" s="15"/>
      <c r="N2374" s="13"/>
      <c r="P2374" s="13" t="s">
        <v>370</v>
      </c>
      <c r="Q2374" s="13" t="s">
        <v>370</v>
      </c>
      <c r="R2374" s="13"/>
      <c r="T2374" s="13" t="s">
        <v>370</v>
      </c>
      <c r="W2374" s="13" t="s">
        <v>370</v>
      </c>
      <c r="Y2374" s="13"/>
      <c r="AD2374" s="13">
        <f t="shared" si="244"/>
        <v>5</v>
      </c>
      <c r="AE2374" s="13">
        <f t="shared" si="242"/>
        <v>0</v>
      </c>
      <c r="AF2374" s="13">
        <f t="shared" si="243"/>
        <v>0</v>
      </c>
      <c r="AG2374" s="13">
        <f t="shared" si="245"/>
        <v>0</v>
      </c>
      <c r="AH2374" s="12">
        <f t="shared" si="246"/>
        <v>5</v>
      </c>
    </row>
    <row r="2375" spans="1:34" hidden="1" x14ac:dyDescent="0.3">
      <c r="A2375" s="11" t="s">
        <v>129</v>
      </c>
      <c r="B2375" s="12" t="s">
        <v>4976</v>
      </c>
      <c r="C2375" s="12" t="s">
        <v>7358</v>
      </c>
      <c r="D2375" s="11" t="s">
        <v>7674</v>
      </c>
      <c r="E2375" s="11" t="s">
        <v>7702</v>
      </c>
      <c r="F2375" s="11" t="s">
        <v>129</v>
      </c>
      <c r="G2375" s="12" t="s">
        <v>7703</v>
      </c>
      <c r="I2375" s="13"/>
      <c r="J2375" s="13"/>
      <c r="M2375" s="15" t="s">
        <v>370</v>
      </c>
      <c r="N2375" s="13"/>
      <c r="O2375" s="13" t="s">
        <v>370</v>
      </c>
      <c r="P2375" s="13"/>
      <c r="R2375" s="13"/>
      <c r="S2375" s="13" t="s">
        <v>370</v>
      </c>
      <c r="T2375" s="13"/>
      <c r="W2375" s="13" t="s">
        <v>370</v>
      </c>
      <c r="Y2375" s="13"/>
      <c r="Z2375" s="14"/>
      <c r="AD2375" s="13">
        <f t="shared" si="244"/>
        <v>4</v>
      </c>
      <c r="AE2375" s="13">
        <f t="shared" si="242"/>
        <v>0</v>
      </c>
      <c r="AF2375" s="13">
        <f t="shared" si="243"/>
        <v>0</v>
      </c>
      <c r="AG2375" s="13">
        <f t="shared" si="245"/>
        <v>0</v>
      </c>
      <c r="AH2375" s="12">
        <f t="shared" si="246"/>
        <v>4</v>
      </c>
    </row>
    <row r="2376" spans="1:34" hidden="1" x14ac:dyDescent="0.3">
      <c r="A2376" s="11" t="s">
        <v>7704</v>
      </c>
      <c r="B2376" s="12" t="s">
        <v>4976</v>
      </c>
      <c r="C2376" s="12" t="s">
        <v>7358</v>
      </c>
      <c r="D2376" s="11" t="s">
        <v>7674</v>
      </c>
      <c r="E2376" s="11" t="s">
        <v>7705</v>
      </c>
      <c r="F2376" s="11" t="s">
        <v>7704</v>
      </c>
      <c r="G2376" s="12" t="s">
        <v>7706</v>
      </c>
      <c r="I2376" s="13"/>
      <c r="J2376" s="13"/>
      <c r="M2376" s="15"/>
      <c r="N2376" s="13"/>
      <c r="O2376" s="13" t="s">
        <v>370</v>
      </c>
      <c r="P2376" s="13"/>
      <c r="R2376" s="13"/>
      <c r="S2376" s="13" t="s">
        <v>370</v>
      </c>
      <c r="T2376" s="13"/>
      <c r="W2376" s="13"/>
      <c r="Y2376" s="13"/>
      <c r="Z2376" s="14"/>
      <c r="AD2376" s="13">
        <f t="shared" si="244"/>
        <v>2</v>
      </c>
      <c r="AE2376" s="13">
        <f t="shared" si="242"/>
        <v>0</v>
      </c>
      <c r="AF2376" s="13">
        <f t="shared" si="243"/>
        <v>0</v>
      </c>
      <c r="AG2376" s="13">
        <f t="shared" si="245"/>
        <v>0</v>
      </c>
      <c r="AH2376" s="12">
        <f t="shared" si="246"/>
        <v>2</v>
      </c>
    </row>
    <row r="2377" spans="1:34" hidden="1" x14ac:dyDescent="0.3">
      <c r="A2377" s="11" t="s">
        <v>7707</v>
      </c>
      <c r="B2377" s="12" t="s">
        <v>4976</v>
      </c>
      <c r="C2377" s="12" t="s">
        <v>7358</v>
      </c>
      <c r="D2377" s="11" t="s">
        <v>7708</v>
      </c>
      <c r="E2377" s="11" t="s">
        <v>7709</v>
      </c>
      <c r="F2377" s="11" t="s">
        <v>7707</v>
      </c>
      <c r="G2377" s="12" t="s">
        <v>7710</v>
      </c>
      <c r="I2377" s="13"/>
      <c r="J2377" s="13"/>
      <c r="K2377" s="14" t="s">
        <v>370</v>
      </c>
      <c r="M2377" s="15" t="s">
        <v>370</v>
      </c>
      <c r="N2377" s="13"/>
      <c r="O2377" s="13" t="s">
        <v>370</v>
      </c>
      <c r="P2377" s="13"/>
      <c r="R2377" s="13"/>
      <c r="S2377" s="13" t="s">
        <v>370</v>
      </c>
      <c r="T2377" s="13"/>
      <c r="W2377" s="13" t="s">
        <v>370</v>
      </c>
      <c r="Y2377" s="13"/>
      <c r="Z2377" s="14"/>
      <c r="AD2377" s="13">
        <f t="shared" si="244"/>
        <v>5</v>
      </c>
      <c r="AE2377" s="13">
        <f t="shared" si="242"/>
        <v>0</v>
      </c>
      <c r="AF2377" s="13">
        <f t="shared" si="243"/>
        <v>0</v>
      </c>
      <c r="AG2377" s="13">
        <f t="shared" si="245"/>
        <v>0</v>
      </c>
      <c r="AH2377" s="12">
        <f t="shared" si="246"/>
        <v>5</v>
      </c>
    </row>
    <row r="2378" spans="1:34" hidden="1" x14ac:dyDescent="0.3">
      <c r="A2378" s="11" t="s">
        <v>7711</v>
      </c>
      <c r="B2378" s="12" t="s">
        <v>4976</v>
      </c>
      <c r="C2378" s="12" t="s">
        <v>7358</v>
      </c>
      <c r="D2378" s="11" t="s">
        <v>7708</v>
      </c>
      <c r="E2378" s="11" t="s">
        <v>7712</v>
      </c>
      <c r="F2378" s="11" t="s">
        <v>7711</v>
      </c>
      <c r="G2378" s="12" t="s">
        <v>7713</v>
      </c>
      <c r="H2378" s="13" t="s">
        <v>370</v>
      </c>
      <c r="I2378" s="13"/>
      <c r="J2378" s="13" t="s">
        <v>370</v>
      </c>
      <c r="K2378" s="14" t="s">
        <v>370</v>
      </c>
      <c r="M2378" s="15"/>
      <c r="N2378" s="13"/>
      <c r="P2378" s="13"/>
      <c r="R2378" s="13" t="s">
        <v>370</v>
      </c>
      <c r="T2378" s="13"/>
      <c r="W2378" s="13"/>
      <c r="Y2378" s="13"/>
      <c r="Z2378" s="14"/>
      <c r="AD2378" s="13">
        <f t="shared" si="244"/>
        <v>4</v>
      </c>
      <c r="AE2378" s="13">
        <f t="shared" si="242"/>
        <v>0</v>
      </c>
      <c r="AF2378" s="13">
        <f t="shared" si="243"/>
        <v>0</v>
      </c>
      <c r="AG2378" s="13">
        <f t="shared" si="245"/>
        <v>0</v>
      </c>
      <c r="AH2378" s="12">
        <f t="shared" si="246"/>
        <v>4</v>
      </c>
    </row>
    <row r="2379" spans="1:34" hidden="1" x14ac:dyDescent="0.3">
      <c r="A2379" s="11" t="s">
        <v>7714</v>
      </c>
      <c r="B2379" s="12" t="s">
        <v>4976</v>
      </c>
      <c r="C2379" s="12" t="s">
        <v>7358</v>
      </c>
      <c r="D2379" s="11" t="s">
        <v>7715</v>
      </c>
      <c r="E2379" s="11" t="s">
        <v>6102</v>
      </c>
      <c r="F2379" s="11" t="s">
        <v>7714</v>
      </c>
      <c r="G2379" s="12" t="s">
        <v>7716</v>
      </c>
      <c r="I2379" s="13"/>
      <c r="J2379" s="13"/>
      <c r="M2379" s="15" t="s">
        <v>370</v>
      </c>
      <c r="N2379" s="13"/>
      <c r="P2379" s="13"/>
      <c r="R2379" s="13"/>
      <c r="T2379" s="13"/>
      <c r="W2379" s="13" t="s">
        <v>370</v>
      </c>
      <c r="Y2379" s="13"/>
      <c r="Z2379" s="14"/>
      <c r="AD2379" s="13">
        <f t="shared" si="244"/>
        <v>2</v>
      </c>
      <c r="AE2379" s="13">
        <f t="shared" si="242"/>
        <v>0</v>
      </c>
      <c r="AF2379" s="13">
        <f t="shared" si="243"/>
        <v>0</v>
      </c>
      <c r="AG2379" s="13">
        <f t="shared" si="245"/>
        <v>0</v>
      </c>
      <c r="AH2379" s="12">
        <f t="shared" si="246"/>
        <v>2</v>
      </c>
    </row>
    <row r="2380" spans="1:34" hidden="1" x14ac:dyDescent="0.3">
      <c r="A2380" s="11" t="s">
        <v>7717</v>
      </c>
      <c r="B2380" s="12" t="s">
        <v>4976</v>
      </c>
      <c r="C2380" s="12" t="s">
        <v>7358</v>
      </c>
      <c r="D2380" s="11" t="s">
        <v>7715</v>
      </c>
      <c r="E2380" s="11" t="s">
        <v>7718</v>
      </c>
      <c r="F2380" s="11" t="s">
        <v>7717</v>
      </c>
      <c r="G2380" s="12" t="s">
        <v>7719</v>
      </c>
      <c r="H2380" s="13" t="s">
        <v>370</v>
      </c>
      <c r="I2380" s="13"/>
      <c r="J2380" s="13" t="s">
        <v>370</v>
      </c>
      <c r="K2380" s="14" t="s">
        <v>538</v>
      </c>
      <c r="M2380" s="15"/>
      <c r="N2380" s="13"/>
      <c r="P2380" s="13"/>
      <c r="R2380" s="13" t="s">
        <v>370</v>
      </c>
      <c r="S2380" s="13" t="s">
        <v>538</v>
      </c>
      <c r="T2380" s="13"/>
      <c r="W2380" s="13"/>
      <c r="Y2380" s="13"/>
      <c r="Z2380" s="14"/>
      <c r="AD2380" s="13">
        <f t="shared" si="244"/>
        <v>3</v>
      </c>
      <c r="AE2380" s="13">
        <f t="shared" si="242"/>
        <v>2</v>
      </c>
      <c r="AF2380" s="13">
        <f t="shared" si="243"/>
        <v>0</v>
      </c>
      <c r="AG2380" s="13">
        <f t="shared" si="245"/>
        <v>0</v>
      </c>
      <c r="AH2380" s="12">
        <f t="shared" si="246"/>
        <v>5</v>
      </c>
    </row>
    <row r="2381" spans="1:34" hidden="1" x14ac:dyDescent="0.3">
      <c r="A2381" s="11" t="s">
        <v>7720</v>
      </c>
      <c r="B2381" s="12" t="s">
        <v>4976</v>
      </c>
      <c r="C2381" s="12" t="s">
        <v>7358</v>
      </c>
      <c r="D2381" s="11" t="s">
        <v>7715</v>
      </c>
      <c r="E2381" s="11" t="s">
        <v>5394</v>
      </c>
      <c r="F2381" s="11" t="s">
        <v>7720</v>
      </c>
      <c r="G2381" s="12" t="s">
        <v>7721</v>
      </c>
      <c r="I2381" s="13"/>
      <c r="J2381" s="13" t="s">
        <v>370</v>
      </c>
      <c r="K2381" s="14" t="s">
        <v>370</v>
      </c>
      <c r="M2381" s="15" t="s">
        <v>370</v>
      </c>
      <c r="N2381" s="13"/>
      <c r="P2381" s="13"/>
      <c r="R2381" s="13"/>
      <c r="T2381" s="13"/>
      <c r="W2381" s="13" t="s">
        <v>370</v>
      </c>
      <c r="Y2381" s="13"/>
      <c r="Z2381" s="14"/>
      <c r="AD2381" s="13">
        <f t="shared" si="244"/>
        <v>4</v>
      </c>
      <c r="AE2381" s="13">
        <f t="shared" si="242"/>
        <v>0</v>
      </c>
      <c r="AF2381" s="13">
        <f t="shared" si="243"/>
        <v>0</v>
      </c>
      <c r="AG2381" s="13">
        <f t="shared" si="245"/>
        <v>0</v>
      </c>
      <c r="AH2381" s="12">
        <f t="shared" si="246"/>
        <v>4</v>
      </c>
    </row>
    <row r="2382" spans="1:34" hidden="1" x14ac:dyDescent="0.3">
      <c r="A2382" s="11" t="s">
        <v>7722</v>
      </c>
      <c r="B2382" s="12" t="s">
        <v>4976</v>
      </c>
      <c r="C2382" s="12" t="s">
        <v>7358</v>
      </c>
      <c r="D2382" s="11" t="s">
        <v>7715</v>
      </c>
      <c r="E2382" s="11" t="s">
        <v>5379</v>
      </c>
      <c r="F2382" s="11" t="s">
        <v>7722</v>
      </c>
      <c r="G2382" s="12" t="s">
        <v>7723</v>
      </c>
      <c r="I2382" s="13"/>
      <c r="J2382" s="13"/>
      <c r="K2382" s="14" t="s">
        <v>370</v>
      </c>
      <c r="M2382" s="15" t="s">
        <v>370</v>
      </c>
      <c r="N2382" s="13"/>
      <c r="P2382" s="13" t="s">
        <v>370</v>
      </c>
      <c r="Q2382" s="13" t="s">
        <v>370</v>
      </c>
      <c r="R2382" s="13"/>
      <c r="T2382" s="13" t="s">
        <v>370</v>
      </c>
      <c r="W2382" s="13" t="s">
        <v>370</v>
      </c>
      <c r="Y2382" s="13"/>
      <c r="Z2382" s="14"/>
      <c r="AD2382" s="13">
        <f t="shared" si="244"/>
        <v>6</v>
      </c>
      <c r="AE2382" s="13">
        <f t="shared" si="242"/>
        <v>0</v>
      </c>
      <c r="AF2382" s="13">
        <f t="shared" si="243"/>
        <v>0</v>
      </c>
      <c r="AG2382" s="13">
        <f t="shared" si="245"/>
        <v>0</v>
      </c>
      <c r="AH2382" s="12">
        <f t="shared" si="246"/>
        <v>6</v>
      </c>
    </row>
    <row r="2383" spans="1:34" hidden="1" x14ac:dyDescent="0.3">
      <c r="A2383" s="11" t="s">
        <v>7724</v>
      </c>
      <c r="B2383" s="12" t="s">
        <v>4976</v>
      </c>
      <c r="C2383" s="12" t="s">
        <v>7358</v>
      </c>
      <c r="D2383" s="11" t="s">
        <v>7725</v>
      </c>
      <c r="E2383" s="11" t="s">
        <v>7726</v>
      </c>
      <c r="F2383" s="11" t="s">
        <v>7724</v>
      </c>
      <c r="G2383" s="12" t="s">
        <v>7727</v>
      </c>
      <c r="H2383" s="13" t="s">
        <v>370</v>
      </c>
      <c r="I2383" s="13"/>
      <c r="J2383" s="13" t="s">
        <v>370</v>
      </c>
      <c r="K2383" s="14" t="s">
        <v>370</v>
      </c>
      <c r="M2383" s="15" t="s">
        <v>370</v>
      </c>
      <c r="N2383" s="13"/>
      <c r="P2383" s="13"/>
      <c r="R2383" s="13" t="s">
        <v>370</v>
      </c>
      <c r="S2383" s="13" t="s">
        <v>370</v>
      </c>
      <c r="T2383" s="13"/>
      <c r="V2383" s="13" t="s">
        <v>370</v>
      </c>
      <c r="W2383" s="13" t="s">
        <v>370</v>
      </c>
      <c r="Y2383" s="13"/>
      <c r="Z2383" s="14"/>
      <c r="AD2383" s="13">
        <f t="shared" si="244"/>
        <v>8</v>
      </c>
      <c r="AE2383" s="13">
        <f t="shared" si="242"/>
        <v>0</v>
      </c>
      <c r="AF2383" s="13">
        <f t="shared" si="243"/>
        <v>0</v>
      </c>
      <c r="AG2383" s="13">
        <f t="shared" si="245"/>
        <v>0</v>
      </c>
      <c r="AH2383" s="12">
        <f t="shared" si="246"/>
        <v>8</v>
      </c>
    </row>
    <row r="2384" spans="1:34" hidden="1" x14ac:dyDescent="0.3">
      <c r="A2384" s="11" t="s">
        <v>7728</v>
      </c>
      <c r="B2384" s="12" t="s">
        <v>4976</v>
      </c>
      <c r="C2384" s="12" t="s">
        <v>7358</v>
      </c>
      <c r="D2384" s="11" t="s">
        <v>7725</v>
      </c>
      <c r="E2384" s="11" t="s">
        <v>7729</v>
      </c>
      <c r="F2384" s="11" t="s">
        <v>7728</v>
      </c>
      <c r="G2384" s="12" t="s">
        <v>7730</v>
      </c>
      <c r="I2384" s="13"/>
      <c r="J2384" s="13"/>
      <c r="M2384" s="15"/>
      <c r="N2384" s="13"/>
      <c r="O2384" s="13" t="s">
        <v>370</v>
      </c>
      <c r="P2384" s="13"/>
      <c r="R2384" s="13"/>
      <c r="S2384" s="13" t="s">
        <v>370</v>
      </c>
      <c r="T2384" s="13"/>
      <c r="W2384" s="13"/>
      <c r="Y2384" s="13"/>
      <c r="Z2384" s="14"/>
      <c r="AD2384" s="13">
        <f t="shared" si="244"/>
        <v>2</v>
      </c>
      <c r="AE2384" s="13">
        <f t="shared" si="242"/>
        <v>0</v>
      </c>
      <c r="AF2384" s="13">
        <f t="shared" si="243"/>
        <v>0</v>
      </c>
      <c r="AG2384" s="13">
        <f t="shared" si="245"/>
        <v>0</v>
      </c>
      <c r="AH2384" s="12">
        <f t="shared" si="246"/>
        <v>2</v>
      </c>
    </row>
    <row r="2385" spans="1:34" hidden="1" x14ac:dyDescent="0.3">
      <c r="A2385" s="11" t="s">
        <v>7731</v>
      </c>
      <c r="B2385" s="12" t="s">
        <v>4976</v>
      </c>
      <c r="C2385" s="12" t="s">
        <v>7358</v>
      </c>
      <c r="D2385" s="11" t="s">
        <v>7725</v>
      </c>
      <c r="E2385" s="11" t="s">
        <v>7732</v>
      </c>
      <c r="F2385" s="11" t="s">
        <v>7731</v>
      </c>
      <c r="G2385" s="12" t="s">
        <v>7733</v>
      </c>
      <c r="I2385" s="13"/>
      <c r="J2385" s="13" t="s">
        <v>370</v>
      </c>
      <c r="K2385" s="14" t="s">
        <v>370</v>
      </c>
      <c r="M2385" s="15"/>
      <c r="N2385" s="13"/>
      <c r="P2385" s="13"/>
      <c r="R2385" s="13" t="s">
        <v>370</v>
      </c>
      <c r="T2385" s="13" t="s">
        <v>370</v>
      </c>
      <c r="W2385" s="13"/>
      <c r="Y2385" s="13"/>
      <c r="Z2385" s="14"/>
      <c r="AD2385" s="13">
        <f t="shared" si="244"/>
        <v>4</v>
      </c>
      <c r="AE2385" s="13">
        <f t="shared" si="242"/>
        <v>0</v>
      </c>
      <c r="AF2385" s="13">
        <f t="shared" si="243"/>
        <v>0</v>
      </c>
      <c r="AG2385" s="13">
        <f t="shared" si="245"/>
        <v>0</v>
      </c>
      <c r="AH2385" s="12">
        <f t="shared" si="246"/>
        <v>4</v>
      </c>
    </row>
    <row r="2386" spans="1:34" hidden="1" x14ac:dyDescent="0.3">
      <c r="A2386" s="11" t="s">
        <v>7734</v>
      </c>
      <c r="B2386" s="12" t="s">
        <v>4976</v>
      </c>
      <c r="C2386" s="12" t="s">
        <v>7358</v>
      </c>
      <c r="D2386" s="11" t="s">
        <v>7735</v>
      </c>
      <c r="E2386" s="11" t="s">
        <v>7736</v>
      </c>
      <c r="F2386" s="11" t="s">
        <v>7734</v>
      </c>
      <c r="G2386" s="12" t="s">
        <v>7737</v>
      </c>
      <c r="I2386" s="13"/>
      <c r="J2386" s="13"/>
      <c r="M2386" s="15" t="s">
        <v>370</v>
      </c>
      <c r="N2386" s="13"/>
      <c r="O2386" s="13" t="s">
        <v>370</v>
      </c>
      <c r="P2386" s="13"/>
      <c r="R2386" s="13"/>
      <c r="T2386" s="13"/>
      <c r="W2386" s="13" t="s">
        <v>370</v>
      </c>
      <c r="Y2386" s="13"/>
      <c r="Z2386" s="14"/>
      <c r="AD2386" s="13">
        <f t="shared" si="244"/>
        <v>3</v>
      </c>
      <c r="AE2386" s="13">
        <f t="shared" si="242"/>
        <v>0</v>
      </c>
      <c r="AF2386" s="13">
        <f t="shared" si="243"/>
        <v>0</v>
      </c>
      <c r="AG2386" s="13">
        <f t="shared" si="245"/>
        <v>0</v>
      </c>
      <c r="AH2386" s="12">
        <f t="shared" si="246"/>
        <v>3</v>
      </c>
    </row>
    <row r="2387" spans="1:34" hidden="1" x14ac:dyDescent="0.3">
      <c r="A2387" s="11" t="s">
        <v>7738</v>
      </c>
      <c r="B2387" s="12" t="s">
        <v>4976</v>
      </c>
      <c r="C2387" s="12" t="s">
        <v>7358</v>
      </c>
      <c r="D2387" s="11" t="s">
        <v>7735</v>
      </c>
      <c r="E2387" s="11" t="s">
        <v>7739</v>
      </c>
      <c r="F2387" s="11" t="s">
        <v>7738</v>
      </c>
      <c r="G2387" s="12" t="s">
        <v>7740</v>
      </c>
      <c r="I2387" s="13"/>
      <c r="J2387" s="13" t="s">
        <v>370</v>
      </c>
      <c r="K2387" s="14" t="s">
        <v>370</v>
      </c>
      <c r="M2387" s="15" t="s">
        <v>370</v>
      </c>
      <c r="N2387" s="13"/>
      <c r="O2387" s="13" t="s">
        <v>370</v>
      </c>
      <c r="P2387" s="13" t="s">
        <v>370</v>
      </c>
      <c r="Q2387" s="13" t="s">
        <v>370</v>
      </c>
      <c r="R2387" s="13"/>
      <c r="S2387" s="13" t="s">
        <v>370</v>
      </c>
      <c r="T2387" s="13" t="s">
        <v>370</v>
      </c>
      <c r="W2387" s="13" t="s">
        <v>370</v>
      </c>
      <c r="Y2387" s="13"/>
      <c r="Z2387" s="14"/>
      <c r="AD2387" s="13">
        <f t="shared" si="244"/>
        <v>9</v>
      </c>
      <c r="AE2387" s="13">
        <f t="shared" si="242"/>
        <v>0</v>
      </c>
      <c r="AF2387" s="13">
        <f t="shared" si="243"/>
        <v>0</v>
      </c>
      <c r="AG2387" s="13">
        <f t="shared" si="245"/>
        <v>0</v>
      </c>
      <c r="AH2387" s="12">
        <f t="shared" si="246"/>
        <v>9</v>
      </c>
    </row>
    <row r="2388" spans="1:34" hidden="1" x14ac:dyDescent="0.3">
      <c r="A2388" s="11" t="s">
        <v>7741</v>
      </c>
      <c r="B2388" s="12" t="s">
        <v>4976</v>
      </c>
      <c r="C2388" s="12" t="s">
        <v>7358</v>
      </c>
      <c r="D2388" s="11" t="s">
        <v>7742</v>
      </c>
      <c r="E2388" s="11" t="s">
        <v>7743</v>
      </c>
      <c r="F2388" s="11" t="s">
        <v>7741</v>
      </c>
      <c r="G2388" s="12" t="s">
        <v>7744</v>
      </c>
      <c r="H2388" s="13" t="s">
        <v>370</v>
      </c>
      <c r="I2388" s="13"/>
      <c r="J2388" s="13" t="s">
        <v>370</v>
      </c>
      <c r="K2388" s="14" t="s">
        <v>370</v>
      </c>
      <c r="M2388" s="15" t="s">
        <v>370</v>
      </c>
      <c r="N2388" s="13"/>
      <c r="O2388" s="13" t="s">
        <v>370</v>
      </c>
      <c r="P2388" s="13" t="s">
        <v>370</v>
      </c>
      <c r="Q2388" s="13" t="s">
        <v>370</v>
      </c>
      <c r="R2388" s="13" t="s">
        <v>370</v>
      </c>
      <c r="S2388" s="13" t="s">
        <v>370</v>
      </c>
      <c r="T2388" s="13" t="s">
        <v>370</v>
      </c>
      <c r="U2388" s="13" t="s">
        <v>370</v>
      </c>
      <c r="V2388" s="13" t="s">
        <v>370</v>
      </c>
      <c r="W2388" s="13" t="s">
        <v>370</v>
      </c>
      <c r="Y2388" s="13"/>
      <c r="Z2388" s="14"/>
      <c r="AD2388" s="13">
        <f t="shared" si="244"/>
        <v>13</v>
      </c>
      <c r="AE2388" s="13">
        <f t="shared" si="242"/>
        <v>0</v>
      </c>
      <c r="AF2388" s="13">
        <f t="shared" si="243"/>
        <v>0</v>
      </c>
      <c r="AG2388" s="13">
        <f t="shared" si="245"/>
        <v>0</v>
      </c>
      <c r="AH2388" s="12">
        <f t="shared" si="246"/>
        <v>13</v>
      </c>
    </row>
    <row r="2389" spans="1:34" hidden="1" x14ac:dyDescent="0.3">
      <c r="A2389" s="11" t="s">
        <v>131</v>
      </c>
      <c r="B2389" s="12" t="s">
        <v>4976</v>
      </c>
      <c r="C2389" s="12" t="s">
        <v>7358</v>
      </c>
      <c r="D2389" s="11" t="s">
        <v>7745</v>
      </c>
      <c r="E2389" s="11" t="s">
        <v>7746</v>
      </c>
      <c r="F2389" s="11" t="s">
        <v>131</v>
      </c>
      <c r="G2389" s="12" t="s">
        <v>7747</v>
      </c>
      <c r="H2389" s="13" t="s">
        <v>370</v>
      </c>
      <c r="I2389" s="13"/>
      <c r="J2389" s="13" t="s">
        <v>370</v>
      </c>
      <c r="K2389" s="14" t="s">
        <v>370</v>
      </c>
      <c r="M2389" s="15" t="s">
        <v>370</v>
      </c>
      <c r="N2389" s="13"/>
      <c r="O2389" s="13" t="s">
        <v>370</v>
      </c>
      <c r="P2389" s="13" t="s">
        <v>370</v>
      </c>
      <c r="Q2389" s="13" t="s">
        <v>370</v>
      </c>
      <c r="R2389" s="13" t="s">
        <v>370</v>
      </c>
      <c r="S2389" s="13" t="s">
        <v>370</v>
      </c>
      <c r="T2389" s="13" t="s">
        <v>370</v>
      </c>
      <c r="U2389" s="13" t="s">
        <v>370</v>
      </c>
      <c r="V2389" s="13" t="s">
        <v>361</v>
      </c>
      <c r="W2389" s="13" t="s">
        <v>370</v>
      </c>
      <c r="Y2389" s="13"/>
      <c r="Z2389" s="14"/>
      <c r="AD2389" s="13">
        <f t="shared" si="244"/>
        <v>12</v>
      </c>
      <c r="AE2389" s="13">
        <f t="shared" si="242"/>
        <v>0</v>
      </c>
      <c r="AF2389" s="13">
        <f t="shared" si="243"/>
        <v>1</v>
      </c>
      <c r="AG2389" s="13">
        <f t="shared" si="245"/>
        <v>0</v>
      </c>
      <c r="AH2389" s="12">
        <f t="shared" si="246"/>
        <v>13</v>
      </c>
    </row>
    <row r="2390" spans="1:34" hidden="1" x14ac:dyDescent="0.3">
      <c r="A2390" s="11" t="s">
        <v>7748</v>
      </c>
      <c r="B2390" s="12" t="s">
        <v>4976</v>
      </c>
      <c r="C2390" s="12" t="s">
        <v>7358</v>
      </c>
      <c r="D2390" s="11" t="s">
        <v>7745</v>
      </c>
      <c r="E2390" s="11" t="s">
        <v>2337</v>
      </c>
      <c r="F2390" s="11" t="s">
        <v>7748</v>
      </c>
      <c r="G2390" s="12" t="s">
        <v>7749</v>
      </c>
      <c r="I2390" s="13" t="s">
        <v>359</v>
      </c>
      <c r="J2390" s="13"/>
      <c r="M2390" s="15" t="s">
        <v>370</v>
      </c>
      <c r="N2390" s="13" t="s">
        <v>370</v>
      </c>
      <c r="P2390" s="13"/>
      <c r="R2390" s="13"/>
      <c r="T2390" s="13"/>
      <c r="W2390" s="13"/>
      <c r="Y2390" s="13" t="s">
        <v>370</v>
      </c>
      <c r="Z2390" s="14"/>
      <c r="AD2390" s="13">
        <f t="shared" si="244"/>
        <v>4</v>
      </c>
      <c r="AE2390" s="13">
        <f t="shared" si="242"/>
        <v>0</v>
      </c>
      <c r="AF2390" s="13">
        <f t="shared" si="243"/>
        <v>0</v>
      </c>
      <c r="AG2390" s="13">
        <f t="shared" si="245"/>
        <v>0</v>
      </c>
      <c r="AH2390" s="12">
        <f t="shared" si="246"/>
        <v>4</v>
      </c>
    </row>
    <row r="2391" spans="1:34" hidden="1" x14ac:dyDescent="0.3">
      <c r="A2391" s="11" t="s">
        <v>7750</v>
      </c>
      <c r="B2391" s="12" t="s">
        <v>4976</v>
      </c>
      <c r="C2391" s="12" t="s">
        <v>7358</v>
      </c>
      <c r="D2391" s="11" t="s">
        <v>7745</v>
      </c>
      <c r="E2391" s="11" t="s">
        <v>4204</v>
      </c>
      <c r="F2391" s="11" t="s">
        <v>7750</v>
      </c>
      <c r="G2391" s="12" t="s">
        <v>7751</v>
      </c>
      <c r="H2391" s="13" t="s">
        <v>370</v>
      </c>
      <c r="I2391" s="13"/>
      <c r="J2391" s="13" t="s">
        <v>370</v>
      </c>
      <c r="K2391" s="14" t="s">
        <v>370</v>
      </c>
      <c r="M2391" s="15" t="s">
        <v>538</v>
      </c>
      <c r="N2391" s="13"/>
      <c r="O2391" s="13" t="s">
        <v>538</v>
      </c>
      <c r="P2391" s="13"/>
      <c r="R2391" s="13" t="s">
        <v>370</v>
      </c>
      <c r="S2391" s="13" t="s">
        <v>538</v>
      </c>
      <c r="T2391" s="13"/>
      <c r="V2391" s="13" t="s">
        <v>370</v>
      </c>
      <c r="W2391" s="13"/>
      <c r="Y2391" s="13"/>
      <c r="Z2391" s="14"/>
      <c r="AD2391" s="13">
        <f t="shared" si="244"/>
        <v>5</v>
      </c>
      <c r="AE2391" s="13">
        <f t="shared" si="242"/>
        <v>3</v>
      </c>
      <c r="AF2391" s="13">
        <f t="shared" si="243"/>
        <v>0</v>
      </c>
      <c r="AG2391" s="13">
        <f t="shared" si="245"/>
        <v>0</v>
      </c>
      <c r="AH2391" s="12">
        <f t="shared" si="246"/>
        <v>8</v>
      </c>
    </row>
    <row r="2392" spans="1:34" hidden="1" x14ac:dyDescent="0.3">
      <c r="A2392" s="11" t="s">
        <v>7752</v>
      </c>
      <c r="B2392" s="12" t="s">
        <v>4976</v>
      </c>
      <c r="C2392" s="12" t="s">
        <v>7358</v>
      </c>
      <c r="D2392" s="11" t="s">
        <v>7745</v>
      </c>
      <c r="E2392" s="11" t="s">
        <v>7753</v>
      </c>
      <c r="F2392" s="11" t="s">
        <v>7752</v>
      </c>
      <c r="G2392" s="12" t="s">
        <v>7754</v>
      </c>
      <c r="I2392" s="13"/>
      <c r="J2392" s="13"/>
      <c r="K2392" s="17" t="s">
        <v>416</v>
      </c>
      <c r="M2392" s="15"/>
      <c r="N2392" s="13"/>
      <c r="P2392" s="13"/>
      <c r="R2392" s="13"/>
      <c r="T2392" s="13"/>
      <c r="W2392" s="13"/>
      <c r="Y2392" s="13"/>
      <c r="Z2392" s="14"/>
      <c r="AD2392" s="13">
        <f t="shared" si="244"/>
        <v>1</v>
      </c>
      <c r="AE2392" s="13">
        <f t="shared" si="242"/>
        <v>0</v>
      </c>
      <c r="AF2392" s="13">
        <f t="shared" si="243"/>
        <v>0</v>
      </c>
      <c r="AG2392" s="13">
        <f t="shared" si="245"/>
        <v>0</v>
      </c>
      <c r="AH2392" s="12">
        <f t="shared" si="246"/>
        <v>1</v>
      </c>
    </row>
    <row r="2393" spans="1:34" hidden="1" x14ac:dyDescent="0.3">
      <c r="A2393" s="11" t="s">
        <v>7755</v>
      </c>
      <c r="B2393" s="12" t="s">
        <v>4976</v>
      </c>
      <c r="C2393" s="12" t="s">
        <v>7358</v>
      </c>
      <c r="D2393" s="11" t="s">
        <v>7745</v>
      </c>
      <c r="E2393" s="11" t="s">
        <v>6746</v>
      </c>
      <c r="F2393" s="11" t="s">
        <v>7755</v>
      </c>
      <c r="G2393" s="12" t="s">
        <v>7756</v>
      </c>
      <c r="H2393" s="13" t="s">
        <v>370</v>
      </c>
      <c r="I2393" s="13"/>
      <c r="J2393" s="13" t="s">
        <v>370</v>
      </c>
      <c r="K2393" s="14" t="s">
        <v>538</v>
      </c>
      <c r="L2393" s="13" t="s">
        <v>370</v>
      </c>
      <c r="M2393" s="15" t="s">
        <v>370</v>
      </c>
      <c r="N2393" s="13"/>
      <c r="O2393" s="13" t="s">
        <v>370</v>
      </c>
      <c r="P2393" s="13"/>
      <c r="R2393" s="13" t="s">
        <v>538</v>
      </c>
      <c r="S2393" s="13" t="s">
        <v>370</v>
      </c>
      <c r="T2393" s="13"/>
      <c r="V2393" s="13" t="s">
        <v>538</v>
      </c>
      <c r="W2393" s="13"/>
      <c r="Y2393" s="13"/>
      <c r="Z2393" s="14" t="s">
        <v>524</v>
      </c>
      <c r="AD2393" s="13">
        <f t="shared" si="244"/>
        <v>6</v>
      </c>
      <c r="AE2393" s="13">
        <f t="shared" si="242"/>
        <v>3</v>
      </c>
      <c r="AF2393" s="13">
        <f t="shared" si="243"/>
        <v>1</v>
      </c>
      <c r="AG2393" s="13">
        <f t="shared" si="245"/>
        <v>0</v>
      </c>
      <c r="AH2393" s="12">
        <f t="shared" si="246"/>
        <v>10</v>
      </c>
    </row>
    <row r="2394" spans="1:34" hidden="1" x14ac:dyDescent="0.3">
      <c r="A2394" s="11" t="s">
        <v>7757</v>
      </c>
      <c r="B2394" s="12" t="s">
        <v>4976</v>
      </c>
      <c r="C2394" s="12" t="s">
        <v>7358</v>
      </c>
      <c r="D2394" s="11" t="s">
        <v>7745</v>
      </c>
      <c r="E2394" s="11" t="s">
        <v>454</v>
      </c>
      <c r="F2394" s="11" t="s">
        <v>7757</v>
      </c>
      <c r="G2394" s="12" t="s">
        <v>7758</v>
      </c>
      <c r="H2394" s="13" t="s">
        <v>370</v>
      </c>
      <c r="I2394" s="13" t="s">
        <v>524</v>
      </c>
      <c r="J2394" s="13" t="s">
        <v>370</v>
      </c>
      <c r="K2394" s="14" t="s">
        <v>370</v>
      </c>
      <c r="M2394" s="15" t="s">
        <v>538</v>
      </c>
      <c r="N2394" s="13"/>
      <c r="O2394" s="13" t="s">
        <v>538</v>
      </c>
      <c r="P2394" s="13" t="s">
        <v>538</v>
      </c>
      <c r="Q2394" s="13" t="s">
        <v>538</v>
      </c>
      <c r="R2394" s="13" t="s">
        <v>370</v>
      </c>
      <c r="S2394" s="13" t="s">
        <v>538</v>
      </c>
      <c r="T2394" s="13" t="s">
        <v>538</v>
      </c>
      <c r="U2394" s="13" t="s">
        <v>538</v>
      </c>
      <c r="V2394" s="13" t="s">
        <v>370</v>
      </c>
      <c r="W2394" s="13" t="s">
        <v>538</v>
      </c>
      <c r="Y2394" s="13"/>
      <c r="Z2394" s="14"/>
      <c r="AD2394" s="13">
        <f t="shared" si="244"/>
        <v>5</v>
      </c>
      <c r="AE2394" s="13">
        <f t="shared" si="242"/>
        <v>8</v>
      </c>
      <c r="AF2394" s="13">
        <f t="shared" si="243"/>
        <v>1</v>
      </c>
      <c r="AG2394" s="13">
        <f t="shared" si="245"/>
        <v>0</v>
      </c>
      <c r="AH2394" s="12">
        <f t="shared" si="246"/>
        <v>14</v>
      </c>
    </row>
    <row r="2395" spans="1:34" hidden="1" x14ac:dyDescent="0.3">
      <c r="A2395" s="11" t="s">
        <v>7759</v>
      </c>
      <c r="B2395" s="12" t="s">
        <v>4976</v>
      </c>
      <c r="C2395" s="12" t="s">
        <v>7358</v>
      </c>
      <c r="D2395" s="11" t="s">
        <v>7745</v>
      </c>
      <c r="E2395" s="11" t="s">
        <v>7760</v>
      </c>
      <c r="F2395" s="11" t="s">
        <v>7759</v>
      </c>
      <c r="G2395" s="12" t="s">
        <v>7761</v>
      </c>
      <c r="H2395" s="13" t="s">
        <v>370</v>
      </c>
      <c r="I2395" s="13"/>
      <c r="J2395" s="13"/>
      <c r="K2395" s="14" t="s">
        <v>370</v>
      </c>
      <c r="M2395" s="15"/>
      <c r="N2395" s="13"/>
      <c r="P2395" s="13"/>
      <c r="R2395" s="13" t="s">
        <v>370</v>
      </c>
      <c r="T2395" s="13"/>
      <c r="V2395" s="13" t="s">
        <v>370</v>
      </c>
      <c r="W2395" s="13"/>
      <c r="Y2395" s="13"/>
      <c r="Z2395" s="14"/>
      <c r="AD2395" s="13">
        <f t="shared" si="244"/>
        <v>4</v>
      </c>
      <c r="AE2395" s="13">
        <f t="shared" si="242"/>
        <v>0</v>
      </c>
      <c r="AF2395" s="13">
        <f t="shared" si="243"/>
        <v>0</v>
      </c>
      <c r="AG2395" s="13">
        <f t="shared" si="245"/>
        <v>0</v>
      </c>
      <c r="AH2395" s="12">
        <f t="shared" si="246"/>
        <v>4</v>
      </c>
    </row>
    <row r="2396" spans="1:34" hidden="1" x14ac:dyDescent="0.3">
      <c r="A2396" s="11" t="s">
        <v>7762</v>
      </c>
      <c r="B2396" s="12" t="s">
        <v>4976</v>
      </c>
      <c r="C2396" s="12" t="s">
        <v>7358</v>
      </c>
      <c r="D2396" s="11" t="s">
        <v>7745</v>
      </c>
      <c r="E2396" s="11" t="s">
        <v>7763</v>
      </c>
      <c r="F2396" s="11" t="s">
        <v>7762</v>
      </c>
      <c r="G2396" s="12" t="s">
        <v>7764</v>
      </c>
      <c r="H2396" s="13" t="s">
        <v>370</v>
      </c>
      <c r="I2396" s="13"/>
      <c r="J2396" s="13" t="s">
        <v>370</v>
      </c>
      <c r="M2396" s="15" t="s">
        <v>538</v>
      </c>
      <c r="N2396" s="13"/>
      <c r="O2396" s="13" t="s">
        <v>524</v>
      </c>
      <c r="P2396" s="13"/>
      <c r="R2396" s="13"/>
      <c r="S2396" s="13" t="s">
        <v>538</v>
      </c>
      <c r="T2396" s="13"/>
      <c r="U2396" s="13" t="s">
        <v>524</v>
      </c>
      <c r="W2396" s="13" t="s">
        <v>538</v>
      </c>
      <c r="Y2396" s="13"/>
      <c r="Z2396" s="14"/>
      <c r="AD2396" s="13">
        <f t="shared" si="244"/>
        <v>2</v>
      </c>
      <c r="AE2396" s="13">
        <f t="shared" si="242"/>
        <v>3</v>
      </c>
      <c r="AF2396" s="13">
        <f t="shared" si="243"/>
        <v>2</v>
      </c>
      <c r="AG2396" s="13">
        <f t="shared" si="245"/>
        <v>0</v>
      </c>
      <c r="AH2396" s="12">
        <f t="shared" si="246"/>
        <v>7</v>
      </c>
    </row>
    <row r="2397" spans="1:34" hidden="1" x14ac:dyDescent="0.3">
      <c r="A2397" s="11" t="s">
        <v>7765</v>
      </c>
      <c r="B2397" s="12" t="s">
        <v>4976</v>
      </c>
      <c r="C2397" s="12" t="s">
        <v>7358</v>
      </c>
      <c r="D2397" s="11" t="s">
        <v>7745</v>
      </c>
      <c r="E2397" s="11" t="s">
        <v>2002</v>
      </c>
      <c r="F2397" s="11" t="s">
        <v>7765</v>
      </c>
      <c r="G2397" s="12" t="s">
        <v>7766</v>
      </c>
      <c r="I2397" s="13"/>
      <c r="J2397" s="13" t="s">
        <v>370</v>
      </c>
      <c r="M2397" s="15" t="s">
        <v>370</v>
      </c>
      <c r="N2397" s="13"/>
      <c r="O2397" s="13" t="s">
        <v>370</v>
      </c>
      <c r="P2397" s="13"/>
      <c r="R2397" s="13"/>
      <c r="S2397" s="13" t="s">
        <v>370</v>
      </c>
      <c r="T2397" s="13"/>
      <c r="W2397" s="13"/>
      <c r="Y2397" s="13"/>
      <c r="Z2397" s="14"/>
      <c r="AD2397" s="13">
        <f t="shared" si="244"/>
        <v>4</v>
      </c>
      <c r="AE2397" s="13">
        <f t="shared" si="242"/>
        <v>0</v>
      </c>
      <c r="AF2397" s="13">
        <f t="shared" si="243"/>
        <v>0</v>
      </c>
      <c r="AG2397" s="13">
        <f t="shared" si="245"/>
        <v>0</v>
      </c>
      <c r="AH2397" s="12">
        <f t="shared" si="246"/>
        <v>4</v>
      </c>
    </row>
    <row r="2398" spans="1:34" hidden="1" x14ac:dyDescent="0.3">
      <c r="A2398" s="11" t="s">
        <v>7767</v>
      </c>
      <c r="B2398" s="12" t="s">
        <v>4976</v>
      </c>
      <c r="C2398" s="12" t="s">
        <v>7358</v>
      </c>
      <c r="D2398" s="11" t="s">
        <v>7745</v>
      </c>
      <c r="E2398" s="11" t="s">
        <v>5088</v>
      </c>
      <c r="F2398" s="11" t="s">
        <v>7767</v>
      </c>
      <c r="G2398" s="12" t="s">
        <v>7768</v>
      </c>
      <c r="I2398" s="13"/>
      <c r="J2398" s="13" t="s">
        <v>370</v>
      </c>
      <c r="K2398" s="14" t="s">
        <v>370</v>
      </c>
      <c r="M2398" s="15" t="s">
        <v>396</v>
      </c>
      <c r="N2398" s="13"/>
      <c r="P2398" s="13"/>
      <c r="R2398" s="13"/>
      <c r="S2398" s="13" t="s">
        <v>370</v>
      </c>
      <c r="T2398" s="13"/>
      <c r="W2398" s="13"/>
      <c r="Y2398" s="13"/>
      <c r="Z2398" s="14"/>
      <c r="AD2398" s="13">
        <f t="shared" si="244"/>
        <v>3</v>
      </c>
      <c r="AE2398" s="13">
        <f t="shared" si="242"/>
        <v>0</v>
      </c>
      <c r="AF2398" s="13">
        <f t="shared" si="243"/>
        <v>0</v>
      </c>
      <c r="AG2398" s="13">
        <f t="shared" si="245"/>
        <v>0</v>
      </c>
      <c r="AH2398" s="12">
        <f t="shared" si="246"/>
        <v>3</v>
      </c>
    </row>
    <row r="2399" spans="1:34" hidden="1" x14ac:dyDescent="0.3">
      <c r="A2399" s="11" t="s">
        <v>7769</v>
      </c>
      <c r="B2399" s="12" t="s">
        <v>4976</v>
      </c>
      <c r="C2399" s="12" t="s">
        <v>7358</v>
      </c>
      <c r="D2399" s="11" t="s">
        <v>7745</v>
      </c>
      <c r="E2399" s="11" t="s">
        <v>3737</v>
      </c>
      <c r="F2399" s="11" t="s">
        <v>7769</v>
      </c>
      <c r="G2399" s="12" t="s">
        <v>7770</v>
      </c>
      <c r="I2399" s="13"/>
      <c r="J2399" s="13" t="s">
        <v>370</v>
      </c>
      <c r="K2399" s="14" t="s">
        <v>370</v>
      </c>
      <c r="M2399" s="15" t="s">
        <v>370</v>
      </c>
      <c r="N2399" s="13"/>
      <c r="P2399" s="13" t="s">
        <v>370</v>
      </c>
      <c r="Q2399" s="13" t="s">
        <v>370</v>
      </c>
      <c r="R2399" s="13"/>
      <c r="S2399" s="13" t="s">
        <v>370</v>
      </c>
      <c r="T2399" s="13" t="s">
        <v>370</v>
      </c>
      <c r="W2399" s="13" t="s">
        <v>370</v>
      </c>
      <c r="Y2399" s="13"/>
      <c r="Z2399" s="14"/>
      <c r="AD2399" s="13">
        <f t="shared" si="244"/>
        <v>8</v>
      </c>
      <c r="AE2399" s="13">
        <f t="shared" si="242"/>
        <v>0</v>
      </c>
      <c r="AF2399" s="13">
        <f t="shared" si="243"/>
        <v>0</v>
      </c>
      <c r="AG2399" s="13">
        <f t="shared" si="245"/>
        <v>0</v>
      </c>
      <c r="AH2399" s="12">
        <f t="shared" si="246"/>
        <v>8</v>
      </c>
    </row>
    <row r="2400" spans="1:34" hidden="1" x14ac:dyDescent="0.3">
      <c r="A2400" s="11" t="s">
        <v>7771</v>
      </c>
      <c r="B2400" s="12" t="s">
        <v>4976</v>
      </c>
      <c r="C2400" s="12" t="s">
        <v>7358</v>
      </c>
      <c r="D2400" s="11" t="s">
        <v>7745</v>
      </c>
      <c r="E2400" s="11" t="s">
        <v>7772</v>
      </c>
      <c r="F2400" s="11" t="s">
        <v>7771</v>
      </c>
      <c r="G2400" s="12" t="s">
        <v>7773</v>
      </c>
      <c r="H2400" s="13" t="s">
        <v>370</v>
      </c>
      <c r="I2400" s="13"/>
      <c r="J2400" s="13" t="s">
        <v>370</v>
      </c>
      <c r="K2400" s="14" t="s">
        <v>370</v>
      </c>
      <c r="M2400" s="15" t="s">
        <v>370</v>
      </c>
      <c r="N2400" s="13" t="s">
        <v>524</v>
      </c>
      <c r="O2400" s="13" t="s">
        <v>370</v>
      </c>
      <c r="P2400" s="13" t="s">
        <v>370</v>
      </c>
      <c r="Q2400" s="13" t="s">
        <v>370</v>
      </c>
      <c r="R2400" s="13" t="s">
        <v>370</v>
      </c>
      <c r="S2400" s="13" t="s">
        <v>370</v>
      </c>
      <c r="T2400" s="13" t="s">
        <v>370</v>
      </c>
      <c r="U2400" s="13" t="s">
        <v>370</v>
      </c>
      <c r="W2400" s="13" t="s">
        <v>370</v>
      </c>
      <c r="Y2400" s="13" t="s">
        <v>524</v>
      </c>
      <c r="Z2400" s="14"/>
      <c r="AD2400" s="13">
        <f t="shared" si="244"/>
        <v>12</v>
      </c>
      <c r="AE2400" s="13">
        <f t="shared" si="242"/>
        <v>0</v>
      </c>
      <c r="AF2400" s="13">
        <f t="shared" si="243"/>
        <v>2</v>
      </c>
      <c r="AG2400" s="13">
        <f t="shared" si="245"/>
        <v>0</v>
      </c>
      <c r="AH2400" s="12">
        <f t="shared" si="246"/>
        <v>14</v>
      </c>
    </row>
    <row r="2401" spans="1:34" hidden="1" x14ac:dyDescent="0.3">
      <c r="A2401" s="11" t="s">
        <v>7774</v>
      </c>
      <c r="B2401" s="12" t="s">
        <v>4976</v>
      </c>
      <c r="C2401" s="12" t="s">
        <v>7358</v>
      </c>
      <c r="D2401" s="11" t="s">
        <v>7745</v>
      </c>
      <c r="E2401" s="11" t="s">
        <v>7775</v>
      </c>
      <c r="F2401" s="11" t="s">
        <v>7774</v>
      </c>
      <c r="G2401" s="12" t="s">
        <v>7776</v>
      </c>
      <c r="I2401" s="13"/>
      <c r="J2401" s="13"/>
      <c r="M2401" s="15" t="s">
        <v>370</v>
      </c>
      <c r="N2401" s="13"/>
      <c r="O2401" s="13" t="s">
        <v>370</v>
      </c>
      <c r="P2401" s="13"/>
      <c r="Q2401" s="13"/>
      <c r="R2401" s="13"/>
      <c r="T2401" s="13"/>
      <c r="W2401" s="13"/>
      <c r="Y2401" s="13"/>
      <c r="Z2401" s="14"/>
      <c r="AD2401" s="13">
        <f t="shared" si="244"/>
        <v>2</v>
      </c>
      <c r="AE2401" s="13">
        <f t="shared" si="242"/>
        <v>0</v>
      </c>
      <c r="AF2401" s="13">
        <f t="shared" si="243"/>
        <v>0</v>
      </c>
      <c r="AG2401" s="13">
        <f t="shared" si="245"/>
        <v>0</v>
      </c>
      <c r="AH2401" s="12">
        <f t="shared" si="246"/>
        <v>2</v>
      </c>
    </row>
    <row r="2402" spans="1:34" hidden="1" x14ac:dyDescent="0.3">
      <c r="A2402" s="11" t="s">
        <v>7777</v>
      </c>
      <c r="B2402" s="12" t="s">
        <v>4976</v>
      </c>
      <c r="C2402" s="12" t="s">
        <v>7358</v>
      </c>
      <c r="D2402" s="11" t="s">
        <v>7745</v>
      </c>
      <c r="E2402" s="11" t="s">
        <v>804</v>
      </c>
      <c r="F2402" s="11" t="s">
        <v>7777</v>
      </c>
      <c r="G2402" s="12" t="s">
        <v>7778</v>
      </c>
      <c r="I2402" s="13"/>
      <c r="J2402" s="13"/>
      <c r="K2402" s="14" t="s">
        <v>370</v>
      </c>
      <c r="M2402" s="15" t="s">
        <v>370</v>
      </c>
      <c r="N2402" s="13"/>
      <c r="P2402" s="13" t="s">
        <v>370</v>
      </c>
      <c r="Q2402" s="13" t="s">
        <v>370</v>
      </c>
      <c r="R2402" s="13"/>
      <c r="T2402" s="13" t="s">
        <v>370</v>
      </c>
      <c r="W2402" s="13" t="s">
        <v>370</v>
      </c>
      <c r="Y2402" s="13"/>
      <c r="Z2402" s="14"/>
      <c r="AD2402" s="13">
        <f t="shared" si="244"/>
        <v>6</v>
      </c>
      <c r="AE2402" s="13">
        <f t="shared" si="242"/>
        <v>0</v>
      </c>
      <c r="AF2402" s="13">
        <f t="shared" si="243"/>
        <v>0</v>
      </c>
      <c r="AG2402" s="13">
        <f t="shared" si="245"/>
        <v>0</v>
      </c>
      <c r="AH2402" s="12">
        <f t="shared" si="246"/>
        <v>6</v>
      </c>
    </row>
    <row r="2403" spans="1:34" hidden="1" x14ac:dyDescent="0.3">
      <c r="A2403" s="11" t="s">
        <v>7779</v>
      </c>
      <c r="B2403" s="12" t="s">
        <v>4976</v>
      </c>
      <c r="C2403" s="12" t="s">
        <v>7358</v>
      </c>
      <c r="D2403" s="11" t="s">
        <v>7745</v>
      </c>
      <c r="E2403" s="11" t="s">
        <v>7780</v>
      </c>
      <c r="F2403" s="11" t="s">
        <v>7779</v>
      </c>
      <c r="G2403" s="12" t="s">
        <v>7781</v>
      </c>
      <c r="I2403" s="13"/>
      <c r="J2403" s="13"/>
      <c r="M2403" s="15" t="s">
        <v>370</v>
      </c>
      <c r="N2403" s="13"/>
      <c r="P2403" s="13"/>
      <c r="R2403" s="13"/>
      <c r="T2403" s="13"/>
      <c r="W2403" s="13" t="s">
        <v>370</v>
      </c>
      <c r="Y2403" s="13"/>
      <c r="Z2403" s="14"/>
      <c r="AD2403" s="13">
        <f t="shared" si="244"/>
        <v>2</v>
      </c>
      <c r="AE2403" s="13">
        <f t="shared" si="242"/>
        <v>0</v>
      </c>
      <c r="AF2403" s="13">
        <f t="shared" si="243"/>
        <v>0</v>
      </c>
      <c r="AG2403" s="13">
        <f t="shared" si="245"/>
        <v>0</v>
      </c>
      <c r="AH2403" s="12">
        <f t="shared" si="246"/>
        <v>2</v>
      </c>
    </row>
    <row r="2404" spans="1:34" hidden="1" x14ac:dyDescent="0.3">
      <c r="A2404" s="11" t="s">
        <v>7782</v>
      </c>
      <c r="B2404" s="12" t="s">
        <v>4976</v>
      </c>
      <c r="C2404" s="12" t="s">
        <v>7358</v>
      </c>
      <c r="D2404" s="11" t="s">
        <v>7745</v>
      </c>
      <c r="E2404" s="11" t="s">
        <v>7783</v>
      </c>
      <c r="F2404" s="11" t="s">
        <v>7782</v>
      </c>
      <c r="G2404" s="12" t="s">
        <v>7784</v>
      </c>
      <c r="I2404" s="13"/>
      <c r="J2404" s="13"/>
      <c r="K2404" s="14" t="s">
        <v>370</v>
      </c>
      <c r="M2404" s="15"/>
      <c r="N2404" s="13"/>
      <c r="P2404" s="13"/>
      <c r="Q2404" s="13" t="s">
        <v>370</v>
      </c>
      <c r="R2404" s="13"/>
      <c r="T2404" s="13"/>
      <c r="W2404" s="13" t="s">
        <v>370</v>
      </c>
      <c r="Y2404" s="13"/>
      <c r="Z2404" s="14"/>
      <c r="AD2404" s="13">
        <f t="shared" si="244"/>
        <v>3</v>
      </c>
      <c r="AE2404" s="13">
        <f t="shared" ref="AE2404:AE2430" si="247">COUNTIF(H2404:Z2404,"NB")</f>
        <v>0</v>
      </c>
      <c r="AF2404" s="13">
        <f t="shared" ref="AF2404:AF2430" si="248">COUNTIF(H2404:Z2404,"V")</f>
        <v>0</v>
      </c>
      <c r="AG2404" s="13">
        <f t="shared" si="245"/>
        <v>0</v>
      </c>
      <c r="AH2404" s="12">
        <f t="shared" si="246"/>
        <v>3</v>
      </c>
    </row>
    <row r="2405" spans="1:34" hidden="1" x14ac:dyDescent="0.3">
      <c r="A2405" s="11" t="s">
        <v>7785</v>
      </c>
      <c r="B2405" s="12" t="s">
        <v>4976</v>
      </c>
      <c r="C2405" s="12" t="s">
        <v>7358</v>
      </c>
      <c r="D2405" s="11" t="s">
        <v>7745</v>
      </c>
      <c r="E2405" s="11" t="s">
        <v>744</v>
      </c>
      <c r="F2405" s="11" t="s">
        <v>7785</v>
      </c>
      <c r="G2405" s="12" t="s">
        <v>7786</v>
      </c>
      <c r="H2405" s="13" t="s">
        <v>370</v>
      </c>
      <c r="I2405" s="13"/>
      <c r="J2405" s="13" t="s">
        <v>370</v>
      </c>
      <c r="M2405" s="15"/>
      <c r="N2405" s="13"/>
      <c r="O2405" s="13" t="s">
        <v>370</v>
      </c>
      <c r="P2405" s="13"/>
      <c r="S2405" s="13" t="s">
        <v>370</v>
      </c>
      <c r="T2405" s="13"/>
      <c r="W2405" s="13"/>
      <c r="Y2405" s="13"/>
      <c r="Z2405" s="14"/>
      <c r="AD2405" s="13">
        <f t="shared" si="244"/>
        <v>4</v>
      </c>
      <c r="AE2405" s="13">
        <f t="shared" si="247"/>
        <v>0</v>
      </c>
      <c r="AF2405" s="13">
        <f t="shared" si="248"/>
        <v>0</v>
      </c>
      <c r="AG2405" s="13">
        <f t="shared" si="245"/>
        <v>0</v>
      </c>
      <c r="AH2405" s="12">
        <f t="shared" si="246"/>
        <v>4</v>
      </c>
    </row>
    <row r="2406" spans="1:34" hidden="1" x14ac:dyDescent="0.3">
      <c r="A2406" s="11" t="s">
        <v>7787</v>
      </c>
      <c r="B2406" s="12" t="s">
        <v>4976</v>
      </c>
      <c r="C2406" s="12" t="s">
        <v>7358</v>
      </c>
      <c r="D2406" s="11" t="s">
        <v>7745</v>
      </c>
      <c r="E2406" s="11" t="s">
        <v>4104</v>
      </c>
      <c r="F2406" s="11" t="s">
        <v>7787</v>
      </c>
      <c r="G2406" s="12" t="s">
        <v>7788</v>
      </c>
      <c r="I2406" s="13"/>
      <c r="J2406" s="13"/>
      <c r="K2406" s="14" t="s">
        <v>370</v>
      </c>
      <c r="M2406" s="15"/>
      <c r="N2406" s="13"/>
      <c r="P2406" s="13"/>
      <c r="T2406" s="13"/>
      <c r="W2406" s="13" t="s">
        <v>370</v>
      </c>
      <c r="Y2406" s="13"/>
      <c r="Z2406" s="14"/>
      <c r="AD2406" s="13">
        <f t="shared" si="244"/>
        <v>2</v>
      </c>
      <c r="AE2406" s="13">
        <f t="shared" si="247"/>
        <v>0</v>
      </c>
      <c r="AF2406" s="13">
        <f t="shared" si="248"/>
        <v>0</v>
      </c>
      <c r="AG2406" s="13">
        <f t="shared" si="245"/>
        <v>0</v>
      </c>
      <c r="AH2406" s="12">
        <f t="shared" si="246"/>
        <v>2</v>
      </c>
    </row>
    <row r="2407" spans="1:34" hidden="1" x14ac:dyDescent="0.3">
      <c r="A2407" s="11" t="s">
        <v>7789</v>
      </c>
      <c r="B2407" s="12" t="s">
        <v>4976</v>
      </c>
      <c r="C2407" s="12" t="s">
        <v>7358</v>
      </c>
      <c r="D2407" s="11" t="s">
        <v>7745</v>
      </c>
      <c r="E2407" s="11" t="s">
        <v>7790</v>
      </c>
      <c r="F2407" s="11" t="s">
        <v>7789</v>
      </c>
      <c r="G2407" s="12" t="s">
        <v>7791</v>
      </c>
      <c r="H2407" s="13" t="s">
        <v>370</v>
      </c>
      <c r="I2407" s="13"/>
      <c r="J2407" s="13"/>
      <c r="K2407" s="14" t="s">
        <v>370</v>
      </c>
      <c r="M2407" s="15"/>
      <c r="N2407" s="13"/>
      <c r="P2407" s="13"/>
      <c r="R2407" s="13" t="s">
        <v>370</v>
      </c>
      <c r="T2407" s="13"/>
      <c r="V2407" s="13" t="s">
        <v>370</v>
      </c>
      <c r="W2407" s="13"/>
      <c r="Y2407" s="13"/>
      <c r="Z2407" s="14"/>
      <c r="AD2407" s="13">
        <f t="shared" si="244"/>
        <v>4</v>
      </c>
      <c r="AE2407" s="13">
        <f t="shared" si="247"/>
        <v>0</v>
      </c>
      <c r="AF2407" s="13">
        <f t="shared" si="248"/>
        <v>0</v>
      </c>
      <c r="AG2407" s="13">
        <f t="shared" si="245"/>
        <v>0</v>
      </c>
      <c r="AH2407" s="12">
        <f t="shared" si="246"/>
        <v>4</v>
      </c>
    </row>
    <row r="2408" spans="1:34" hidden="1" x14ac:dyDescent="0.3">
      <c r="A2408" s="11" t="s">
        <v>7792</v>
      </c>
      <c r="B2408" s="12" t="s">
        <v>4976</v>
      </c>
      <c r="C2408" s="12" t="s">
        <v>7358</v>
      </c>
      <c r="D2408" s="11" t="s">
        <v>7745</v>
      </c>
      <c r="E2408" s="11" t="s">
        <v>7793</v>
      </c>
      <c r="F2408" s="11" t="s">
        <v>7792</v>
      </c>
      <c r="G2408" s="12" t="s">
        <v>7794</v>
      </c>
      <c r="I2408" s="13"/>
      <c r="J2408" s="13" t="s">
        <v>370</v>
      </c>
      <c r="M2408" s="15" t="s">
        <v>370</v>
      </c>
      <c r="N2408" s="13"/>
      <c r="O2408" s="13" t="s">
        <v>370</v>
      </c>
      <c r="P2408" s="13"/>
      <c r="Q2408" s="13"/>
      <c r="R2408" s="13"/>
      <c r="S2408" s="13" t="s">
        <v>370</v>
      </c>
      <c r="T2408" s="13"/>
      <c r="W2408" s="13"/>
      <c r="Y2408" s="13"/>
      <c r="Z2408" s="14"/>
      <c r="AD2408" s="13">
        <f t="shared" si="244"/>
        <v>4</v>
      </c>
      <c r="AE2408" s="13">
        <f t="shared" si="247"/>
        <v>0</v>
      </c>
      <c r="AF2408" s="13">
        <f t="shared" si="248"/>
        <v>0</v>
      </c>
      <c r="AG2408" s="13">
        <f t="shared" si="245"/>
        <v>0</v>
      </c>
      <c r="AH2408" s="12">
        <f t="shared" si="246"/>
        <v>4</v>
      </c>
    </row>
    <row r="2409" spans="1:34" hidden="1" x14ac:dyDescent="0.3">
      <c r="A2409" s="11" t="s">
        <v>7795</v>
      </c>
      <c r="B2409" s="12" t="s">
        <v>4976</v>
      </c>
      <c r="C2409" s="12" t="s">
        <v>7358</v>
      </c>
      <c r="D2409" s="11" t="s">
        <v>7796</v>
      </c>
      <c r="E2409" s="11" t="s">
        <v>7797</v>
      </c>
      <c r="F2409" s="11" t="s">
        <v>7795</v>
      </c>
      <c r="G2409" s="12" t="s">
        <v>7798</v>
      </c>
      <c r="I2409" s="13"/>
      <c r="J2409" s="13" t="s">
        <v>370</v>
      </c>
      <c r="K2409" s="14" t="s">
        <v>370</v>
      </c>
      <c r="M2409" s="15" t="s">
        <v>370</v>
      </c>
      <c r="N2409" s="13"/>
      <c r="O2409" s="13" t="s">
        <v>370</v>
      </c>
      <c r="P2409" s="13" t="s">
        <v>370</v>
      </c>
      <c r="Q2409" s="13" t="s">
        <v>370</v>
      </c>
      <c r="R2409" s="13"/>
      <c r="S2409" s="13" t="s">
        <v>370</v>
      </c>
      <c r="T2409" s="13" t="s">
        <v>370</v>
      </c>
      <c r="W2409" s="13" t="s">
        <v>370</v>
      </c>
      <c r="Y2409" s="13"/>
      <c r="Z2409" s="14"/>
      <c r="AD2409" s="13">
        <f t="shared" si="244"/>
        <v>9</v>
      </c>
      <c r="AE2409" s="13">
        <f t="shared" si="247"/>
        <v>0</v>
      </c>
      <c r="AF2409" s="13">
        <f t="shared" si="248"/>
        <v>0</v>
      </c>
      <c r="AG2409" s="13">
        <f t="shared" si="245"/>
        <v>0</v>
      </c>
      <c r="AH2409" s="12">
        <f t="shared" si="246"/>
        <v>9</v>
      </c>
    </row>
    <row r="2410" spans="1:34" hidden="1" x14ac:dyDescent="0.3">
      <c r="A2410" s="11" t="s">
        <v>7799</v>
      </c>
      <c r="B2410" s="12" t="s">
        <v>4976</v>
      </c>
      <c r="C2410" s="12" t="s">
        <v>7358</v>
      </c>
      <c r="D2410" s="11" t="s">
        <v>7800</v>
      </c>
      <c r="E2410" s="11" t="s">
        <v>7801</v>
      </c>
      <c r="F2410" s="11" t="s">
        <v>7799</v>
      </c>
      <c r="G2410" s="12" t="s">
        <v>7802</v>
      </c>
      <c r="I2410" s="13"/>
      <c r="J2410" s="13" t="s">
        <v>370</v>
      </c>
      <c r="K2410" s="14" t="s">
        <v>370</v>
      </c>
      <c r="M2410" s="15" t="s">
        <v>370</v>
      </c>
      <c r="N2410" s="13"/>
      <c r="O2410" s="13" t="s">
        <v>370</v>
      </c>
      <c r="P2410" s="13" t="s">
        <v>370</v>
      </c>
      <c r="Q2410" s="13" t="s">
        <v>370</v>
      </c>
      <c r="R2410" s="13"/>
      <c r="S2410" s="13" t="s">
        <v>370</v>
      </c>
      <c r="T2410" s="13" t="s">
        <v>370</v>
      </c>
      <c r="U2410" s="13" t="s">
        <v>370</v>
      </c>
      <c r="W2410" s="13" t="s">
        <v>370</v>
      </c>
      <c r="Y2410" s="13"/>
      <c r="Z2410" s="14"/>
      <c r="AD2410" s="13">
        <f t="shared" si="244"/>
        <v>10</v>
      </c>
      <c r="AE2410" s="13">
        <f t="shared" si="247"/>
        <v>0</v>
      </c>
      <c r="AF2410" s="13">
        <f t="shared" si="248"/>
        <v>0</v>
      </c>
      <c r="AG2410" s="13">
        <f t="shared" si="245"/>
        <v>0</v>
      </c>
      <c r="AH2410" s="12">
        <f t="shared" si="246"/>
        <v>10</v>
      </c>
    </row>
    <row r="2411" spans="1:34" hidden="1" x14ac:dyDescent="0.3">
      <c r="A2411" s="11" t="s">
        <v>7803</v>
      </c>
      <c r="B2411" s="12" t="s">
        <v>4976</v>
      </c>
      <c r="C2411" s="12" t="s">
        <v>7358</v>
      </c>
      <c r="D2411" s="11" t="s">
        <v>7800</v>
      </c>
      <c r="E2411" s="11" t="s">
        <v>7804</v>
      </c>
      <c r="F2411" s="11" t="s">
        <v>7803</v>
      </c>
      <c r="G2411" s="12" t="s">
        <v>7805</v>
      </c>
      <c r="H2411" s="13" t="s">
        <v>370</v>
      </c>
      <c r="I2411" s="13"/>
      <c r="J2411" s="13" t="s">
        <v>370</v>
      </c>
      <c r="K2411" s="14" t="s">
        <v>370</v>
      </c>
      <c r="M2411" s="15" t="s">
        <v>370</v>
      </c>
      <c r="N2411" s="13"/>
      <c r="O2411" s="13" t="s">
        <v>370</v>
      </c>
      <c r="P2411" s="13" t="s">
        <v>370</v>
      </c>
      <c r="Q2411" s="13" t="s">
        <v>370</v>
      </c>
      <c r="R2411" s="13" t="s">
        <v>370</v>
      </c>
      <c r="S2411" s="13" t="s">
        <v>370</v>
      </c>
      <c r="T2411" s="13" t="s">
        <v>396</v>
      </c>
      <c r="W2411" s="13" t="s">
        <v>370</v>
      </c>
      <c r="Y2411" s="13"/>
      <c r="Z2411" s="14"/>
      <c r="AD2411" s="13">
        <f t="shared" si="244"/>
        <v>10</v>
      </c>
      <c r="AE2411" s="13">
        <f t="shared" si="247"/>
        <v>0</v>
      </c>
      <c r="AF2411" s="13">
        <f t="shared" si="248"/>
        <v>0</v>
      </c>
      <c r="AG2411" s="13">
        <f t="shared" si="245"/>
        <v>0</v>
      </c>
      <c r="AH2411" s="12">
        <f t="shared" si="246"/>
        <v>10</v>
      </c>
    </row>
    <row r="2412" spans="1:34" hidden="1" x14ac:dyDescent="0.3">
      <c r="A2412" s="11" t="s">
        <v>7806</v>
      </c>
      <c r="B2412" s="12" t="s">
        <v>4976</v>
      </c>
      <c r="C2412" s="12" t="s">
        <v>7358</v>
      </c>
      <c r="D2412" s="11" t="s">
        <v>7800</v>
      </c>
      <c r="E2412" s="11" t="s">
        <v>7807</v>
      </c>
      <c r="F2412" s="11" t="s">
        <v>7806</v>
      </c>
      <c r="G2412" s="12" t="s">
        <v>7808</v>
      </c>
      <c r="I2412" s="13"/>
      <c r="J2412" s="13"/>
      <c r="M2412" s="15" t="s">
        <v>370</v>
      </c>
      <c r="N2412" s="13"/>
      <c r="O2412" s="13" t="s">
        <v>370</v>
      </c>
      <c r="P2412" s="13"/>
      <c r="R2412" s="13"/>
      <c r="S2412" s="13" t="s">
        <v>370</v>
      </c>
      <c r="T2412" s="13"/>
      <c r="W2412" s="13" t="s">
        <v>370</v>
      </c>
      <c r="Y2412" s="13"/>
      <c r="Z2412" s="14"/>
      <c r="AD2412" s="13">
        <f t="shared" si="244"/>
        <v>4</v>
      </c>
      <c r="AE2412" s="13">
        <f t="shared" si="247"/>
        <v>0</v>
      </c>
      <c r="AF2412" s="13">
        <f t="shared" si="248"/>
        <v>0</v>
      </c>
      <c r="AG2412" s="13">
        <f t="shared" si="245"/>
        <v>0</v>
      </c>
      <c r="AH2412" s="12">
        <f t="shared" si="246"/>
        <v>4</v>
      </c>
    </row>
    <row r="2413" spans="1:34" hidden="1" x14ac:dyDescent="0.3">
      <c r="A2413" s="11" t="s">
        <v>7809</v>
      </c>
      <c r="B2413" s="12" t="s">
        <v>4976</v>
      </c>
      <c r="C2413" s="12" t="s">
        <v>7358</v>
      </c>
      <c r="D2413" s="11" t="s">
        <v>7800</v>
      </c>
      <c r="E2413" s="11" t="s">
        <v>7810</v>
      </c>
      <c r="F2413" s="11" t="s">
        <v>7809</v>
      </c>
      <c r="G2413" s="12" t="s">
        <v>7811</v>
      </c>
      <c r="I2413" s="13"/>
      <c r="J2413" s="13"/>
      <c r="M2413" s="15"/>
      <c r="N2413" s="13"/>
      <c r="O2413" s="13" t="s">
        <v>370</v>
      </c>
      <c r="P2413" s="13"/>
      <c r="R2413" s="13"/>
      <c r="S2413" s="13" t="s">
        <v>370</v>
      </c>
      <c r="T2413" s="13"/>
      <c r="W2413" s="13"/>
      <c r="Y2413" s="13"/>
      <c r="Z2413" s="14"/>
      <c r="AD2413" s="13">
        <f t="shared" ref="AD2413:AD2430" si="249">COUNTIF(H2413:Z2413,"X")+COUNTIF(H2413:Z2413, "X(e)")</f>
        <v>2</v>
      </c>
      <c r="AE2413" s="13">
        <f t="shared" si="247"/>
        <v>0</v>
      </c>
      <c r="AF2413" s="13">
        <f t="shared" si="248"/>
        <v>0</v>
      </c>
      <c r="AG2413" s="13">
        <f t="shared" si="245"/>
        <v>0</v>
      </c>
      <c r="AH2413" s="12">
        <f t="shared" si="246"/>
        <v>2</v>
      </c>
    </row>
    <row r="2414" spans="1:34" hidden="1" x14ac:dyDescent="0.3">
      <c r="A2414" s="11" t="s">
        <v>7812</v>
      </c>
      <c r="B2414" s="12" t="s">
        <v>4976</v>
      </c>
      <c r="C2414" s="12" t="s">
        <v>7358</v>
      </c>
      <c r="D2414" s="11" t="s">
        <v>7800</v>
      </c>
      <c r="E2414" s="11" t="s">
        <v>7023</v>
      </c>
      <c r="F2414" s="11" t="s">
        <v>7812</v>
      </c>
      <c r="G2414" s="12" t="s">
        <v>7813</v>
      </c>
      <c r="I2414" s="13"/>
      <c r="J2414" s="13"/>
      <c r="K2414" s="14" t="s">
        <v>370</v>
      </c>
      <c r="M2414" s="15" t="s">
        <v>370</v>
      </c>
      <c r="N2414" s="13"/>
      <c r="O2414" s="13" t="s">
        <v>370</v>
      </c>
      <c r="P2414" s="13" t="s">
        <v>370</v>
      </c>
      <c r="Q2414" s="13" t="s">
        <v>370</v>
      </c>
      <c r="R2414" s="13"/>
      <c r="S2414" s="13" t="s">
        <v>370</v>
      </c>
      <c r="T2414" s="13" t="s">
        <v>370</v>
      </c>
      <c r="W2414" s="13" t="s">
        <v>370</v>
      </c>
      <c r="Y2414" s="13"/>
      <c r="Z2414" s="14"/>
      <c r="AD2414" s="13">
        <f t="shared" si="249"/>
        <v>8</v>
      </c>
      <c r="AE2414" s="13">
        <f t="shared" si="247"/>
        <v>0</v>
      </c>
      <c r="AF2414" s="13">
        <f t="shared" si="248"/>
        <v>0</v>
      </c>
      <c r="AG2414" s="13">
        <f t="shared" si="245"/>
        <v>0</v>
      </c>
      <c r="AH2414" s="12">
        <f t="shared" si="246"/>
        <v>8</v>
      </c>
    </row>
    <row r="2415" spans="1:34" hidden="1" x14ac:dyDescent="0.3">
      <c r="A2415" s="11" t="s">
        <v>125</v>
      </c>
      <c r="B2415" s="12" t="s">
        <v>4976</v>
      </c>
      <c r="C2415" s="12" t="s">
        <v>7358</v>
      </c>
      <c r="D2415" s="11" t="s">
        <v>7800</v>
      </c>
      <c r="E2415" s="11" t="s">
        <v>4830</v>
      </c>
      <c r="F2415" s="11" t="s">
        <v>125</v>
      </c>
      <c r="G2415" s="12" t="s">
        <v>7814</v>
      </c>
      <c r="H2415" s="13" t="s">
        <v>370</v>
      </c>
      <c r="I2415" s="13"/>
      <c r="J2415" s="13" t="s">
        <v>370</v>
      </c>
      <c r="K2415" s="14" t="s">
        <v>370</v>
      </c>
      <c r="M2415" s="15" t="s">
        <v>370</v>
      </c>
      <c r="N2415" s="13"/>
      <c r="O2415" s="13" t="s">
        <v>370</v>
      </c>
      <c r="P2415" s="13"/>
      <c r="Q2415" s="13" t="s">
        <v>370</v>
      </c>
      <c r="R2415" s="13" t="s">
        <v>370</v>
      </c>
      <c r="S2415" s="13" t="s">
        <v>370</v>
      </c>
      <c r="T2415" s="13" t="s">
        <v>370</v>
      </c>
      <c r="V2415" s="13" t="s">
        <v>359</v>
      </c>
      <c r="W2415" s="13" t="s">
        <v>370</v>
      </c>
      <c r="Y2415" s="13"/>
      <c r="Z2415" s="14"/>
      <c r="AD2415" s="13">
        <f t="shared" si="249"/>
        <v>11</v>
      </c>
      <c r="AE2415" s="13">
        <f t="shared" si="247"/>
        <v>0</v>
      </c>
      <c r="AF2415" s="13">
        <f t="shared" si="248"/>
        <v>0</v>
      </c>
      <c r="AG2415" s="13">
        <f t="shared" si="245"/>
        <v>0</v>
      </c>
      <c r="AH2415" s="12">
        <f t="shared" si="246"/>
        <v>11</v>
      </c>
    </row>
    <row r="2416" spans="1:34" hidden="1" x14ac:dyDescent="0.3">
      <c r="A2416" s="11" t="s">
        <v>7815</v>
      </c>
      <c r="B2416" s="12" t="s">
        <v>4976</v>
      </c>
      <c r="C2416" s="12" t="s">
        <v>7358</v>
      </c>
      <c r="D2416" s="11" t="s">
        <v>7816</v>
      </c>
      <c r="E2416" s="11" t="s">
        <v>7817</v>
      </c>
      <c r="F2416" s="11" t="s">
        <v>7815</v>
      </c>
      <c r="G2416" s="12" t="s">
        <v>7818</v>
      </c>
      <c r="H2416" s="13" t="s">
        <v>370</v>
      </c>
      <c r="I2416" s="13"/>
      <c r="J2416" s="13" t="s">
        <v>370</v>
      </c>
      <c r="K2416" s="14" t="s">
        <v>370</v>
      </c>
      <c r="M2416" s="15"/>
      <c r="N2416" s="13"/>
      <c r="P2416" s="13"/>
      <c r="R2416" s="13" t="s">
        <v>370</v>
      </c>
      <c r="T2416" s="13" t="s">
        <v>370</v>
      </c>
      <c r="V2416" s="13" t="s">
        <v>370</v>
      </c>
      <c r="W2416" s="13"/>
      <c r="Y2416" s="13"/>
      <c r="Z2416" s="14"/>
      <c r="AD2416" s="13">
        <f t="shared" si="249"/>
        <v>6</v>
      </c>
      <c r="AE2416" s="13">
        <f t="shared" si="247"/>
        <v>0</v>
      </c>
      <c r="AF2416" s="13">
        <f t="shared" si="248"/>
        <v>0</v>
      </c>
      <c r="AG2416" s="13">
        <f t="shared" si="245"/>
        <v>0</v>
      </c>
      <c r="AH2416" s="12">
        <f t="shared" si="246"/>
        <v>6</v>
      </c>
    </row>
    <row r="2417" spans="1:34" hidden="1" x14ac:dyDescent="0.3">
      <c r="A2417" s="11" t="s">
        <v>7819</v>
      </c>
      <c r="B2417" s="12" t="s">
        <v>4976</v>
      </c>
      <c r="C2417" s="12" t="s">
        <v>7358</v>
      </c>
      <c r="D2417" s="11" t="s">
        <v>7820</v>
      </c>
      <c r="E2417" s="11" t="s">
        <v>7821</v>
      </c>
      <c r="F2417" s="11" t="s">
        <v>7819</v>
      </c>
      <c r="G2417" s="12" t="s">
        <v>7822</v>
      </c>
      <c r="H2417" s="13" t="s">
        <v>370</v>
      </c>
      <c r="I2417" s="13"/>
      <c r="J2417" s="13" t="s">
        <v>370</v>
      </c>
      <c r="K2417" s="14" t="s">
        <v>370</v>
      </c>
      <c r="M2417" s="15" t="s">
        <v>370</v>
      </c>
      <c r="N2417" s="13"/>
      <c r="O2417" s="13" t="s">
        <v>370</v>
      </c>
      <c r="P2417" s="13" t="s">
        <v>370</v>
      </c>
      <c r="Q2417" s="13" t="s">
        <v>370</v>
      </c>
      <c r="R2417" s="13" t="s">
        <v>370</v>
      </c>
      <c r="S2417" s="13" t="s">
        <v>370</v>
      </c>
      <c r="T2417" s="13" t="s">
        <v>370</v>
      </c>
      <c r="W2417" s="13" t="s">
        <v>370</v>
      </c>
      <c r="Y2417" s="13"/>
      <c r="Z2417" s="14"/>
      <c r="AD2417" s="13">
        <f t="shared" si="249"/>
        <v>11</v>
      </c>
      <c r="AE2417" s="13">
        <f t="shared" si="247"/>
        <v>0</v>
      </c>
      <c r="AF2417" s="13">
        <f t="shared" si="248"/>
        <v>0</v>
      </c>
      <c r="AG2417" s="13">
        <f t="shared" si="245"/>
        <v>0</v>
      </c>
      <c r="AH2417" s="12">
        <f t="shared" si="246"/>
        <v>11</v>
      </c>
    </row>
    <row r="2418" spans="1:34" hidden="1" x14ac:dyDescent="0.3">
      <c r="A2418" s="11" t="s">
        <v>7823</v>
      </c>
      <c r="B2418" s="12" t="s">
        <v>4976</v>
      </c>
      <c r="C2418" s="12" t="s">
        <v>7358</v>
      </c>
      <c r="D2418" s="11" t="s">
        <v>7824</v>
      </c>
      <c r="E2418" s="11" t="s">
        <v>2060</v>
      </c>
      <c r="F2418" s="11" t="s">
        <v>7823</v>
      </c>
      <c r="G2418" s="12" t="s">
        <v>7825</v>
      </c>
      <c r="H2418" s="13" t="s">
        <v>370</v>
      </c>
      <c r="I2418" s="13"/>
      <c r="J2418" s="13" t="s">
        <v>370</v>
      </c>
      <c r="K2418" s="14" t="s">
        <v>370</v>
      </c>
      <c r="M2418" s="15" t="s">
        <v>370</v>
      </c>
      <c r="N2418" s="13"/>
      <c r="O2418" s="13" t="s">
        <v>370</v>
      </c>
      <c r="P2418" s="13"/>
      <c r="R2418" s="13" t="s">
        <v>370</v>
      </c>
      <c r="S2418" s="13" t="s">
        <v>370</v>
      </c>
      <c r="T2418" s="13"/>
      <c r="V2418" s="13" t="s">
        <v>524</v>
      </c>
      <c r="W2418" s="13" t="s">
        <v>370</v>
      </c>
      <c r="Y2418" s="13"/>
      <c r="Z2418" s="14"/>
      <c r="AD2418" s="13">
        <f t="shared" si="249"/>
        <v>8</v>
      </c>
      <c r="AE2418" s="13">
        <f t="shared" si="247"/>
        <v>0</v>
      </c>
      <c r="AF2418" s="13">
        <f t="shared" si="248"/>
        <v>1</v>
      </c>
      <c r="AG2418" s="13">
        <f t="shared" si="245"/>
        <v>0</v>
      </c>
      <c r="AH2418" s="12">
        <f t="shared" ref="AH2418:AH2423" si="250">SUM(AD2418:AG2418)</f>
        <v>9</v>
      </c>
    </row>
    <row r="2419" spans="1:34" hidden="1" x14ac:dyDescent="0.3">
      <c r="A2419" s="11" t="s">
        <v>7826</v>
      </c>
      <c r="B2419" s="12" t="s">
        <v>4976</v>
      </c>
      <c r="C2419" s="12" t="s">
        <v>7358</v>
      </c>
      <c r="D2419" s="11" t="s">
        <v>7824</v>
      </c>
      <c r="E2419" s="11" t="s">
        <v>3372</v>
      </c>
      <c r="F2419" s="11" t="s">
        <v>7826</v>
      </c>
      <c r="G2419" s="12" t="s">
        <v>7827</v>
      </c>
      <c r="H2419" s="13" t="s">
        <v>370</v>
      </c>
      <c r="I2419" s="13"/>
      <c r="J2419" s="13"/>
      <c r="K2419" s="14" t="s">
        <v>370</v>
      </c>
      <c r="M2419" s="15"/>
      <c r="N2419" s="13"/>
      <c r="P2419" s="13"/>
      <c r="R2419" s="13" t="s">
        <v>370</v>
      </c>
      <c r="T2419" s="13"/>
      <c r="V2419" s="13" t="s">
        <v>524</v>
      </c>
      <c r="W2419" s="13"/>
      <c r="Y2419" s="13"/>
      <c r="Z2419" s="14"/>
      <c r="AD2419" s="13">
        <f t="shared" si="249"/>
        <v>3</v>
      </c>
      <c r="AE2419" s="13">
        <f t="shared" si="247"/>
        <v>0</v>
      </c>
      <c r="AF2419" s="13">
        <f t="shared" si="248"/>
        <v>1</v>
      </c>
      <c r="AG2419" s="13">
        <f t="shared" si="245"/>
        <v>0</v>
      </c>
      <c r="AH2419" s="12">
        <f t="shared" si="250"/>
        <v>4</v>
      </c>
    </row>
    <row r="2420" spans="1:34" hidden="1" x14ac:dyDescent="0.3">
      <c r="A2420" s="11" t="s">
        <v>7828</v>
      </c>
      <c r="B2420" s="12" t="s">
        <v>4976</v>
      </c>
      <c r="C2420" s="12" t="s">
        <v>7358</v>
      </c>
      <c r="D2420" s="11" t="s">
        <v>7824</v>
      </c>
      <c r="E2420" s="11" t="s">
        <v>7829</v>
      </c>
      <c r="F2420" s="11" t="s">
        <v>7828</v>
      </c>
      <c r="G2420" s="12" t="s">
        <v>7830</v>
      </c>
      <c r="I2420" s="13"/>
      <c r="J2420" s="13"/>
      <c r="K2420" s="14" t="s">
        <v>370</v>
      </c>
      <c r="M2420" s="15"/>
      <c r="N2420" s="13"/>
      <c r="P2420" s="13"/>
      <c r="R2420" s="13" t="s">
        <v>370</v>
      </c>
      <c r="T2420" s="13"/>
      <c r="W2420" s="13"/>
      <c r="Y2420" s="13"/>
      <c r="Z2420" s="14"/>
      <c r="AD2420" s="13">
        <f t="shared" si="249"/>
        <v>2</v>
      </c>
      <c r="AE2420" s="13">
        <f t="shared" si="247"/>
        <v>0</v>
      </c>
      <c r="AF2420" s="13">
        <f t="shared" si="248"/>
        <v>0</v>
      </c>
      <c r="AG2420" s="13">
        <f t="shared" si="245"/>
        <v>0</v>
      </c>
      <c r="AH2420" s="12">
        <f t="shared" si="250"/>
        <v>2</v>
      </c>
    </row>
    <row r="2421" spans="1:34" hidden="1" x14ac:dyDescent="0.3">
      <c r="A2421" s="11" t="s">
        <v>7831</v>
      </c>
      <c r="B2421" s="12" t="s">
        <v>4976</v>
      </c>
      <c r="C2421" s="12" t="s">
        <v>7358</v>
      </c>
      <c r="D2421" s="11" t="s">
        <v>7824</v>
      </c>
      <c r="E2421" s="11" t="s">
        <v>7832</v>
      </c>
      <c r="F2421" s="11" t="s">
        <v>7831</v>
      </c>
      <c r="G2421" s="12" t="s">
        <v>7833</v>
      </c>
      <c r="I2421" s="13"/>
      <c r="J2421" s="13"/>
      <c r="M2421" s="15"/>
      <c r="N2421" s="13"/>
      <c r="P2421" s="13"/>
      <c r="R2421" s="13"/>
      <c r="T2421" s="13"/>
      <c r="W2421" s="16" t="s">
        <v>416</v>
      </c>
      <c r="Y2421" s="13"/>
      <c r="Z2421" s="14"/>
      <c r="AD2421" s="13">
        <f t="shared" si="249"/>
        <v>1</v>
      </c>
      <c r="AE2421" s="13">
        <f t="shared" si="247"/>
        <v>0</v>
      </c>
      <c r="AF2421" s="13">
        <f t="shared" si="248"/>
        <v>0</v>
      </c>
      <c r="AG2421" s="13">
        <f t="shared" si="245"/>
        <v>0</v>
      </c>
      <c r="AH2421" s="12">
        <f t="shared" si="250"/>
        <v>1</v>
      </c>
    </row>
    <row r="2422" spans="1:34" hidden="1" x14ac:dyDescent="0.3">
      <c r="A2422" s="11" t="s">
        <v>7834</v>
      </c>
      <c r="B2422" s="12" t="s">
        <v>4976</v>
      </c>
      <c r="C2422" s="12" t="s">
        <v>7358</v>
      </c>
      <c r="D2422" s="11" t="s">
        <v>7824</v>
      </c>
      <c r="E2422" s="11" t="s">
        <v>2977</v>
      </c>
      <c r="F2422" s="11" t="s">
        <v>7834</v>
      </c>
      <c r="G2422" s="12" t="s">
        <v>7835</v>
      </c>
      <c r="H2422" s="13" t="s">
        <v>370</v>
      </c>
      <c r="I2422" s="13"/>
      <c r="J2422" s="13" t="s">
        <v>370</v>
      </c>
      <c r="M2422" s="15"/>
      <c r="N2422" s="13"/>
      <c r="P2422" s="13"/>
      <c r="R2422" s="13"/>
      <c r="S2422" s="13" t="s">
        <v>370</v>
      </c>
      <c r="T2422" s="13"/>
      <c r="W2422" s="13"/>
      <c r="Y2422" s="13"/>
      <c r="Z2422" s="14"/>
      <c r="AD2422" s="13">
        <f t="shared" si="249"/>
        <v>3</v>
      </c>
      <c r="AE2422" s="13">
        <f t="shared" si="247"/>
        <v>0</v>
      </c>
      <c r="AF2422" s="13">
        <f t="shared" si="248"/>
        <v>0</v>
      </c>
      <c r="AG2422" s="13">
        <f t="shared" si="245"/>
        <v>0</v>
      </c>
      <c r="AH2422" s="12">
        <f t="shared" si="250"/>
        <v>3</v>
      </c>
    </row>
    <row r="2423" spans="1:34" hidden="1" x14ac:dyDescent="0.3">
      <c r="A2423" s="11" t="s">
        <v>7836</v>
      </c>
      <c r="B2423" s="12" t="s">
        <v>4976</v>
      </c>
      <c r="C2423" s="12" t="s">
        <v>7358</v>
      </c>
      <c r="D2423" s="11" t="s">
        <v>7824</v>
      </c>
      <c r="E2423" s="11" t="s">
        <v>7837</v>
      </c>
      <c r="F2423" s="11" t="s">
        <v>7836</v>
      </c>
      <c r="G2423" s="12" t="s">
        <v>7838</v>
      </c>
      <c r="I2423" s="13"/>
      <c r="J2423" s="13" t="s">
        <v>370</v>
      </c>
      <c r="K2423" s="13" t="s">
        <v>370</v>
      </c>
      <c r="M2423" s="15"/>
      <c r="N2423" s="13"/>
      <c r="P2423" s="13"/>
      <c r="R2423" s="13"/>
      <c r="S2423" s="13" t="s">
        <v>370</v>
      </c>
      <c r="T2423" s="13"/>
      <c r="W2423" s="13"/>
      <c r="Y2423" s="13"/>
      <c r="Z2423" s="14"/>
      <c r="AD2423" s="13">
        <f t="shared" si="249"/>
        <v>3</v>
      </c>
      <c r="AE2423" s="13">
        <f t="shared" si="247"/>
        <v>0</v>
      </c>
      <c r="AF2423" s="13">
        <f t="shared" si="248"/>
        <v>0</v>
      </c>
      <c r="AG2423" s="13">
        <f t="shared" si="245"/>
        <v>0</v>
      </c>
      <c r="AH2423" s="12">
        <f t="shared" si="250"/>
        <v>3</v>
      </c>
    </row>
    <row r="2424" spans="1:34" hidden="1" x14ac:dyDescent="0.3">
      <c r="A2424" s="11" t="s">
        <v>7839</v>
      </c>
      <c r="B2424" s="12" t="s">
        <v>4976</v>
      </c>
      <c r="C2424" s="12" t="s">
        <v>7358</v>
      </c>
      <c r="D2424" s="11" t="s">
        <v>7824</v>
      </c>
      <c r="E2424" s="11" t="s">
        <v>2348</v>
      </c>
      <c r="F2424" s="11" t="s">
        <v>7839</v>
      </c>
      <c r="G2424" s="12" t="s">
        <v>7840</v>
      </c>
      <c r="H2424" s="13" t="s">
        <v>370</v>
      </c>
      <c r="I2424" s="13"/>
      <c r="J2424" s="13" t="s">
        <v>370</v>
      </c>
      <c r="K2424" s="14" t="s">
        <v>370</v>
      </c>
      <c r="M2424" s="15"/>
      <c r="N2424" s="13"/>
      <c r="P2424" s="13"/>
      <c r="R2424" s="13" t="s">
        <v>370</v>
      </c>
      <c r="T2424" s="13"/>
      <c r="W2424" s="13"/>
      <c r="Y2424" s="13"/>
      <c r="Z2424" s="14"/>
      <c r="AD2424" s="13">
        <f t="shared" si="249"/>
        <v>4</v>
      </c>
      <c r="AE2424" s="13">
        <f t="shared" si="247"/>
        <v>0</v>
      </c>
      <c r="AF2424" s="13">
        <f t="shared" si="248"/>
        <v>0</v>
      </c>
      <c r="AG2424" s="13">
        <f t="shared" si="245"/>
        <v>0</v>
      </c>
      <c r="AH2424" s="12">
        <f t="shared" ref="AH2424:AH2430" si="251">SUM(AD2424:AG2424)</f>
        <v>4</v>
      </c>
    </row>
    <row r="2425" spans="1:34" hidden="1" x14ac:dyDescent="0.3">
      <c r="A2425" s="11" t="s">
        <v>7841</v>
      </c>
      <c r="B2425" s="12" t="s">
        <v>4976</v>
      </c>
      <c r="C2425" s="12" t="s">
        <v>7358</v>
      </c>
      <c r="D2425" s="11" t="s">
        <v>7824</v>
      </c>
      <c r="E2425" s="11" t="s">
        <v>3788</v>
      </c>
      <c r="F2425" s="11" t="s">
        <v>7841</v>
      </c>
      <c r="G2425" s="12" t="s">
        <v>7842</v>
      </c>
      <c r="I2425" s="13"/>
      <c r="J2425" s="13"/>
      <c r="K2425" s="14" t="s">
        <v>370</v>
      </c>
      <c r="M2425" s="15" t="s">
        <v>370</v>
      </c>
      <c r="N2425" s="13"/>
      <c r="O2425" s="13" t="s">
        <v>370</v>
      </c>
      <c r="P2425" s="13" t="s">
        <v>370</v>
      </c>
      <c r="Q2425" s="13" t="s">
        <v>370</v>
      </c>
      <c r="R2425" s="13"/>
      <c r="S2425" s="13" t="s">
        <v>370</v>
      </c>
      <c r="T2425" s="13" t="s">
        <v>370</v>
      </c>
      <c r="W2425" s="13" t="s">
        <v>370</v>
      </c>
      <c r="Y2425" s="13"/>
      <c r="Z2425" s="14"/>
      <c r="AD2425" s="13">
        <f t="shared" si="249"/>
        <v>8</v>
      </c>
      <c r="AE2425" s="13">
        <f t="shared" si="247"/>
        <v>0</v>
      </c>
      <c r="AF2425" s="13">
        <f t="shared" si="248"/>
        <v>0</v>
      </c>
      <c r="AG2425" s="13">
        <f t="shared" ref="AG2425:AG2488" si="252">COUNTIF(H2425:AA2425,"IN")</f>
        <v>0</v>
      </c>
      <c r="AH2425" s="12">
        <f t="shared" si="251"/>
        <v>8</v>
      </c>
    </row>
    <row r="2426" spans="1:34" hidden="1" x14ac:dyDescent="0.3">
      <c r="A2426" s="11" t="s">
        <v>7843</v>
      </c>
      <c r="B2426" s="12" t="s">
        <v>4976</v>
      </c>
      <c r="C2426" s="12" t="s">
        <v>7358</v>
      </c>
      <c r="D2426" s="11" t="s">
        <v>7824</v>
      </c>
      <c r="E2426" s="11" t="s">
        <v>384</v>
      </c>
      <c r="F2426" s="11" t="s">
        <v>7843</v>
      </c>
      <c r="G2426" s="12" t="s">
        <v>7844</v>
      </c>
      <c r="I2426" s="13"/>
      <c r="J2426" s="13"/>
      <c r="M2426" s="15" t="s">
        <v>370</v>
      </c>
      <c r="N2426" s="13"/>
      <c r="O2426" s="13" t="s">
        <v>370</v>
      </c>
      <c r="P2426" s="13"/>
      <c r="R2426" s="13"/>
      <c r="S2426" s="13" t="s">
        <v>370</v>
      </c>
      <c r="T2426" s="13"/>
      <c r="W2426" s="13" t="s">
        <v>370</v>
      </c>
      <c r="Y2426" s="13"/>
      <c r="Z2426" s="14"/>
      <c r="AD2426" s="13">
        <f t="shared" si="249"/>
        <v>4</v>
      </c>
      <c r="AE2426" s="13">
        <f t="shared" si="247"/>
        <v>0</v>
      </c>
      <c r="AF2426" s="13">
        <f t="shared" si="248"/>
        <v>0</v>
      </c>
      <c r="AG2426" s="13">
        <f t="shared" si="252"/>
        <v>0</v>
      </c>
      <c r="AH2426" s="12">
        <f t="shared" si="251"/>
        <v>4</v>
      </c>
    </row>
    <row r="2427" spans="1:34" hidden="1" x14ac:dyDescent="0.3">
      <c r="A2427" s="11" t="s">
        <v>7845</v>
      </c>
      <c r="B2427" s="12" t="s">
        <v>4976</v>
      </c>
      <c r="C2427" s="12" t="s">
        <v>7358</v>
      </c>
      <c r="D2427" s="11" t="s">
        <v>7824</v>
      </c>
      <c r="E2427" s="11" t="s">
        <v>774</v>
      </c>
      <c r="F2427" s="11" t="s">
        <v>7845</v>
      </c>
      <c r="G2427" s="12" t="s">
        <v>7846</v>
      </c>
      <c r="I2427" s="13"/>
      <c r="J2427" s="13"/>
      <c r="M2427" s="15" t="s">
        <v>370</v>
      </c>
      <c r="N2427" s="13"/>
      <c r="O2427" s="13" t="s">
        <v>370</v>
      </c>
      <c r="P2427" s="13"/>
      <c r="R2427" s="13"/>
      <c r="S2427" s="13" t="s">
        <v>370</v>
      </c>
      <c r="T2427" s="13"/>
      <c r="W2427" s="13" t="s">
        <v>370</v>
      </c>
      <c r="Y2427" s="13"/>
      <c r="Z2427" s="14"/>
      <c r="AD2427" s="13">
        <f t="shared" si="249"/>
        <v>4</v>
      </c>
      <c r="AE2427" s="13">
        <f t="shared" si="247"/>
        <v>0</v>
      </c>
      <c r="AF2427" s="13">
        <f t="shared" si="248"/>
        <v>0</v>
      </c>
      <c r="AG2427" s="13">
        <f t="shared" si="252"/>
        <v>0</v>
      </c>
      <c r="AH2427" s="12">
        <f t="shared" si="251"/>
        <v>4</v>
      </c>
    </row>
    <row r="2428" spans="1:34" hidden="1" x14ac:dyDescent="0.3">
      <c r="A2428" s="11" t="s">
        <v>7847</v>
      </c>
      <c r="B2428" s="12" t="s">
        <v>4976</v>
      </c>
      <c r="C2428" s="12" t="s">
        <v>7358</v>
      </c>
      <c r="D2428" s="11" t="s">
        <v>7824</v>
      </c>
      <c r="E2428" s="11" t="s">
        <v>7217</v>
      </c>
      <c r="F2428" s="11" t="s">
        <v>7847</v>
      </c>
      <c r="G2428" s="12" t="s">
        <v>7848</v>
      </c>
      <c r="H2428" s="13" t="s">
        <v>396</v>
      </c>
      <c r="I2428" s="13"/>
      <c r="J2428" s="13" t="s">
        <v>370</v>
      </c>
      <c r="M2428" s="15" t="s">
        <v>370</v>
      </c>
      <c r="N2428" s="13"/>
      <c r="O2428" s="13" t="s">
        <v>370</v>
      </c>
      <c r="P2428" s="13"/>
      <c r="R2428" s="13"/>
      <c r="S2428" s="13" t="s">
        <v>370</v>
      </c>
      <c r="T2428" s="13"/>
      <c r="W2428" s="13" t="s">
        <v>370</v>
      </c>
      <c r="Y2428" s="13"/>
      <c r="Z2428" s="14"/>
      <c r="AD2428" s="13">
        <f t="shared" si="249"/>
        <v>5</v>
      </c>
      <c r="AE2428" s="13">
        <f t="shared" si="247"/>
        <v>0</v>
      </c>
      <c r="AF2428" s="13">
        <f t="shared" si="248"/>
        <v>0</v>
      </c>
      <c r="AG2428" s="13">
        <f t="shared" si="252"/>
        <v>0</v>
      </c>
      <c r="AH2428" s="12">
        <f t="shared" si="251"/>
        <v>5</v>
      </c>
    </row>
    <row r="2429" spans="1:34" hidden="1" x14ac:dyDescent="0.3">
      <c r="A2429" s="11" t="s">
        <v>7849</v>
      </c>
      <c r="B2429" s="12" t="s">
        <v>4976</v>
      </c>
      <c r="C2429" s="12" t="s">
        <v>7358</v>
      </c>
      <c r="D2429" s="11" t="s">
        <v>7824</v>
      </c>
      <c r="E2429" s="11" t="s">
        <v>1039</v>
      </c>
      <c r="F2429" s="11" t="s">
        <v>7849</v>
      </c>
      <c r="G2429" s="12" t="s">
        <v>7850</v>
      </c>
      <c r="I2429" s="13"/>
      <c r="J2429" s="13"/>
      <c r="M2429" s="15" t="s">
        <v>370</v>
      </c>
      <c r="N2429" s="13"/>
      <c r="O2429" s="13" t="s">
        <v>370</v>
      </c>
      <c r="P2429" s="13"/>
      <c r="R2429" s="13"/>
      <c r="S2429" s="13" t="s">
        <v>370</v>
      </c>
      <c r="T2429" s="13"/>
      <c r="W2429" s="13"/>
      <c r="Y2429" s="13"/>
      <c r="Z2429" s="14"/>
      <c r="AD2429" s="13">
        <f t="shared" si="249"/>
        <v>3</v>
      </c>
      <c r="AE2429" s="13">
        <f t="shared" si="247"/>
        <v>0</v>
      </c>
      <c r="AF2429" s="13">
        <f t="shared" si="248"/>
        <v>0</v>
      </c>
      <c r="AG2429" s="13">
        <f t="shared" si="252"/>
        <v>0</v>
      </c>
      <c r="AH2429" s="12">
        <f t="shared" si="251"/>
        <v>3</v>
      </c>
    </row>
    <row r="2430" spans="1:34" hidden="1" x14ac:dyDescent="0.3">
      <c r="A2430" s="11" t="s">
        <v>7851</v>
      </c>
      <c r="B2430" s="12" t="s">
        <v>4976</v>
      </c>
      <c r="C2430" s="12" t="s">
        <v>7358</v>
      </c>
      <c r="D2430" s="11" t="s">
        <v>7824</v>
      </c>
      <c r="E2430" s="11" t="s">
        <v>7852</v>
      </c>
      <c r="F2430" s="11" t="s">
        <v>7851</v>
      </c>
      <c r="G2430" s="12" t="s">
        <v>7853</v>
      </c>
      <c r="I2430" s="13"/>
      <c r="J2430" s="13"/>
      <c r="K2430" s="17" t="s">
        <v>416</v>
      </c>
      <c r="M2430" s="15"/>
      <c r="N2430" s="13"/>
      <c r="P2430" s="13"/>
      <c r="R2430" s="13"/>
      <c r="T2430" s="13"/>
      <c r="W2430" s="13"/>
      <c r="Y2430" s="13"/>
      <c r="Z2430" s="14"/>
      <c r="AD2430" s="13">
        <f t="shared" si="249"/>
        <v>1</v>
      </c>
      <c r="AE2430" s="13">
        <f t="shared" si="247"/>
        <v>0</v>
      </c>
      <c r="AF2430" s="13">
        <f t="shared" si="248"/>
        <v>0</v>
      </c>
      <c r="AG2430" s="13">
        <f t="shared" si="252"/>
        <v>0</v>
      </c>
      <c r="AH2430" s="12">
        <f t="shared" si="251"/>
        <v>1</v>
      </c>
    </row>
    <row r="2431" spans="1:34" hidden="1" x14ac:dyDescent="0.3">
      <c r="A2431" s="11" t="s">
        <v>127</v>
      </c>
      <c r="B2431" s="12" t="s">
        <v>4976</v>
      </c>
      <c r="C2431" s="12" t="s">
        <v>7358</v>
      </c>
      <c r="D2431" s="11" t="s">
        <v>7854</v>
      </c>
      <c r="E2431" s="11" t="s">
        <v>7855</v>
      </c>
      <c r="F2431" s="11" t="s">
        <v>127</v>
      </c>
      <c r="G2431" s="12" t="s">
        <v>7856</v>
      </c>
      <c r="H2431" s="13" t="s">
        <v>370</v>
      </c>
      <c r="I2431" s="13" t="s">
        <v>524</v>
      </c>
      <c r="J2431" s="13" t="s">
        <v>370</v>
      </c>
      <c r="K2431" s="14" t="s">
        <v>370</v>
      </c>
      <c r="M2431" s="15" t="s">
        <v>370</v>
      </c>
      <c r="N2431" s="13"/>
      <c r="O2431" s="13" t="s">
        <v>370</v>
      </c>
      <c r="P2431" s="13" t="s">
        <v>370</v>
      </c>
      <c r="Q2431" s="13" t="s">
        <v>370</v>
      </c>
      <c r="R2431" s="13" t="s">
        <v>370</v>
      </c>
      <c r="S2431" s="13" t="s">
        <v>370</v>
      </c>
      <c r="T2431" s="13" t="s">
        <v>370</v>
      </c>
      <c r="U2431" s="13" t="s">
        <v>370</v>
      </c>
      <c r="W2431" s="13" t="s">
        <v>370</v>
      </c>
      <c r="Y2431" s="13"/>
      <c r="Z2431" s="14"/>
      <c r="AD2431" s="13">
        <f>COUNTIF(H2431:Z2431,"X")+COUNTIF(H2431:Z2431, "X(e)")</f>
        <v>12</v>
      </c>
      <c r="AE2431" s="13">
        <f>COUNTIF(H2431:Z2431,"NB")</f>
        <v>0</v>
      </c>
      <c r="AF2431" s="13">
        <f>COUNTIF(H2431:Z2431,"V")</f>
        <v>1</v>
      </c>
      <c r="AG2431" s="13">
        <f t="shared" si="252"/>
        <v>0</v>
      </c>
      <c r="AH2431" s="12">
        <f>SUM(AD2431:AG2431)</f>
        <v>13</v>
      </c>
    </row>
    <row r="2432" spans="1:34" hidden="1" x14ac:dyDescent="0.3">
      <c r="A2432" s="11" t="s">
        <v>7857</v>
      </c>
      <c r="B2432" s="12" t="s">
        <v>4976</v>
      </c>
      <c r="C2432" s="12" t="s">
        <v>7358</v>
      </c>
      <c r="D2432" s="11" t="s">
        <v>7858</v>
      </c>
      <c r="E2432" s="11" t="s">
        <v>7859</v>
      </c>
      <c r="F2432" s="11" t="s">
        <v>7857</v>
      </c>
      <c r="G2432" s="12" t="s">
        <v>7860</v>
      </c>
      <c r="I2432" s="13"/>
      <c r="J2432" s="13"/>
      <c r="M2432" s="15"/>
      <c r="N2432" s="13"/>
      <c r="O2432" s="13" t="s">
        <v>370</v>
      </c>
      <c r="P2432" s="13"/>
      <c r="R2432" s="13"/>
      <c r="S2432" s="13" t="s">
        <v>370</v>
      </c>
      <c r="T2432" s="13"/>
      <c r="W2432" s="13"/>
      <c r="Y2432" s="13"/>
      <c r="Z2432" s="14"/>
      <c r="AD2432" s="13">
        <f>COUNTIF(H2432:Z2432,"X")+COUNTIF(H2432:Z2432, "X(e)")</f>
        <v>2</v>
      </c>
      <c r="AE2432" s="13">
        <f>COUNTIF(H2432:Z2432,"NB")</f>
        <v>0</v>
      </c>
      <c r="AF2432" s="13">
        <f>COUNTIF(H2432:Z2432,"V")</f>
        <v>0</v>
      </c>
      <c r="AG2432" s="13">
        <f t="shared" si="252"/>
        <v>0</v>
      </c>
      <c r="AH2432" s="12">
        <f>SUM(AD2432:AG2432)</f>
        <v>2</v>
      </c>
    </row>
    <row r="2433" spans="1:34" hidden="1" x14ac:dyDescent="0.3">
      <c r="A2433" s="11" t="s">
        <v>7861</v>
      </c>
      <c r="B2433" s="12" t="s">
        <v>4976</v>
      </c>
      <c r="C2433" s="12" t="s">
        <v>7358</v>
      </c>
      <c r="D2433" s="11" t="s">
        <v>7862</v>
      </c>
      <c r="E2433" s="11" t="s">
        <v>7863</v>
      </c>
      <c r="F2433" s="11" t="s">
        <v>7861</v>
      </c>
      <c r="G2433" s="12" t="s">
        <v>7864</v>
      </c>
      <c r="I2433" s="13"/>
      <c r="J2433" s="13"/>
      <c r="M2433" s="15" t="s">
        <v>370</v>
      </c>
      <c r="N2433" s="13"/>
      <c r="O2433" s="13" t="s">
        <v>370</v>
      </c>
      <c r="P2433" s="13"/>
      <c r="R2433" s="13"/>
      <c r="S2433" s="13" t="s">
        <v>370</v>
      </c>
      <c r="T2433" s="13"/>
      <c r="W2433" s="13"/>
      <c r="Y2433" s="13"/>
      <c r="Z2433" s="14"/>
      <c r="AD2433" s="13">
        <f t="shared" ref="AD2433:AD2496" si="253">COUNTIF(H2433:Z2433,"X")+COUNTIF(H2433:Z2433, "X(e)")</f>
        <v>3</v>
      </c>
      <c r="AE2433" s="13">
        <f t="shared" ref="AE2433:AE2496" si="254">COUNTIF(H2433:Z2433,"NB")</f>
        <v>0</v>
      </c>
      <c r="AF2433" s="13">
        <f t="shared" ref="AF2433:AF2496" si="255">COUNTIF(H2433:Z2433,"V")</f>
        <v>0</v>
      </c>
      <c r="AG2433" s="13">
        <f t="shared" si="252"/>
        <v>0</v>
      </c>
      <c r="AH2433" s="12">
        <f t="shared" ref="AH2433:AH2435" si="256">SUM(AD2433:AG2433)</f>
        <v>3</v>
      </c>
    </row>
    <row r="2434" spans="1:34" hidden="1" x14ac:dyDescent="0.3">
      <c r="A2434" s="11" t="s">
        <v>7865</v>
      </c>
      <c r="B2434" s="12" t="s">
        <v>4976</v>
      </c>
      <c r="C2434" s="12" t="s">
        <v>7358</v>
      </c>
      <c r="D2434" s="11" t="s">
        <v>7862</v>
      </c>
      <c r="E2434" s="11" t="s">
        <v>6780</v>
      </c>
      <c r="F2434" s="11" t="s">
        <v>7865</v>
      </c>
      <c r="G2434" s="12" t="s">
        <v>7866</v>
      </c>
      <c r="H2434" s="13" t="s">
        <v>370</v>
      </c>
      <c r="I2434" s="13"/>
      <c r="J2434" s="13" t="s">
        <v>370</v>
      </c>
      <c r="M2434" s="15"/>
      <c r="N2434" s="13"/>
      <c r="P2434" s="13"/>
      <c r="R2434" s="13"/>
      <c r="S2434" s="13" t="s">
        <v>370</v>
      </c>
      <c r="T2434" s="13"/>
      <c r="W2434" s="13"/>
      <c r="Y2434" s="13"/>
      <c r="Z2434" s="14"/>
      <c r="AD2434" s="13">
        <f t="shared" si="253"/>
        <v>3</v>
      </c>
      <c r="AE2434" s="13">
        <f t="shared" si="254"/>
        <v>0</v>
      </c>
      <c r="AF2434" s="13">
        <f t="shared" si="255"/>
        <v>0</v>
      </c>
      <c r="AG2434" s="13">
        <f t="shared" si="252"/>
        <v>0</v>
      </c>
      <c r="AH2434" s="12">
        <f t="shared" si="256"/>
        <v>3</v>
      </c>
    </row>
    <row r="2435" spans="1:34" hidden="1" x14ac:dyDescent="0.3">
      <c r="A2435" s="11" t="s">
        <v>7867</v>
      </c>
      <c r="B2435" s="12" t="s">
        <v>4976</v>
      </c>
      <c r="C2435" s="12" t="s">
        <v>7358</v>
      </c>
      <c r="D2435" s="11" t="s">
        <v>7862</v>
      </c>
      <c r="E2435" s="11" t="s">
        <v>4601</v>
      </c>
      <c r="F2435" s="11" t="s">
        <v>7867</v>
      </c>
      <c r="G2435" s="12" t="s">
        <v>7868</v>
      </c>
      <c r="I2435" s="13"/>
      <c r="J2435" s="13" t="s">
        <v>370</v>
      </c>
      <c r="M2435" s="15" t="s">
        <v>370</v>
      </c>
      <c r="N2435" s="13"/>
      <c r="O2435" s="13" t="s">
        <v>370</v>
      </c>
      <c r="P2435" s="13"/>
      <c r="R2435" s="13"/>
      <c r="S2435" s="13" t="s">
        <v>370</v>
      </c>
      <c r="T2435" s="13"/>
      <c r="W2435" s="13" t="s">
        <v>370</v>
      </c>
      <c r="Y2435" s="13"/>
      <c r="Z2435" s="14"/>
      <c r="AD2435" s="13">
        <f t="shared" si="253"/>
        <v>5</v>
      </c>
      <c r="AE2435" s="13">
        <f t="shared" si="254"/>
        <v>0</v>
      </c>
      <c r="AF2435" s="13">
        <f t="shared" si="255"/>
        <v>0</v>
      </c>
      <c r="AG2435" s="13">
        <f t="shared" si="252"/>
        <v>0</v>
      </c>
      <c r="AH2435" s="12">
        <f t="shared" si="256"/>
        <v>5</v>
      </c>
    </row>
    <row r="2436" spans="1:34" hidden="1" x14ac:dyDescent="0.3">
      <c r="A2436" s="11" t="s">
        <v>7869</v>
      </c>
      <c r="B2436" s="12" t="s">
        <v>4976</v>
      </c>
      <c r="C2436" s="12" t="s">
        <v>7358</v>
      </c>
      <c r="D2436" s="11" t="s">
        <v>7862</v>
      </c>
      <c r="E2436" s="11" t="s">
        <v>588</v>
      </c>
      <c r="F2436" s="11" t="s">
        <v>7869</v>
      </c>
      <c r="G2436" s="12" t="s">
        <v>7870</v>
      </c>
      <c r="H2436" s="13" t="s">
        <v>370</v>
      </c>
      <c r="I2436" s="13"/>
      <c r="J2436" s="13" t="s">
        <v>370</v>
      </c>
      <c r="K2436" s="14" t="s">
        <v>370</v>
      </c>
      <c r="M2436" s="15" t="s">
        <v>370</v>
      </c>
      <c r="N2436" s="13"/>
      <c r="O2436" s="13" t="s">
        <v>370</v>
      </c>
      <c r="P2436" s="13"/>
      <c r="R2436" s="13"/>
      <c r="S2436" s="13" t="s">
        <v>370</v>
      </c>
      <c r="T2436" s="13"/>
      <c r="W2436" s="13" t="s">
        <v>370</v>
      </c>
      <c r="Y2436" s="13"/>
      <c r="Z2436" s="14"/>
      <c r="AD2436" s="13">
        <f t="shared" si="253"/>
        <v>7</v>
      </c>
      <c r="AE2436" s="13">
        <f t="shared" si="254"/>
        <v>0</v>
      </c>
      <c r="AF2436" s="13">
        <f t="shared" si="255"/>
        <v>0</v>
      </c>
      <c r="AG2436" s="13">
        <f t="shared" si="252"/>
        <v>0</v>
      </c>
      <c r="AH2436" s="12">
        <f t="shared" ref="AH2436:AH2492" si="257">SUM(AD2436:AG2436)</f>
        <v>7</v>
      </c>
    </row>
    <row r="2437" spans="1:34" hidden="1" x14ac:dyDescent="0.3">
      <c r="A2437" s="11" t="s">
        <v>7871</v>
      </c>
      <c r="B2437" s="12" t="s">
        <v>4976</v>
      </c>
      <c r="C2437" s="12" t="s">
        <v>7358</v>
      </c>
      <c r="D2437" s="11" t="s">
        <v>7862</v>
      </c>
      <c r="E2437" s="11" t="s">
        <v>2420</v>
      </c>
      <c r="F2437" s="11" t="s">
        <v>7871</v>
      </c>
      <c r="G2437" s="12" t="s">
        <v>7872</v>
      </c>
      <c r="I2437" s="13"/>
      <c r="J2437" s="13"/>
      <c r="M2437" s="15"/>
      <c r="N2437" s="13"/>
      <c r="O2437" s="13" t="s">
        <v>370</v>
      </c>
      <c r="P2437" s="13"/>
      <c r="R2437" s="13"/>
      <c r="S2437" s="13" t="s">
        <v>370</v>
      </c>
      <c r="T2437" s="13"/>
      <c r="W2437" s="13"/>
      <c r="Y2437" s="13"/>
      <c r="Z2437" s="14"/>
      <c r="AD2437" s="13">
        <f t="shared" si="253"/>
        <v>2</v>
      </c>
      <c r="AE2437" s="13">
        <f t="shared" si="254"/>
        <v>0</v>
      </c>
      <c r="AF2437" s="13">
        <f t="shared" si="255"/>
        <v>0</v>
      </c>
      <c r="AG2437" s="13">
        <f t="shared" si="252"/>
        <v>0</v>
      </c>
      <c r="AH2437" s="12">
        <f t="shared" si="257"/>
        <v>2</v>
      </c>
    </row>
    <row r="2438" spans="1:34" hidden="1" x14ac:dyDescent="0.3">
      <c r="A2438" s="11" t="s">
        <v>7873</v>
      </c>
      <c r="B2438" s="12" t="s">
        <v>4976</v>
      </c>
      <c r="C2438" s="12" t="s">
        <v>7358</v>
      </c>
      <c r="D2438" s="11" t="s">
        <v>7862</v>
      </c>
      <c r="E2438" s="11" t="s">
        <v>493</v>
      </c>
      <c r="F2438" s="11" t="s">
        <v>7873</v>
      </c>
      <c r="G2438" s="12" t="s">
        <v>7874</v>
      </c>
      <c r="I2438" s="13"/>
      <c r="J2438" s="13"/>
      <c r="M2438" s="15" t="s">
        <v>370</v>
      </c>
      <c r="N2438" s="13"/>
      <c r="O2438" s="13" t="s">
        <v>370</v>
      </c>
      <c r="P2438" s="13"/>
      <c r="R2438" s="13"/>
      <c r="S2438" s="13" t="s">
        <v>370</v>
      </c>
      <c r="T2438" s="13"/>
      <c r="W2438" s="13" t="s">
        <v>370</v>
      </c>
      <c r="Y2438" s="13"/>
      <c r="Z2438" s="14"/>
      <c r="AD2438" s="13">
        <f t="shared" si="253"/>
        <v>4</v>
      </c>
      <c r="AE2438" s="13">
        <f t="shared" si="254"/>
        <v>0</v>
      </c>
      <c r="AF2438" s="13">
        <f t="shared" si="255"/>
        <v>0</v>
      </c>
      <c r="AG2438" s="13">
        <f t="shared" si="252"/>
        <v>0</v>
      </c>
      <c r="AH2438" s="12">
        <f t="shared" si="257"/>
        <v>4</v>
      </c>
    </row>
    <row r="2439" spans="1:34" hidden="1" x14ac:dyDescent="0.3">
      <c r="A2439" s="11" t="s">
        <v>7875</v>
      </c>
      <c r="B2439" s="12" t="s">
        <v>4976</v>
      </c>
      <c r="C2439" s="12" t="s">
        <v>7358</v>
      </c>
      <c r="D2439" s="11" t="s">
        <v>7876</v>
      </c>
      <c r="E2439" s="11" t="s">
        <v>7877</v>
      </c>
      <c r="F2439" s="11" t="s">
        <v>7875</v>
      </c>
      <c r="G2439" s="12" t="s">
        <v>7878</v>
      </c>
      <c r="I2439" s="13"/>
      <c r="J2439" s="13"/>
      <c r="M2439" s="15"/>
      <c r="N2439" s="13"/>
      <c r="O2439" s="13" t="s">
        <v>370</v>
      </c>
      <c r="P2439" s="13"/>
      <c r="R2439" s="13"/>
      <c r="S2439" s="13" t="s">
        <v>370</v>
      </c>
      <c r="T2439" s="13"/>
      <c r="W2439" s="13"/>
      <c r="Y2439" s="13"/>
      <c r="Z2439" s="14"/>
      <c r="AD2439" s="13">
        <f t="shared" si="253"/>
        <v>2</v>
      </c>
      <c r="AE2439" s="13">
        <f t="shared" si="254"/>
        <v>0</v>
      </c>
      <c r="AF2439" s="13">
        <f t="shared" si="255"/>
        <v>0</v>
      </c>
      <c r="AG2439" s="13">
        <f t="shared" si="252"/>
        <v>0</v>
      </c>
      <c r="AH2439" s="12">
        <f t="shared" si="257"/>
        <v>2</v>
      </c>
    </row>
    <row r="2440" spans="1:34" hidden="1" x14ac:dyDescent="0.3">
      <c r="A2440" s="11" t="s">
        <v>7879</v>
      </c>
      <c r="B2440" s="12" t="s">
        <v>4976</v>
      </c>
      <c r="C2440" s="12" t="s">
        <v>7358</v>
      </c>
      <c r="D2440" s="11" t="s">
        <v>7876</v>
      </c>
      <c r="E2440" s="11" t="s">
        <v>7880</v>
      </c>
      <c r="F2440" s="11" t="s">
        <v>7879</v>
      </c>
      <c r="G2440" s="12" t="s">
        <v>7881</v>
      </c>
      <c r="I2440" s="13"/>
      <c r="J2440" s="13"/>
      <c r="L2440" s="13" t="s">
        <v>370</v>
      </c>
      <c r="M2440" s="15"/>
      <c r="N2440" s="13"/>
      <c r="P2440" s="13"/>
      <c r="R2440" s="13"/>
      <c r="S2440" s="13" t="s">
        <v>370</v>
      </c>
      <c r="T2440" s="13"/>
      <c r="W2440" s="13"/>
      <c r="Y2440" s="13"/>
      <c r="Z2440" s="14"/>
      <c r="AD2440" s="13">
        <f t="shared" si="253"/>
        <v>2</v>
      </c>
      <c r="AE2440" s="13">
        <f t="shared" si="254"/>
        <v>0</v>
      </c>
      <c r="AF2440" s="13">
        <f t="shared" si="255"/>
        <v>0</v>
      </c>
      <c r="AG2440" s="13">
        <f t="shared" si="252"/>
        <v>0</v>
      </c>
      <c r="AH2440" s="12">
        <f t="shared" si="257"/>
        <v>2</v>
      </c>
    </row>
    <row r="2441" spans="1:34" hidden="1" x14ac:dyDescent="0.3">
      <c r="A2441" s="11" t="s">
        <v>7882</v>
      </c>
      <c r="B2441" s="12" t="s">
        <v>4976</v>
      </c>
      <c r="C2441" s="12" t="s">
        <v>7358</v>
      </c>
      <c r="D2441" s="11" t="s">
        <v>7876</v>
      </c>
      <c r="E2441" s="11" t="s">
        <v>7883</v>
      </c>
      <c r="F2441" s="11" t="s">
        <v>7882</v>
      </c>
      <c r="G2441" s="12" t="s">
        <v>7884</v>
      </c>
      <c r="I2441" s="13"/>
      <c r="J2441" s="13" t="s">
        <v>370</v>
      </c>
      <c r="M2441" s="15"/>
      <c r="N2441" s="13"/>
      <c r="P2441" s="13"/>
      <c r="R2441" s="13"/>
      <c r="S2441" s="13" t="s">
        <v>370</v>
      </c>
      <c r="T2441" s="13"/>
      <c r="W2441" s="13"/>
      <c r="Y2441" s="13"/>
      <c r="Z2441" s="14"/>
      <c r="AD2441" s="13">
        <f t="shared" si="253"/>
        <v>2</v>
      </c>
      <c r="AE2441" s="13">
        <f t="shared" si="254"/>
        <v>0</v>
      </c>
      <c r="AF2441" s="13">
        <f t="shared" si="255"/>
        <v>0</v>
      </c>
      <c r="AG2441" s="13">
        <f t="shared" si="252"/>
        <v>0</v>
      </c>
      <c r="AH2441" s="12">
        <f t="shared" si="257"/>
        <v>2</v>
      </c>
    </row>
    <row r="2442" spans="1:34" hidden="1" x14ac:dyDescent="0.3">
      <c r="A2442" s="11" t="s">
        <v>7885</v>
      </c>
      <c r="B2442" s="12" t="s">
        <v>4976</v>
      </c>
      <c r="C2442" s="12" t="s">
        <v>7358</v>
      </c>
      <c r="D2442" s="11" t="s">
        <v>7876</v>
      </c>
      <c r="E2442" s="11" t="s">
        <v>664</v>
      </c>
      <c r="F2442" s="11" t="s">
        <v>7885</v>
      </c>
      <c r="G2442" s="12" t="s">
        <v>7886</v>
      </c>
      <c r="H2442" s="13" t="s">
        <v>370</v>
      </c>
      <c r="I2442" s="13"/>
      <c r="J2442" s="13" t="s">
        <v>370</v>
      </c>
      <c r="L2442" s="13" t="s">
        <v>370</v>
      </c>
      <c r="M2442" s="15"/>
      <c r="N2442" s="13"/>
      <c r="P2442" s="13"/>
      <c r="R2442" s="13"/>
      <c r="S2442" s="13" t="s">
        <v>370</v>
      </c>
      <c r="T2442" s="13"/>
      <c r="W2442" s="13"/>
      <c r="Y2442" s="13"/>
      <c r="Z2442" s="14"/>
      <c r="AD2442" s="13">
        <f t="shared" si="253"/>
        <v>4</v>
      </c>
      <c r="AE2442" s="13">
        <f t="shared" si="254"/>
        <v>0</v>
      </c>
      <c r="AF2442" s="13">
        <f t="shared" si="255"/>
        <v>0</v>
      </c>
      <c r="AG2442" s="13">
        <f t="shared" si="252"/>
        <v>0</v>
      </c>
      <c r="AH2442" s="12">
        <f t="shared" si="257"/>
        <v>4</v>
      </c>
    </row>
    <row r="2443" spans="1:34" hidden="1" x14ac:dyDescent="0.3">
      <c r="A2443" s="11" t="s">
        <v>7887</v>
      </c>
      <c r="B2443" s="12" t="s">
        <v>4976</v>
      </c>
      <c r="C2443" s="12" t="s">
        <v>7358</v>
      </c>
      <c r="D2443" s="11" t="s">
        <v>7876</v>
      </c>
      <c r="E2443" s="11" t="s">
        <v>7888</v>
      </c>
      <c r="F2443" s="11" t="s">
        <v>7887</v>
      </c>
      <c r="G2443" s="12" t="s">
        <v>7889</v>
      </c>
      <c r="H2443" s="13" t="s">
        <v>370</v>
      </c>
      <c r="I2443" s="13"/>
      <c r="J2443" s="13" t="s">
        <v>370</v>
      </c>
      <c r="L2443" s="13" t="s">
        <v>370</v>
      </c>
      <c r="M2443" s="15" t="s">
        <v>370</v>
      </c>
      <c r="N2443" s="13"/>
      <c r="O2443" s="13" t="s">
        <v>370</v>
      </c>
      <c r="P2443" s="13"/>
      <c r="R2443" s="13"/>
      <c r="S2443" s="13" t="s">
        <v>370</v>
      </c>
      <c r="T2443" s="13"/>
      <c r="W2443" s="13"/>
      <c r="Y2443" s="13"/>
      <c r="Z2443" s="14" t="s">
        <v>524</v>
      </c>
      <c r="AD2443" s="13">
        <f t="shared" si="253"/>
        <v>6</v>
      </c>
      <c r="AE2443" s="13">
        <f t="shared" si="254"/>
        <v>0</v>
      </c>
      <c r="AF2443" s="13">
        <f t="shared" si="255"/>
        <v>1</v>
      </c>
      <c r="AG2443" s="13">
        <f t="shared" si="252"/>
        <v>0</v>
      </c>
      <c r="AH2443" s="12">
        <f t="shared" si="257"/>
        <v>7</v>
      </c>
    </row>
    <row r="2444" spans="1:34" hidden="1" x14ac:dyDescent="0.3">
      <c r="A2444" s="11" t="s">
        <v>7890</v>
      </c>
      <c r="B2444" s="12" t="s">
        <v>4976</v>
      </c>
      <c r="C2444" s="12" t="s">
        <v>7358</v>
      </c>
      <c r="D2444" s="11" t="s">
        <v>7876</v>
      </c>
      <c r="E2444" s="11" t="s">
        <v>7891</v>
      </c>
      <c r="F2444" s="11" t="s">
        <v>7890</v>
      </c>
      <c r="G2444" s="12" t="s">
        <v>7892</v>
      </c>
      <c r="I2444" s="13"/>
      <c r="J2444" s="13"/>
      <c r="L2444" s="16" t="s">
        <v>416</v>
      </c>
      <c r="M2444" s="15"/>
      <c r="N2444" s="13"/>
      <c r="P2444" s="13"/>
      <c r="R2444" s="13"/>
      <c r="T2444" s="13"/>
      <c r="W2444" s="13"/>
      <c r="Y2444" s="13"/>
      <c r="Z2444" s="14"/>
      <c r="AD2444" s="13">
        <f t="shared" si="253"/>
        <v>1</v>
      </c>
      <c r="AE2444" s="13">
        <f t="shared" si="254"/>
        <v>0</v>
      </c>
      <c r="AF2444" s="13">
        <f t="shared" si="255"/>
        <v>0</v>
      </c>
      <c r="AG2444" s="13">
        <f t="shared" si="252"/>
        <v>0</v>
      </c>
      <c r="AH2444" s="12">
        <f t="shared" si="257"/>
        <v>1</v>
      </c>
    </row>
    <row r="2445" spans="1:34" hidden="1" x14ac:dyDescent="0.3">
      <c r="A2445" s="11" t="s">
        <v>7893</v>
      </c>
      <c r="B2445" s="12" t="s">
        <v>4976</v>
      </c>
      <c r="C2445" s="12" t="s">
        <v>7358</v>
      </c>
      <c r="D2445" s="11" t="s">
        <v>7894</v>
      </c>
      <c r="E2445" s="11" t="s">
        <v>3998</v>
      </c>
      <c r="F2445" s="11" t="s">
        <v>7893</v>
      </c>
      <c r="G2445" s="12" t="s">
        <v>7895</v>
      </c>
      <c r="H2445" s="13" t="s">
        <v>370</v>
      </c>
      <c r="I2445" s="13"/>
      <c r="J2445" s="13" t="s">
        <v>538</v>
      </c>
      <c r="K2445" s="14" t="s">
        <v>370</v>
      </c>
      <c r="M2445" s="15" t="s">
        <v>370</v>
      </c>
      <c r="N2445" s="13"/>
      <c r="P2445" s="13" t="s">
        <v>370</v>
      </c>
      <c r="Q2445" s="13" t="s">
        <v>370</v>
      </c>
      <c r="R2445" s="13" t="s">
        <v>370</v>
      </c>
      <c r="T2445" s="13" t="s">
        <v>370</v>
      </c>
      <c r="V2445" s="13" t="s">
        <v>370</v>
      </c>
      <c r="W2445" s="13" t="s">
        <v>370</v>
      </c>
      <c r="Y2445" s="13"/>
      <c r="Z2445" s="14"/>
      <c r="AD2445" s="13">
        <f t="shared" si="253"/>
        <v>9</v>
      </c>
      <c r="AE2445" s="13">
        <f t="shared" si="254"/>
        <v>1</v>
      </c>
      <c r="AF2445" s="13">
        <f t="shared" si="255"/>
        <v>0</v>
      </c>
      <c r="AG2445" s="13">
        <f t="shared" si="252"/>
        <v>0</v>
      </c>
      <c r="AH2445" s="12">
        <f t="shared" si="257"/>
        <v>10</v>
      </c>
    </row>
    <row r="2446" spans="1:34" hidden="1" x14ac:dyDescent="0.3">
      <c r="A2446" s="11" t="s">
        <v>7896</v>
      </c>
      <c r="B2446" s="12" t="s">
        <v>4976</v>
      </c>
      <c r="C2446" s="12" t="s">
        <v>7358</v>
      </c>
      <c r="D2446" s="11" t="s">
        <v>7894</v>
      </c>
      <c r="E2446" s="11" t="s">
        <v>722</v>
      </c>
      <c r="F2446" s="11" t="s">
        <v>7896</v>
      </c>
      <c r="G2446" s="12" t="s">
        <v>7897</v>
      </c>
      <c r="I2446" s="13"/>
      <c r="J2446" s="13"/>
      <c r="K2446" s="17" t="s">
        <v>416</v>
      </c>
      <c r="M2446" s="15"/>
      <c r="N2446" s="13"/>
      <c r="P2446" s="13"/>
      <c r="R2446" s="13"/>
      <c r="T2446" s="13"/>
      <c r="W2446" s="13"/>
      <c r="Y2446" s="13"/>
      <c r="Z2446" s="14"/>
      <c r="AD2446" s="13">
        <f t="shared" si="253"/>
        <v>1</v>
      </c>
      <c r="AE2446" s="13">
        <f t="shared" si="254"/>
        <v>0</v>
      </c>
      <c r="AF2446" s="13">
        <f t="shared" si="255"/>
        <v>0</v>
      </c>
      <c r="AG2446" s="13">
        <f t="shared" si="252"/>
        <v>0</v>
      </c>
      <c r="AH2446" s="12">
        <f t="shared" si="257"/>
        <v>1</v>
      </c>
    </row>
    <row r="2447" spans="1:34" hidden="1" x14ac:dyDescent="0.3">
      <c r="A2447" s="11" t="s">
        <v>7898</v>
      </c>
      <c r="B2447" s="12" t="s">
        <v>4976</v>
      </c>
      <c r="C2447" s="12" t="s">
        <v>7358</v>
      </c>
      <c r="D2447" s="11" t="s">
        <v>7899</v>
      </c>
      <c r="E2447" s="11" t="s">
        <v>7900</v>
      </c>
      <c r="F2447" s="11" t="s">
        <v>7898</v>
      </c>
      <c r="G2447" s="12" t="s">
        <v>7901</v>
      </c>
      <c r="H2447" s="13" t="s">
        <v>370</v>
      </c>
      <c r="I2447" s="13"/>
      <c r="J2447" s="13" t="s">
        <v>370</v>
      </c>
      <c r="K2447" s="14" t="s">
        <v>370</v>
      </c>
      <c r="M2447" s="15"/>
      <c r="N2447" s="13"/>
      <c r="P2447" s="13"/>
      <c r="R2447" s="13" t="s">
        <v>370</v>
      </c>
      <c r="T2447" s="13"/>
      <c r="V2447" s="13" t="s">
        <v>370</v>
      </c>
      <c r="W2447" s="13"/>
      <c r="Y2447" s="13"/>
      <c r="Z2447" s="14"/>
      <c r="AD2447" s="13">
        <f t="shared" si="253"/>
        <v>5</v>
      </c>
      <c r="AE2447" s="13">
        <f t="shared" si="254"/>
        <v>0</v>
      </c>
      <c r="AF2447" s="13">
        <f t="shared" si="255"/>
        <v>0</v>
      </c>
      <c r="AG2447" s="13">
        <f t="shared" si="252"/>
        <v>0</v>
      </c>
      <c r="AH2447" s="12">
        <f t="shared" si="257"/>
        <v>5</v>
      </c>
    </row>
    <row r="2448" spans="1:34" hidden="1" x14ac:dyDescent="0.3">
      <c r="A2448" s="11" t="s">
        <v>7902</v>
      </c>
      <c r="B2448" s="12" t="s">
        <v>4976</v>
      </c>
      <c r="C2448" s="12" t="s">
        <v>7358</v>
      </c>
      <c r="D2448" s="11" t="s">
        <v>7903</v>
      </c>
      <c r="E2448" s="11" t="s">
        <v>2977</v>
      </c>
      <c r="F2448" s="11" t="s">
        <v>7902</v>
      </c>
      <c r="G2448" s="12" t="s">
        <v>7904</v>
      </c>
      <c r="H2448" s="13" t="s">
        <v>370</v>
      </c>
      <c r="I2448" s="13"/>
      <c r="J2448" s="13" t="s">
        <v>370</v>
      </c>
      <c r="K2448" s="14" t="s">
        <v>370</v>
      </c>
      <c r="M2448" s="15"/>
      <c r="N2448" s="13"/>
      <c r="P2448" s="13" t="s">
        <v>396</v>
      </c>
      <c r="Q2448" s="13" t="s">
        <v>359</v>
      </c>
      <c r="R2448" s="13" t="s">
        <v>370</v>
      </c>
      <c r="T2448" s="13"/>
      <c r="U2448" s="13" t="s">
        <v>524</v>
      </c>
      <c r="V2448" s="13" t="s">
        <v>370</v>
      </c>
      <c r="W2448" s="13" t="s">
        <v>370</v>
      </c>
      <c r="Y2448" s="13"/>
      <c r="Z2448" s="14"/>
      <c r="AD2448" s="13">
        <f t="shared" si="253"/>
        <v>7</v>
      </c>
      <c r="AE2448" s="13">
        <f t="shared" si="254"/>
        <v>0</v>
      </c>
      <c r="AF2448" s="13">
        <f t="shared" si="255"/>
        <v>1</v>
      </c>
      <c r="AG2448" s="13">
        <f t="shared" si="252"/>
        <v>0</v>
      </c>
      <c r="AH2448" s="12">
        <f t="shared" si="257"/>
        <v>8</v>
      </c>
    </row>
    <row r="2449" spans="1:34" hidden="1" x14ac:dyDescent="0.3">
      <c r="A2449" s="11" t="s">
        <v>7905</v>
      </c>
      <c r="B2449" s="12" t="s">
        <v>4976</v>
      </c>
      <c r="C2449" s="12" t="s">
        <v>7358</v>
      </c>
      <c r="D2449" s="11" t="s">
        <v>7903</v>
      </c>
      <c r="E2449" s="11" t="s">
        <v>1247</v>
      </c>
      <c r="F2449" s="11" t="s">
        <v>7905</v>
      </c>
      <c r="G2449" s="12" t="s">
        <v>7906</v>
      </c>
      <c r="H2449" s="13" t="s">
        <v>370</v>
      </c>
      <c r="I2449" s="13"/>
      <c r="J2449" s="13" t="s">
        <v>370</v>
      </c>
      <c r="K2449" s="14" t="s">
        <v>538</v>
      </c>
      <c r="M2449" s="15" t="s">
        <v>370</v>
      </c>
      <c r="N2449" s="13"/>
      <c r="O2449" s="13" t="s">
        <v>370</v>
      </c>
      <c r="P2449" s="13"/>
      <c r="R2449" s="13" t="s">
        <v>370</v>
      </c>
      <c r="S2449" s="13" t="s">
        <v>370</v>
      </c>
      <c r="T2449" s="13"/>
      <c r="W2449" s="13"/>
      <c r="Y2449" s="13"/>
      <c r="Z2449" s="14"/>
      <c r="AD2449" s="13">
        <f t="shared" si="253"/>
        <v>6</v>
      </c>
      <c r="AE2449" s="13">
        <f t="shared" si="254"/>
        <v>1</v>
      </c>
      <c r="AF2449" s="13">
        <f t="shared" si="255"/>
        <v>0</v>
      </c>
      <c r="AG2449" s="13">
        <f t="shared" si="252"/>
        <v>0</v>
      </c>
      <c r="AH2449" s="12">
        <f t="shared" si="257"/>
        <v>7</v>
      </c>
    </row>
    <row r="2450" spans="1:34" hidden="1" x14ac:dyDescent="0.3">
      <c r="A2450" s="11" t="s">
        <v>7907</v>
      </c>
      <c r="B2450" s="12" t="s">
        <v>4976</v>
      </c>
      <c r="C2450" s="12" t="s">
        <v>7358</v>
      </c>
      <c r="D2450" s="11" t="s">
        <v>7903</v>
      </c>
      <c r="E2450" s="11" t="s">
        <v>7908</v>
      </c>
      <c r="F2450" s="11" t="s">
        <v>7907</v>
      </c>
      <c r="G2450" s="12" t="s">
        <v>7909</v>
      </c>
      <c r="H2450" s="13" t="s">
        <v>370</v>
      </c>
      <c r="I2450" s="13"/>
      <c r="J2450" s="13" t="s">
        <v>538</v>
      </c>
      <c r="K2450" s="14" t="s">
        <v>396</v>
      </c>
      <c r="M2450" s="15"/>
      <c r="N2450" s="13"/>
      <c r="P2450" s="13"/>
      <c r="R2450" s="13" t="s">
        <v>538</v>
      </c>
      <c r="T2450" s="13"/>
      <c r="W2450" s="13"/>
      <c r="Y2450" s="13"/>
      <c r="Z2450" s="14"/>
      <c r="AD2450" s="13">
        <f t="shared" si="253"/>
        <v>1</v>
      </c>
      <c r="AE2450" s="13">
        <f t="shared" si="254"/>
        <v>2</v>
      </c>
      <c r="AF2450" s="13">
        <f t="shared" si="255"/>
        <v>0</v>
      </c>
      <c r="AG2450" s="13">
        <f t="shared" si="252"/>
        <v>0</v>
      </c>
      <c r="AH2450" s="12">
        <f t="shared" si="257"/>
        <v>3</v>
      </c>
    </row>
    <row r="2451" spans="1:34" hidden="1" x14ac:dyDescent="0.3">
      <c r="A2451" s="11" t="s">
        <v>7910</v>
      </c>
      <c r="B2451" s="12" t="s">
        <v>4976</v>
      </c>
      <c r="C2451" s="12" t="s">
        <v>7358</v>
      </c>
      <c r="D2451" s="11" t="s">
        <v>7903</v>
      </c>
      <c r="E2451" s="11" t="s">
        <v>7441</v>
      </c>
      <c r="F2451" s="11" t="s">
        <v>7910</v>
      </c>
      <c r="G2451" s="12" t="s">
        <v>7911</v>
      </c>
      <c r="H2451" s="13" t="s">
        <v>370</v>
      </c>
      <c r="I2451" s="13"/>
      <c r="J2451" s="13"/>
      <c r="K2451" s="14" t="s">
        <v>370</v>
      </c>
      <c r="M2451" s="15"/>
      <c r="N2451" s="13"/>
      <c r="P2451" s="13"/>
      <c r="R2451" s="13" t="s">
        <v>538</v>
      </c>
      <c r="T2451" s="13"/>
      <c r="V2451" s="13" t="s">
        <v>370</v>
      </c>
      <c r="W2451" s="13"/>
      <c r="Y2451" s="13"/>
      <c r="Z2451" s="14"/>
      <c r="AD2451" s="13">
        <f t="shared" si="253"/>
        <v>3</v>
      </c>
      <c r="AE2451" s="13">
        <f t="shared" si="254"/>
        <v>1</v>
      </c>
      <c r="AF2451" s="13">
        <f t="shared" si="255"/>
        <v>0</v>
      </c>
      <c r="AG2451" s="13">
        <f t="shared" si="252"/>
        <v>0</v>
      </c>
      <c r="AH2451" s="12">
        <f t="shared" si="257"/>
        <v>4</v>
      </c>
    </row>
    <row r="2452" spans="1:34" hidden="1" x14ac:dyDescent="0.3">
      <c r="A2452" s="11" t="s">
        <v>7912</v>
      </c>
      <c r="B2452" s="12" t="s">
        <v>4976</v>
      </c>
      <c r="C2452" s="12" t="s">
        <v>7358</v>
      </c>
      <c r="D2452" s="11" t="s">
        <v>7903</v>
      </c>
      <c r="E2452" s="11" t="s">
        <v>7913</v>
      </c>
      <c r="F2452" s="11" t="s">
        <v>7912</v>
      </c>
      <c r="G2452" s="12" t="s">
        <v>7914</v>
      </c>
      <c r="H2452" s="13" t="s">
        <v>359</v>
      </c>
      <c r="I2452" s="12"/>
      <c r="J2452" s="13" t="s">
        <v>538</v>
      </c>
      <c r="L2452" s="13" t="s">
        <v>370</v>
      </c>
      <c r="M2452" s="12"/>
      <c r="P2452" s="13"/>
      <c r="R2452" s="13" t="s">
        <v>524</v>
      </c>
      <c r="W2452" s="13"/>
      <c r="AD2452" s="13">
        <f t="shared" si="253"/>
        <v>2</v>
      </c>
      <c r="AE2452" s="13">
        <f t="shared" si="254"/>
        <v>1</v>
      </c>
      <c r="AF2452" s="13">
        <f t="shared" si="255"/>
        <v>1</v>
      </c>
      <c r="AG2452" s="13">
        <f t="shared" si="252"/>
        <v>0</v>
      </c>
      <c r="AH2452" s="12">
        <f t="shared" si="257"/>
        <v>4</v>
      </c>
    </row>
    <row r="2453" spans="1:34" hidden="1" x14ac:dyDescent="0.3">
      <c r="A2453" s="11" t="s">
        <v>7915</v>
      </c>
      <c r="B2453" s="12" t="s">
        <v>4976</v>
      </c>
      <c r="C2453" s="12" t="s">
        <v>7358</v>
      </c>
      <c r="D2453" s="11" t="s">
        <v>7916</v>
      </c>
      <c r="E2453" s="11" t="s">
        <v>1175</v>
      </c>
      <c r="F2453" s="11" t="s">
        <v>7915</v>
      </c>
      <c r="G2453" s="12" t="s">
        <v>7917</v>
      </c>
      <c r="I2453" s="13"/>
      <c r="J2453" s="13" t="s">
        <v>370</v>
      </c>
      <c r="M2453" s="15" t="s">
        <v>370</v>
      </c>
      <c r="N2453" s="13"/>
      <c r="O2453" s="13" t="s">
        <v>370</v>
      </c>
      <c r="P2453" s="13"/>
      <c r="R2453" s="13"/>
      <c r="S2453" s="13" t="s">
        <v>370</v>
      </c>
      <c r="T2453" s="13"/>
      <c r="W2453" s="13" t="s">
        <v>370</v>
      </c>
      <c r="Y2453" s="13"/>
      <c r="Z2453" s="14"/>
      <c r="AD2453" s="13">
        <f t="shared" si="253"/>
        <v>5</v>
      </c>
      <c r="AE2453" s="13">
        <f t="shared" si="254"/>
        <v>0</v>
      </c>
      <c r="AF2453" s="13">
        <f t="shared" si="255"/>
        <v>0</v>
      </c>
      <c r="AG2453" s="13">
        <f t="shared" si="252"/>
        <v>0</v>
      </c>
      <c r="AH2453" s="12">
        <f t="shared" si="257"/>
        <v>5</v>
      </c>
    </row>
    <row r="2454" spans="1:34" hidden="1" x14ac:dyDescent="0.3">
      <c r="A2454" s="11" t="s">
        <v>7918</v>
      </c>
      <c r="B2454" s="12" t="s">
        <v>4976</v>
      </c>
      <c r="C2454" s="12" t="s">
        <v>7358</v>
      </c>
      <c r="D2454" s="11" t="s">
        <v>7916</v>
      </c>
      <c r="E2454" s="11" t="s">
        <v>5769</v>
      </c>
      <c r="F2454" s="11" t="s">
        <v>7918</v>
      </c>
      <c r="G2454" s="12" t="s">
        <v>7919</v>
      </c>
      <c r="I2454" s="13"/>
      <c r="J2454" s="13" t="s">
        <v>370</v>
      </c>
      <c r="K2454" s="14" t="s">
        <v>370</v>
      </c>
      <c r="M2454" s="15" t="s">
        <v>370</v>
      </c>
      <c r="N2454" s="13"/>
      <c r="O2454" s="13" t="s">
        <v>370</v>
      </c>
      <c r="P2454" s="13"/>
      <c r="R2454" s="13"/>
      <c r="S2454" s="13" t="s">
        <v>370</v>
      </c>
      <c r="T2454" s="13"/>
      <c r="W2454" s="13" t="s">
        <v>370</v>
      </c>
      <c r="Y2454" s="13"/>
      <c r="Z2454" s="14"/>
      <c r="AD2454" s="13">
        <f t="shared" si="253"/>
        <v>6</v>
      </c>
      <c r="AE2454" s="13">
        <f t="shared" si="254"/>
        <v>0</v>
      </c>
      <c r="AF2454" s="13">
        <f t="shared" si="255"/>
        <v>0</v>
      </c>
      <c r="AG2454" s="13">
        <f t="shared" si="252"/>
        <v>0</v>
      </c>
      <c r="AH2454" s="12">
        <f t="shared" si="257"/>
        <v>6</v>
      </c>
    </row>
    <row r="2455" spans="1:34" hidden="1" x14ac:dyDescent="0.3">
      <c r="A2455" s="11" t="s">
        <v>7920</v>
      </c>
      <c r="B2455" s="12" t="s">
        <v>4976</v>
      </c>
      <c r="C2455" s="12" t="s">
        <v>7358</v>
      </c>
      <c r="D2455" s="11" t="s">
        <v>7916</v>
      </c>
      <c r="E2455" s="11" t="s">
        <v>2395</v>
      </c>
      <c r="F2455" s="11" t="s">
        <v>7920</v>
      </c>
      <c r="G2455" s="12" t="s">
        <v>7921</v>
      </c>
      <c r="H2455" s="13" t="s">
        <v>370</v>
      </c>
      <c r="I2455" s="13"/>
      <c r="J2455" s="13" t="s">
        <v>370</v>
      </c>
      <c r="K2455" s="14" t="s">
        <v>370</v>
      </c>
      <c r="M2455" s="15"/>
      <c r="N2455" s="13"/>
      <c r="P2455" s="13"/>
      <c r="R2455" s="13" t="s">
        <v>370</v>
      </c>
      <c r="T2455" s="13"/>
      <c r="V2455" s="13" t="s">
        <v>370</v>
      </c>
      <c r="W2455" s="13"/>
      <c r="Y2455" s="13"/>
      <c r="Z2455" s="14"/>
      <c r="AD2455" s="13">
        <f t="shared" si="253"/>
        <v>5</v>
      </c>
      <c r="AE2455" s="13">
        <f t="shared" si="254"/>
        <v>0</v>
      </c>
      <c r="AF2455" s="13">
        <f t="shared" si="255"/>
        <v>0</v>
      </c>
      <c r="AG2455" s="13">
        <f t="shared" si="252"/>
        <v>0</v>
      </c>
      <c r="AH2455" s="12">
        <f t="shared" si="257"/>
        <v>5</v>
      </c>
    </row>
    <row r="2456" spans="1:34" hidden="1" x14ac:dyDescent="0.3">
      <c r="A2456" s="11" t="s">
        <v>7922</v>
      </c>
      <c r="B2456" s="12" t="s">
        <v>4976</v>
      </c>
      <c r="C2456" s="12" t="s">
        <v>7358</v>
      </c>
      <c r="D2456" s="11" t="s">
        <v>7916</v>
      </c>
      <c r="E2456" s="11" t="s">
        <v>6755</v>
      </c>
      <c r="F2456" s="11" t="s">
        <v>7922</v>
      </c>
      <c r="G2456" s="12" t="s">
        <v>7923</v>
      </c>
      <c r="H2456" s="13" t="s">
        <v>370</v>
      </c>
      <c r="I2456" s="13"/>
      <c r="J2456" s="13" t="s">
        <v>538</v>
      </c>
      <c r="K2456" s="14" t="s">
        <v>370</v>
      </c>
      <c r="M2456" s="15"/>
      <c r="N2456" s="13"/>
      <c r="P2456" s="13"/>
      <c r="R2456" s="13" t="s">
        <v>370</v>
      </c>
      <c r="T2456" s="13"/>
      <c r="V2456" s="13" t="s">
        <v>370</v>
      </c>
      <c r="W2456" s="13"/>
      <c r="Y2456" s="13"/>
      <c r="Z2456" s="14"/>
      <c r="AD2456" s="13">
        <f t="shared" si="253"/>
        <v>4</v>
      </c>
      <c r="AE2456" s="13">
        <f t="shared" si="254"/>
        <v>1</v>
      </c>
      <c r="AF2456" s="13">
        <f t="shared" si="255"/>
        <v>0</v>
      </c>
      <c r="AG2456" s="13">
        <f t="shared" si="252"/>
        <v>0</v>
      </c>
      <c r="AH2456" s="12">
        <f t="shared" si="257"/>
        <v>5</v>
      </c>
    </row>
    <row r="2457" spans="1:34" hidden="1" x14ac:dyDescent="0.3">
      <c r="A2457" s="11" t="s">
        <v>7924</v>
      </c>
      <c r="B2457" s="12" t="s">
        <v>4976</v>
      </c>
      <c r="C2457" s="12" t="s">
        <v>7358</v>
      </c>
      <c r="D2457" s="11" t="s">
        <v>7916</v>
      </c>
      <c r="E2457" s="11" t="s">
        <v>7925</v>
      </c>
      <c r="F2457" s="11" t="s">
        <v>7924</v>
      </c>
      <c r="G2457" s="12" t="s">
        <v>7926</v>
      </c>
      <c r="H2457" s="13" t="s">
        <v>370</v>
      </c>
      <c r="I2457" s="13"/>
      <c r="J2457" s="13" t="s">
        <v>370</v>
      </c>
      <c r="K2457" s="14" t="s">
        <v>538</v>
      </c>
      <c r="M2457" s="15"/>
      <c r="N2457" s="13"/>
      <c r="P2457" s="13"/>
      <c r="R2457" s="13" t="s">
        <v>370</v>
      </c>
      <c r="T2457" s="13"/>
      <c r="V2457" s="13" t="s">
        <v>524</v>
      </c>
      <c r="W2457" s="13"/>
      <c r="Y2457" s="13"/>
      <c r="Z2457" s="14"/>
      <c r="AD2457" s="13">
        <f t="shared" si="253"/>
        <v>3</v>
      </c>
      <c r="AE2457" s="13">
        <f t="shared" si="254"/>
        <v>1</v>
      </c>
      <c r="AF2457" s="13">
        <f t="shared" si="255"/>
        <v>1</v>
      </c>
      <c r="AG2457" s="13">
        <f t="shared" si="252"/>
        <v>0</v>
      </c>
      <c r="AH2457" s="12">
        <f t="shared" si="257"/>
        <v>5</v>
      </c>
    </row>
    <row r="2458" spans="1:34" hidden="1" x14ac:dyDescent="0.3">
      <c r="A2458" s="11" t="s">
        <v>7927</v>
      </c>
      <c r="B2458" s="12" t="s">
        <v>4976</v>
      </c>
      <c r="C2458" s="12" t="s">
        <v>7358</v>
      </c>
      <c r="D2458" s="11" t="s">
        <v>7916</v>
      </c>
      <c r="E2458" s="11" t="s">
        <v>7928</v>
      </c>
      <c r="F2458" s="11" t="s">
        <v>7927</v>
      </c>
      <c r="G2458" s="12" t="s">
        <v>7929</v>
      </c>
      <c r="H2458" s="13" t="s">
        <v>370</v>
      </c>
      <c r="I2458" s="13"/>
      <c r="J2458" s="13" t="s">
        <v>359</v>
      </c>
      <c r="K2458" s="14" t="s">
        <v>360</v>
      </c>
      <c r="N2458" s="13"/>
      <c r="P2458" s="13"/>
      <c r="Q2458" s="13"/>
      <c r="R2458" s="13" t="s">
        <v>360</v>
      </c>
      <c r="T2458" s="13"/>
      <c r="V2458" s="13" t="s">
        <v>538</v>
      </c>
      <c r="W2458" s="13"/>
      <c r="X2458" s="13"/>
      <c r="Y2458" s="13"/>
      <c r="Z2458" s="13"/>
      <c r="AA2458" s="13"/>
      <c r="AB2458" s="13"/>
      <c r="AC2458" s="13"/>
      <c r="AD2458" s="13">
        <f t="shared" si="253"/>
        <v>2</v>
      </c>
      <c r="AE2458" s="13">
        <f t="shared" si="254"/>
        <v>3</v>
      </c>
      <c r="AF2458" s="13">
        <f t="shared" si="255"/>
        <v>0</v>
      </c>
      <c r="AG2458" s="13">
        <f t="shared" si="252"/>
        <v>0</v>
      </c>
      <c r="AH2458" s="12">
        <f t="shared" si="257"/>
        <v>5</v>
      </c>
    </row>
    <row r="2459" spans="1:34" hidden="1" x14ac:dyDescent="0.3">
      <c r="A2459" s="11" t="s">
        <v>7930</v>
      </c>
      <c r="B2459" s="12" t="s">
        <v>4976</v>
      </c>
      <c r="C2459" s="12" t="s">
        <v>7358</v>
      </c>
      <c r="D2459" s="11" t="s">
        <v>7931</v>
      </c>
      <c r="E2459" s="11" t="s">
        <v>7932</v>
      </c>
      <c r="F2459" s="11" t="s">
        <v>7930</v>
      </c>
      <c r="G2459" s="12" t="s">
        <v>7933</v>
      </c>
      <c r="I2459" s="13"/>
      <c r="J2459" s="13"/>
      <c r="M2459" s="15" t="s">
        <v>370</v>
      </c>
      <c r="N2459" s="13"/>
      <c r="O2459" s="13" t="s">
        <v>370</v>
      </c>
      <c r="P2459" s="13"/>
      <c r="R2459" s="13"/>
      <c r="T2459" s="13"/>
      <c r="W2459" s="13" t="s">
        <v>370</v>
      </c>
      <c r="Y2459" s="13"/>
      <c r="Z2459" s="14"/>
      <c r="AD2459" s="13">
        <f t="shared" si="253"/>
        <v>3</v>
      </c>
      <c r="AE2459" s="13">
        <f t="shared" si="254"/>
        <v>0</v>
      </c>
      <c r="AF2459" s="13">
        <f t="shared" si="255"/>
        <v>0</v>
      </c>
      <c r="AG2459" s="13">
        <f t="shared" si="252"/>
        <v>0</v>
      </c>
      <c r="AH2459" s="12">
        <f t="shared" si="257"/>
        <v>3</v>
      </c>
    </row>
    <row r="2460" spans="1:34" hidden="1" x14ac:dyDescent="0.3">
      <c r="A2460" s="11" t="s">
        <v>7934</v>
      </c>
      <c r="B2460" s="12" t="s">
        <v>4976</v>
      </c>
      <c r="C2460" s="12" t="s">
        <v>7358</v>
      </c>
      <c r="D2460" s="11" t="s">
        <v>7931</v>
      </c>
      <c r="E2460" s="11" t="s">
        <v>7935</v>
      </c>
      <c r="F2460" s="11" t="s">
        <v>7934</v>
      </c>
      <c r="G2460" s="12" t="s">
        <v>7936</v>
      </c>
      <c r="I2460" s="13"/>
      <c r="J2460" s="13"/>
      <c r="M2460" s="15"/>
      <c r="N2460" s="13"/>
      <c r="P2460" s="13"/>
      <c r="R2460" s="13"/>
      <c r="S2460" s="16" t="s">
        <v>416</v>
      </c>
      <c r="T2460" s="13"/>
      <c r="W2460" s="13"/>
      <c r="Y2460" s="13"/>
      <c r="Z2460" s="14"/>
      <c r="AD2460" s="13">
        <f t="shared" si="253"/>
        <v>1</v>
      </c>
      <c r="AE2460" s="13">
        <f t="shared" si="254"/>
        <v>0</v>
      </c>
      <c r="AF2460" s="13">
        <f t="shared" si="255"/>
        <v>0</v>
      </c>
      <c r="AG2460" s="13">
        <f t="shared" si="252"/>
        <v>0</v>
      </c>
      <c r="AH2460" s="12">
        <f t="shared" si="257"/>
        <v>1</v>
      </c>
    </row>
    <row r="2461" spans="1:34" hidden="1" x14ac:dyDescent="0.3">
      <c r="A2461" s="11" t="s">
        <v>7937</v>
      </c>
      <c r="B2461" s="12" t="s">
        <v>4976</v>
      </c>
      <c r="C2461" s="12" t="s">
        <v>7358</v>
      </c>
      <c r="D2461" s="11" t="s">
        <v>7938</v>
      </c>
      <c r="E2461" s="11" t="s">
        <v>7939</v>
      </c>
      <c r="F2461" s="11" t="s">
        <v>7937</v>
      </c>
      <c r="G2461" s="12" t="s">
        <v>7940</v>
      </c>
      <c r="I2461" s="13"/>
      <c r="J2461" s="13"/>
      <c r="L2461" s="13" t="s">
        <v>524</v>
      </c>
      <c r="M2461" s="15" t="s">
        <v>524</v>
      </c>
      <c r="N2461" s="13"/>
      <c r="O2461" s="13" t="s">
        <v>370</v>
      </c>
      <c r="P2461" s="13"/>
      <c r="R2461" s="13"/>
      <c r="S2461" s="13" t="s">
        <v>370</v>
      </c>
      <c r="T2461" s="13"/>
      <c r="W2461" s="13"/>
      <c r="Y2461" s="13"/>
      <c r="Z2461" s="14"/>
      <c r="AD2461" s="13">
        <f t="shared" si="253"/>
        <v>2</v>
      </c>
      <c r="AE2461" s="13">
        <f t="shared" si="254"/>
        <v>0</v>
      </c>
      <c r="AF2461" s="13">
        <f t="shared" si="255"/>
        <v>2</v>
      </c>
      <c r="AG2461" s="13">
        <f t="shared" si="252"/>
        <v>0</v>
      </c>
      <c r="AH2461" s="12">
        <f t="shared" si="257"/>
        <v>4</v>
      </c>
    </row>
    <row r="2462" spans="1:34" hidden="1" x14ac:dyDescent="0.3">
      <c r="A2462" s="11" t="s">
        <v>7941</v>
      </c>
      <c r="B2462" s="12" t="s">
        <v>4976</v>
      </c>
      <c r="C2462" s="12" t="s">
        <v>7358</v>
      </c>
      <c r="D2462" s="11" t="s">
        <v>7942</v>
      </c>
      <c r="E2462" s="11" t="s">
        <v>6299</v>
      </c>
      <c r="F2462" s="11" t="s">
        <v>7941</v>
      </c>
      <c r="G2462" s="12" t="s">
        <v>7943</v>
      </c>
      <c r="H2462" s="13" t="s">
        <v>370</v>
      </c>
      <c r="I2462" s="13"/>
      <c r="J2462" s="13" t="s">
        <v>538</v>
      </c>
      <c r="K2462" s="14" t="s">
        <v>370</v>
      </c>
      <c r="M2462" s="15"/>
      <c r="N2462" s="13"/>
      <c r="P2462" s="13"/>
      <c r="R2462" s="13" t="s">
        <v>370</v>
      </c>
      <c r="T2462" s="13"/>
      <c r="W2462" s="13" t="s">
        <v>370</v>
      </c>
      <c r="Y2462" s="13"/>
      <c r="Z2462" s="14"/>
      <c r="AD2462" s="13">
        <f t="shared" si="253"/>
        <v>4</v>
      </c>
      <c r="AE2462" s="13">
        <f t="shared" si="254"/>
        <v>1</v>
      </c>
      <c r="AF2462" s="13">
        <f t="shared" si="255"/>
        <v>0</v>
      </c>
      <c r="AG2462" s="13">
        <f t="shared" si="252"/>
        <v>0</v>
      </c>
      <c r="AH2462" s="12">
        <f t="shared" si="257"/>
        <v>5</v>
      </c>
    </row>
    <row r="2463" spans="1:34" hidden="1" x14ac:dyDescent="0.3">
      <c r="A2463" s="11" t="s">
        <v>7944</v>
      </c>
      <c r="B2463" s="12" t="s">
        <v>4976</v>
      </c>
      <c r="C2463" s="12" t="s">
        <v>7358</v>
      </c>
      <c r="D2463" s="11" t="s">
        <v>7942</v>
      </c>
      <c r="E2463" s="11" t="s">
        <v>4315</v>
      </c>
      <c r="F2463" s="11" t="s">
        <v>7944</v>
      </c>
      <c r="G2463" s="12" t="s">
        <v>7945</v>
      </c>
      <c r="I2463" s="13"/>
      <c r="J2463" s="13" t="s">
        <v>370</v>
      </c>
      <c r="K2463" s="14" t="s">
        <v>370</v>
      </c>
      <c r="M2463" s="15" t="s">
        <v>370</v>
      </c>
      <c r="N2463" s="13"/>
      <c r="O2463" s="13" t="s">
        <v>370</v>
      </c>
      <c r="P2463" s="13" t="s">
        <v>370</v>
      </c>
      <c r="Q2463" s="13" t="s">
        <v>370</v>
      </c>
      <c r="R2463" s="13"/>
      <c r="S2463" s="13" t="s">
        <v>370</v>
      </c>
      <c r="T2463" s="13" t="s">
        <v>370</v>
      </c>
      <c r="W2463" s="13" t="s">
        <v>370</v>
      </c>
      <c r="Y2463" s="13"/>
      <c r="Z2463" s="14"/>
      <c r="AD2463" s="13">
        <f t="shared" si="253"/>
        <v>9</v>
      </c>
      <c r="AE2463" s="13">
        <f t="shared" si="254"/>
        <v>0</v>
      </c>
      <c r="AF2463" s="13">
        <f t="shared" si="255"/>
        <v>0</v>
      </c>
      <c r="AG2463" s="13">
        <f t="shared" si="252"/>
        <v>0</v>
      </c>
      <c r="AH2463" s="12">
        <f t="shared" si="257"/>
        <v>9</v>
      </c>
    </row>
    <row r="2464" spans="1:34" hidden="1" x14ac:dyDescent="0.3">
      <c r="A2464" s="11" t="s">
        <v>7946</v>
      </c>
      <c r="B2464" s="12" t="s">
        <v>4976</v>
      </c>
      <c r="C2464" s="12" t="s">
        <v>7358</v>
      </c>
      <c r="D2464" s="11" t="s">
        <v>7942</v>
      </c>
      <c r="E2464" s="11" t="s">
        <v>6328</v>
      </c>
      <c r="F2464" s="11" t="s">
        <v>7946</v>
      </c>
      <c r="G2464" s="12" t="s">
        <v>7947</v>
      </c>
      <c r="I2464" s="13"/>
      <c r="J2464" s="13"/>
      <c r="M2464" s="15" t="s">
        <v>370</v>
      </c>
      <c r="N2464" s="13"/>
      <c r="O2464" s="13" t="s">
        <v>370</v>
      </c>
      <c r="P2464" s="13"/>
      <c r="R2464" s="13"/>
      <c r="S2464" s="13" t="s">
        <v>370</v>
      </c>
      <c r="T2464" s="13"/>
      <c r="W2464" s="13"/>
      <c r="Y2464" s="13"/>
      <c r="Z2464" s="14"/>
      <c r="AD2464" s="13">
        <f t="shared" si="253"/>
        <v>3</v>
      </c>
      <c r="AE2464" s="13">
        <f t="shared" si="254"/>
        <v>0</v>
      </c>
      <c r="AF2464" s="13">
        <f t="shared" si="255"/>
        <v>0</v>
      </c>
      <c r="AG2464" s="13">
        <f t="shared" si="252"/>
        <v>0</v>
      </c>
      <c r="AH2464" s="12">
        <f t="shared" si="257"/>
        <v>3</v>
      </c>
    </row>
    <row r="2465" spans="1:34" hidden="1" x14ac:dyDescent="0.3">
      <c r="A2465" s="11" t="s">
        <v>7948</v>
      </c>
      <c r="B2465" s="12" t="s">
        <v>4976</v>
      </c>
      <c r="C2465" s="12" t="s">
        <v>7358</v>
      </c>
      <c r="D2465" s="11" t="s">
        <v>7942</v>
      </c>
      <c r="E2465" s="11" t="s">
        <v>7949</v>
      </c>
      <c r="F2465" s="11" t="s">
        <v>7948</v>
      </c>
      <c r="G2465" s="12" t="s">
        <v>7950</v>
      </c>
      <c r="I2465" s="13"/>
      <c r="J2465" s="13" t="s">
        <v>370</v>
      </c>
      <c r="K2465" s="14" t="s">
        <v>370</v>
      </c>
      <c r="M2465" s="15" t="s">
        <v>370</v>
      </c>
      <c r="N2465" s="13"/>
      <c r="O2465" s="13" t="s">
        <v>370</v>
      </c>
      <c r="P2465" s="13"/>
      <c r="R2465" s="13"/>
      <c r="S2465" s="13" t="s">
        <v>370</v>
      </c>
      <c r="T2465" s="13"/>
      <c r="W2465" s="13" t="s">
        <v>370</v>
      </c>
      <c r="Y2465" s="13"/>
      <c r="Z2465" s="14"/>
      <c r="AD2465" s="13">
        <f t="shared" si="253"/>
        <v>6</v>
      </c>
      <c r="AE2465" s="13">
        <f t="shared" si="254"/>
        <v>0</v>
      </c>
      <c r="AF2465" s="13">
        <f t="shared" si="255"/>
        <v>0</v>
      </c>
      <c r="AG2465" s="13">
        <f t="shared" si="252"/>
        <v>0</v>
      </c>
      <c r="AH2465" s="12">
        <f t="shared" si="257"/>
        <v>6</v>
      </c>
    </row>
    <row r="2466" spans="1:34" hidden="1" x14ac:dyDescent="0.3">
      <c r="A2466" s="11" t="s">
        <v>7951</v>
      </c>
      <c r="B2466" s="12" t="s">
        <v>4976</v>
      </c>
      <c r="C2466" s="12" t="s">
        <v>7358</v>
      </c>
      <c r="D2466" s="11" t="s">
        <v>7942</v>
      </c>
      <c r="E2466" s="11" t="s">
        <v>5981</v>
      </c>
      <c r="F2466" s="11" t="s">
        <v>7951</v>
      </c>
      <c r="G2466" s="12" t="s">
        <v>7952</v>
      </c>
      <c r="I2466" s="13"/>
      <c r="J2466" s="13" t="s">
        <v>370</v>
      </c>
      <c r="K2466" s="14" t="s">
        <v>370</v>
      </c>
      <c r="M2466" s="15" t="s">
        <v>370</v>
      </c>
      <c r="N2466" s="13"/>
      <c r="P2466" s="13"/>
      <c r="R2466" s="13"/>
      <c r="S2466" s="13" t="s">
        <v>370</v>
      </c>
      <c r="T2466" s="13"/>
      <c r="W2466" s="13"/>
      <c r="Y2466" s="13"/>
      <c r="Z2466" s="14"/>
      <c r="AD2466" s="13">
        <f t="shared" si="253"/>
        <v>4</v>
      </c>
      <c r="AE2466" s="13">
        <f t="shared" si="254"/>
        <v>0</v>
      </c>
      <c r="AF2466" s="13">
        <f t="shared" si="255"/>
        <v>0</v>
      </c>
      <c r="AG2466" s="13">
        <f t="shared" si="252"/>
        <v>0</v>
      </c>
      <c r="AH2466" s="12">
        <f t="shared" si="257"/>
        <v>4</v>
      </c>
    </row>
    <row r="2467" spans="1:34" hidden="1" x14ac:dyDescent="0.3">
      <c r="A2467" s="11" t="s">
        <v>7953</v>
      </c>
      <c r="B2467" s="12" t="s">
        <v>4976</v>
      </c>
      <c r="C2467" s="12" t="s">
        <v>7358</v>
      </c>
      <c r="D2467" s="11" t="s">
        <v>7942</v>
      </c>
      <c r="E2467" s="11" t="s">
        <v>1347</v>
      </c>
      <c r="F2467" s="11" t="s">
        <v>7953</v>
      </c>
      <c r="G2467" s="12" t="s">
        <v>7954</v>
      </c>
      <c r="I2467" s="13"/>
      <c r="J2467" s="13"/>
      <c r="K2467" s="17" t="s">
        <v>416</v>
      </c>
      <c r="M2467" s="15"/>
      <c r="N2467" s="13"/>
      <c r="P2467" s="13"/>
      <c r="R2467" s="13"/>
      <c r="T2467" s="13"/>
      <c r="W2467" s="13"/>
      <c r="Y2467" s="13"/>
      <c r="Z2467" s="14"/>
      <c r="AD2467" s="13">
        <f t="shared" si="253"/>
        <v>1</v>
      </c>
      <c r="AE2467" s="13">
        <f t="shared" si="254"/>
        <v>0</v>
      </c>
      <c r="AF2467" s="13">
        <f t="shared" si="255"/>
        <v>0</v>
      </c>
      <c r="AG2467" s="13">
        <f t="shared" si="252"/>
        <v>0</v>
      </c>
      <c r="AH2467" s="12">
        <f t="shared" si="257"/>
        <v>1</v>
      </c>
    </row>
    <row r="2468" spans="1:34" hidden="1" x14ac:dyDescent="0.3">
      <c r="A2468" s="11" t="s">
        <v>7955</v>
      </c>
      <c r="B2468" s="12" t="s">
        <v>4976</v>
      </c>
      <c r="C2468" s="12" t="s">
        <v>7358</v>
      </c>
      <c r="D2468" s="11" t="s">
        <v>7942</v>
      </c>
      <c r="E2468" s="11" t="s">
        <v>7956</v>
      </c>
      <c r="F2468" s="11" t="s">
        <v>7955</v>
      </c>
      <c r="G2468" s="12" t="s">
        <v>7957</v>
      </c>
      <c r="I2468" s="13"/>
      <c r="J2468" s="13" t="s">
        <v>370</v>
      </c>
      <c r="K2468" s="14" t="s">
        <v>370</v>
      </c>
      <c r="M2468" s="15" t="s">
        <v>370</v>
      </c>
      <c r="N2468" s="13"/>
      <c r="O2468" s="13" t="s">
        <v>370</v>
      </c>
      <c r="P2468" s="13" t="s">
        <v>370</v>
      </c>
      <c r="Q2468" s="13" t="s">
        <v>370</v>
      </c>
      <c r="R2468" s="13"/>
      <c r="S2468" s="13" t="s">
        <v>370</v>
      </c>
      <c r="T2468" s="13" t="s">
        <v>370</v>
      </c>
      <c r="U2468" s="13" t="s">
        <v>370</v>
      </c>
      <c r="W2468" s="13" t="s">
        <v>370</v>
      </c>
      <c r="Y2468" s="13"/>
      <c r="Z2468" s="14"/>
      <c r="AD2468" s="13">
        <f t="shared" si="253"/>
        <v>10</v>
      </c>
      <c r="AE2468" s="13">
        <f t="shared" si="254"/>
        <v>0</v>
      </c>
      <c r="AF2468" s="13">
        <f t="shared" si="255"/>
        <v>0</v>
      </c>
      <c r="AG2468" s="13">
        <f t="shared" si="252"/>
        <v>0</v>
      </c>
      <c r="AH2468" s="12">
        <f t="shared" si="257"/>
        <v>10</v>
      </c>
    </row>
    <row r="2469" spans="1:34" hidden="1" x14ac:dyDescent="0.3">
      <c r="A2469" s="11" t="s">
        <v>7958</v>
      </c>
      <c r="B2469" s="12" t="s">
        <v>4976</v>
      </c>
      <c r="C2469" s="12" t="s">
        <v>7358</v>
      </c>
      <c r="D2469" s="11" t="s">
        <v>7959</v>
      </c>
      <c r="E2469" s="11" t="s">
        <v>7960</v>
      </c>
      <c r="F2469" s="11" t="s">
        <v>7958</v>
      </c>
      <c r="G2469" s="12" t="s">
        <v>7961</v>
      </c>
      <c r="H2469" s="13" t="s">
        <v>370</v>
      </c>
      <c r="I2469" s="13"/>
      <c r="J2469" s="13" t="s">
        <v>370</v>
      </c>
      <c r="K2469" s="14" t="s">
        <v>370</v>
      </c>
      <c r="M2469" s="15" t="s">
        <v>370</v>
      </c>
      <c r="N2469" s="13"/>
      <c r="O2469" s="13" t="s">
        <v>370</v>
      </c>
      <c r="P2469" s="13" t="s">
        <v>370</v>
      </c>
      <c r="Q2469" s="13" t="s">
        <v>370</v>
      </c>
      <c r="R2469" s="13" t="s">
        <v>370</v>
      </c>
      <c r="S2469" s="13" t="s">
        <v>370</v>
      </c>
      <c r="T2469" s="13" t="s">
        <v>370</v>
      </c>
      <c r="U2469" s="13" t="s">
        <v>370</v>
      </c>
      <c r="V2469" s="13" t="s">
        <v>524</v>
      </c>
      <c r="W2469" s="13" t="s">
        <v>370</v>
      </c>
      <c r="Y2469" s="13"/>
      <c r="Z2469" s="14"/>
      <c r="AD2469" s="13">
        <f t="shared" si="253"/>
        <v>12</v>
      </c>
      <c r="AE2469" s="13">
        <f t="shared" si="254"/>
        <v>0</v>
      </c>
      <c r="AF2469" s="13">
        <f t="shared" si="255"/>
        <v>1</v>
      </c>
      <c r="AG2469" s="13">
        <f t="shared" si="252"/>
        <v>0</v>
      </c>
      <c r="AH2469" s="12">
        <f t="shared" si="257"/>
        <v>13</v>
      </c>
    </row>
    <row r="2470" spans="1:34" hidden="1" x14ac:dyDescent="0.3">
      <c r="A2470" s="11" t="s">
        <v>7962</v>
      </c>
      <c r="B2470" s="12" t="s">
        <v>4976</v>
      </c>
      <c r="C2470" s="12" t="s">
        <v>7358</v>
      </c>
      <c r="D2470" s="11" t="s">
        <v>7963</v>
      </c>
      <c r="E2470" s="11" t="s">
        <v>7964</v>
      </c>
      <c r="F2470" s="11" t="s">
        <v>7962</v>
      </c>
      <c r="G2470" s="12" t="s">
        <v>7965</v>
      </c>
      <c r="H2470" s="13" t="s">
        <v>370</v>
      </c>
      <c r="I2470" s="13"/>
      <c r="J2470" s="13" t="s">
        <v>370</v>
      </c>
      <c r="K2470" s="14" t="s">
        <v>370</v>
      </c>
      <c r="M2470" s="15" t="s">
        <v>370</v>
      </c>
      <c r="N2470" s="13"/>
      <c r="O2470" s="13" t="s">
        <v>370</v>
      </c>
      <c r="P2470" s="13"/>
      <c r="Q2470" s="13" t="s">
        <v>370</v>
      </c>
      <c r="R2470" s="13" t="s">
        <v>370</v>
      </c>
      <c r="S2470" s="13" t="s">
        <v>370</v>
      </c>
      <c r="T2470" s="13" t="s">
        <v>370</v>
      </c>
      <c r="W2470" s="13" t="s">
        <v>370</v>
      </c>
      <c r="Y2470" s="13"/>
      <c r="Z2470" s="14"/>
      <c r="AD2470" s="13">
        <f t="shared" si="253"/>
        <v>10</v>
      </c>
      <c r="AE2470" s="13">
        <f t="shared" si="254"/>
        <v>0</v>
      </c>
      <c r="AF2470" s="13">
        <f t="shared" si="255"/>
        <v>0</v>
      </c>
      <c r="AG2470" s="13">
        <f t="shared" si="252"/>
        <v>0</v>
      </c>
      <c r="AH2470" s="12">
        <f t="shared" si="257"/>
        <v>10</v>
      </c>
    </row>
    <row r="2471" spans="1:34" hidden="1" x14ac:dyDescent="0.3">
      <c r="A2471" s="11" t="s">
        <v>7966</v>
      </c>
      <c r="B2471" s="12" t="s">
        <v>4976</v>
      </c>
      <c r="C2471" s="12" t="s">
        <v>7358</v>
      </c>
      <c r="D2471" s="11" t="s">
        <v>7963</v>
      </c>
      <c r="E2471" s="11" t="s">
        <v>780</v>
      </c>
      <c r="F2471" s="11" t="s">
        <v>7966</v>
      </c>
      <c r="G2471" s="12" t="s">
        <v>7967</v>
      </c>
      <c r="I2471" s="13"/>
      <c r="J2471" s="13" t="s">
        <v>370</v>
      </c>
      <c r="K2471" s="14" t="s">
        <v>370</v>
      </c>
      <c r="M2471" s="15" t="s">
        <v>370</v>
      </c>
      <c r="N2471" s="13"/>
      <c r="O2471" s="13" t="s">
        <v>370</v>
      </c>
      <c r="P2471" s="13" t="s">
        <v>370</v>
      </c>
      <c r="Q2471" s="13" t="s">
        <v>370</v>
      </c>
      <c r="R2471" s="13"/>
      <c r="S2471" s="13" t="s">
        <v>370</v>
      </c>
      <c r="T2471" s="13" t="s">
        <v>370</v>
      </c>
      <c r="W2471" s="13" t="s">
        <v>370</v>
      </c>
      <c r="Y2471" s="13"/>
      <c r="Z2471" s="14"/>
      <c r="AD2471" s="13">
        <f t="shared" si="253"/>
        <v>9</v>
      </c>
      <c r="AE2471" s="13">
        <f t="shared" si="254"/>
        <v>0</v>
      </c>
      <c r="AF2471" s="13">
        <f t="shared" si="255"/>
        <v>0</v>
      </c>
      <c r="AG2471" s="13">
        <f t="shared" si="252"/>
        <v>0</v>
      </c>
      <c r="AH2471" s="12">
        <f t="shared" si="257"/>
        <v>9</v>
      </c>
    </row>
    <row r="2472" spans="1:34" hidden="1" x14ac:dyDescent="0.3">
      <c r="A2472" s="11" t="s">
        <v>7968</v>
      </c>
      <c r="B2472" s="12" t="s">
        <v>4976</v>
      </c>
      <c r="C2472" s="12" t="s">
        <v>7358</v>
      </c>
      <c r="D2472" s="11" t="s">
        <v>7963</v>
      </c>
      <c r="E2472" s="11" t="s">
        <v>5429</v>
      </c>
      <c r="F2472" s="11" t="s">
        <v>7968</v>
      </c>
      <c r="G2472" s="12" t="s">
        <v>7969</v>
      </c>
      <c r="I2472" s="13"/>
      <c r="J2472" s="13" t="s">
        <v>370</v>
      </c>
      <c r="K2472" s="14" t="s">
        <v>370</v>
      </c>
      <c r="M2472" s="15" t="s">
        <v>370</v>
      </c>
      <c r="N2472" s="13"/>
      <c r="O2472" s="13" t="s">
        <v>370</v>
      </c>
      <c r="P2472" s="13"/>
      <c r="R2472" s="13"/>
      <c r="S2472" s="13" t="s">
        <v>370</v>
      </c>
      <c r="T2472" s="13"/>
      <c r="W2472" s="13"/>
      <c r="Y2472" s="13"/>
      <c r="Z2472" s="14"/>
      <c r="AD2472" s="13">
        <f t="shared" si="253"/>
        <v>5</v>
      </c>
      <c r="AE2472" s="13">
        <f t="shared" si="254"/>
        <v>0</v>
      </c>
      <c r="AF2472" s="13">
        <f t="shared" si="255"/>
        <v>0</v>
      </c>
      <c r="AG2472" s="13">
        <f t="shared" si="252"/>
        <v>0</v>
      </c>
      <c r="AH2472" s="12">
        <f t="shared" si="257"/>
        <v>5</v>
      </c>
    </row>
    <row r="2473" spans="1:34" hidden="1" x14ac:dyDescent="0.3">
      <c r="A2473" s="11" t="s">
        <v>135</v>
      </c>
      <c r="B2473" s="12" t="s">
        <v>4976</v>
      </c>
      <c r="C2473" s="12" t="s">
        <v>7358</v>
      </c>
      <c r="D2473" s="11" t="s">
        <v>7970</v>
      </c>
      <c r="E2473" s="11" t="s">
        <v>7971</v>
      </c>
      <c r="F2473" s="11" t="s">
        <v>135</v>
      </c>
      <c r="G2473" s="12" t="s">
        <v>7972</v>
      </c>
      <c r="H2473" s="13" t="s">
        <v>370</v>
      </c>
      <c r="I2473" s="13"/>
      <c r="J2473" s="13" t="s">
        <v>370</v>
      </c>
      <c r="K2473" s="14" t="s">
        <v>370</v>
      </c>
      <c r="L2473" s="13" t="s">
        <v>524</v>
      </c>
      <c r="M2473" s="15" t="s">
        <v>370</v>
      </c>
      <c r="N2473" s="13"/>
      <c r="O2473" s="13" t="s">
        <v>370</v>
      </c>
      <c r="P2473" s="13" t="s">
        <v>370</v>
      </c>
      <c r="Q2473" s="13" t="s">
        <v>370</v>
      </c>
      <c r="R2473" s="13" t="s">
        <v>370</v>
      </c>
      <c r="S2473" s="13" t="s">
        <v>370</v>
      </c>
      <c r="T2473" s="13" t="s">
        <v>370</v>
      </c>
      <c r="U2473" s="13" t="s">
        <v>370</v>
      </c>
      <c r="V2473" s="13" t="s">
        <v>370</v>
      </c>
      <c r="W2473" s="13" t="s">
        <v>370</v>
      </c>
      <c r="Y2473" s="13"/>
      <c r="Z2473" s="14" t="s">
        <v>524</v>
      </c>
      <c r="AD2473" s="13">
        <f t="shared" si="253"/>
        <v>13</v>
      </c>
      <c r="AE2473" s="13">
        <f t="shared" si="254"/>
        <v>0</v>
      </c>
      <c r="AF2473" s="13">
        <f t="shared" si="255"/>
        <v>2</v>
      </c>
      <c r="AG2473" s="13">
        <f t="shared" si="252"/>
        <v>0</v>
      </c>
      <c r="AH2473" s="12">
        <f t="shared" si="257"/>
        <v>15</v>
      </c>
    </row>
    <row r="2474" spans="1:34" hidden="1" x14ac:dyDescent="0.3">
      <c r="A2474" s="11" t="s">
        <v>7973</v>
      </c>
      <c r="B2474" s="12" t="s">
        <v>4976</v>
      </c>
      <c r="C2474" s="12" t="s">
        <v>7358</v>
      </c>
      <c r="D2474" s="11" t="s">
        <v>7970</v>
      </c>
      <c r="E2474" s="11" t="s">
        <v>7974</v>
      </c>
      <c r="F2474" s="11" t="s">
        <v>7973</v>
      </c>
      <c r="G2474" s="12" t="s">
        <v>7975</v>
      </c>
      <c r="H2474" s="13" t="s">
        <v>524</v>
      </c>
      <c r="I2474" s="13"/>
      <c r="J2474" s="13" t="s">
        <v>370</v>
      </c>
      <c r="K2474" s="14" t="s">
        <v>370</v>
      </c>
      <c r="M2474" s="15" t="s">
        <v>370</v>
      </c>
      <c r="N2474" s="13"/>
      <c r="O2474" s="13" t="s">
        <v>370</v>
      </c>
      <c r="P2474" s="13" t="s">
        <v>370</v>
      </c>
      <c r="Q2474" s="13" t="s">
        <v>370</v>
      </c>
      <c r="R2474" s="13"/>
      <c r="S2474" s="13" t="s">
        <v>370</v>
      </c>
      <c r="T2474" s="13" t="s">
        <v>370</v>
      </c>
      <c r="W2474" s="13" t="s">
        <v>370</v>
      </c>
      <c r="Y2474" s="13"/>
      <c r="Z2474" s="14"/>
      <c r="AD2474" s="13">
        <f t="shared" si="253"/>
        <v>9</v>
      </c>
      <c r="AE2474" s="13">
        <f t="shared" si="254"/>
        <v>0</v>
      </c>
      <c r="AF2474" s="13">
        <f t="shared" si="255"/>
        <v>1</v>
      </c>
      <c r="AG2474" s="13">
        <f t="shared" si="252"/>
        <v>0</v>
      </c>
      <c r="AH2474" s="12">
        <f t="shared" si="257"/>
        <v>10</v>
      </c>
    </row>
    <row r="2475" spans="1:34" hidden="1" x14ac:dyDescent="0.3">
      <c r="A2475" s="11" t="s">
        <v>7976</v>
      </c>
      <c r="B2475" s="12" t="s">
        <v>4976</v>
      </c>
      <c r="C2475" s="12" t="s">
        <v>7358</v>
      </c>
      <c r="D2475" s="11" t="s">
        <v>7977</v>
      </c>
      <c r="E2475" s="11" t="s">
        <v>7978</v>
      </c>
      <c r="F2475" s="11" t="s">
        <v>7976</v>
      </c>
      <c r="G2475" s="12" t="s">
        <v>7979</v>
      </c>
      <c r="H2475" s="13" t="s">
        <v>370</v>
      </c>
      <c r="I2475" s="13" t="s">
        <v>360</v>
      </c>
      <c r="J2475" s="13" t="s">
        <v>370</v>
      </c>
      <c r="K2475" s="14" t="s">
        <v>370</v>
      </c>
      <c r="L2475" s="13" t="s">
        <v>524</v>
      </c>
      <c r="M2475" s="15" t="s">
        <v>370</v>
      </c>
      <c r="N2475" s="13"/>
      <c r="O2475" s="13" t="s">
        <v>370</v>
      </c>
      <c r="P2475" s="13"/>
      <c r="R2475" s="13" t="s">
        <v>370</v>
      </c>
      <c r="T2475" s="13"/>
      <c r="V2475" s="13" t="s">
        <v>359</v>
      </c>
      <c r="W2475" s="13" t="s">
        <v>370</v>
      </c>
      <c r="Y2475" s="13"/>
      <c r="Z2475" s="14" t="s">
        <v>524</v>
      </c>
      <c r="AD2475" s="13">
        <f t="shared" si="253"/>
        <v>8</v>
      </c>
      <c r="AE2475" s="13">
        <f t="shared" si="254"/>
        <v>1</v>
      </c>
      <c r="AF2475" s="13">
        <f t="shared" si="255"/>
        <v>2</v>
      </c>
      <c r="AG2475" s="13">
        <f t="shared" si="252"/>
        <v>0</v>
      </c>
      <c r="AH2475" s="12">
        <f t="shared" si="257"/>
        <v>11</v>
      </c>
    </row>
    <row r="2476" spans="1:34" hidden="1" x14ac:dyDescent="0.3">
      <c r="A2476" s="11" t="s">
        <v>7980</v>
      </c>
      <c r="B2476" s="12" t="s">
        <v>4976</v>
      </c>
      <c r="C2476" s="12" t="s">
        <v>7358</v>
      </c>
      <c r="D2476" s="11" t="s">
        <v>7981</v>
      </c>
      <c r="E2476" s="11" t="s">
        <v>7982</v>
      </c>
      <c r="F2476" s="11" t="s">
        <v>7980</v>
      </c>
      <c r="G2476" s="12" t="s">
        <v>7983</v>
      </c>
      <c r="I2476" s="13"/>
      <c r="J2476" s="13" t="s">
        <v>370</v>
      </c>
      <c r="K2476" s="14" t="s">
        <v>370</v>
      </c>
      <c r="M2476" s="15" t="s">
        <v>370</v>
      </c>
      <c r="N2476" s="13"/>
      <c r="O2476" s="13" t="s">
        <v>370</v>
      </c>
      <c r="P2476" s="13" t="s">
        <v>370</v>
      </c>
      <c r="Q2476" s="13" t="s">
        <v>370</v>
      </c>
      <c r="R2476" s="13"/>
      <c r="S2476" s="13" t="s">
        <v>370</v>
      </c>
      <c r="T2476" s="13" t="s">
        <v>370</v>
      </c>
      <c r="U2476" s="13" t="s">
        <v>370</v>
      </c>
      <c r="W2476" s="13" t="s">
        <v>370</v>
      </c>
      <c r="Y2476" s="13"/>
      <c r="Z2476" s="14"/>
      <c r="AD2476" s="13">
        <f t="shared" si="253"/>
        <v>10</v>
      </c>
      <c r="AE2476" s="13">
        <f t="shared" si="254"/>
        <v>0</v>
      </c>
      <c r="AF2476" s="13">
        <f t="shared" si="255"/>
        <v>0</v>
      </c>
      <c r="AG2476" s="13">
        <f t="shared" si="252"/>
        <v>0</v>
      </c>
      <c r="AH2476" s="12">
        <f t="shared" si="257"/>
        <v>10</v>
      </c>
    </row>
    <row r="2477" spans="1:34" hidden="1" x14ac:dyDescent="0.3">
      <c r="A2477" s="11" t="s">
        <v>7984</v>
      </c>
      <c r="B2477" s="12" t="s">
        <v>4976</v>
      </c>
      <c r="C2477" s="12" t="s">
        <v>7358</v>
      </c>
      <c r="D2477" s="11" t="s">
        <v>7985</v>
      </c>
      <c r="E2477" s="11" t="s">
        <v>7986</v>
      </c>
      <c r="F2477" s="11" t="s">
        <v>7984</v>
      </c>
      <c r="G2477" s="12" t="s">
        <v>7987</v>
      </c>
      <c r="H2477" s="13" t="s">
        <v>370</v>
      </c>
      <c r="I2477" s="13"/>
      <c r="J2477" s="13" t="s">
        <v>370</v>
      </c>
      <c r="K2477" s="14" t="s">
        <v>370</v>
      </c>
      <c r="L2477" s="13" t="s">
        <v>524</v>
      </c>
      <c r="M2477" s="15" t="s">
        <v>370</v>
      </c>
      <c r="N2477" s="13"/>
      <c r="O2477" s="13" t="s">
        <v>370</v>
      </c>
      <c r="P2477" s="13" t="s">
        <v>370</v>
      </c>
      <c r="Q2477" s="13" t="s">
        <v>370</v>
      </c>
      <c r="R2477" s="13" t="s">
        <v>370</v>
      </c>
      <c r="S2477" s="13" t="s">
        <v>370</v>
      </c>
      <c r="T2477" s="13" t="s">
        <v>370</v>
      </c>
      <c r="U2477" s="13" t="s">
        <v>370</v>
      </c>
      <c r="V2477" s="13" t="s">
        <v>370</v>
      </c>
      <c r="W2477" s="13" t="s">
        <v>370</v>
      </c>
      <c r="Y2477" s="13"/>
      <c r="Z2477" s="14"/>
      <c r="AD2477" s="13">
        <f t="shared" si="253"/>
        <v>13</v>
      </c>
      <c r="AE2477" s="13">
        <f t="shared" si="254"/>
        <v>0</v>
      </c>
      <c r="AF2477" s="13">
        <f t="shared" si="255"/>
        <v>1</v>
      </c>
      <c r="AG2477" s="13">
        <f t="shared" si="252"/>
        <v>0</v>
      </c>
      <c r="AH2477" s="12">
        <f t="shared" si="257"/>
        <v>14</v>
      </c>
    </row>
    <row r="2478" spans="1:34" hidden="1" x14ac:dyDescent="0.3">
      <c r="A2478" s="11" t="s">
        <v>7988</v>
      </c>
      <c r="B2478" s="12" t="s">
        <v>4976</v>
      </c>
      <c r="C2478" s="12" t="s">
        <v>7358</v>
      </c>
      <c r="D2478" s="11" t="s">
        <v>7989</v>
      </c>
      <c r="E2478" s="11" t="s">
        <v>7990</v>
      </c>
      <c r="F2478" s="11" t="s">
        <v>7988</v>
      </c>
      <c r="G2478" s="12" t="s">
        <v>7991</v>
      </c>
      <c r="H2478" s="13" t="s">
        <v>370</v>
      </c>
      <c r="I2478" s="13"/>
      <c r="J2478" s="13" t="s">
        <v>370</v>
      </c>
      <c r="M2478" s="15" t="s">
        <v>370</v>
      </c>
      <c r="N2478" s="13"/>
      <c r="O2478" s="13" t="s">
        <v>370</v>
      </c>
      <c r="P2478" s="13"/>
      <c r="R2478" s="13"/>
      <c r="S2478" s="13" t="s">
        <v>370</v>
      </c>
      <c r="T2478" s="13"/>
      <c r="W2478" s="13" t="s">
        <v>370</v>
      </c>
      <c r="Y2478" s="13"/>
      <c r="Z2478" s="14"/>
      <c r="AD2478" s="13">
        <f t="shared" si="253"/>
        <v>6</v>
      </c>
      <c r="AE2478" s="13">
        <f t="shared" si="254"/>
        <v>0</v>
      </c>
      <c r="AF2478" s="13">
        <f t="shared" si="255"/>
        <v>0</v>
      </c>
      <c r="AG2478" s="13">
        <f t="shared" si="252"/>
        <v>0</v>
      </c>
      <c r="AH2478" s="12">
        <f t="shared" si="257"/>
        <v>6</v>
      </c>
    </row>
    <row r="2479" spans="1:34" hidden="1" x14ac:dyDescent="0.3">
      <c r="A2479" s="11" t="s">
        <v>7992</v>
      </c>
      <c r="B2479" s="12" t="s">
        <v>4976</v>
      </c>
      <c r="C2479" s="12" t="s">
        <v>7358</v>
      </c>
      <c r="D2479" s="11" t="s">
        <v>7989</v>
      </c>
      <c r="E2479" s="11" t="s">
        <v>2627</v>
      </c>
      <c r="F2479" s="11" t="s">
        <v>7992</v>
      </c>
      <c r="G2479" s="12" t="s">
        <v>7993</v>
      </c>
      <c r="I2479" s="13"/>
      <c r="J2479" s="13"/>
      <c r="M2479" s="15"/>
      <c r="N2479" s="13"/>
      <c r="O2479" s="13" t="s">
        <v>370</v>
      </c>
      <c r="P2479" s="13"/>
      <c r="R2479" s="13"/>
      <c r="S2479" s="13" t="s">
        <v>370</v>
      </c>
      <c r="T2479" s="13"/>
      <c r="W2479" s="13"/>
      <c r="Y2479" s="13"/>
      <c r="Z2479" s="14"/>
      <c r="AD2479" s="13">
        <f t="shared" si="253"/>
        <v>2</v>
      </c>
      <c r="AE2479" s="13">
        <f t="shared" si="254"/>
        <v>0</v>
      </c>
      <c r="AF2479" s="13">
        <f t="shared" si="255"/>
        <v>0</v>
      </c>
      <c r="AG2479" s="13">
        <f t="shared" si="252"/>
        <v>0</v>
      </c>
      <c r="AH2479" s="12">
        <f t="shared" si="257"/>
        <v>2</v>
      </c>
    </row>
    <row r="2480" spans="1:34" hidden="1" x14ac:dyDescent="0.3">
      <c r="A2480" s="11" t="s">
        <v>7994</v>
      </c>
      <c r="B2480" s="12" t="s">
        <v>4976</v>
      </c>
      <c r="C2480" s="12" t="s">
        <v>7358</v>
      </c>
      <c r="D2480" s="11" t="s">
        <v>7989</v>
      </c>
      <c r="E2480" s="11" t="s">
        <v>7995</v>
      </c>
      <c r="F2480" s="11" t="s">
        <v>7994</v>
      </c>
      <c r="G2480" s="12" t="s">
        <v>7996</v>
      </c>
      <c r="I2480" s="13"/>
      <c r="J2480" s="13" t="s">
        <v>538</v>
      </c>
      <c r="K2480" s="14" t="s">
        <v>524</v>
      </c>
      <c r="L2480" s="13" t="s">
        <v>361</v>
      </c>
      <c r="M2480" s="15" t="s">
        <v>538</v>
      </c>
      <c r="N2480" s="13"/>
      <c r="O2480" s="13" t="s">
        <v>538</v>
      </c>
      <c r="P2480" s="13"/>
      <c r="R2480" s="13"/>
      <c r="S2480" s="13" t="s">
        <v>538</v>
      </c>
      <c r="T2480" s="13"/>
      <c r="W2480" s="13" t="s">
        <v>396</v>
      </c>
      <c r="Y2480" s="13"/>
      <c r="Z2480" s="14"/>
      <c r="AD2480" s="13">
        <f t="shared" si="253"/>
        <v>0</v>
      </c>
      <c r="AE2480" s="13">
        <f t="shared" si="254"/>
        <v>4</v>
      </c>
      <c r="AF2480" s="13">
        <f t="shared" si="255"/>
        <v>2</v>
      </c>
      <c r="AG2480" s="13">
        <f t="shared" si="252"/>
        <v>0</v>
      </c>
      <c r="AH2480" s="12">
        <f t="shared" si="257"/>
        <v>6</v>
      </c>
    </row>
    <row r="2481" spans="1:34" hidden="1" x14ac:dyDescent="0.3">
      <c r="A2481" s="11" t="s">
        <v>7997</v>
      </c>
      <c r="B2481" s="12" t="s">
        <v>4976</v>
      </c>
      <c r="C2481" s="12" t="s">
        <v>7358</v>
      </c>
      <c r="D2481" s="11" t="s">
        <v>7989</v>
      </c>
      <c r="E2481" s="11" t="s">
        <v>2392</v>
      </c>
      <c r="F2481" s="11" t="s">
        <v>7997</v>
      </c>
      <c r="G2481" s="12" t="s">
        <v>7998</v>
      </c>
      <c r="H2481" s="13" t="s">
        <v>370</v>
      </c>
      <c r="I2481" s="13"/>
      <c r="J2481" s="13" t="s">
        <v>370</v>
      </c>
      <c r="K2481" s="14" t="s">
        <v>370</v>
      </c>
      <c r="L2481" s="13" t="s">
        <v>524</v>
      </c>
      <c r="M2481" s="15" t="s">
        <v>370</v>
      </c>
      <c r="N2481" s="13"/>
      <c r="O2481" s="13" t="s">
        <v>370</v>
      </c>
      <c r="P2481" s="13" t="s">
        <v>370</v>
      </c>
      <c r="Q2481" s="13" t="s">
        <v>370</v>
      </c>
      <c r="R2481" s="13" t="s">
        <v>370</v>
      </c>
      <c r="S2481" s="13" t="s">
        <v>370</v>
      </c>
      <c r="T2481" s="13" t="s">
        <v>370</v>
      </c>
      <c r="U2481" s="13" t="s">
        <v>370</v>
      </c>
      <c r="V2481" s="13" t="s">
        <v>370</v>
      </c>
      <c r="W2481" s="13" t="s">
        <v>370</v>
      </c>
      <c r="Y2481" s="13" t="s">
        <v>524</v>
      </c>
      <c r="Z2481" s="14"/>
      <c r="AD2481" s="13">
        <f t="shared" si="253"/>
        <v>13</v>
      </c>
      <c r="AE2481" s="13">
        <f t="shared" si="254"/>
        <v>0</v>
      </c>
      <c r="AF2481" s="13">
        <f t="shared" si="255"/>
        <v>2</v>
      </c>
      <c r="AG2481" s="13">
        <f t="shared" si="252"/>
        <v>0</v>
      </c>
      <c r="AH2481" s="12">
        <f t="shared" si="257"/>
        <v>15</v>
      </c>
    </row>
    <row r="2482" spans="1:34" hidden="1" x14ac:dyDescent="0.3">
      <c r="A2482" s="11" t="s">
        <v>133</v>
      </c>
      <c r="B2482" s="12" t="s">
        <v>4976</v>
      </c>
      <c r="C2482" s="12" t="s">
        <v>7358</v>
      </c>
      <c r="D2482" s="11" t="s">
        <v>7999</v>
      </c>
      <c r="E2482" s="11" t="s">
        <v>3510</v>
      </c>
      <c r="F2482" s="11" t="s">
        <v>133</v>
      </c>
      <c r="G2482" s="12" t="s">
        <v>8000</v>
      </c>
      <c r="I2482" s="13"/>
      <c r="J2482" s="13" t="s">
        <v>370</v>
      </c>
      <c r="K2482" s="14" t="s">
        <v>370</v>
      </c>
      <c r="M2482" s="15" t="s">
        <v>370</v>
      </c>
      <c r="N2482" s="13"/>
      <c r="O2482" s="13" t="s">
        <v>370</v>
      </c>
      <c r="P2482" s="13" t="s">
        <v>370</v>
      </c>
      <c r="Q2482" s="13" t="s">
        <v>370</v>
      </c>
      <c r="R2482" s="13" t="s">
        <v>370</v>
      </c>
      <c r="S2482" s="13" t="s">
        <v>370</v>
      </c>
      <c r="T2482" s="13" t="s">
        <v>370</v>
      </c>
      <c r="W2482" s="13" t="s">
        <v>370</v>
      </c>
      <c r="Y2482" s="13"/>
      <c r="Z2482" s="14"/>
      <c r="AD2482" s="13">
        <f t="shared" si="253"/>
        <v>10</v>
      </c>
      <c r="AE2482" s="13">
        <f t="shared" si="254"/>
        <v>0</v>
      </c>
      <c r="AF2482" s="13">
        <f t="shared" si="255"/>
        <v>0</v>
      </c>
      <c r="AG2482" s="13">
        <f t="shared" si="252"/>
        <v>0</v>
      </c>
      <c r="AH2482" s="12">
        <f t="shared" si="257"/>
        <v>10</v>
      </c>
    </row>
    <row r="2483" spans="1:34" hidden="1" x14ac:dyDescent="0.3">
      <c r="A2483" s="11" t="s">
        <v>8001</v>
      </c>
      <c r="B2483" s="12" t="s">
        <v>4976</v>
      </c>
      <c r="C2483" s="12" t="s">
        <v>7358</v>
      </c>
      <c r="D2483" s="11" t="s">
        <v>7999</v>
      </c>
      <c r="E2483" s="11" t="s">
        <v>5455</v>
      </c>
      <c r="F2483" s="11" t="s">
        <v>8001</v>
      </c>
      <c r="G2483" s="12" t="s">
        <v>8002</v>
      </c>
      <c r="H2483" s="13" t="s">
        <v>370</v>
      </c>
      <c r="I2483" s="13"/>
      <c r="J2483" s="13" t="s">
        <v>370</v>
      </c>
      <c r="K2483" s="14" t="s">
        <v>370</v>
      </c>
      <c r="M2483" s="15" t="s">
        <v>370</v>
      </c>
      <c r="N2483" s="13"/>
      <c r="O2483" s="13" t="s">
        <v>370</v>
      </c>
      <c r="P2483" s="13" t="s">
        <v>370</v>
      </c>
      <c r="R2483" s="13" t="s">
        <v>370</v>
      </c>
      <c r="S2483" s="13" t="s">
        <v>370</v>
      </c>
      <c r="T2483" s="13"/>
      <c r="W2483" s="13" t="s">
        <v>370</v>
      </c>
      <c r="Y2483" s="13"/>
      <c r="Z2483" s="14"/>
      <c r="AD2483" s="13">
        <f t="shared" si="253"/>
        <v>9</v>
      </c>
      <c r="AE2483" s="13">
        <f t="shared" si="254"/>
        <v>0</v>
      </c>
      <c r="AF2483" s="13">
        <f t="shared" si="255"/>
        <v>0</v>
      </c>
      <c r="AG2483" s="13">
        <f t="shared" si="252"/>
        <v>0</v>
      </c>
      <c r="AH2483" s="12">
        <f t="shared" si="257"/>
        <v>9</v>
      </c>
    </row>
    <row r="2484" spans="1:34" hidden="1" x14ac:dyDescent="0.3">
      <c r="A2484" s="11" t="s">
        <v>8003</v>
      </c>
      <c r="B2484" s="12" t="s">
        <v>4976</v>
      </c>
      <c r="C2484" s="12" t="s">
        <v>7358</v>
      </c>
      <c r="D2484" s="11" t="s">
        <v>7999</v>
      </c>
      <c r="E2484" s="11" t="s">
        <v>4312</v>
      </c>
      <c r="F2484" s="11" t="s">
        <v>8003</v>
      </c>
      <c r="G2484" s="12" t="s">
        <v>8004</v>
      </c>
      <c r="I2484" s="13"/>
      <c r="J2484" s="13" t="s">
        <v>370</v>
      </c>
      <c r="K2484" s="14" t="s">
        <v>370</v>
      </c>
      <c r="M2484" s="15" t="s">
        <v>370</v>
      </c>
      <c r="N2484" s="13"/>
      <c r="O2484" s="13" t="s">
        <v>370</v>
      </c>
      <c r="P2484" s="13"/>
      <c r="R2484" s="13"/>
      <c r="S2484" s="13" t="s">
        <v>370</v>
      </c>
      <c r="T2484" s="13"/>
      <c r="W2484" s="13" t="s">
        <v>370</v>
      </c>
      <c r="Y2484" s="13"/>
      <c r="Z2484" s="14"/>
      <c r="AD2484" s="13">
        <f t="shared" si="253"/>
        <v>6</v>
      </c>
      <c r="AE2484" s="13">
        <f t="shared" si="254"/>
        <v>0</v>
      </c>
      <c r="AF2484" s="13">
        <f t="shared" si="255"/>
        <v>0</v>
      </c>
      <c r="AG2484" s="13">
        <f t="shared" si="252"/>
        <v>0</v>
      </c>
      <c r="AH2484" s="12">
        <f t="shared" si="257"/>
        <v>6</v>
      </c>
    </row>
    <row r="2485" spans="1:34" hidden="1" x14ac:dyDescent="0.3">
      <c r="A2485" s="11" t="s">
        <v>8005</v>
      </c>
      <c r="B2485" s="12" t="s">
        <v>4976</v>
      </c>
      <c r="C2485" s="12" t="s">
        <v>7358</v>
      </c>
      <c r="D2485" s="11" t="s">
        <v>7999</v>
      </c>
      <c r="E2485" s="11" t="s">
        <v>7995</v>
      </c>
      <c r="F2485" s="11" t="s">
        <v>8005</v>
      </c>
      <c r="G2485" s="12" t="s">
        <v>8006</v>
      </c>
      <c r="I2485" s="13"/>
      <c r="J2485" s="13" t="s">
        <v>370</v>
      </c>
      <c r="K2485" s="14" t="s">
        <v>370</v>
      </c>
      <c r="M2485" s="15" t="s">
        <v>370</v>
      </c>
      <c r="N2485" s="13"/>
      <c r="O2485" s="13" t="s">
        <v>370</v>
      </c>
      <c r="P2485" s="13" t="s">
        <v>370</v>
      </c>
      <c r="Q2485" s="13" t="s">
        <v>370</v>
      </c>
      <c r="R2485" s="13"/>
      <c r="S2485" s="13" t="s">
        <v>370</v>
      </c>
      <c r="T2485" s="13" t="s">
        <v>370</v>
      </c>
      <c r="W2485" s="13" t="s">
        <v>370</v>
      </c>
      <c r="Y2485" s="13"/>
      <c r="Z2485" s="14"/>
      <c r="AD2485" s="13">
        <f t="shared" si="253"/>
        <v>9</v>
      </c>
      <c r="AE2485" s="13">
        <f t="shared" si="254"/>
        <v>0</v>
      </c>
      <c r="AF2485" s="13">
        <f t="shared" si="255"/>
        <v>0</v>
      </c>
      <c r="AG2485" s="13">
        <f t="shared" si="252"/>
        <v>0</v>
      </c>
      <c r="AH2485" s="12">
        <f t="shared" si="257"/>
        <v>9</v>
      </c>
    </row>
    <row r="2486" spans="1:34" hidden="1" x14ac:dyDescent="0.3">
      <c r="A2486" s="11" t="s">
        <v>8007</v>
      </c>
      <c r="B2486" s="12" t="s">
        <v>4976</v>
      </c>
      <c r="C2486" s="12" t="s">
        <v>7358</v>
      </c>
      <c r="D2486" s="11" t="s">
        <v>8008</v>
      </c>
      <c r="E2486" s="11" t="s">
        <v>8009</v>
      </c>
      <c r="F2486" s="11" t="s">
        <v>8007</v>
      </c>
      <c r="G2486" s="12" t="s">
        <v>8010</v>
      </c>
      <c r="I2486" s="13"/>
      <c r="J2486" s="13"/>
      <c r="M2486" s="15" t="s">
        <v>370</v>
      </c>
      <c r="N2486" s="13"/>
      <c r="O2486" s="13" t="s">
        <v>370</v>
      </c>
      <c r="P2486" s="13"/>
      <c r="R2486" s="13"/>
      <c r="T2486" s="13"/>
      <c r="W2486" s="13"/>
      <c r="Y2486" s="13"/>
      <c r="Z2486" s="14"/>
      <c r="AD2486" s="13">
        <f t="shared" si="253"/>
        <v>2</v>
      </c>
      <c r="AE2486" s="13">
        <f t="shared" si="254"/>
        <v>0</v>
      </c>
      <c r="AF2486" s="13">
        <f t="shared" si="255"/>
        <v>0</v>
      </c>
      <c r="AG2486" s="13">
        <f t="shared" si="252"/>
        <v>0</v>
      </c>
      <c r="AH2486" s="12">
        <f t="shared" si="257"/>
        <v>2</v>
      </c>
    </row>
    <row r="2487" spans="1:34" hidden="1" x14ac:dyDescent="0.3">
      <c r="A2487" s="11" t="s">
        <v>8011</v>
      </c>
      <c r="B2487" s="12" t="s">
        <v>4976</v>
      </c>
      <c r="C2487" s="12" t="s">
        <v>7358</v>
      </c>
      <c r="D2487" s="11" t="s">
        <v>8008</v>
      </c>
      <c r="E2487" s="11" t="s">
        <v>8012</v>
      </c>
      <c r="F2487" s="11" t="s">
        <v>8011</v>
      </c>
      <c r="G2487" s="12" t="s">
        <v>8013</v>
      </c>
      <c r="I2487" s="13"/>
      <c r="J2487" s="13" t="s">
        <v>396</v>
      </c>
      <c r="K2487" s="14" t="s">
        <v>370</v>
      </c>
      <c r="M2487" s="15" t="s">
        <v>370</v>
      </c>
      <c r="N2487" s="13"/>
      <c r="O2487" s="13" t="s">
        <v>370</v>
      </c>
      <c r="P2487" s="13" t="s">
        <v>370</v>
      </c>
      <c r="Q2487" s="13" t="s">
        <v>370</v>
      </c>
      <c r="R2487" s="13"/>
      <c r="S2487" s="13" t="s">
        <v>370</v>
      </c>
      <c r="T2487" s="13" t="s">
        <v>370</v>
      </c>
      <c r="W2487" s="13" t="s">
        <v>370</v>
      </c>
      <c r="Y2487" s="13"/>
      <c r="Z2487" s="14"/>
      <c r="AD2487" s="13">
        <f t="shared" si="253"/>
        <v>8</v>
      </c>
      <c r="AE2487" s="13">
        <f t="shared" si="254"/>
        <v>0</v>
      </c>
      <c r="AF2487" s="13">
        <f t="shared" si="255"/>
        <v>0</v>
      </c>
      <c r="AG2487" s="13">
        <f t="shared" si="252"/>
        <v>0</v>
      </c>
      <c r="AH2487" s="12">
        <f t="shared" si="257"/>
        <v>8</v>
      </c>
    </row>
    <row r="2488" spans="1:34" hidden="1" x14ac:dyDescent="0.3">
      <c r="A2488" s="11" t="s">
        <v>8014</v>
      </c>
      <c r="B2488" s="12" t="s">
        <v>4976</v>
      </c>
      <c r="C2488" s="12" t="s">
        <v>7358</v>
      </c>
      <c r="D2488" s="11" t="s">
        <v>8008</v>
      </c>
      <c r="E2488" s="11" t="s">
        <v>8015</v>
      </c>
      <c r="F2488" s="11" t="s">
        <v>8014</v>
      </c>
      <c r="G2488" s="12" t="s">
        <v>8016</v>
      </c>
      <c r="H2488" s="13" t="s">
        <v>370</v>
      </c>
      <c r="I2488" s="13"/>
      <c r="J2488" s="13" t="s">
        <v>370</v>
      </c>
      <c r="K2488" s="14" t="s">
        <v>370</v>
      </c>
      <c r="M2488" s="15"/>
      <c r="N2488" s="13"/>
      <c r="O2488" s="13" t="s">
        <v>370</v>
      </c>
      <c r="P2488" s="13"/>
      <c r="R2488" s="13" t="s">
        <v>370</v>
      </c>
      <c r="S2488" s="13" t="s">
        <v>370</v>
      </c>
      <c r="T2488" s="13"/>
      <c r="W2488" s="13" t="s">
        <v>370</v>
      </c>
      <c r="Y2488" s="13"/>
      <c r="Z2488" s="14"/>
      <c r="AD2488" s="13">
        <f t="shared" si="253"/>
        <v>7</v>
      </c>
      <c r="AE2488" s="13">
        <f t="shared" si="254"/>
        <v>0</v>
      </c>
      <c r="AF2488" s="13">
        <f t="shared" si="255"/>
        <v>0</v>
      </c>
      <c r="AG2488" s="13">
        <f t="shared" si="252"/>
        <v>0</v>
      </c>
      <c r="AH2488" s="12">
        <f t="shared" si="257"/>
        <v>7</v>
      </c>
    </row>
    <row r="2489" spans="1:34" hidden="1" x14ac:dyDescent="0.3">
      <c r="A2489" s="11" t="s">
        <v>8017</v>
      </c>
      <c r="B2489" s="12" t="s">
        <v>4976</v>
      </c>
      <c r="C2489" s="12" t="s">
        <v>7358</v>
      </c>
      <c r="D2489" s="11" t="s">
        <v>8008</v>
      </c>
      <c r="E2489" s="11" t="s">
        <v>8018</v>
      </c>
      <c r="F2489" s="11" t="s">
        <v>8017</v>
      </c>
      <c r="G2489" s="12" t="s">
        <v>8019</v>
      </c>
      <c r="I2489" s="13"/>
      <c r="J2489" s="13" t="s">
        <v>396</v>
      </c>
      <c r="M2489" s="15" t="s">
        <v>370</v>
      </c>
      <c r="N2489" s="13"/>
      <c r="O2489" s="13" t="s">
        <v>370</v>
      </c>
      <c r="P2489" s="13"/>
      <c r="R2489" s="13"/>
      <c r="S2489" s="13" t="s">
        <v>370</v>
      </c>
      <c r="T2489" s="13"/>
      <c r="W2489" s="13" t="s">
        <v>370</v>
      </c>
      <c r="Y2489" s="13"/>
      <c r="Z2489" s="14"/>
      <c r="AD2489" s="13">
        <f t="shared" si="253"/>
        <v>4</v>
      </c>
      <c r="AE2489" s="13">
        <f t="shared" si="254"/>
        <v>0</v>
      </c>
      <c r="AF2489" s="13">
        <f t="shared" si="255"/>
        <v>0</v>
      </c>
      <c r="AG2489" s="13">
        <f t="shared" ref="AG2489:AG2552" si="258">COUNTIF(H2489:AA2489,"IN")</f>
        <v>0</v>
      </c>
      <c r="AH2489" s="12">
        <f t="shared" si="257"/>
        <v>4</v>
      </c>
    </row>
    <row r="2490" spans="1:34" hidden="1" x14ac:dyDescent="0.3">
      <c r="A2490" s="11" t="s">
        <v>8020</v>
      </c>
      <c r="B2490" s="12" t="s">
        <v>4976</v>
      </c>
      <c r="C2490" s="12" t="s">
        <v>7358</v>
      </c>
      <c r="D2490" s="11" t="s">
        <v>8021</v>
      </c>
      <c r="E2490" s="11" t="s">
        <v>7718</v>
      </c>
      <c r="F2490" s="11" t="s">
        <v>8020</v>
      </c>
      <c r="G2490" s="12" t="s">
        <v>8022</v>
      </c>
      <c r="I2490" s="13"/>
      <c r="J2490" s="13"/>
      <c r="M2490" s="15" t="s">
        <v>370</v>
      </c>
      <c r="N2490" s="13"/>
      <c r="P2490" s="13"/>
      <c r="R2490" s="13"/>
      <c r="T2490" s="13"/>
      <c r="W2490" s="13" t="s">
        <v>370</v>
      </c>
      <c r="Y2490" s="13"/>
      <c r="Z2490" s="14"/>
      <c r="AD2490" s="13">
        <f t="shared" si="253"/>
        <v>2</v>
      </c>
      <c r="AE2490" s="13">
        <f t="shared" si="254"/>
        <v>0</v>
      </c>
      <c r="AF2490" s="13">
        <f t="shared" si="255"/>
        <v>0</v>
      </c>
      <c r="AG2490" s="13">
        <f t="shared" si="258"/>
        <v>0</v>
      </c>
      <c r="AH2490" s="12">
        <f t="shared" si="257"/>
        <v>2</v>
      </c>
    </row>
    <row r="2491" spans="1:34" hidden="1" x14ac:dyDescent="0.3">
      <c r="A2491" s="11" t="s">
        <v>8023</v>
      </c>
      <c r="B2491" s="12" t="s">
        <v>4976</v>
      </c>
      <c r="C2491" s="12" t="s">
        <v>7358</v>
      </c>
      <c r="D2491" s="11" t="s">
        <v>8024</v>
      </c>
      <c r="E2491" s="11" t="s">
        <v>4319</v>
      </c>
      <c r="F2491" s="11" t="s">
        <v>8023</v>
      </c>
      <c r="G2491" s="12" t="s">
        <v>8025</v>
      </c>
      <c r="H2491" s="13" t="s">
        <v>370</v>
      </c>
      <c r="I2491" s="13"/>
      <c r="J2491" s="13" t="s">
        <v>370</v>
      </c>
      <c r="K2491" s="14" t="s">
        <v>370</v>
      </c>
      <c r="M2491" s="15" t="s">
        <v>538</v>
      </c>
      <c r="N2491" s="13"/>
      <c r="O2491" s="13" t="s">
        <v>538</v>
      </c>
      <c r="P2491" s="13" t="s">
        <v>538</v>
      </c>
      <c r="Q2491" s="13" t="s">
        <v>370</v>
      </c>
      <c r="R2491" s="13" t="s">
        <v>370</v>
      </c>
      <c r="S2491" s="13" t="s">
        <v>538</v>
      </c>
      <c r="T2491" s="13" t="s">
        <v>370</v>
      </c>
      <c r="U2491" s="13" t="s">
        <v>370</v>
      </c>
      <c r="V2491" s="13" t="s">
        <v>370</v>
      </c>
      <c r="W2491" s="13" t="s">
        <v>370</v>
      </c>
      <c r="Y2491" s="13"/>
      <c r="Z2491" s="14"/>
      <c r="AD2491" s="13">
        <f t="shared" si="253"/>
        <v>9</v>
      </c>
      <c r="AE2491" s="13">
        <f t="shared" si="254"/>
        <v>4</v>
      </c>
      <c r="AF2491" s="13">
        <f t="shared" si="255"/>
        <v>0</v>
      </c>
      <c r="AG2491" s="13">
        <f t="shared" si="258"/>
        <v>0</v>
      </c>
      <c r="AH2491" s="12">
        <f t="shared" si="257"/>
        <v>13</v>
      </c>
    </row>
    <row r="2492" spans="1:34" hidden="1" x14ac:dyDescent="0.3">
      <c r="A2492" s="11" t="s">
        <v>8026</v>
      </c>
      <c r="B2492" s="12" t="s">
        <v>4976</v>
      </c>
      <c r="C2492" s="12" t="s">
        <v>7358</v>
      </c>
      <c r="D2492" s="11" t="s">
        <v>8024</v>
      </c>
      <c r="E2492" s="11" t="s">
        <v>8027</v>
      </c>
      <c r="F2492" s="11" t="s">
        <v>8026</v>
      </c>
      <c r="G2492" s="12" t="s">
        <v>8028</v>
      </c>
      <c r="H2492" s="13" t="s">
        <v>370</v>
      </c>
      <c r="I2492" s="13"/>
      <c r="J2492" s="13" t="s">
        <v>370</v>
      </c>
      <c r="K2492" s="14" t="s">
        <v>370</v>
      </c>
      <c r="L2492" s="13" t="s">
        <v>524</v>
      </c>
      <c r="M2492" s="15" t="s">
        <v>538</v>
      </c>
      <c r="N2492" s="13"/>
      <c r="O2492" s="13" t="s">
        <v>538</v>
      </c>
      <c r="P2492" s="13" t="s">
        <v>524</v>
      </c>
      <c r="Q2492" s="13" t="s">
        <v>538</v>
      </c>
      <c r="R2492" s="13" t="s">
        <v>370</v>
      </c>
      <c r="S2492" s="13" t="s">
        <v>538</v>
      </c>
      <c r="T2492" s="13"/>
      <c r="V2492" s="13" t="s">
        <v>370</v>
      </c>
      <c r="W2492" s="13" t="s">
        <v>370</v>
      </c>
      <c r="Y2492" s="13"/>
      <c r="Z2492" s="14" t="s">
        <v>524</v>
      </c>
      <c r="AD2492" s="13">
        <f t="shared" si="253"/>
        <v>6</v>
      </c>
      <c r="AE2492" s="13">
        <f t="shared" si="254"/>
        <v>4</v>
      </c>
      <c r="AF2492" s="13">
        <f t="shared" si="255"/>
        <v>3</v>
      </c>
      <c r="AG2492" s="13">
        <f t="shared" si="258"/>
        <v>0</v>
      </c>
      <c r="AH2492" s="12">
        <f t="shared" si="257"/>
        <v>13</v>
      </c>
    </row>
    <row r="2493" spans="1:34" hidden="1" x14ac:dyDescent="0.3">
      <c r="A2493" s="11" t="s">
        <v>8029</v>
      </c>
      <c r="B2493" s="12" t="s">
        <v>4976</v>
      </c>
      <c r="C2493" s="12" t="s">
        <v>7358</v>
      </c>
      <c r="D2493" s="11" t="s">
        <v>8030</v>
      </c>
      <c r="E2493" s="11" t="s">
        <v>8031</v>
      </c>
      <c r="F2493" s="11" t="s">
        <v>8029</v>
      </c>
      <c r="G2493" s="12" t="s">
        <v>8032</v>
      </c>
      <c r="I2493" s="13"/>
      <c r="J2493" s="13"/>
      <c r="M2493" s="15" t="s">
        <v>538</v>
      </c>
      <c r="N2493" s="13"/>
      <c r="O2493" s="13" t="s">
        <v>370</v>
      </c>
      <c r="P2493" s="13"/>
      <c r="R2493" s="13"/>
      <c r="S2493" s="13" t="s">
        <v>370</v>
      </c>
      <c r="T2493" s="13"/>
      <c r="W2493" s="13"/>
      <c r="Y2493" s="13"/>
      <c r="Z2493" s="14"/>
      <c r="AD2493" s="13">
        <f t="shared" si="253"/>
        <v>2</v>
      </c>
      <c r="AE2493" s="13">
        <f t="shared" si="254"/>
        <v>1</v>
      </c>
      <c r="AF2493" s="13">
        <f t="shared" si="255"/>
        <v>0</v>
      </c>
      <c r="AG2493" s="13">
        <f t="shared" si="258"/>
        <v>0</v>
      </c>
      <c r="AH2493" s="12">
        <f t="shared" ref="AH2493:AH2524" si="259">SUM(AD2493:AG2493)</f>
        <v>3</v>
      </c>
    </row>
    <row r="2494" spans="1:34" hidden="1" x14ac:dyDescent="0.3">
      <c r="A2494" s="11" t="s">
        <v>8033</v>
      </c>
      <c r="B2494" s="12" t="s">
        <v>4976</v>
      </c>
      <c r="C2494" s="12" t="s">
        <v>7358</v>
      </c>
      <c r="D2494" s="11" t="s">
        <v>8030</v>
      </c>
      <c r="E2494" s="11" t="s">
        <v>1569</v>
      </c>
      <c r="F2494" s="11" t="s">
        <v>8033</v>
      </c>
      <c r="G2494" s="12" t="s">
        <v>8034</v>
      </c>
      <c r="H2494" s="13" t="s">
        <v>396</v>
      </c>
      <c r="I2494" s="13"/>
      <c r="J2494" s="13" t="s">
        <v>370</v>
      </c>
      <c r="K2494" s="14" t="s">
        <v>370</v>
      </c>
      <c r="M2494" s="15" t="s">
        <v>396</v>
      </c>
      <c r="N2494" s="13"/>
      <c r="O2494" s="13" t="s">
        <v>538</v>
      </c>
      <c r="P2494" s="13" t="s">
        <v>524</v>
      </c>
      <c r="Q2494" s="13" t="s">
        <v>370</v>
      </c>
      <c r="R2494" s="13"/>
      <c r="S2494" s="13" t="s">
        <v>538</v>
      </c>
      <c r="T2494" s="13" t="s">
        <v>370</v>
      </c>
      <c r="W2494" s="18" t="s">
        <v>359</v>
      </c>
      <c r="Y2494" s="13"/>
      <c r="Z2494" s="14"/>
      <c r="AD2494" s="13">
        <f t="shared" si="253"/>
        <v>5</v>
      </c>
      <c r="AE2494" s="13">
        <f t="shared" si="254"/>
        <v>2</v>
      </c>
      <c r="AF2494" s="13">
        <f t="shared" si="255"/>
        <v>1</v>
      </c>
      <c r="AG2494" s="13">
        <f t="shared" si="258"/>
        <v>0</v>
      </c>
      <c r="AH2494" s="12">
        <f t="shared" si="259"/>
        <v>8</v>
      </c>
    </row>
    <row r="2495" spans="1:34" hidden="1" x14ac:dyDescent="0.3">
      <c r="A2495" s="11" t="s">
        <v>143</v>
      </c>
      <c r="B2495" s="12" t="s">
        <v>4976</v>
      </c>
      <c r="C2495" s="12" t="s">
        <v>7358</v>
      </c>
      <c r="D2495" s="11" t="s">
        <v>8030</v>
      </c>
      <c r="E2495" s="11" t="s">
        <v>8035</v>
      </c>
      <c r="F2495" s="11" t="s">
        <v>143</v>
      </c>
      <c r="G2495" s="12" t="s">
        <v>8036</v>
      </c>
      <c r="H2495" s="13" t="s">
        <v>370</v>
      </c>
      <c r="I2495" s="13" t="s">
        <v>360</v>
      </c>
      <c r="J2495" s="13" t="s">
        <v>370</v>
      </c>
      <c r="K2495" s="14" t="s">
        <v>370</v>
      </c>
      <c r="L2495" s="13" t="s">
        <v>524</v>
      </c>
      <c r="M2495" s="15" t="s">
        <v>370</v>
      </c>
      <c r="N2495" s="13" t="s">
        <v>370</v>
      </c>
      <c r="O2495" s="13" t="s">
        <v>370</v>
      </c>
      <c r="P2495" s="13" t="s">
        <v>370</v>
      </c>
      <c r="Q2495" s="13" t="s">
        <v>370</v>
      </c>
      <c r="R2495" s="13" t="s">
        <v>370</v>
      </c>
      <c r="S2495" s="13" t="s">
        <v>370</v>
      </c>
      <c r="T2495" s="13" t="s">
        <v>370</v>
      </c>
      <c r="U2495" s="13" t="s">
        <v>370</v>
      </c>
      <c r="V2495" s="13" t="s">
        <v>370</v>
      </c>
      <c r="W2495" s="13" t="s">
        <v>370</v>
      </c>
      <c r="Y2495" s="13" t="s">
        <v>370</v>
      </c>
      <c r="Z2495" s="14"/>
      <c r="AD2495" s="13">
        <f t="shared" si="253"/>
        <v>15</v>
      </c>
      <c r="AE2495" s="13">
        <f t="shared" si="254"/>
        <v>1</v>
      </c>
      <c r="AF2495" s="13">
        <f t="shared" si="255"/>
        <v>1</v>
      </c>
      <c r="AG2495" s="13">
        <f t="shared" si="258"/>
        <v>0</v>
      </c>
      <c r="AH2495" s="12">
        <f t="shared" si="259"/>
        <v>17</v>
      </c>
    </row>
    <row r="2496" spans="1:34" hidden="1" x14ac:dyDescent="0.3">
      <c r="A2496" s="11" t="s">
        <v>8037</v>
      </c>
      <c r="B2496" s="12" t="s">
        <v>4976</v>
      </c>
      <c r="C2496" s="12" t="s">
        <v>7358</v>
      </c>
      <c r="D2496" s="11" t="s">
        <v>8030</v>
      </c>
      <c r="E2496" s="11" t="s">
        <v>8038</v>
      </c>
      <c r="F2496" s="11" t="s">
        <v>8037</v>
      </c>
      <c r="G2496" s="12" t="s">
        <v>8039</v>
      </c>
      <c r="H2496" s="13" t="s">
        <v>370</v>
      </c>
      <c r="I2496" s="13" t="s">
        <v>538</v>
      </c>
      <c r="J2496" s="13" t="s">
        <v>370</v>
      </c>
      <c r="K2496" s="14" t="s">
        <v>370</v>
      </c>
      <c r="L2496" s="13" t="s">
        <v>524</v>
      </c>
      <c r="M2496" s="15" t="s">
        <v>370</v>
      </c>
      <c r="N2496" s="13" t="s">
        <v>538</v>
      </c>
      <c r="O2496" s="13" t="s">
        <v>538</v>
      </c>
      <c r="P2496" s="13" t="s">
        <v>538</v>
      </c>
      <c r="Q2496" s="13" t="s">
        <v>370</v>
      </c>
      <c r="R2496" s="13" t="s">
        <v>370</v>
      </c>
      <c r="S2496" s="13" t="s">
        <v>538</v>
      </c>
      <c r="T2496" s="13" t="s">
        <v>370</v>
      </c>
      <c r="U2496" s="13" t="s">
        <v>538</v>
      </c>
      <c r="V2496" s="13" t="s">
        <v>370</v>
      </c>
      <c r="W2496" s="13" t="s">
        <v>370</v>
      </c>
      <c r="Y2496" s="13" t="s">
        <v>538</v>
      </c>
      <c r="Z2496" s="14" t="s">
        <v>524</v>
      </c>
      <c r="AD2496" s="13">
        <f t="shared" si="253"/>
        <v>9</v>
      </c>
      <c r="AE2496" s="13">
        <f t="shared" si="254"/>
        <v>7</v>
      </c>
      <c r="AF2496" s="13">
        <f t="shared" si="255"/>
        <v>2</v>
      </c>
      <c r="AG2496" s="13">
        <f t="shared" si="258"/>
        <v>0</v>
      </c>
      <c r="AH2496" s="12">
        <f t="shared" si="259"/>
        <v>18</v>
      </c>
    </row>
    <row r="2497" spans="1:34" hidden="1" x14ac:dyDescent="0.3">
      <c r="A2497" s="11" t="s">
        <v>8040</v>
      </c>
      <c r="B2497" s="12" t="s">
        <v>4976</v>
      </c>
      <c r="C2497" s="12" t="s">
        <v>7358</v>
      </c>
      <c r="D2497" s="11" t="s">
        <v>8030</v>
      </c>
      <c r="E2497" s="11" t="s">
        <v>3529</v>
      </c>
      <c r="F2497" s="11" t="s">
        <v>8040</v>
      </c>
      <c r="G2497" s="12" t="s">
        <v>8041</v>
      </c>
      <c r="H2497" s="13" t="s">
        <v>538</v>
      </c>
      <c r="I2497" s="13" t="s">
        <v>524</v>
      </c>
      <c r="J2497" s="13" t="s">
        <v>538</v>
      </c>
      <c r="K2497" s="14" t="s">
        <v>538</v>
      </c>
      <c r="L2497" s="13" t="s">
        <v>524</v>
      </c>
      <c r="M2497" s="15" t="s">
        <v>538</v>
      </c>
      <c r="N2497" s="13"/>
      <c r="O2497" s="13" t="s">
        <v>538</v>
      </c>
      <c r="P2497" s="13" t="s">
        <v>524</v>
      </c>
      <c r="Q2497" s="13" t="s">
        <v>538</v>
      </c>
      <c r="R2497" s="13" t="s">
        <v>538</v>
      </c>
      <c r="S2497" s="13" t="s">
        <v>538</v>
      </c>
      <c r="T2497" s="13" t="s">
        <v>396</v>
      </c>
      <c r="U2497" s="13" t="s">
        <v>524</v>
      </c>
      <c r="V2497" s="13" t="s">
        <v>524</v>
      </c>
      <c r="W2497" s="13" t="s">
        <v>538</v>
      </c>
      <c r="Y2497" s="13" t="s">
        <v>524</v>
      </c>
      <c r="Z2497" s="14" t="s">
        <v>524</v>
      </c>
      <c r="AD2497" s="13">
        <f t="shared" ref="AD2497:AD2560" si="260">COUNTIF(H2497:Z2497,"X")+COUNTIF(H2497:Z2497, "X(e)")</f>
        <v>0</v>
      </c>
      <c r="AE2497" s="13">
        <f t="shared" ref="AE2497:AE2519" si="261">COUNTIF(H2497:Z2497,"NB")</f>
        <v>9</v>
      </c>
      <c r="AF2497" s="13">
        <f t="shared" ref="AF2497:AF2519" si="262">COUNTIF(H2497:Z2497,"V")</f>
        <v>7</v>
      </c>
      <c r="AG2497" s="13">
        <f t="shared" si="258"/>
        <v>0</v>
      </c>
      <c r="AH2497" s="12">
        <f t="shared" si="259"/>
        <v>16</v>
      </c>
    </row>
    <row r="2498" spans="1:34" hidden="1" x14ac:dyDescent="0.3">
      <c r="A2498" s="11" t="s">
        <v>8042</v>
      </c>
      <c r="B2498" s="12" t="s">
        <v>4976</v>
      </c>
      <c r="C2498" s="12" t="s">
        <v>7358</v>
      </c>
      <c r="D2498" s="11" t="s">
        <v>8030</v>
      </c>
      <c r="E2498" s="11" t="s">
        <v>8043</v>
      </c>
      <c r="F2498" s="11" t="s">
        <v>8042</v>
      </c>
      <c r="G2498" s="12" t="s">
        <v>8044</v>
      </c>
      <c r="I2498" s="13" t="s">
        <v>359</v>
      </c>
      <c r="J2498" s="13"/>
      <c r="K2498" s="14" t="s">
        <v>524</v>
      </c>
      <c r="M2498" s="15" t="s">
        <v>538</v>
      </c>
      <c r="N2498" s="13" t="s">
        <v>370</v>
      </c>
      <c r="O2498" s="13" t="s">
        <v>524</v>
      </c>
      <c r="P2498" s="13" t="s">
        <v>538</v>
      </c>
      <c r="Q2498" s="13" t="s">
        <v>370</v>
      </c>
      <c r="R2498" s="13"/>
      <c r="T2498" s="13" t="s">
        <v>538</v>
      </c>
      <c r="U2498" s="13" t="s">
        <v>370</v>
      </c>
      <c r="W2498" s="13" t="s">
        <v>370</v>
      </c>
      <c r="Y2498" s="13" t="s">
        <v>370</v>
      </c>
      <c r="Z2498" s="14"/>
      <c r="AD2498" s="13">
        <f t="shared" si="260"/>
        <v>6</v>
      </c>
      <c r="AE2498" s="13">
        <f t="shared" si="261"/>
        <v>3</v>
      </c>
      <c r="AF2498" s="13">
        <f t="shared" si="262"/>
        <v>2</v>
      </c>
      <c r="AG2498" s="13">
        <f t="shared" si="258"/>
        <v>0</v>
      </c>
      <c r="AH2498" s="12">
        <f t="shared" si="259"/>
        <v>11</v>
      </c>
    </row>
    <row r="2499" spans="1:34" hidden="1" x14ac:dyDescent="0.3">
      <c r="A2499" s="11" t="s">
        <v>8045</v>
      </c>
      <c r="B2499" s="12" t="s">
        <v>4976</v>
      </c>
      <c r="C2499" s="12" t="s">
        <v>7358</v>
      </c>
      <c r="D2499" s="11" t="s">
        <v>8046</v>
      </c>
      <c r="E2499" s="11" t="s">
        <v>8047</v>
      </c>
      <c r="F2499" s="11" t="s">
        <v>8045</v>
      </c>
      <c r="G2499" s="12" t="s">
        <v>8048</v>
      </c>
      <c r="I2499" s="13"/>
      <c r="J2499" s="13"/>
      <c r="M2499" s="15" t="s">
        <v>370</v>
      </c>
      <c r="N2499" s="13"/>
      <c r="O2499" s="13" t="s">
        <v>370</v>
      </c>
      <c r="P2499" s="13"/>
      <c r="R2499" s="13"/>
      <c r="T2499" s="13"/>
      <c r="W2499" s="13"/>
      <c r="Y2499" s="13"/>
      <c r="Z2499" s="14"/>
      <c r="AD2499" s="13">
        <f t="shared" si="260"/>
        <v>2</v>
      </c>
      <c r="AE2499" s="13">
        <f t="shared" si="261"/>
        <v>0</v>
      </c>
      <c r="AF2499" s="13">
        <f t="shared" si="262"/>
        <v>0</v>
      </c>
      <c r="AG2499" s="13">
        <f t="shared" si="258"/>
        <v>0</v>
      </c>
      <c r="AH2499" s="12">
        <f t="shared" si="259"/>
        <v>2</v>
      </c>
    </row>
    <row r="2500" spans="1:34" hidden="1" x14ac:dyDescent="0.3">
      <c r="A2500" s="11" t="s">
        <v>8049</v>
      </c>
      <c r="B2500" s="12" t="s">
        <v>4976</v>
      </c>
      <c r="C2500" s="12" t="s">
        <v>7358</v>
      </c>
      <c r="D2500" s="11" t="s">
        <v>8046</v>
      </c>
      <c r="E2500" s="11" t="s">
        <v>2880</v>
      </c>
      <c r="F2500" s="11" t="s">
        <v>8049</v>
      </c>
      <c r="G2500" s="12" t="s">
        <v>8050</v>
      </c>
      <c r="I2500" s="13"/>
      <c r="J2500" s="13" t="s">
        <v>370</v>
      </c>
      <c r="K2500" s="14" t="s">
        <v>370</v>
      </c>
      <c r="M2500" s="15" t="s">
        <v>370</v>
      </c>
      <c r="N2500" s="13"/>
      <c r="O2500" s="13" t="s">
        <v>370</v>
      </c>
      <c r="P2500" s="13" t="s">
        <v>370</v>
      </c>
      <c r="Q2500" s="13" t="s">
        <v>370</v>
      </c>
      <c r="R2500" s="13"/>
      <c r="S2500" s="13" t="s">
        <v>370</v>
      </c>
      <c r="T2500" s="13" t="s">
        <v>370</v>
      </c>
      <c r="W2500" s="13" t="s">
        <v>370</v>
      </c>
      <c r="Y2500" s="13"/>
      <c r="Z2500" s="14"/>
      <c r="AD2500" s="13">
        <f t="shared" si="260"/>
        <v>9</v>
      </c>
      <c r="AE2500" s="13">
        <f t="shared" si="261"/>
        <v>0</v>
      </c>
      <c r="AF2500" s="13">
        <f t="shared" si="262"/>
        <v>0</v>
      </c>
      <c r="AG2500" s="13">
        <f t="shared" si="258"/>
        <v>0</v>
      </c>
      <c r="AH2500" s="12">
        <f t="shared" si="259"/>
        <v>9</v>
      </c>
    </row>
    <row r="2501" spans="1:34" hidden="1" x14ac:dyDescent="0.3">
      <c r="A2501" s="11" t="s">
        <v>8051</v>
      </c>
      <c r="B2501" s="12" t="s">
        <v>4976</v>
      </c>
      <c r="C2501" s="12" t="s">
        <v>7358</v>
      </c>
      <c r="D2501" s="11" t="s">
        <v>8046</v>
      </c>
      <c r="E2501" s="11" t="s">
        <v>8052</v>
      </c>
      <c r="F2501" s="11" t="s">
        <v>8051</v>
      </c>
      <c r="G2501" s="12" t="s">
        <v>8053</v>
      </c>
      <c r="I2501" s="13"/>
      <c r="J2501" s="13" t="s">
        <v>370</v>
      </c>
      <c r="K2501" s="14" t="s">
        <v>370</v>
      </c>
      <c r="M2501" s="15" t="s">
        <v>370</v>
      </c>
      <c r="N2501" s="13"/>
      <c r="P2501" s="13" t="s">
        <v>396</v>
      </c>
      <c r="Q2501" s="13" t="s">
        <v>370</v>
      </c>
      <c r="R2501" s="13"/>
      <c r="T2501" s="13" t="s">
        <v>370</v>
      </c>
      <c r="W2501" s="13" t="s">
        <v>370</v>
      </c>
      <c r="Y2501" s="13"/>
      <c r="Z2501" s="14"/>
      <c r="AD2501" s="13">
        <f t="shared" si="260"/>
        <v>6</v>
      </c>
      <c r="AE2501" s="13">
        <f t="shared" si="261"/>
        <v>0</v>
      </c>
      <c r="AF2501" s="13">
        <f t="shared" si="262"/>
        <v>0</v>
      </c>
      <c r="AG2501" s="13">
        <f t="shared" si="258"/>
        <v>0</v>
      </c>
      <c r="AH2501" s="12">
        <f t="shared" si="259"/>
        <v>6</v>
      </c>
    </row>
    <row r="2502" spans="1:34" hidden="1" x14ac:dyDescent="0.3">
      <c r="A2502" s="11" t="s">
        <v>8054</v>
      </c>
      <c r="B2502" s="12" t="s">
        <v>4976</v>
      </c>
      <c r="C2502" s="12" t="s">
        <v>7358</v>
      </c>
      <c r="D2502" s="11" t="s">
        <v>8055</v>
      </c>
      <c r="E2502" s="11" t="s">
        <v>1347</v>
      </c>
      <c r="F2502" s="11" t="s">
        <v>8054</v>
      </c>
      <c r="G2502" s="12" t="s">
        <v>8056</v>
      </c>
      <c r="H2502" s="13" t="s">
        <v>370</v>
      </c>
      <c r="I2502" s="13"/>
      <c r="J2502" s="13" t="s">
        <v>370</v>
      </c>
      <c r="K2502" s="14" t="s">
        <v>370</v>
      </c>
      <c r="L2502" s="13" t="s">
        <v>524</v>
      </c>
      <c r="M2502" s="15"/>
      <c r="N2502" s="13"/>
      <c r="P2502" s="13"/>
      <c r="R2502" s="13" t="s">
        <v>370</v>
      </c>
      <c r="S2502" s="13" t="s">
        <v>538</v>
      </c>
      <c r="T2502" s="13"/>
      <c r="V2502" s="13" t="s">
        <v>370</v>
      </c>
      <c r="W2502" s="13"/>
      <c r="Y2502" s="13"/>
      <c r="Z2502" s="14"/>
      <c r="AD2502" s="13">
        <f t="shared" si="260"/>
        <v>5</v>
      </c>
      <c r="AE2502" s="13">
        <f t="shared" si="261"/>
        <v>1</v>
      </c>
      <c r="AF2502" s="13">
        <f t="shared" si="262"/>
        <v>1</v>
      </c>
      <c r="AG2502" s="13">
        <f>COUNTIF(H2502:AA2502,"IN")</f>
        <v>0</v>
      </c>
      <c r="AH2502" s="12">
        <f t="shared" si="259"/>
        <v>7</v>
      </c>
    </row>
    <row r="2503" spans="1:34" hidden="1" x14ac:dyDescent="0.3">
      <c r="A2503" s="11" t="s">
        <v>8057</v>
      </c>
      <c r="B2503" s="12" t="s">
        <v>4976</v>
      </c>
      <c r="C2503" s="12" t="s">
        <v>7358</v>
      </c>
      <c r="D2503" s="11" t="s">
        <v>8055</v>
      </c>
      <c r="E2503" s="11" t="s">
        <v>2845</v>
      </c>
      <c r="F2503" s="11" t="s">
        <v>8057</v>
      </c>
      <c r="G2503" s="12" t="s">
        <v>8058</v>
      </c>
      <c r="I2503" s="13"/>
      <c r="J2503" s="13"/>
      <c r="K2503" s="17" t="s">
        <v>416</v>
      </c>
      <c r="M2503" s="15"/>
      <c r="N2503" s="13"/>
      <c r="P2503" s="13"/>
      <c r="R2503" s="13"/>
      <c r="T2503" s="13"/>
      <c r="W2503" s="13"/>
      <c r="Y2503" s="13"/>
      <c r="Z2503" s="14"/>
      <c r="AD2503" s="13">
        <f t="shared" si="260"/>
        <v>1</v>
      </c>
      <c r="AE2503" s="13">
        <f t="shared" si="261"/>
        <v>0</v>
      </c>
      <c r="AF2503" s="13">
        <f t="shared" si="262"/>
        <v>0</v>
      </c>
      <c r="AG2503" s="13">
        <f>COUNTIF(H2503:AA2503,"IN")</f>
        <v>0</v>
      </c>
      <c r="AH2503" s="12">
        <f t="shared" si="259"/>
        <v>1</v>
      </c>
    </row>
    <row r="2504" spans="1:34" hidden="1" x14ac:dyDescent="0.3">
      <c r="A2504" s="11" t="s">
        <v>8059</v>
      </c>
      <c r="B2504" s="12" t="s">
        <v>4976</v>
      </c>
      <c r="C2504" s="12" t="s">
        <v>7358</v>
      </c>
      <c r="D2504" s="11" t="s">
        <v>8060</v>
      </c>
      <c r="E2504" s="11" t="s">
        <v>7320</v>
      </c>
      <c r="F2504" s="11" t="s">
        <v>8059</v>
      </c>
      <c r="G2504" s="12" t="s">
        <v>8061</v>
      </c>
      <c r="I2504" s="13"/>
      <c r="J2504" s="13"/>
      <c r="M2504" s="15" t="s">
        <v>370</v>
      </c>
      <c r="N2504" s="13"/>
      <c r="O2504" s="13" t="s">
        <v>370</v>
      </c>
      <c r="P2504" s="13"/>
      <c r="Q2504" s="13"/>
      <c r="R2504" s="13"/>
      <c r="T2504" s="13"/>
      <c r="W2504" s="13"/>
      <c r="Y2504" s="13"/>
      <c r="Z2504" s="14"/>
      <c r="AD2504" s="13">
        <f t="shared" si="260"/>
        <v>2</v>
      </c>
      <c r="AE2504" s="13">
        <f t="shared" si="261"/>
        <v>0</v>
      </c>
      <c r="AF2504" s="13">
        <f t="shared" si="262"/>
        <v>0</v>
      </c>
      <c r="AG2504" s="13">
        <f t="shared" si="258"/>
        <v>0</v>
      </c>
      <c r="AH2504" s="12">
        <f t="shared" si="259"/>
        <v>2</v>
      </c>
    </row>
    <row r="2505" spans="1:34" hidden="1" x14ac:dyDescent="0.3">
      <c r="A2505" s="11" t="s">
        <v>8062</v>
      </c>
      <c r="B2505" s="12" t="s">
        <v>4976</v>
      </c>
      <c r="C2505" s="12" t="s">
        <v>7358</v>
      </c>
      <c r="D2505" s="11" t="s">
        <v>8060</v>
      </c>
      <c r="E2505" s="11" t="s">
        <v>8063</v>
      </c>
      <c r="F2505" s="11" t="s">
        <v>8062</v>
      </c>
      <c r="G2505" s="12" t="s">
        <v>8064</v>
      </c>
      <c r="I2505" s="13"/>
      <c r="J2505" s="13" t="s">
        <v>370</v>
      </c>
      <c r="K2505" s="14" t="s">
        <v>370</v>
      </c>
      <c r="M2505" s="15" t="s">
        <v>370</v>
      </c>
      <c r="N2505" s="13"/>
      <c r="O2505" s="13" t="s">
        <v>370</v>
      </c>
      <c r="P2505" s="13"/>
      <c r="Q2505" s="13"/>
      <c r="R2505" s="13"/>
      <c r="S2505" s="13" t="s">
        <v>370</v>
      </c>
      <c r="T2505" s="13"/>
      <c r="W2505" s="13" t="s">
        <v>370</v>
      </c>
      <c r="Y2505" s="13"/>
      <c r="Z2505" s="14"/>
      <c r="AD2505" s="13">
        <f t="shared" si="260"/>
        <v>6</v>
      </c>
      <c r="AE2505" s="13">
        <f t="shared" si="261"/>
        <v>0</v>
      </c>
      <c r="AF2505" s="13">
        <f t="shared" si="262"/>
        <v>0</v>
      </c>
      <c r="AG2505" s="13">
        <f t="shared" si="258"/>
        <v>0</v>
      </c>
      <c r="AH2505" s="12">
        <f t="shared" si="259"/>
        <v>6</v>
      </c>
    </row>
    <row r="2506" spans="1:34" hidden="1" x14ac:dyDescent="0.3">
      <c r="A2506" s="11" t="s">
        <v>8065</v>
      </c>
      <c r="B2506" s="12" t="s">
        <v>4976</v>
      </c>
      <c r="C2506" s="12" t="s">
        <v>7358</v>
      </c>
      <c r="D2506" s="11" t="s">
        <v>8060</v>
      </c>
      <c r="E2506" s="11" t="s">
        <v>5860</v>
      </c>
      <c r="F2506" s="11" t="s">
        <v>8065</v>
      </c>
      <c r="G2506" s="12" t="s">
        <v>8066</v>
      </c>
      <c r="I2506" s="13"/>
      <c r="J2506" s="13"/>
      <c r="K2506" s="14" t="s">
        <v>370</v>
      </c>
      <c r="M2506" s="15"/>
      <c r="N2506" s="13"/>
      <c r="P2506" s="13" t="s">
        <v>370</v>
      </c>
      <c r="Q2506" s="13" t="s">
        <v>370</v>
      </c>
      <c r="R2506" s="13"/>
      <c r="T2506" s="13" t="s">
        <v>370</v>
      </c>
      <c r="W2506" s="13"/>
      <c r="Y2506" s="13"/>
      <c r="Z2506" s="14"/>
      <c r="AD2506" s="13">
        <f t="shared" si="260"/>
        <v>4</v>
      </c>
      <c r="AE2506" s="13">
        <f t="shared" si="261"/>
        <v>0</v>
      </c>
      <c r="AF2506" s="13">
        <f t="shared" si="262"/>
        <v>0</v>
      </c>
      <c r="AG2506" s="13">
        <f t="shared" si="258"/>
        <v>0</v>
      </c>
      <c r="AH2506" s="12">
        <f t="shared" si="259"/>
        <v>4</v>
      </c>
    </row>
    <row r="2507" spans="1:34" hidden="1" x14ac:dyDescent="0.3">
      <c r="A2507" s="11" t="s">
        <v>8067</v>
      </c>
      <c r="B2507" s="12" t="s">
        <v>4976</v>
      </c>
      <c r="C2507" s="12" t="s">
        <v>7358</v>
      </c>
      <c r="D2507" s="11" t="s">
        <v>8060</v>
      </c>
      <c r="E2507" s="11" t="s">
        <v>8068</v>
      </c>
      <c r="F2507" s="11" t="s">
        <v>8067</v>
      </c>
      <c r="G2507" s="12" t="s">
        <v>8069</v>
      </c>
      <c r="H2507" s="13" t="s">
        <v>370</v>
      </c>
      <c r="I2507" s="13"/>
      <c r="J2507" s="13" t="s">
        <v>538</v>
      </c>
      <c r="K2507" s="14" t="s">
        <v>370</v>
      </c>
      <c r="M2507" s="15"/>
      <c r="N2507" s="13"/>
      <c r="P2507" s="13"/>
      <c r="Q2507" s="13"/>
      <c r="R2507" s="13" t="s">
        <v>370</v>
      </c>
      <c r="T2507" s="13"/>
      <c r="W2507" s="13"/>
      <c r="Y2507" s="13"/>
      <c r="Z2507" s="14"/>
      <c r="AD2507" s="13">
        <f t="shared" si="260"/>
        <v>3</v>
      </c>
      <c r="AE2507" s="13">
        <f t="shared" si="261"/>
        <v>1</v>
      </c>
      <c r="AF2507" s="13">
        <f t="shared" si="262"/>
        <v>0</v>
      </c>
      <c r="AG2507" s="13">
        <f t="shared" si="258"/>
        <v>0</v>
      </c>
      <c r="AH2507" s="12">
        <f t="shared" si="259"/>
        <v>4</v>
      </c>
    </row>
    <row r="2508" spans="1:34" hidden="1" x14ac:dyDescent="0.3">
      <c r="A2508" s="11" t="s">
        <v>8070</v>
      </c>
      <c r="B2508" s="12" t="s">
        <v>4976</v>
      </c>
      <c r="C2508" s="12" t="s">
        <v>7358</v>
      </c>
      <c r="D2508" s="11" t="s">
        <v>8071</v>
      </c>
      <c r="E2508" s="11" t="s">
        <v>8072</v>
      </c>
      <c r="F2508" s="11" t="s">
        <v>8070</v>
      </c>
      <c r="G2508" s="12" t="s">
        <v>8073</v>
      </c>
      <c r="I2508" s="13"/>
      <c r="J2508" s="13"/>
      <c r="M2508" s="15"/>
      <c r="N2508" s="13"/>
      <c r="P2508" s="13"/>
      <c r="R2508" s="13"/>
      <c r="S2508" s="16" t="s">
        <v>416</v>
      </c>
      <c r="T2508" s="13"/>
      <c r="W2508" s="13"/>
      <c r="Y2508" s="13"/>
      <c r="Z2508" s="14"/>
      <c r="AD2508" s="13">
        <f t="shared" si="260"/>
        <v>1</v>
      </c>
      <c r="AE2508" s="13">
        <f t="shared" si="261"/>
        <v>0</v>
      </c>
      <c r="AF2508" s="13">
        <f t="shared" si="262"/>
        <v>0</v>
      </c>
      <c r="AG2508" s="13">
        <f t="shared" si="258"/>
        <v>0</v>
      </c>
      <c r="AH2508" s="12">
        <f t="shared" si="259"/>
        <v>1</v>
      </c>
    </row>
    <row r="2509" spans="1:34" hidden="1" x14ac:dyDescent="0.3">
      <c r="A2509" s="11" t="s">
        <v>8074</v>
      </c>
      <c r="B2509" s="12" t="s">
        <v>4976</v>
      </c>
      <c r="C2509" s="12" t="s">
        <v>7358</v>
      </c>
      <c r="D2509" s="11" t="s">
        <v>8071</v>
      </c>
      <c r="E2509" s="11" t="s">
        <v>8075</v>
      </c>
      <c r="F2509" s="11" t="s">
        <v>8074</v>
      </c>
      <c r="G2509" s="12" t="s">
        <v>8076</v>
      </c>
      <c r="H2509" s="13" t="s">
        <v>370</v>
      </c>
      <c r="I2509" s="13"/>
      <c r="J2509" s="13" t="s">
        <v>370</v>
      </c>
      <c r="K2509" s="14" t="s">
        <v>370</v>
      </c>
      <c r="M2509" s="15" t="s">
        <v>370</v>
      </c>
      <c r="N2509" s="13"/>
      <c r="O2509" s="13" t="s">
        <v>370</v>
      </c>
      <c r="P2509" s="13" t="s">
        <v>370</v>
      </c>
      <c r="Q2509" s="13" t="s">
        <v>370</v>
      </c>
      <c r="R2509" s="13"/>
      <c r="S2509" s="13" t="s">
        <v>370</v>
      </c>
      <c r="T2509" s="13" t="s">
        <v>370</v>
      </c>
      <c r="U2509" s="13" t="s">
        <v>370</v>
      </c>
      <c r="W2509" s="13" t="s">
        <v>370</v>
      </c>
      <c r="Y2509" s="13"/>
      <c r="Z2509" s="14"/>
      <c r="AD2509" s="13">
        <f t="shared" si="260"/>
        <v>11</v>
      </c>
      <c r="AE2509" s="13">
        <f t="shared" si="261"/>
        <v>0</v>
      </c>
      <c r="AF2509" s="13">
        <f t="shared" si="262"/>
        <v>0</v>
      </c>
      <c r="AG2509" s="13">
        <f t="shared" si="258"/>
        <v>0</v>
      </c>
      <c r="AH2509" s="12">
        <f t="shared" si="259"/>
        <v>11</v>
      </c>
    </row>
    <row r="2510" spans="1:34" hidden="1" x14ac:dyDescent="0.3">
      <c r="A2510" s="11" t="s">
        <v>8077</v>
      </c>
      <c r="B2510" s="12" t="s">
        <v>4976</v>
      </c>
      <c r="C2510" s="12" t="s">
        <v>7358</v>
      </c>
      <c r="D2510" s="11" t="s">
        <v>8071</v>
      </c>
      <c r="E2510" s="11" t="s">
        <v>3676</v>
      </c>
      <c r="F2510" s="11" t="s">
        <v>8077</v>
      </c>
      <c r="G2510" s="12" t="s">
        <v>8078</v>
      </c>
      <c r="H2510" s="13" t="s">
        <v>370</v>
      </c>
      <c r="I2510" s="13" t="s">
        <v>361</v>
      </c>
      <c r="J2510" s="13" t="s">
        <v>370</v>
      </c>
      <c r="K2510" s="14" t="s">
        <v>370</v>
      </c>
      <c r="M2510" s="15" t="s">
        <v>538</v>
      </c>
      <c r="N2510" s="13"/>
      <c r="O2510" s="13" t="s">
        <v>538</v>
      </c>
      <c r="P2510" s="13"/>
      <c r="Q2510" s="13" t="s">
        <v>370</v>
      </c>
      <c r="R2510" s="13" t="s">
        <v>370</v>
      </c>
      <c r="S2510" s="13" t="s">
        <v>370</v>
      </c>
      <c r="T2510" s="13" t="s">
        <v>370</v>
      </c>
      <c r="U2510" s="13" t="s">
        <v>524</v>
      </c>
      <c r="V2510" s="13" t="s">
        <v>370</v>
      </c>
      <c r="W2510" s="13" t="s">
        <v>370</v>
      </c>
      <c r="Y2510" s="13"/>
      <c r="Z2510" s="14"/>
      <c r="AD2510" s="13">
        <f t="shared" si="260"/>
        <v>9</v>
      </c>
      <c r="AE2510" s="13">
        <f t="shared" si="261"/>
        <v>2</v>
      </c>
      <c r="AF2510" s="13">
        <f t="shared" si="262"/>
        <v>2</v>
      </c>
      <c r="AG2510" s="13">
        <f t="shared" si="258"/>
        <v>0</v>
      </c>
      <c r="AH2510" s="12">
        <f t="shared" si="259"/>
        <v>13</v>
      </c>
    </row>
    <row r="2511" spans="1:34" hidden="1" x14ac:dyDescent="0.3">
      <c r="A2511" s="11" t="s">
        <v>8079</v>
      </c>
      <c r="B2511" s="12" t="s">
        <v>4976</v>
      </c>
      <c r="C2511" s="12" t="s">
        <v>7358</v>
      </c>
      <c r="D2511" s="11" t="s">
        <v>8071</v>
      </c>
      <c r="E2511" s="11" t="s">
        <v>8080</v>
      </c>
      <c r="F2511" s="11" t="s">
        <v>8079</v>
      </c>
      <c r="G2511" s="12" t="s">
        <v>8081</v>
      </c>
      <c r="I2511" s="13"/>
      <c r="J2511" s="13"/>
      <c r="M2511" s="15" t="s">
        <v>370</v>
      </c>
      <c r="N2511" s="13"/>
      <c r="P2511" s="13"/>
      <c r="R2511" s="13"/>
      <c r="T2511" s="13"/>
      <c r="U2511" s="13" t="s">
        <v>370</v>
      </c>
      <c r="W2511" s="13" t="s">
        <v>370</v>
      </c>
      <c r="Y2511" s="13"/>
      <c r="Z2511" s="14"/>
      <c r="AD2511" s="13">
        <f t="shared" si="260"/>
        <v>3</v>
      </c>
      <c r="AE2511" s="13">
        <f t="shared" si="261"/>
        <v>0</v>
      </c>
      <c r="AF2511" s="13">
        <f t="shared" si="262"/>
        <v>0</v>
      </c>
      <c r="AG2511" s="13">
        <f t="shared" si="258"/>
        <v>0</v>
      </c>
      <c r="AH2511" s="12">
        <f t="shared" si="259"/>
        <v>3</v>
      </c>
    </row>
    <row r="2512" spans="1:34" hidden="1" x14ac:dyDescent="0.3">
      <c r="A2512" s="11" t="s">
        <v>8082</v>
      </c>
      <c r="B2512" s="12" t="s">
        <v>4976</v>
      </c>
      <c r="C2512" s="12" t="s">
        <v>7358</v>
      </c>
      <c r="D2512" s="11" t="s">
        <v>8071</v>
      </c>
      <c r="E2512" s="11" t="s">
        <v>4047</v>
      </c>
      <c r="F2512" s="11" t="s">
        <v>8082</v>
      </c>
      <c r="G2512" s="12" t="s">
        <v>8083</v>
      </c>
      <c r="I2512" s="13"/>
      <c r="J2512" s="13"/>
      <c r="M2512" s="15" t="s">
        <v>370</v>
      </c>
      <c r="N2512" s="13"/>
      <c r="O2512" s="13" t="s">
        <v>370</v>
      </c>
      <c r="P2512" s="13"/>
      <c r="R2512" s="13"/>
      <c r="T2512" s="13"/>
      <c r="W2512" s="13" t="s">
        <v>370</v>
      </c>
      <c r="Y2512" s="13"/>
      <c r="Z2512" s="14"/>
      <c r="AD2512" s="13">
        <f t="shared" si="260"/>
        <v>3</v>
      </c>
      <c r="AE2512" s="13">
        <f t="shared" si="261"/>
        <v>0</v>
      </c>
      <c r="AF2512" s="13">
        <f t="shared" si="262"/>
        <v>0</v>
      </c>
      <c r="AG2512" s="13">
        <f t="shared" si="258"/>
        <v>0</v>
      </c>
      <c r="AH2512" s="12">
        <f t="shared" si="259"/>
        <v>3</v>
      </c>
    </row>
    <row r="2513" spans="1:34" hidden="1" x14ac:dyDescent="0.3">
      <c r="A2513" s="11" t="s">
        <v>8084</v>
      </c>
      <c r="B2513" s="12" t="s">
        <v>4976</v>
      </c>
      <c r="C2513" s="12" t="s">
        <v>7358</v>
      </c>
      <c r="D2513" s="11" t="s">
        <v>8071</v>
      </c>
      <c r="E2513" s="11" t="s">
        <v>8085</v>
      </c>
      <c r="F2513" s="11" t="s">
        <v>8084</v>
      </c>
      <c r="G2513" s="12" t="s">
        <v>8086</v>
      </c>
      <c r="H2513" s="13" t="s">
        <v>370</v>
      </c>
      <c r="I2513" s="13"/>
      <c r="J2513" s="13" t="s">
        <v>370</v>
      </c>
      <c r="K2513" s="14" t="s">
        <v>370</v>
      </c>
      <c r="M2513" s="15" t="s">
        <v>370</v>
      </c>
      <c r="N2513" s="13"/>
      <c r="O2513" s="13" t="s">
        <v>370</v>
      </c>
      <c r="P2513" s="13" t="s">
        <v>370</v>
      </c>
      <c r="Q2513" s="13" t="s">
        <v>370</v>
      </c>
      <c r="R2513" s="13" t="s">
        <v>370</v>
      </c>
      <c r="S2513" s="13" t="s">
        <v>370</v>
      </c>
      <c r="T2513" s="13" t="s">
        <v>370</v>
      </c>
      <c r="W2513" s="13" t="s">
        <v>370</v>
      </c>
      <c r="Y2513" s="13"/>
      <c r="Z2513" s="14"/>
      <c r="AD2513" s="13">
        <f t="shared" si="260"/>
        <v>11</v>
      </c>
      <c r="AE2513" s="13">
        <f t="shared" si="261"/>
        <v>0</v>
      </c>
      <c r="AF2513" s="13">
        <f t="shared" si="262"/>
        <v>0</v>
      </c>
      <c r="AG2513" s="13">
        <f t="shared" si="258"/>
        <v>0</v>
      </c>
      <c r="AH2513" s="12">
        <f t="shared" si="259"/>
        <v>11</v>
      </c>
    </row>
    <row r="2514" spans="1:34" hidden="1" x14ac:dyDescent="0.3">
      <c r="A2514" s="11" t="s">
        <v>142</v>
      </c>
      <c r="B2514" s="12" t="s">
        <v>4976</v>
      </c>
      <c r="C2514" s="12" t="s">
        <v>7358</v>
      </c>
      <c r="D2514" s="11" t="s">
        <v>8071</v>
      </c>
      <c r="E2514" s="11" t="s">
        <v>8087</v>
      </c>
      <c r="F2514" s="11" t="s">
        <v>142</v>
      </c>
      <c r="G2514" s="12" t="s">
        <v>8088</v>
      </c>
      <c r="I2514" s="13"/>
      <c r="J2514" s="13"/>
      <c r="M2514" s="19" t="s">
        <v>416</v>
      </c>
      <c r="N2514" s="13"/>
      <c r="P2514" s="13"/>
      <c r="R2514" s="13"/>
      <c r="T2514" s="13"/>
      <c r="W2514" s="13"/>
      <c r="Y2514" s="13"/>
      <c r="Z2514" s="14"/>
      <c r="AD2514" s="13">
        <f t="shared" si="260"/>
        <v>1</v>
      </c>
      <c r="AE2514" s="13">
        <f t="shared" si="261"/>
        <v>0</v>
      </c>
      <c r="AF2514" s="13">
        <f t="shared" si="262"/>
        <v>0</v>
      </c>
      <c r="AG2514" s="13">
        <f t="shared" si="258"/>
        <v>0</v>
      </c>
      <c r="AH2514" s="12">
        <f t="shared" si="259"/>
        <v>1</v>
      </c>
    </row>
    <row r="2515" spans="1:34" hidden="1" x14ac:dyDescent="0.3">
      <c r="A2515" s="11" t="s">
        <v>8089</v>
      </c>
      <c r="B2515" s="12" t="s">
        <v>4976</v>
      </c>
      <c r="C2515" s="12" t="s">
        <v>7358</v>
      </c>
      <c r="D2515" s="11" t="s">
        <v>8071</v>
      </c>
      <c r="E2515" s="11" t="s">
        <v>8090</v>
      </c>
      <c r="F2515" s="11" t="s">
        <v>8089</v>
      </c>
      <c r="G2515" s="12" t="s">
        <v>8091</v>
      </c>
      <c r="I2515" s="13"/>
      <c r="J2515" s="13"/>
      <c r="M2515" s="15"/>
      <c r="N2515" s="13"/>
      <c r="O2515" s="13" t="s">
        <v>370</v>
      </c>
      <c r="P2515" s="13"/>
      <c r="R2515" s="13"/>
      <c r="S2515" s="13" t="s">
        <v>370</v>
      </c>
      <c r="T2515" s="13"/>
      <c r="W2515" s="13"/>
      <c r="Y2515" s="13"/>
      <c r="Z2515" s="14"/>
      <c r="AD2515" s="13">
        <f t="shared" si="260"/>
        <v>2</v>
      </c>
      <c r="AE2515" s="13">
        <f t="shared" si="261"/>
        <v>0</v>
      </c>
      <c r="AF2515" s="13">
        <f t="shared" si="262"/>
        <v>0</v>
      </c>
      <c r="AG2515" s="13">
        <f t="shared" si="258"/>
        <v>0</v>
      </c>
      <c r="AH2515" s="12">
        <f t="shared" si="259"/>
        <v>2</v>
      </c>
    </row>
    <row r="2516" spans="1:34" hidden="1" x14ac:dyDescent="0.3">
      <c r="A2516" s="11" t="s">
        <v>8092</v>
      </c>
      <c r="B2516" s="12" t="s">
        <v>4976</v>
      </c>
      <c r="C2516" s="12" t="s">
        <v>7358</v>
      </c>
      <c r="D2516" s="11" t="s">
        <v>8071</v>
      </c>
      <c r="E2516" s="11" t="s">
        <v>8093</v>
      </c>
      <c r="F2516" s="11" t="s">
        <v>8092</v>
      </c>
      <c r="G2516" s="12" t="s">
        <v>8094</v>
      </c>
      <c r="I2516" s="13"/>
      <c r="J2516" s="13" t="s">
        <v>370</v>
      </c>
      <c r="M2516" s="15" t="s">
        <v>370</v>
      </c>
      <c r="N2516" s="13"/>
      <c r="O2516" s="13" t="s">
        <v>370</v>
      </c>
      <c r="P2516" s="13"/>
      <c r="R2516" s="13"/>
      <c r="S2516" s="13" t="s">
        <v>370</v>
      </c>
      <c r="T2516" s="13"/>
      <c r="W2516" s="13" t="s">
        <v>370</v>
      </c>
      <c r="Y2516" s="13"/>
      <c r="Z2516" s="14"/>
      <c r="AD2516" s="13">
        <f t="shared" si="260"/>
        <v>5</v>
      </c>
      <c r="AE2516" s="13">
        <f t="shared" si="261"/>
        <v>0</v>
      </c>
      <c r="AF2516" s="13">
        <f t="shared" si="262"/>
        <v>0</v>
      </c>
      <c r="AG2516" s="13">
        <f t="shared" si="258"/>
        <v>0</v>
      </c>
      <c r="AH2516" s="12">
        <f t="shared" si="259"/>
        <v>5</v>
      </c>
    </row>
    <row r="2517" spans="1:34" hidden="1" x14ac:dyDescent="0.3">
      <c r="A2517" s="11" t="s">
        <v>8095</v>
      </c>
      <c r="B2517" s="12" t="s">
        <v>4976</v>
      </c>
      <c r="C2517" s="12" t="s">
        <v>7358</v>
      </c>
      <c r="D2517" s="11" t="s">
        <v>8071</v>
      </c>
      <c r="E2517" s="11" t="s">
        <v>8096</v>
      </c>
      <c r="F2517" s="11" t="s">
        <v>8095</v>
      </c>
      <c r="G2517" s="12" t="s">
        <v>8097</v>
      </c>
      <c r="I2517" s="13"/>
      <c r="J2517" s="13"/>
      <c r="M2517" s="15" t="s">
        <v>538</v>
      </c>
      <c r="N2517" s="13"/>
      <c r="O2517" s="13" t="s">
        <v>538</v>
      </c>
      <c r="P2517" s="13"/>
      <c r="R2517" s="13"/>
      <c r="S2517" s="13" t="s">
        <v>524</v>
      </c>
      <c r="T2517" s="13"/>
      <c r="W2517" s="13" t="s">
        <v>538</v>
      </c>
      <c r="Y2517" s="13"/>
      <c r="Z2517" s="14"/>
      <c r="AD2517" s="13">
        <f t="shared" si="260"/>
        <v>0</v>
      </c>
      <c r="AE2517" s="13">
        <f t="shared" si="261"/>
        <v>3</v>
      </c>
      <c r="AF2517" s="13">
        <f t="shared" si="262"/>
        <v>1</v>
      </c>
      <c r="AG2517" s="13">
        <f t="shared" si="258"/>
        <v>0</v>
      </c>
      <c r="AH2517" s="12">
        <f t="shared" si="259"/>
        <v>4</v>
      </c>
    </row>
    <row r="2518" spans="1:34" hidden="1" x14ac:dyDescent="0.3">
      <c r="A2518" s="11" t="s">
        <v>8098</v>
      </c>
      <c r="B2518" s="12" t="s">
        <v>4976</v>
      </c>
      <c r="C2518" s="12" t="s">
        <v>7358</v>
      </c>
      <c r="D2518" s="11" t="s">
        <v>8071</v>
      </c>
      <c r="E2518" s="11" t="s">
        <v>8099</v>
      </c>
      <c r="F2518" s="11" t="s">
        <v>8098</v>
      </c>
      <c r="G2518" s="12" t="s">
        <v>8100</v>
      </c>
      <c r="H2518" s="13" t="s">
        <v>370</v>
      </c>
      <c r="I2518" s="13" t="s">
        <v>370</v>
      </c>
      <c r="J2518" s="13" t="s">
        <v>370</v>
      </c>
      <c r="K2518" s="14" t="s">
        <v>370</v>
      </c>
      <c r="M2518" s="15" t="s">
        <v>370</v>
      </c>
      <c r="N2518" s="13" t="s">
        <v>370</v>
      </c>
      <c r="O2518" s="13" t="s">
        <v>396</v>
      </c>
      <c r="P2518" s="13" t="s">
        <v>370</v>
      </c>
      <c r="Q2518" s="13" t="s">
        <v>370</v>
      </c>
      <c r="R2518" s="13" t="s">
        <v>370</v>
      </c>
      <c r="S2518" s="13" t="s">
        <v>370</v>
      </c>
      <c r="T2518" s="13" t="s">
        <v>370</v>
      </c>
      <c r="U2518" s="13" t="s">
        <v>370</v>
      </c>
      <c r="V2518" s="13" t="s">
        <v>359</v>
      </c>
      <c r="W2518" s="13" t="s">
        <v>370</v>
      </c>
      <c r="Y2518" s="13" t="s">
        <v>370</v>
      </c>
      <c r="Z2518" s="14"/>
      <c r="AD2518" s="13">
        <f t="shared" si="260"/>
        <v>15</v>
      </c>
      <c r="AE2518" s="13">
        <f t="shared" si="261"/>
        <v>0</v>
      </c>
      <c r="AF2518" s="13">
        <f t="shared" si="262"/>
        <v>0</v>
      </c>
      <c r="AG2518" s="13">
        <f t="shared" si="258"/>
        <v>0</v>
      </c>
      <c r="AH2518" s="12">
        <f t="shared" si="259"/>
        <v>15</v>
      </c>
    </row>
    <row r="2519" spans="1:34" hidden="1" x14ac:dyDescent="0.3">
      <c r="A2519" s="11" t="s">
        <v>8101</v>
      </c>
      <c r="B2519" s="12" t="s">
        <v>4976</v>
      </c>
      <c r="C2519" s="12" t="s">
        <v>7358</v>
      </c>
      <c r="D2519" s="11" t="s">
        <v>8071</v>
      </c>
      <c r="E2519" s="11" t="s">
        <v>3627</v>
      </c>
      <c r="F2519" s="11" t="s">
        <v>8101</v>
      </c>
      <c r="G2519" s="12" t="s">
        <v>8102</v>
      </c>
      <c r="I2519" s="13"/>
      <c r="J2519" s="13"/>
      <c r="M2519" s="15"/>
      <c r="N2519" s="13"/>
      <c r="O2519" s="23" t="s">
        <v>416</v>
      </c>
      <c r="P2519" s="13"/>
      <c r="R2519" s="13"/>
      <c r="T2519" s="13"/>
      <c r="W2519" s="13"/>
      <c r="Y2519" s="13"/>
      <c r="Z2519" s="14"/>
      <c r="AD2519" s="13">
        <f t="shared" si="260"/>
        <v>1</v>
      </c>
      <c r="AE2519" s="13">
        <f t="shared" si="261"/>
        <v>0</v>
      </c>
      <c r="AF2519" s="13">
        <f t="shared" si="262"/>
        <v>0</v>
      </c>
      <c r="AG2519" s="13">
        <f t="shared" si="258"/>
        <v>0</v>
      </c>
      <c r="AH2519" s="12">
        <f t="shared" si="259"/>
        <v>1</v>
      </c>
    </row>
    <row r="2520" spans="1:34" hidden="1" x14ac:dyDescent="0.3">
      <c r="A2520" s="11" t="s">
        <v>112</v>
      </c>
      <c r="B2520" s="12" t="s">
        <v>4976</v>
      </c>
      <c r="C2520" s="12" t="s">
        <v>7358</v>
      </c>
      <c r="D2520" s="11" t="s">
        <v>8103</v>
      </c>
      <c r="E2520" s="11" t="s">
        <v>8104</v>
      </c>
      <c r="F2520" s="11" t="s">
        <v>112</v>
      </c>
      <c r="G2520" s="12" t="s">
        <v>8105</v>
      </c>
      <c r="H2520" s="13" t="s">
        <v>370</v>
      </c>
      <c r="I2520" s="13"/>
      <c r="J2520" s="13" t="s">
        <v>370</v>
      </c>
      <c r="K2520" s="14" t="s">
        <v>370</v>
      </c>
      <c r="M2520" s="15" t="s">
        <v>370</v>
      </c>
      <c r="N2520" s="13"/>
      <c r="O2520" s="13" t="s">
        <v>370</v>
      </c>
      <c r="P2520" s="13" t="s">
        <v>370</v>
      </c>
      <c r="Q2520" s="13" t="s">
        <v>370</v>
      </c>
      <c r="R2520" s="13" t="s">
        <v>370</v>
      </c>
      <c r="S2520" s="13" t="s">
        <v>370</v>
      </c>
      <c r="T2520" s="13" t="s">
        <v>370</v>
      </c>
      <c r="W2520" s="13" t="s">
        <v>370</v>
      </c>
      <c r="Y2520" s="13"/>
      <c r="Z2520" s="14"/>
      <c r="AD2520" s="13">
        <f t="shared" si="260"/>
        <v>11</v>
      </c>
      <c r="AE2520" s="13">
        <f>COUNTIF(H2520:Z2520,"NB")</f>
        <v>0</v>
      </c>
      <c r="AF2520" s="13">
        <f>COUNTIF(H2520:Z2520,"V")</f>
        <v>0</v>
      </c>
      <c r="AG2520" s="13">
        <f t="shared" si="258"/>
        <v>0</v>
      </c>
      <c r="AH2520" s="12">
        <f t="shared" si="259"/>
        <v>11</v>
      </c>
    </row>
    <row r="2521" spans="1:34" hidden="1" x14ac:dyDescent="0.3">
      <c r="A2521" s="11" t="s">
        <v>8106</v>
      </c>
      <c r="B2521" s="12" t="s">
        <v>4976</v>
      </c>
      <c r="C2521" s="12" t="s">
        <v>7358</v>
      </c>
      <c r="D2521" s="11" t="s">
        <v>8107</v>
      </c>
      <c r="E2521" s="11" t="s">
        <v>8108</v>
      </c>
      <c r="F2521" s="11" t="s">
        <v>8106</v>
      </c>
      <c r="G2521" s="12" t="s">
        <v>8109</v>
      </c>
      <c r="I2521" s="13"/>
      <c r="J2521" s="13"/>
      <c r="M2521" s="15" t="s">
        <v>370</v>
      </c>
      <c r="N2521" s="13"/>
      <c r="O2521" s="13" t="s">
        <v>370</v>
      </c>
      <c r="P2521" s="13"/>
      <c r="R2521" s="13"/>
      <c r="S2521" s="13" t="s">
        <v>370</v>
      </c>
      <c r="T2521" s="13"/>
      <c r="W2521" s="13" t="s">
        <v>370</v>
      </c>
      <c r="Y2521" s="13"/>
      <c r="Z2521" s="14"/>
      <c r="AD2521" s="13">
        <f t="shared" si="260"/>
        <v>4</v>
      </c>
      <c r="AE2521" s="13">
        <f t="shared" ref="AE2521:AE2583" si="263">COUNTIF(H2521:Z2521,"NB")</f>
        <v>0</v>
      </c>
      <c r="AF2521" s="13">
        <f t="shared" ref="AF2521:AF2583" si="264">COUNTIF(H2521:Z2521,"V")</f>
        <v>0</v>
      </c>
      <c r="AG2521" s="13">
        <f t="shared" si="258"/>
        <v>0</v>
      </c>
      <c r="AH2521" s="12">
        <f t="shared" si="259"/>
        <v>4</v>
      </c>
    </row>
    <row r="2522" spans="1:34" hidden="1" x14ac:dyDescent="0.3">
      <c r="A2522" s="11" t="s">
        <v>8110</v>
      </c>
      <c r="B2522" s="12" t="s">
        <v>4976</v>
      </c>
      <c r="C2522" s="12" t="s">
        <v>7358</v>
      </c>
      <c r="D2522" s="11" t="s">
        <v>8107</v>
      </c>
      <c r="E2522" s="11" t="s">
        <v>8111</v>
      </c>
      <c r="F2522" s="11" t="s">
        <v>8110</v>
      </c>
      <c r="G2522" s="12" t="s">
        <v>8112</v>
      </c>
      <c r="I2522" s="13"/>
      <c r="J2522" s="13"/>
      <c r="M2522" s="15" t="s">
        <v>370</v>
      </c>
      <c r="N2522" s="13"/>
      <c r="O2522" s="13" t="s">
        <v>370</v>
      </c>
      <c r="P2522" s="13"/>
      <c r="R2522" s="13"/>
      <c r="S2522" s="13" t="s">
        <v>370</v>
      </c>
      <c r="T2522" s="13"/>
      <c r="W2522" s="13"/>
      <c r="Y2522" s="13"/>
      <c r="Z2522" s="14"/>
      <c r="AD2522" s="13">
        <f t="shared" si="260"/>
        <v>3</v>
      </c>
      <c r="AE2522" s="13">
        <f t="shared" si="263"/>
        <v>0</v>
      </c>
      <c r="AF2522" s="13">
        <f t="shared" si="264"/>
        <v>0</v>
      </c>
      <c r="AG2522" s="13">
        <f t="shared" si="258"/>
        <v>0</v>
      </c>
      <c r="AH2522" s="12">
        <f t="shared" si="259"/>
        <v>3</v>
      </c>
    </row>
    <row r="2523" spans="1:34" hidden="1" x14ac:dyDescent="0.3">
      <c r="A2523" s="11" t="s">
        <v>8113</v>
      </c>
      <c r="B2523" s="12" t="s">
        <v>4976</v>
      </c>
      <c r="C2523" s="12" t="s">
        <v>7358</v>
      </c>
      <c r="D2523" s="11" t="s">
        <v>8107</v>
      </c>
      <c r="E2523" s="11" t="s">
        <v>7586</v>
      </c>
      <c r="F2523" s="11" t="s">
        <v>8113</v>
      </c>
      <c r="G2523" s="12" t="s">
        <v>8114</v>
      </c>
      <c r="I2523" s="13"/>
      <c r="J2523" s="13" t="s">
        <v>370</v>
      </c>
      <c r="M2523" s="15"/>
      <c r="N2523" s="13"/>
      <c r="P2523" s="13"/>
      <c r="R2523" s="13"/>
      <c r="S2523" s="13" t="s">
        <v>370</v>
      </c>
      <c r="T2523" s="13"/>
      <c r="W2523" s="13"/>
      <c r="Y2523" s="13"/>
      <c r="Z2523" s="14"/>
      <c r="AD2523" s="13">
        <f t="shared" si="260"/>
        <v>2</v>
      </c>
      <c r="AE2523" s="13">
        <f t="shared" si="263"/>
        <v>0</v>
      </c>
      <c r="AF2523" s="13">
        <f t="shared" si="264"/>
        <v>0</v>
      </c>
      <c r="AG2523" s="13">
        <f t="shared" si="258"/>
        <v>0</v>
      </c>
      <c r="AH2523" s="12">
        <f t="shared" si="259"/>
        <v>2</v>
      </c>
    </row>
    <row r="2524" spans="1:34" hidden="1" x14ac:dyDescent="0.3">
      <c r="A2524" s="11" t="s">
        <v>8115</v>
      </c>
      <c r="B2524" s="12" t="s">
        <v>4976</v>
      </c>
      <c r="C2524" s="12" t="s">
        <v>7358</v>
      </c>
      <c r="D2524" s="11" t="s">
        <v>8107</v>
      </c>
      <c r="E2524" s="11" t="s">
        <v>3719</v>
      </c>
      <c r="F2524" s="11" t="s">
        <v>8115</v>
      </c>
      <c r="G2524" s="12" t="s">
        <v>8116</v>
      </c>
      <c r="I2524" s="13"/>
      <c r="J2524" s="13" t="s">
        <v>396</v>
      </c>
      <c r="K2524" s="14" t="s">
        <v>370</v>
      </c>
      <c r="M2524" s="15"/>
      <c r="N2524" s="13"/>
      <c r="O2524" s="13" t="s">
        <v>370</v>
      </c>
      <c r="P2524" s="13"/>
      <c r="Q2524" s="13" t="s">
        <v>370</v>
      </c>
      <c r="R2524" s="13"/>
      <c r="S2524" s="13" t="s">
        <v>370</v>
      </c>
      <c r="T2524" s="13"/>
      <c r="W2524" s="13" t="s">
        <v>370</v>
      </c>
      <c r="Y2524" s="13"/>
      <c r="Z2524" s="14"/>
      <c r="AD2524" s="13">
        <f t="shared" si="260"/>
        <v>5</v>
      </c>
      <c r="AE2524" s="13">
        <f t="shared" si="263"/>
        <v>0</v>
      </c>
      <c r="AF2524" s="13">
        <f t="shared" si="264"/>
        <v>0</v>
      </c>
      <c r="AG2524" s="13">
        <f t="shared" si="258"/>
        <v>0</v>
      </c>
      <c r="AH2524" s="12">
        <f t="shared" si="259"/>
        <v>5</v>
      </c>
    </row>
    <row r="2525" spans="1:34" hidden="1" x14ac:dyDescent="0.3">
      <c r="A2525" s="11" t="s">
        <v>8117</v>
      </c>
      <c r="B2525" s="12" t="s">
        <v>4976</v>
      </c>
      <c r="C2525" s="12" t="s">
        <v>7358</v>
      </c>
      <c r="D2525" s="11" t="s">
        <v>8107</v>
      </c>
      <c r="E2525" s="11" t="s">
        <v>8118</v>
      </c>
      <c r="F2525" s="11" t="s">
        <v>8117</v>
      </c>
      <c r="G2525" s="12" t="s">
        <v>8119</v>
      </c>
      <c r="I2525" s="13"/>
      <c r="J2525" s="13"/>
      <c r="M2525" s="15"/>
      <c r="N2525" s="13"/>
      <c r="O2525" s="13" t="s">
        <v>370</v>
      </c>
      <c r="P2525" s="13"/>
      <c r="R2525" s="13"/>
      <c r="S2525" s="13" t="s">
        <v>370</v>
      </c>
      <c r="T2525" s="13"/>
      <c r="W2525" s="13"/>
      <c r="Y2525" s="13"/>
      <c r="Z2525" s="14"/>
      <c r="AD2525" s="13">
        <f t="shared" si="260"/>
        <v>2</v>
      </c>
      <c r="AE2525" s="13">
        <f t="shared" si="263"/>
        <v>0</v>
      </c>
      <c r="AF2525" s="13">
        <f t="shared" si="264"/>
        <v>0</v>
      </c>
      <c r="AG2525" s="13">
        <f t="shared" si="258"/>
        <v>0</v>
      </c>
      <c r="AH2525" s="12">
        <f t="shared" ref="AH2525:AH2536" si="265">SUM(AD2525:AG2525)</f>
        <v>2</v>
      </c>
    </row>
    <row r="2526" spans="1:34" hidden="1" x14ac:dyDescent="0.3">
      <c r="A2526" s="11" t="s">
        <v>8120</v>
      </c>
      <c r="B2526" s="12" t="s">
        <v>4976</v>
      </c>
      <c r="C2526" s="12" t="s">
        <v>7358</v>
      </c>
      <c r="D2526" s="11" t="s">
        <v>8107</v>
      </c>
      <c r="E2526" s="11" t="s">
        <v>2348</v>
      </c>
      <c r="F2526" s="11" t="s">
        <v>8120</v>
      </c>
      <c r="G2526" s="12" t="s">
        <v>8121</v>
      </c>
      <c r="H2526" s="13" t="s">
        <v>370</v>
      </c>
      <c r="I2526" s="13"/>
      <c r="J2526" s="13" t="s">
        <v>370</v>
      </c>
      <c r="K2526" s="14" t="s">
        <v>370</v>
      </c>
      <c r="L2526" s="13" t="s">
        <v>370</v>
      </c>
      <c r="M2526" s="15" t="s">
        <v>370</v>
      </c>
      <c r="N2526" s="13"/>
      <c r="O2526" s="13" t="s">
        <v>370</v>
      </c>
      <c r="P2526" s="13" t="s">
        <v>370</v>
      </c>
      <c r="Q2526" s="13" t="s">
        <v>370</v>
      </c>
      <c r="R2526" s="13" t="s">
        <v>370</v>
      </c>
      <c r="S2526" s="13" t="s">
        <v>370</v>
      </c>
      <c r="T2526" s="13" t="s">
        <v>370</v>
      </c>
      <c r="U2526" s="13" t="s">
        <v>370</v>
      </c>
      <c r="V2526" s="13" t="s">
        <v>370</v>
      </c>
      <c r="W2526" s="13" t="s">
        <v>370</v>
      </c>
      <c r="Y2526" s="13"/>
      <c r="Z2526" s="14"/>
      <c r="AD2526" s="13">
        <f t="shared" si="260"/>
        <v>14</v>
      </c>
      <c r="AE2526" s="13">
        <f t="shared" si="263"/>
        <v>0</v>
      </c>
      <c r="AF2526" s="13">
        <f t="shared" si="264"/>
        <v>0</v>
      </c>
      <c r="AG2526" s="13">
        <f t="shared" si="258"/>
        <v>0</v>
      </c>
      <c r="AH2526" s="12">
        <f t="shared" si="265"/>
        <v>14</v>
      </c>
    </row>
    <row r="2527" spans="1:34" hidden="1" x14ac:dyDescent="0.3">
      <c r="A2527" s="11" t="s">
        <v>8122</v>
      </c>
      <c r="B2527" s="12" t="s">
        <v>4976</v>
      </c>
      <c r="C2527" s="12" t="s">
        <v>7358</v>
      </c>
      <c r="D2527" s="11" t="s">
        <v>8123</v>
      </c>
      <c r="E2527" s="11" t="s">
        <v>454</v>
      </c>
      <c r="F2527" s="11" t="s">
        <v>8122</v>
      </c>
      <c r="G2527" s="12" t="s">
        <v>8124</v>
      </c>
      <c r="H2527" s="13" t="s">
        <v>370</v>
      </c>
      <c r="I2527" s="13"/>
      <c r="J2527" s="13"/>
      <c r="L2527" s="13" t="s">
        <v>370</v>
      </c>
      <c r="M2527" s="15"/>
      <c r="N2527" s="13"/>
      <c r="P2527" s="13"/>
      <c r="R2527" s="13"/>
      <c r="T2527" s="13"/>
      <c r="W2527" s="13"/>
      <c r="Y2527" s="13"/>
      <c r="Z2527" s="14"/>
      <c r="AD2527" s="13">
        <f t="shared" si="260"/>
        <v>2</v>
      </c>
      <c r="AE2527" s="13">
        <f t="shared" si="263"/>
        <v>0</v>
      </c>
      <c r="AF2527" s="13">
        <f t="shared" si="264"/>
        <v>0</v>
      </c>
      <c r="AG2527" s="13">
        <f t="shared" si="258"/>
        <v>0</v>
      </c>
      <c r="AH2527" s="12">
        <f t="shared" si="265"/>
        <v>2</v>
      </c>
    </row>
    <row r="2528" spans="1:34" hidden="1" x14ac:dyDescent="0.3">
      <c r="A2528" s="11" t="s">
        <v>8125</v>
      </c>
      <c r="B2528" s="12" t="s">
        <v>4976</v>
      </c>
      <c r="C2528" s="12" t="s">
        <v>7358</v>
      </c>
      <c r="D2528" s="11" t="s">
        <v>8126</v>
      </c>
      <c r="E2528" s="11" t="s">
        <v>4069</v>
      </c>
      <c r="F2528" s="11" t="s">
        <v>8125</v>
      </c>
      <c r="G2528" s="12" t="s">
        <v>8127</v>
      </c>
      <c r="I2528" s="13"/>
      <c r="J2528" s="13" t="s">
        <v>370</v>
      </c>
      <c r="M2528" s="15" t="s">
        <v>370</v>
      </c>
      <c r="N2528" s="13"/>
      <c r="O2528" s="13" t="s">
        <v>370</v>
      </c>
      <c r="P2528" s="13"/>
      <c r="R2528" s="13"/>
      <c r="S2528" s="13" t="s">
        <v>370</v>
      </c>
      <c r="T2528" s="13"/>
      <c r="W2528" s="13" t="s">
        <v>370</v>
      </c>
      <c r="Y2528" s="13"/>
      <c r="Z2528" s="14"/>
      <c r="AD2528" s="13">
        <f t="shared" si="260"/>
        <v>5</v>
      </c>
      <c r="AE2528" s="13">
        <f t="shared" si="263"/>
        <v>0</v>
      </c>
      <c r="AF2528" s="13">
        <f t="shared" si="264"/>
        <v>0</v>
      </c>
      <c r="AG2528" s="13">
        <f t="shared" si="258"/>
        <v>0</v>
      </c>
      <c r="AH2528" s="12">
        <f t="shared" si="265"/>
        <v>5</v>
      </c>
    </row>
    <row r="2529" spans="1:34" hidden="1" x14ac:dyDescent="0.3">
      <c r="A2529" s="11" t="s">
        <v>8128</v>
      </c>
      <c r="B2529" s="12" t="s">
        <v>4976</v>
      </c>
      <c r="C2529" s="12" t="s">
        <v>7358</v>
      </c>
      <c r="D2529" s="11" t="s">
        <v>8126</v>
      </c>
      <c r="E2529" s="11" t="s">
        <v>8129</v>
      </c>
      <c r="F2529" s="11" t="s">
        <v>8128</v>
      </c>
      <c r="G2529" s="12" t="s">
        <v>8130</v>
      </c>
      <c r="I2529" s="13"/>
      <c r="J2529" s="13"/>
      <c r="M2529" s="15"/>
      <c r="N2529" s="13"/>
      <c r="O2529" s="13" t="s">
        <v>370</v>
      </c>
      <c r="P2529" s="13"/>
      <c r="R2529" s="13"/>
      <c r="S2529" s="13" t="s">
        <v>370</v>
      </c>
      <c r="T2529" s="13"/>
      <c r="W2529" s="13"/>
      <c r="Y2529" s="13"/>
      <c r="Z2529" s="14"/>
      <c r="AD2529" s="13">
        <f t="shared" si="260"/>
        <v>2</v>
      </c>
      <c r="AE2529" s="13">
        <f t="shared" si="263"/>
        <v>0</v>
      </c>
      <c r="AF2529" s="13">
        <f t="shared" si="264"/>
        <v>0</v>
      </c>
      <c r="AG2529" s="13">
        <f t="shared" si="258"/>
        <v>0</v>
      </c>
      <c r="AH2529" s="12">
        <f t="shared" si="265"/>
        <v>2</v>
      </c>
    </row>
    <row r="2530" spans="1:34" hidden="1" x14ac:dyDescent="0.3">
      <c r="A2530" s="11" t="s">
        <v>8131</v>
      </c>
      <c r="B2530" s="12" t="s">
        <v>4976</v>
      </c>
      <c r="C2530" s="12" t="s">
        <v>7358</v>
      </c>
      <c r="D2530" s="11" t="s">
        <v>8126</v>
      </c>
      <c r="E2530" s="11" t="s">
        <v>8132</v>
      </c>
      <c r="F2530" s="11" t="s">
        <v>8131</v>
      </c>
      <c r="G2530" s="12" t="s">
        <v>8133</v>
      </c>
      <c r="I2530" s="13"/>
      <c r="J2530" s="13" t="s">
        <v>370</v>
      </c>
      <c r="M2530" s="15"/>
      <c r="N2530" s="13"/>
      <c r="P2530" s="13"/>
      <c r="R2530" s="13"/>
      <c r="S2530" s="13" t="s">
        <v>370</v>
      </c>
      <c r="T2530" s="13"/>
      <c r="W2530" s="13"/>
      <c r="Y2530" s="13"/>
      <c r="Z2530" s="14"/>
      <c r="AD2530" s="13">
        <f t="shared" si="260"/>
        <v>2</v>
      </c>
      <c r="AE2530" s="13">
        <f t="shared" si="263"/>
        <v>0</v>
      </c>
      <c r="AF2530" s="13">
        <f t="shared" si="264"/>
        <v>0</v>
      </c>
      <c r="AG2530" s="13">
        <f t="shared" si="258"/>
        <v>0</v>
      </c>
      <c r="AH2530" s="12">
        <f t="shared" si="265"/>
        <v>2</v>
      </c>
    </row>
    <row r="2531" spans="1:34" hidden="1" x14ac:dyDescent="0.3">
      <c r="A2531" s="11" t="s">
        <v>8134</v>
      </c>
      <c r="B2531" s="12" t="s">
        <v>4976</v>
      </c>
      <c r="C2531" s="12" t="s">
        <v>7358</v>
      </c>
      <c r="D2531" s="11" t="s">
        <v>8126</v>
      </c>
      <c r="E2531" s="11" t="s">
        <v>8135</v>
      </c>
      <c r="F2531" s="11" t="s">
        <v>8134</v>
      </c>
      <c r="G2531" s="12" t="s">
        <v>8136</v>
      </c>
      <c r="I2531" s="13"/>
      <c r="J2531" s="13"/>
      <c r="M2531" s="15" t="s">
        <v>370</v>
      </c>
      <c r="N2531" s="13"/>
      <c r="O2531" s="13" t="s">
        <v>370</v>
      </c>
      <c r="P2531" s="13"/>
      <c r="R2531" s="13"/>
      <c r="S2531" s="13" t="s">
        <v>370</v>
      </c>
      <c r="T2531" s="13"/>
      <c r="W2531" s="13" t="s">
        <v>370</v>
      </c>
      <c r="Y2531" s="13"/>
      <c r="Z2531" s="14"/>
      <c r="AD2531" s="13">
        <f t="shared" si="260"/>
        <v>4</v>
      </c>
      <c r="AE2531" s="13">
        <f t="shared" si="263"/>
        <v>0</v>
      </c>
      <c r="AF2531" s="13">
        <f t="shared" si="264"/>
        <v>0</v>
      </c>
      <c r="AG2531" s="13">
        <f t="shared" si="258"/>
        <v>0</v>
      </c>
      <c r="AH2531" s="12">
        <f t="shared" si="265"/>
        <v>4</v>
      </c>
    </row>
    <row r="2532" spans="1:34" hidden="1" x14ac:dyDescent="0.3">
      <c r="A2532" s="11" t="s">
        <v>8137</v>
      </c>
      <c r="B2532" s="12" t="s">
        <v>4976</v>
      </c>
      <c r="C2532" s="12" t="s">
        <v>7358</v>
      </c>
      <c r="D2532" s="11" t="s">
        <v>8126</v>
      </c>
      <c r="E2532" s="11" t="s">
        <v>8138</v>
      </c>
      <c r="F2532" s="11" t="s">
        <v>8137</v>
      </c>
      <c r="G2532" s="12" t="s">
        <v>8139</v>
      </c>
      <c r="I2532" s="13"/>
      <c r="J2532" s="13" t="s">
        <v>370</v>
      </c>
      <c r="M2532" s="15" t="s">
        <v>370</v>
      </c>
      <c r="N2532" s="13"/>
      <c r="O2532" s="13" t="s">
        <v>370</v>
      </c>
      <c r="P2532" s="13"/>
      <c r="R2532" s="13"/>
      <c r="S2532" s="13" t="s">
        <v>370</v>
      </c>
      <c r="T2532" s="13"/>
      <c r="W2532" s="13" t="s">
        <v>370</v>
      </c>
      <c r="Y2532" s="13"/>
      <c r="Z2532" s="14"/>
      <c r="AD2532" s="13">
        <f t="shared" si="260"/>
        <v>5</v>
      </c>
      <c r="AE2532" s="13">
        <f t="shared" si="263"/>
        <v>0</v>
      </c>
      <c r="AF2532" s="13">
        <f t="shared" si="264"/>
        <v>0</v>
      </c>
      <c r="AG2532" s="13">
        <f t="shared" si="258"/>
        <v>0</v>
      </c>
      <c r="AH2532" s="12">
        <f t="shared" si="265"/>
        <v>5</v>
      </c>
    </row>
    <row r="2533" spans="1:34" hidden="1" x14ac:dyDescent="0.3">
      <c r="A2533" s="11" t="s">
        <v>8140</v>
      </c>
      <c r="B2533" s="12" t="s">
        <v>4976</v>
      </c>
      <c r="C2533" s="12" t="s">
        <v>7358</v>
      </c>
      <c r="D2533" s="11" t="s">
        <v>8126</v>
      </c>
      <c r="E2533" s="11" t="s">
        <v>8141</v>
      </c>
      <c r="F2533" s="11" t="s">
        <v>8140</v>
      </c>
      <c r="G2533" s="12" t="s">
        <v>8142</v>
      </c>
      <c r="I2533" s="13"/>
      <c r="J2533" s="13" t="s">
        <v>370</v>
      </c>
      <c r="M2533" s="15" t="s">
        <v>370</v>
      </c>
      <c r="N2533" s="13"/>
      <c r="O2533" s="13" t="s">
        <v>370</v>
      </c>
      <c r="P2533" s="13"/>
      <c r="R2533" s="13"/>
      <c r="S2533" s="13" t="s">
        <v>370</v>
      </c>
      <c r="T2533" s="13"/>
      <c r="W2533" s="13" t="s">
        <v>370</v>
      </c>
      <c r="Y2533" s="13"/>
      <c r="Z2533" s="14"/>
      <c r="AD2533" s="13">
        <f t="shared" si="260"/>
        <v>5</v>
      </c>
      <c r="AE2533" s="13">
        <f t="shared" si="263"/>
        <v>0</v>
      </c>
      <c r="AF2533" s="13">
        <f t="shared" si="264"/>
        <v>0</v>
      </c>
      <c r="AG2533" s="13">
        <f t="shared" si="258"/>
        <v>0</v>
      </c>
      <c r="AH2533" s="12">
        <f t="shared" si="265"/>
        <v>5</v>
      </c>
    </row>
    <row r="2534" spans="1:34" hidden="1" x14ac:dyDescent="0.3">
      <c r="A2534" s="11" t="s">
        <v>8143</v>
      </c>
      <c r="B2534" s="12" t="s">
        <v>4976</v>
      </c>
      <c r="C2534" s="12" t="s">
        <v>7358</v>
      </c>
      <c r="D2534" s="11" t="s">
        <v>8126</v>
      </c>
      <c r="E2534" s="11" t="s">
        <v>8144</v>
      </c>
      <c r="F2534" s="11" t="s">
        <v>8143</v>
      </c>
      <c r="G2534" s="12" t="s">
        <v>8145</v>
      </c>
      <c r="I2534" s="13"/>
      <c r="J2534" s="13" t="s">
        <v>370</v>
      </c>
      <c r="M2534" s="15" t="s">
        <v>370</v>
      </c>
      <c r="N2534" s="13"/>
      <c r="O2534" s="13" t="s">
        <v>370</v>
      </c>
      <c r="P2534" s="13"/>
      <c r="R2534" s="13"/>
      <c r="S2534" s="13" t="s">
        <v>370</v>
      </c>
      <c r="T2534" s="13"/>
      <c r="W2534" s="13" t="s">
        <v>370</v>
      </c>
      <c r="Y2534" s="13"/>
      <c r="Z2534" s="14"/>
      <c r="AD2534" s="13">
        <f t="shared" si="260"/>
        <v>5</v>
      </c>
      <c r="AE2534" s="13">
        <f t="shared" si="263"/>
        <v>0</v>
      </c>
      <c r="AF2534" s="13">
        <f t="shared" si="264"/>
        <v>0</v>
      </c>
      <c r="AG2534" s="13">
        <f t="shared" si="258"/>
        <v>0</v>
      </c>
      <c r="AH2534" s="12">
        <f t="shared" si="265"/>
        <v>5</v>
      </c>
    </row>
    <row r="2535" spans="1:34" hidden="1" x14ac:dyDescent="0.3">
      <c r="A2535" s="11" t="s">
        <v>8146</v>
      </c>
      <c r="B2535" s="12" t="s">
        <v>4976</v>
      </c>
      <c r="C2535" s="12" t="s">
        <v>7358</v>
      </c>
      <c r="D2535" s="11" t="s">
        <v>8126</v>
      </c>
      <c r="E2535" s="11" t="s">
        <v>8147</v>
      </c>
      <c r="F2535" s="11" t="s">
        <v>8146</v>
      </c>
      <c r="G2535" s="12" t="s">
        <v>8148</v>
      </c>
      <c r="H2535" s="13" t="s">
        <v>370</v>
      </c>
      <c r="I2535" s="13"/>
      <c r="J2535" s="13" t="s">
        <v>370</v>
      </c>
      <c r="L2535" s="13" t="s">
        <v>370</v>
      </c>
      <c r="M2535" s="15"/>
      <c r="N2535" s="13"/>
      <c r="P2535" s="13"/>
      <c r="R2535" s="34"/>
      <c r="S2535" s="13" t="s">
        <v>370</v>
      </c>
      <c r="T2535" s="13"/>
      <c r="W2535" s="13"/>
      <c r="Y2535" s="13"/>
      <c r="Z2535" s="14"/>
      <c r="AD2535" s="13">
        <f t="shared" si="260"/>
        <v>4</v>
      </c>
      <c r="AE2535" s="13">
        <f t="shared" si="263"/>
        <v>0</v>
      </c>
      <c r="AF2535" s="13">
        <f t="shared" si="264"/>
        <v>0</v>
      </c>
      <c r="AG2535" s="13">
        <f t="shared" si="258"/>
        <v>0</v>
      </c>
      <c r="AH2535" s="12">
        <f t="shared" si="265"/>
        <v>4</v>
      </c>
    </row>
    <row r="2536" spans="1:34" hidden="1" x14ac:dyDescent="0.3">
      <c r="A2536" s="11" t="s">
        <v>8149</v>
      </c>
      <c r="B2536" s="12" t="s">
        <v>4976</v>
      </c>
      <c r="C2536" s="12" t="s">
        <v>7358</v>
      </c>
      <c r="D2536" s="11" t="s">
        <v>8126</v>
      </c>
      <c r="E2536" s="11" t="s">
        <v>8150</v>
      </c>
      <c r="F2536" s="11" t="s">
        <v>8149</v>
      </c>
      <c r="G2536" s="12" t="s">
        <v>8151</v>
      </c>
      <c r="I2536" s="13"/>
      <c r="J2536" s="13"/>
      <c r="M2536" s="15"/>
      <c r="N2536" s="13"/>
      <c r="P2536" s="13"/>
      <c r="R2536" s="13"/>
      <c r="S2536" s="16" t="s">
        <v>416</v>
      </c>
      <c r="T2536" s="13"/>
      <c r="W2536" s="13"/>
      <c r="Y2536" s="13"/>
      <c r="Z2536" s="14"/>
      <c r="AD2536" s="13">
        <f t="shared" si="260"/>
        <v>1</v>
      </c>
      <c r="AE2536" s="13">
        <f t="shared" si="263"/>
        <v>0</v>
      </c>
      <c r="AF2536" s="13">
        <f t="shared" si="264"/>
        <v>0</v>
      </c>
      <c r="AG2536" s="13">
        <f t="shared" si="258"/>
        <v>0</v>
      </c>
      <c r="AH2536" s="12">
        <f t="shared" si="265"/>
        <v>1</v>
      </c>
    </row>
    <row r="2537" spans="1:34" hidden="1" x14ac:dyDescent="0.3">
      <c r="A2537" s="11" t="s">
        <v>8152</v>
      </c>
      <c r="B2537" s="12" t="s">
        <v>4976</v>
      </c>
      <c r="C2537" s="12" t="s">
        <v>7358</v>
      </c>
      <c r="D2537" s="11" t="s">
        <v>8126</v>
      </c>
      <c r="E2537" s="11" t="s">
        <v>588</v>
      </c>
      <c r="F2537" s="11" t="s">
        <v>8152</v>
      </c>
      <c r="G2537" s="12" t="s">
        <v>8153</v>
      </c>
      <c r="H2537" s="13" t="s">
        <v>370</v>
      </c>
      <c r="I2537" s="13"/>
      <c r="J2537" s="13" t="s">
        <v>370</v>
      </c>
      <c r="L2537" s="13" t="s">
        <v>370</v>
      </c>
      <c r="M2537" s="15"/>
      <c r="N2537" s="13"/>
      <c r="O2537" s="13" t="s">
        <v>370</v>
      </c>
      <c r="P2537" s="13"/>
      <c r="R2537" s="13"/>
      <c r="S2537" s="13" t="s">
        <v>370</v>
      </c>
      <c r="T2537" s="13"/>
      <c r="W2537" s="13"/>
      <c r="Y2537" s="13"/>
      <c r="Z2537" s="14"/>
      <c r="AD2537" s="13">
        <f t="shared" si="260"/>
        <v>5</v>
      </c>
      <c r="AE2537" s="13">
        <f t="shared" si="263"/>
        <v>0</v>
      </c>
      <c r="AF2537" s="13">
        <f t="shared" si="264"/>
        <v>0</v>
      </c>
      <c r="AG2537" s="13">
        <f t="shared" si="258"/>
        <v>0</v>
      </c>
      <c r="AH2537" s="12">
        <f t="shared" ref="AH2537:AH2555" si="266">SUM(AD2537:AG2537)</f>
        <v>5</v>
      </c>
    </row>
    <row r="2538" spans="1:34" hidden="1" x14ac:dyDescent="0.3">
      <c r="A2538" s="11" t="s">
        <v>8154</v>
      </c>
      <c r="B2538" s="12" t="s">
        <v>4976</v>
      </c>
      <c r="C2538" s="12" t="s">
        <v>7358</v>
      </c>
      <c r="D2538" s="11" t="s">
        <v>8155</v>
      </c>
      <c r="E2538" s="11" t="s">
        <v>839</v>
      </c>
      <c r="F2538" s="11" t="s">
        <v>8154</v>
      </c>
      <c r="G2538" s="12" t="s">
        <v>8156</v>
      </c>
      <c r="I2538" s="13"/>
      <c r="J2538" s="13"/>
      <c r="M2538" s="15"/>
      <c r="N2538" s="13"/>
      <c r="O2538" s="13" t="s">
        <v>370</v>
      </c>
      <c r="P2538" s="13"/>
      <c r="R2538" s="13"/>
      <c r="S2538" s="13" t="s">
        <v>370</v>
      </c>
      <c r="T2538" s="13"/>
      <c r="W2538" s="13"/>
      <c r="Y2538" s="13"/>
      <c r="Z2538" s="14"/>
      <c r="AD2538" s="13">
        <f t="shared" si="260"/>
        <v>2</v>
      </c>
      <c r="AE2538" s="13">
        <f t="shared" si="263"/>
        <v>0</v>
      </c>
      <c r="AF2538" s="13">
        <f t="shared" si="264"/>
        <v>0</v>
      </c>
      <c r="AG2538" s="13">
        <f t="shared" si="258"/>
        <v>0</v>
      </c>
      <c r="AH2538" s="12">
        <f t="shared" si="266"/>
        <v>2</v>
      </c>
    </row>
    <row r="2539" spans="1:34" hidden="1" x14ac:dyDescent="0.3">
      <c r="A2539" s="11" t="s">
        <v>8157</v>
      </c>
      <c r="B2539" s="12" t="s">
        <v>4976</v>
      </c>
      <c r="C2539" s="12" t="s">
        <v>7358</v>
      </c>
      <c r="D2539" s="11" t="s">
        <v>8158</v>
      </c>
      <c r="E2539" s="11" t="s">
        <v>8159</v>
      </c>
      <c r="F2539" s="11" t="s">
        <v>8157</v>
      </c>
      <c r="G2539" s="12" t="s">
        <v>8160</v>
      </c>
      <c r="I2539" s="13"/>
      <c r="J2539" s="13" t="s">
        <v>370</v>
      </c>
      <c r="K2539" s="14" t="s">
        <v>370</v>
      </c>
      <c r="M2539" s="15"/>
      <c r="N2539" s="13"/>
      <c r="P2539" s="13"/>
      <c r="R2539" s="13"/>
      <c r="T2539" s="13"/>
      <c r="W2539" s="13"/>
      <c r="Y2539" s="13"/>
      <c r="Z2539" s="14"/>
      <c r="AD2539" s="13">
        <f>COUNTIF(H2539:Z2539,"X")+COUNTIF(H2539:Z2539, "X(e)")</f>
        <v>2</v>
      </c>
      <c r="AE2539" s="13">
        <f>COUNTIF(H2539:Z2539,"NB")</f>
        <v>0</v>
      </c>
      <c r="AF2539" s="13">
        <f>COUNTIF(H2539:Z2539,"V")</f>
        <v>0</v>
      </c>
      <c r="AG2539" s="13">
        <f>COUNTIF(H2539:AA2539,"IN")</f>
        <v>0</v>
      </c>
      <c r="AH2539" s="12">
        <f>SUM(AD2539:AG2539)</f>
        <v>2</v>
      </c>
    </row>
    <row r="2540" spans="1:34" hidden="1" x14ac:dyDescent="0.3">
      <c r="A2540" s="11" t="s">
        <v>8161</v>
      </c>
      <c r="B2540" s="12" t="s">
        <v>4976</v>
      </c>
      <c r="C2540" s="12" t="s">
        <v>7358</v>
      </c>
      <c r="D2540" s="11" t="s">
        <v>8162</v>
      </c>
      <c r="E2540" s="11" t="s">
        <v>5502</v>
      </c>
      <c r="F2540" s="11" t="s">
        <v>8161</v>
      </c>
      <c r="G2540" s="12" t="s">
        <v>8163</v>
      </c>
      <c r="I2540" s="13" t="s">
        <v>370</v>
      </c>
      <c r="J2540" s="13"/>
      <c r="M2540" s="15" t="s">
        <v>370</v>
      </c>
      <c r="N2540" s="13" t="s">
        <v>370</v>
      </c>
      <c r="P2540" s="13" t="s">
        <v>370</v>
      </c>
      <c r="Q2540" s="13" t="s">
        <v>370</v>
      </c>
      <c r="R2540" s="13"/>
      <c r="T2540" s="13" t="s">
        <v>370</v>
      </c>
      <c r="U2540" s="13" t="s">
        <v>370</v>
      </c>
      <c r="W2540" s="13" t="s">
        <v>370</v>
      </c>
      <c r="Y2540" s="13" t="s">
        <v>370</v>
      </c>
      <c r="Z2540" s="14"/>
      <c r="AD2540" s="13">
        <f t="shared" si="260"/>
        <v>9</v>
      </c>
      <c r="AE2540" s="13">
        <f t="shared" si="263"/>
        <v>0</v>
      </c>
      <c r="AF2540" s="13">
        <f t="shared" si="264"/>
        <v>0</v>
      </c>
      <c r="AG2540" s="13">
        <f t="shared" si="258"/>
        <v>0</v>
      </c>
      <c r="AH2540" s="12">
        <f t="shared" si="266"/>
        <v>9</v>
      </c>
    </row>
    <row r="2541" spans="1:34" hidden="1" x14ac:dyDescent="0.3">
      <c r="A2541" s="11" t="s">
        <v>8164</v>
      </c>
      <c r="B2541" s="12" t="s">
        <v>4976</v>
      </c>
      <c r="C2541" s="12" t="s">
        <v>7358</v>
      </c>
      <c r="D2541" s="11" t="s">
        <v>8162</v>
      </c>
      <c r="E2541" s="11" t="s">
        <v>6083</v>
      </c>
      <c r="F2541" s="11" t="s">
        <v>8164</v>
      </c>
      <c r="G2541" s="12" t="s">
        <v>8165</v>
      </c>
      <c r="I2541" s="13"/>
      <c r="J2541" s="13" t="s">
        <v>370</v>
      </c>
      <c r="K2541" s="14" t="s">
        <v>370</v>
      </c>
      <c r="M2541" s="15" t="s">
        <v>370</v>
      </c>
      <c r="N2541" s="13"/>
      <c r="O2541" s="13" t="s">
        <v>370</v>
      </c>
      <c r="P2541" s="13" t="s">
        <v>370</v>
      </c>
      <c r="Q2541" s="13" t="s">
        <v>370</v>
      </c>
      <c r="R2541" s="13"/>
      <c r="S2541" s="13" t="s">
        <v>370</v>
      </c>
      <c r="T2541" s="13" t="s">
        <v>370</v>
      </c>
      <c r="W2541" s="13" t="s">
        <v>370</v>
      </c>
      <c r="Y2541" s="13"/>
      <c r="Z2541" s="14"/>
      <c r="AD2541" s="13">
        <f t="shared" si="260"/>
        <v>9</v>
      </c>
      <c r="AE2541" s="13">
        <f t="shared" si="263"/>
        <v>0</v>
      </c>
      <c r="AF2541" s="13">
        <f t="shared" si="264"/>
        <v>0</v>
      </c>
      <c r="AG2541" s="13">
        <f t="shared" si="258"/>
        <v>0</v>
      </c>
      <c r="AH2541" s="12">
        <f t="shared" si="266"/>
        <v>9</v>
      </c>
    </row>
    <row r="2542" spans="1:34" hidden="1" x14ac:dyDescent="0.3">
      <c r="A2542" s="11" t="s">
        <v>8166</v>
      </c>
      <c r="B2542" s="12" t="s">
        <v>4976</v>
      </c>
      <c r="C2542" s="12" t="s">
        <v>7358</v>
      </c>
      <c r="D2542" s="11" t="s">
        <v>8162</v>
      </c>
      <c r="E2542" s="11" t="s">
        <v>2497</v>
      </c>
      <c r="F2542" s="11" t="s">
        <v>8166</v>
      </c>
      <c r="G2542" s="12" t="s">
        <v>8167</v>
      </c>
      <c r="H2542" s="13" t="s">
        <v>370</v>
      </c>
      <c r="I2542" s="13"/>
      <c r="J2542" s="13" t="s">
        <v>370</v>
      </c>
      <c r="K2542" s="14" t="s">
        <v>370</v>
      </c>
      <c r="M2542" s="15" t="s">
        <v>538</v>
      </c>
      <c r="N2542" s="13"/>
      <c r="O2542" s="13" t="s">
        <v>524</v>
      </c>
      <c r="P2542" s="13"/>
      <c r="Q2542" s="13" t="s">
        <v>370</v>
      </c>
      <c r="R2542" s="13" t="s">
        <v>370</v>
      </c>
      <c r="S2542" s="13" t="s">
        <v>370</v>
      </c>
      <c r="T2542" s="13" t="s">
        <v>370</v>
      </c>
      <c r="V2542" s="13" t="s">
        <v>370</v>
      </c>
      <c r="W2542" s="13"/>
      <c r="Y2542" s="13"/>
      <c r="Z2542" s="14"/>
      <c r="AD2542" s="13">
        <f t="shared" si="260"/>
        <v>8</v>
      </c>
      <c r="AE2542" s="13">
        <f t="shared" si="263"/>
        <v>1</v>
      </c>
      <c r="AF2542" s="13">
        <f t="shared" si="264"/>
        <v>1</v>
      </c>
      <c r="AG2542" s="13">
        <f t="shared" si="258"/>
        <v>0</v>
      </c>
      <c r="AH2542" s="12">
        <f t="shared" si="266"/>
        <v>10</v>
      </c>
    </row>
    <row r="2543" spans="1:34" hidden="1" x14ac:dyDescent="0.3">
      <c r="A2543" s="11" t="s">
        <v>138</v>
      </c>
      <c r="B2543" s="12" t="s">
        <v>4976</v>
      </c>
      <c r="C2543" s="12" t="s">
        <v>7358</v>
      </c>
      <c r="D2543" s="11" t="s">
        <v>8168</v>
      </c>
      <c r="E2543" s="11" t="s">
        <v>8169</v>
      </c>
      <c r="F2543" s="11" t="s">
        <v>138</v>
      </c>
      <c r="G2543" s="12" t="s">
        <v>8170</v>
      </c>
      <c r="H2543" s="13" t="s">
        <v>370</v>
      </c>
      <c r="I2543" s="13" t="s">
        <v>524</v>
      </c>
      <c r="J2543" s="13" t="s">
        <v>538</v>
      </c>
      <c r="K2543" s="14" t="s">
        <v>370</v>
      </c>
      <c r="L2543" s="13" t="s">
        <v>370</v>
      </c>
      <c r="M2543" s="15" t="s">
        <v>370</v>
      </c>
      <c r="N2543" s="13"/>
      <c r="O2543" s="13" t="s">
        <v>370</v>
      </c>
      <c r="P2543" s="13"/>
      <c r="Q2543" s="13" t="s">
        <v>370</v>
      </c>
      <c r="R2543" s="13" t="s">
        <v>370</v>
      </c>
      <c r="S2543" s="13" t="s">
        <v>370</v>
      </c>
      <c r="T2543" s="13"/>
      <c r="V2543" s="13" t="s">
        <v>370</v>
      </c>
      <c r="W2543" s="13" t="s">
        <v>370</v>
      </c>
      <c r="Y2543" s="13"/>
      <c r="Z2543" s="14" t="s">
        <v>524</v>
      </c>
      <c r="AD2543" s="13">
        <f t="shared" si="260"/>
        <v>10</v>
      </c>
      <c r="AE2543" s="13">
        <f t="shared" si="263"/>
        <v>1</v>
      </c>
      <c r="AF2543" s="13">
        <f t="shared" si="264"/>
        <v>2</v>
      </c>
      <c r="AG2543" s="13">
        <f t="shared" si="258"/>
        <v>0</v>
      </c>
      <c r="AH2543" s="12">
        <f t="shared" si="266"/>
        <v>13</v>
      </c>
    </row>
    <row r="2544" spans="1:34" hidden="1" x14ac:dyDescent="0.3">
      <c r="A2544" s="11" t="s">
        <v>8171</v>
      </c>
      <c r="B2544" s="12" t="s">
        <v>4976</v>
      </c>
      <c r="C2544" s="12" t="s">
        <v>7358</v>
      </c>
      <c r="D2544" s="11" t="s">
        <v>8168</v>
      </c>
      <c r="E2544" s="11" t="s">
        <v>503</v>
      </c>
      <c r="F2544" s="11" t="s">
        <v>8171</v>
      </c>
      <c r="G2544" s="12" t="s">
        <v>8172</v>
      </c>
      <c r="I2544" s="13"/>
      <c r="J2544" s="13"/>
      <c r="M2544" s="15"/>
      <c r="N2544" s="13"/>
      <c r="O2544" s="22" t="s">
        <v>416</v>
      </c>
      <c r="P2544" s="13"/>
      <c r="Q2544" s="13"/>
      <c r="R2544" s="13"/>
      <c r="T2544" s="13"/>
      <c r="W2544" s="13"/>
      <c r="Y2544" s="13"/>
      <c r="Z2544" s="14"/>
      <c r="AD2544" s="13">
        <f t="shared" si="260"/>
        <v>1</v>
      </c>
      <c r="AE2544" s="13">
        <f t="shared" si="263"/>
        <v>0</v>
      </c>
      <c r="AF2544" s="13">
        <f t="shared" si="264"/>
        <v>0</v>
      </c>
      <c r="AG2544" s="13">
        <f t="shared" si="258"/>
        <v>0</v>
      </c>
      <c r="AH2544" s="12">
        <f t="shared" si="266"/>
        <v>1</v>
      </c>
    </row>
    <row r="2545" spans="1:34" hidden="1" x14ac:dyDescent="0.3">
      <c r="A2545" s="11" t="s">
        <v>111</v>
      </c>
      <c r="B2545" s="12" t="s">
        <v>4976</v>
      </c>
      <c r="C2545" s="12" t="s">
        <v>7358</v>
      </c>
      <c r="D2545" s="11" t="s">
        <v>8173</v>
      </c>
      <c r="E2545" s="11" t="s">
        <v>8174</v>
      </c>
      <c r="F2545" s="11" t="s">
        <v>111</v>
      </c>
      <c r="G2545" s="12" t="s">
        <v>8175</v>
      </c>
      <c r="I2545" s="13"/>
      <c r="J2545" s="13"/>
      <c r="K2545" s="14" t="s">
        <v>370</v>
      </c>
      <c r="M2545" s="15" t="s">
        <v>370</v>
      </c>
      <c r="N2545" s="13"/>
      <c r="O2545" s="13" t="s">
        <v>524</v>
      </c>
      <c r="P2545" s="13" t="s">
        <v>370</v>
      </c>
      <c r="Q2545" s="13" t="s">
        <v>370</v>
      </c>
      <c r="R2545" s="13"/>
      <c r="S2545" s="13" t="s">
        <v>370</v>
      </c>
      <c r="T2545" s="13" t="s">
        <v>370</v>
      </c>
      <c r="U2545" s="13" t="s">
        <v>370</v>
      </c>
      <c r="W2545" s="13" t="s">
        <v>370</v>
      </c>
      <c r="Y2545" s="13"/>
      <c r="Z2545" s="14"/>
      <c r="AD2545" s="13">
        <f t="shared" si="260"/>
        <v>8</v>
      </c>
      <c r="AE2545" s="13">
        <f t="shared" si="263"/>
        <v>0</v>
      </c>
      <c r="AF2545" s="13">
        <f t="shared" si="264"/>
        <v>1</v>
      </c>
      <c r="AG2545" s="13">
        <f t="shared" si="258"/>
        <v>0</v>
      </c>
      <c r="AH2545" s="12">
        <f t="shared" si="266"/>
        <v>9</v>
      </c>
    </row>
    <row r="2546" spans="1:34" hidden="1" x14ac:dyDescent="0.3">
      <c r="A2546" s="11" t="s">
        <v>8176</v>
      </c>
      <c r="B2546" s="12" t="s">
        <v>4976</v>
      </c>
      <c r="C2546" s="12" t="s">
        <v>7358</v>
      </c>
      <c r="D2546" s="11" t="s">
        <v>8173</v>
      </c>
      <c r="E2546" s="11" t="s">
        <v>8177</v>
      </c>
      <c r="F2546" s="11" t="s">
        <v>8176</v>
      </c>
      <c r="G2546" s="12" t="s">
        <v>8178</v>
      </c>
      <c r="H2546" s="13" t="s">
        <v>370</v>
      </c>
      <c r="I2546" s="13"/>
      <c r="J2546" s="13" t="s">
        <v>370</v>
      </c>
      <c r="K2546" s="14" t="s">
        <v>370</v>
      </c>
      <c r="M2546" s="15"/>
      <c r="N2546" s="13"/>
      <c r="P2546" s="13"/>
      <c r="R2546" s="13" t="s">
        <v>370</v>
      </c>
      <c r="S2546" s="13" t="s">
        <v>538</v>
      </c>
      <c r="T2546" s="13"/>
      <c r="V2546" s="13" t="s">
        <v>370</v>
      </c>
      <c r="W2546" s="13"/>
      <c r="Y2546" s="13"/>
      <c r="Z2546" s="14"/>
      <c r="AD2546" s="13">
        <f t="shared" si="260"/>
        <v>5</v>
      </c>
      <c r="AE2546" s="13">
        <f t="shared" si="263"/>
        <v>1</v>
      </c>
      <c r="AF2546" s="13">
        <f t="shared" si="264"/>
        <v>0</v>
      </c>
      <c r="AG2546" s="13">
        <f t="shared" si="258"/>
        <v>0</v>
      </c>
      <c r="AH2546" s="12">
        <f t="shared" si="266"/>
        <v>6</v>
      </c>
    </row>
    <row r="2547" spans="1:34" hidden="1" x14ac:dyDescent="0.3">
      <c r="A2547" s="11" t="s">
        <v>8179</v>
      </c>
      <c r="B2547" s="12" t="s">
        <v>4976</v>
      </c>
      <c r="C2547" s="12" t="s">
        <v>7358</v>
      </c>
      <c r="D2547" s="11" t="s">
        <v>8173</v>
      </c>
      <c r="E2547" s="11" t="s">
        <v>8180</v>
      </c>
      <c r="F2547" s="11" t="s">
        <v>8179</v>
      </c>
      <c r="G2547" s="12" t="s">
        <v>8181</v>
      </c>
      <c r="H2547" s="13" t="s">
        <v>370</v>
      </c>
      <c r="I2547" s="13"/>
      <c r="J2547" s="13"/>
      <c r="K2547" s="14" t="s">
        <v>370</v>
      </c>
      <c r="M2547" s="15" t="s">
        <v>370</v>
      </c>
      <c r="N2547" s="13"/>
      <c r="O2547" s="13" t="s">
        <v>370</v>
      </c>
      <c r="P2547" s="13"/>
      <c r="R2547" s="13" t="s">
        <v>524</v>
      </c>
      <c r="S2547" s="13" t="s">
        <v>370</v>
      </c>
      <c r="T2547" s="13"/>
      <c r="V2547" s="13" t="s">
        <v>524</v>
      </c>
      <c r="W2547" s="13"/>
      <c r="Y2547" s="13"/>
      <c r="Z2547" s="14"/>
      <c r="AD2547" s="13">
        <f t="shared" si="260"/>
        <v>5</v>
      </c>
      <c r="AE2547" s="13">
        <f t="shared" si="263"/>
        <v>0</v>
      </c>
      <c r="AF2547" s="13">
        <f t="shared" si="264"/>
        <v>2</v>
      </c>
      <c r="AG2547" s="13">
        <f t="shared" si="258"/>
        <v>0</v>
      </c>
      <c r="AH2547" s="12">
        <f t="shared" si="266"/>
        <v>7</v>
      </c>
    </row>
    <row r="2548" spans="1:34" hidden="1" x14ac:dyDescent="0.3">
      <c r="A2548" s="11" t="s">
        <v>8182</v>
      </c>
      <c r="B2548" s="12" t="s">
        <v>4976</v>
      </c>
      <c r="C2548" s="12" t="s">
        <v>7358</v>
      </c>
      <c r="D2548" s="11" t="s">
        <v>8183</v>
      </c>
      <c r="E2548" s="11" t="s">
        <v>969</v>
      </c>
      <c r="F2548" s="11" t="s">
        <v>8182</v>
      </c>
      <c r="G2548" s="12" t="s">
        <v>8184</v>
      </c>
      <c r="H2548" s="13" t="s">
        <v>370</v>
      </c>
      <c r="I2548" s="13"/>
      <c r="J2548" s="13" t="s">
        <v>370</v>
      </c>
      <c r="K2548" s="14" t="s">
        <v>370</v>
      </c>
      <c r="M2548" s="15" t="s">
        <v>370</v>
      </c>
      <c r="N2548" s="13"/>
      <c r="O2548" s="13" t="s">
        <v>396</v>
      </c>
      <c r="P2548" s="13" t="s">
        <v>370</v>
      </c>
      <c r="Q2548" s="13" t="s">
        <v>370</v>
      </c>
      <c r="R2548" s="13" t="s">
        <v>370</v>
      </c>
      <c r="S2548" s="13" t="s">
        <v>370</v>
      </c>
      <c r="T2548" s="13" t="s">
        <v>370</v>
      </c>
      <c r="U2548" s="13" t="s">
        <v>370</v>
      </c>
      <c r="V2548" s="13" t="s">
        <v>524</v>
      </c>
      <c r="W2548" s="13" t="s">
        <v>370</v>
      </c>
      <c r="Y2548" s="13"/>
      <c r="Z2548" s="14"/>
      <c r="AD2548" s="13">
        <f t="shared" si="260"/>
        <v>11</v>
      </c>
      <c r="AE2548" s="13">
        <f t="shared" si="263"/>
        <v>0</v>
      </c>
      <c r="AF2548" s="13">
        <f t="shared" si="264"/>
        <v>1</v>
      </c>
      <c r="AG2548" s="13">
        <f t="shared" si="258"/>
        <v>0</v>
      </c>
      <c r="AH2548" s="12">
        <f t="shared" si="266"/>
        <v>12</v>
      </c>
    </row>
    <row r="2549" spans="1:34" hidden="1" x14ac:dyDescent="0.3">
      <c r="A2549" s="11" t="s">
        <v>8185</v>
      </c>
      <c r="B2549" s="12" t="s">
        <v>4976</v>
      </c>
      <c r="C2549" s="12" t="s">
        <v>7358</v>
      </c>
      <c r="D2549" s="11" t="s">
        <v>8186</v>
      </c>
      <c r="E2549" s="11" t="s">
        <v>8187</v>
      </c>
      <c r="F2549" s="11" t="s">
        <v>8185</v>
      </c>
      <c r="G2549" s="12" t="s">
        <v>8188</v>
      </c>
      <c r="H2549" s="13" t="s">
        <v>370</v>
      </c>
      <c r="I2549" s="13"/>
      <c r="J2549" s="13" t="s">
        <v>370</v>
      </c>
      <c r="K2549" s="14" t="s">
        <v>370</v>
      </c>
      <c r="M2549" s="15"/>
      <c r="N2549" s="13"/>
      <c r="P2549" s="13"/>
      <c r="R2549" s="13" t="s">
        <v>370</v>
      </c>
      <c r="T2549" s="13"/>
      <c r="V2549" s="13" t="s">
        <v>361</v>
      </c>
      <c r="W2549" s="13"/>
      <c r="Y2549" s="13"/>
      <c r="Z2549" s="14"/>
      <c r="AD2549" s="13">
        <f t="shared" si="260"/>
        <v>4</v>
      </c>
      <c r="AE2549" s="13">
        <f t="shared" si="263"/>
        <v>0</v>
      </c>
      <c r="AF2549" s="13">
        <f t="shared" si="264"/>
        <v>1</v>
      </c>
      <c r="AG2549" s="13">
        <f t="shared" si="258"/>
        <v>0</v>
      </c>
      <c r="AH2549" s="12">
        <f t="shared" si="266"/>
        <v>5</v>
      </c>
    </row>
    <row r="2550" spans="1:34" hidden="1" x14ac:dyDescent="0.3">
      <c r="A2550" s="11" t="s">
        <v>8189</v>
      </c>
      <c r="B2550" s="12" t="s">
        <v>4976</v>
      </c>
      <c r="C2550" s="12" t="s">
        <v>7358</v>
      </c>
      <c r="D2550" s="11" t="s">
        <v>8190</v>
      </c>
      <c r="E2550" s="11" t="s">
        <v>8191</v>
      </c>
      <c r="F2550" s="11" t="s">
        <v>8189</v>
      </c>
      <c r="G2550" s="12" t="s">
        <v>8192</v>
      </c>
      <c r="H2550" s="13" t="s">
        <v>370</v>
      </c>
      <c r="I2550" s="13"/>
      <c r="J2550" s="13"/>
      <c r="K2550" s="14" t="s">
        <v>370</v>
      </c>
      <c r="M2550" s="15"/>
      <c r="N2550" s="13"/>
      <c r="P2550" s="13"/>
      <c r="R2550" s="13" t="s">
        <v>396</v>
      </c>
      <c r="T2550" s="13"/>
      <c r="V2550" s="13" t="s">
        <v>370</v>
      </c>
      <c r="W2550" s="13"/>
      <c r="Y2550" s="13"/>
      <c r="Z2550" s="14"/>
      <c r="AD2550" s="13">
        <f>COUNTIF(H2550:Z2550,"X")+COUNTIF(H2550:Z2550, "X(e)")</f>
        <v>3</v>
      </c>
      <c r="AE2550" s="13">
        <f>COUNTIF(H2550:Z2550,"NB")</f>
        <v>0</v>
      </c>
      <c r="AF2550" s="13">
        <f>COUNTIF(H2550:Z2550,"V")</f>
        <v>0</v>
      </c>
      <c r="AG2550" s="13">
        <f>COUNTIF(H2550:AA2550,"IN")</f>
        <v>0</v>
      </c>
      <c r="AH2550" s="12">
        <f>SUM(AD2550:AG2550)</f>
        <v>3</v>
      </c>
    </row>
    <row r="2551" spans="1:34" hidden="1" x14ac:dyDescent="0.3">
      <c r="A2551" s="11" t="s">
        <v>8193</v>
      </c>
      <c r="B2551" s="12" t="s">
        <v>4976</v>
      </c>
      <c r="C2551" s="12" t="s">
        <v>7358</v>
      </c>
      <c r="D2551" s="11" t="s">
        <v>8194</v>
      </c>
      <c r="E2551" s="11" t="s">
        <v>2683</v>
      </c>
      <c r="F2551" s="11" t="s">
        <v>8193</v>
      </c>
      <c r="G2551" s="12" t="s">
        <v>8195</v>
      </c>
      <c r="H2551" s="13" t="s">
        <v>525</v>
      </c>
      <c r="I2551" s="13"/>
      <c r="J2551" s="13" t="s">
        <v>370</v>
      </c>
      <c r="K2551" s="14" t="s">
        <v>370</v>
      </c>
      <c r="M2551" s="15"/>
      <c r="N2551" s="13"/>
      <c r="P2551" s="13"/>
      <c r="R2551" s="13" t="s">
        <v>370</v>
      </c>
      <c r="T2551" s="13"/>
      <c r="W2551" s="13"/>
      <c r="Y2551" s="13"/>
      <c r="Z2551" s="14"/>
      <c r="AD2551" s="13">
        <f t="shared" si="260"/>
        <v>3</v>
      </c>
      <c r="AE2551" s="13">
        <f t="shared" si="263"/>
        <v>0</v>
      </c>
      <c r="AF2551" s="13">
        <f t="shared" si="264"/>
        <v>0</v>
      </c>
      <c r="AG2551" s="13">
        <f t="shared" si="258"/>
        <v>0</v>
      </c>
      <c r="AH2551" s="12">
        <f t="shared" si="266"/>
        <v>3</v>
      </c>
    </row>
    <row r="2552" spans="1:34" hidden="1" x14ac:dyDescent="0.3">
      <c r="A2552" s="11" t="s">
        <v>8196</v>
      </c>
      <c r="B2552" s="12" t="s">
        <v>4976</v>
      </c>
      <c r="C2552" s="12" t="s">
        <v>7358</v>
      </c>
      <c r="D2552" s="11" t="s">
        <v>8194</v>
      </c>
      <c r="E2552" s="11" t="s">
        <v>8197</v>
      </c>
      <c r="F2552" s="11" t="s">
        <v>8196</v>
      </c>
      <c r="G2552" s="12" t="s">
        <v>8198</v>
      </c>
      <c r="H2552" s="13" t="s">
        <v>370</v>
      </c>
      <c r="I2552" s="13"/>
      <c r="J2552" s="13"/>
      <c r="K2552" s="14" t="s">
        <v>524</v>
      </c>
      <c r="M2552" s="35"/>
      <c r="N2552" s="13"/>
      <c r="P2552" s="13"/>
      <c r="R2552" s="13" t="s">
        <v>370</v>
      </c>
      <c r="T2552" s="13"/>
      <c r="V2552" s="13" t="s">
        <v>524</v>
      </c>
      <c r="W2552" s="13"/>
      <c r="Y2552" s="13"/>
      <c r="Z2552" s="14"/>
      <c r="AD2552" s="13">
        <f t="shared" si="260"/>
        <v>2</v>
      </c>
      <c r="AE2552" s="13">
        <f t="shared" si="263"/>
        <v>0</v>
      </c>
      <c r="AF2552" s="13">
        <f t="shared" si="264"/>
        <v>2</v>
      </c>
      <c r="AG2552" s="13">
        <f t="shared" si="258"/>
        <v>0</v>
      </c>
      <c r="AH2552" s="12">
        <f t="shared" si="266"/>
        <v>4</v>
      </c>
    </row>
    <row r="2553" spans="1:34" hidden="1" x14ac:dyDescent="0.3">
      <c r="A2553" s="11" t="s">
        <v>8199</v>
      </c>
      <c r="B2553" s="12" t="s">
        <v>4976</v>
      </c>
      <c r="C2553" s="12" t="s">
        <v>7358</v>
      </c>
      <c r="D2553" s="11" t="s">
        <v>8200</v>
      </c>
      <c r="E2553" s="11" t="s">
        <v>4044</v>
      </c>
      <c r="F2553" s="11" t="s">
        <v>8199</v>
      </c>
      <c r="G2553" s="12" t="s">
        <v>8201</v>
      </c>
      <c r="H2553" s="13" t="s">
        <v>370</v>
      </c>
      <c r="I2553" s="13"/>
      <c r="J2553" s="13" t="s">
        <v>538</v>
      </c>
      <c r="K2553" s="14" t="s">
        <v>538</v>
      </c>
      <c r="L2553" s="13" t="s">
        <v>370</v>
      </c>
      <c r="M2553" s="15"/>
      <c r="N2553" s="13"/>
      <c r="P2553" s="13"/>
      <c r="R2553" s="13" t="s">
        <v>538</v>
      </c>
      <c r="T2553" s="13"/>
      <c r="V2553" s="13" t="s">
        <v>538</v>
      </c>
      <c r="W2553" s="13"/>
      <c r="Y2553" s="13"/>
      <c r="Z2553" s="14" t="s">
        <v>524</v>
      </c>
      <c r="AD2553" s="13">
        <f t="shared" si="260"/>
        <v>2</v>
      </c>
      <c r="AE2553" s="13">
        <f t="shared" si="263"/>
        <v>4</v>
      </c>
      <c r="AF2553" s="13">
        <f t="shared" si="264"/>
        <v>1</v>
      </c>
      <c r="AG2553" s="13">
        <f t="shared" ref="AG2553:AG2616" si="267">COUNTIF(H2553:AA2553,"IN")</f>
        <v>0</v>
      </c>
      <c r="AH2553" s="12">
        <f t="shared" si="266"/>
        <v>7</v>
      </c>
    </row>
    <row r="2554" spans="1:34" hidden="1" x14ac:dyDescent="0.3">
      <c r="A2554" s="11" t="s">
        <v>8202</v>
      </c>
      <c r="B2554" s="12" t="s">
        <v>4976</v>
      </c>
      <c r="C2554" s="12" t="s">
        <v>7358</v>
      </c>
      <c r="D2554" s="11" t="s">
        <v>8200</v>
      </c>
      <c r="E2554" s="11" t="s">
        <v>8203</v>
      </c>
      <c r="F2554" s="11" t="s">
        <v>8202</v>
      </c>
      <c r="G2554" s="12" t="s">
        <v>8204</v>
      </c>
      <c r="H2554" s="13" t="s">
        <v>370</v>
      </c>
      <c r="I2554" s="13"/>
      <c r="J2554" s="13" t="s">
        <v>370</v>
      </c>
      <c r="L2554" s="13" t="s">
        <v>370</v>
      </c>
      <c r="M2554" s="15"/>
      <c r="N2554" s="13"/>
      <c r="P2554" s="13"/>
      <c r="R2554" s="13"/>
      <c r="S2554" s="13" t="s">
        <v>370</v>
      </c>
      <c r="T2554" s="13"/>
      <c r="W2554" s="13"/>
      <c r="Y2554" s="13"/>
      <c r="Z2554" s="14"/>
      <c r="AD2554" s="13">
        <f t="shared" si="260"/>
        <v>4</v>
      </c>
      <c r="AE2554" s="13">
        <f t="shared" si="263"/>
        <v>0</v>
      </c>
      <c r="AF2554" s="13">
        <f t="shared" si="264"/>
        <v>0</v>
      </c>
      <c r="AG2554" s="13">
        <f t="shared" si="267"/>
        <v>0</v>
      </c>
      <c r="AH2554" s="12">
        <f t="shared" si="266"/>
        <v>4</v>
      </c>
    </row>
    <row r="2555" spans="1:34" hidden="1" x14ac:dyDescent="0.3">
      <c r="A2555" s="11" t="s">
        <v>8205</v>
      </c>
      <c r="B2555" s="12" t="s">
        <v>4976</v>
      </c>
      <c r="C2555" s="12" t="s">
        <v>7358</v>
      </c>
      <c r="D2555" s="11" t="s">
        <v>8206</v>
      </c>
      <c r="E2555" s="11" t="s">
        <v>5836</v>
      </c>
      <c r="F2555" s="11" t="s">
        <v>8205</v>
      </c>
      <c r="G2555" s="12" t="s">
        <v>8207</v>
      </c>
      <c r="H2555" s="13" t="s">
        <v>370</v>
      </c>
      <c r="I2555" s="13"/>
      <c r="J2555" s="13" t="s">
        <v>538</v>
      </c>
      <c r="K2555" s="14" t="s">
        <v>370</v>
      </c>
      <c r="L2555" s="13" t="s">
        <v>359</v>
      </c>
      <c r="M2555" s="15"/>
      <c r="N2555" s="13"/>
      <c r="P2555" s="13"/>
      <c r="R2555" s="13" t="s">
        <v>370</v>
      </c>
      <c r="S2555" s="13" t="s">
        <v>524</v>
      </c>
      <c r="T2555" s="13"/>
      <c r="V2555" s="13" t="s">
        <v>370</v>
      </c>
      <c r="W2555" s="13"/>
      <c r="Y2555" s="13"/>
      <c r="Z2555" s="14"/>
      <c r="AD2555" s="13">
        <f t="shared" si="260"/>
        <v>5</v>
      </c>
      <c r="AE2555" s="13">
        <f t="shared" si="263"/>
        <v>1</v>
      </c>
      <c r="AF2555" s="13">
        <f t="shared" si="264"/>
        <v>1</v>
      </c>
      <c r="AG2555" s="13">
        <f t="shared" si="267"/>
        <v>0</v>
      </c>
      <c r="AH2555" s="12">
        <f t="shared" si="266"/>
        <v>7</v>
      </c>
    </row>
    <row r="2556" spans="1:34" hidden="1" x14ac:dyDescent="0.3">
      <c r="A2556" s="11" t="s">
        <v>8208</v>
      </c>
      <c r="B2556" s="12" t="s">
        <v>4976</v>
      </c>
      <c r="C2556" s="12" t="s">
        <v>7358</v>
      </c>
      <c r="D2556" s="11" t="s">
        <v>8209</v>
      </c>
      <c r="E2556" s="11" t="s">
        <v>8210</v>
      </c>
      <c r="F2556" s="11" t="s">
        <v>8208</v>
      </c>
      <c r="G2556" s="12" t="s">
        <v>8211</v>
      </c>
      <c r="I2556" s="13"/>
      <c r="J2556" s="13"/>
      <c r="K2556" s="14" t="s">
        <v>370</v>
      </c>
      <c r="M2556" s="15" t="s">
        <v>370</v>
      </c>
      <c r="N2556" s="13"/>
      <c r="O2556" s="13" t="s">
        <v>370</v>
      </c>
      <c r="P2556" s="13"/>
      <c r="R2556" s="13"/>
      <c r="S2556" s="13" t="s">
        <v>370</v>
      </c>
      <c r="T2556" s="13"/>
      <c r="W2556" s="13" t="s">
        <v>370</v>
      </c>
      <c r="Y2556" s="13"/>
      <c r="Z2556" s="14"/>
      <c r="AD2556" s="13">
        <f t="shared" si="260"/>
        <v>5</v>
      </c>
      <c r="AE2556" s="13">
        <f t="shared" si="263"/>
        <v>0</v>
      </c>
      <c r="AF2556" s="13">
        <f t="shared" si="264"/>
        <v>0</v>
      </c>
      <c r="AG2556" s="13">
        <f t="shared" si="267"/>
        <v>0</v>
      </c>
      <c r="AH2556" s="12">
        <f t="shared" ref="AH2556:AH2608" si="268">SUM(AD2556:AG2556)</f>
        <v>5</v>
      </c>
    </row>
    <row r="2557" spans="1:34" hidden="1" x14ac:dyDescent="0.3">
      <c r="A2557" s="11" t="s">
        <v>8212</v>
      </c>
      <c r="B2557" s="12" t="s">
        <v>4976</v>
      </c>
      <c r="C2557" s="12" t="s">
        <v>7358</v>
      </c>
      <c r="D2557" s="11" t="s">
        <v>8209</v>
      </c>
      <c r="E2557" s="11" t="s">
        <v>8213</v>
      </c>
      <c r="F2557" s="11" t="s">
        <v>8212</v>
      </c>
      <c r="G2557" s="12" t="s">
        <v>8214</v>
      </c>
      <c r="I2557" s="13"/>
      <c r="J2557" s="13" t="s">
        <v>370</v>
      </c>
      <c r="K2557" s="14" t="s">
        <v>370</v>
      </c>
      <c r="M2557" s="15" t="s">
        <v>370</v>
      </c>
      <c r="N2557" s="13"/>
      <c r="O2557" s="13" t="s">
        <v>370</v>
      </c>
      <c r="P2557" s="13"/>
      <c r="Q2557" s="13" t="s">
        <v>370</v>
      </c>
      <c r="R2557" s="13"/>
      <c r="S2557" s="13" t="s">
        <v>370</v>
      </c>
      <c r="T2557" s="13" t="s">
        <v>370</v>
      </c>
      <c r="W2557" s="13" t="s">
        <v>370</v>
      </c>
      <c r="Y2557" s="13"/>
      <c r="Z2557" s="14"/>
      <c r="AD2557" s="13">
        <f t="shared" si="260"/>
        <v>8</v>
      </c>
      <c r="AE2557" s="13">
        <f t="shared" si="263"/>
        <v>0</v>
      </c>
      <c r="AF2557" s="13">
        <f t="shared" si="264"/>
        <v>0</v>
      </c>
      <c r="AG2557" s="13">
        <f t="shared" si="267"/>
        <v>0</v>
      </c>
      <c r="AH2557" s="12">
        <f t="shared" si="268"/>
        <v>8</v>
      </c>
    </row>
    <row r="2558" spans="1:34" hidden="1" x14ac:dyDescent="0.3">
      <c r="A2558" s="11" t="s">
        <v>8215</v>
      </c>
      <c r="B2558" s="12" t="s">
        <v>4976</v>
      </c>
      <c r="C2558" s="12" t="s">
        <v>7358</v>
      </c>
      <c r="D2558" s="11" t="s">
        <v>8209</v>
      </c>
      <c r="E2558" s="11" t="s">
        <v>7863</v>
      </c>
      <c r="F2558" s="11" t="s">
        <v>8215</v>
      </c>
      <c r="G2558" s="12" t="s">
        <v>8216</v>
      </c>
      <c r="I2558" s="13"/>
      <c r="J2558" s="13"/>
      <c r="K2558" s="14" t="s">
        <v>370</v>
      </c>
      <c r="M2558" s="15" t="s">
        <v>370</v>
      </c>
      <c r="N2558" s="13"/>
      <c r="O2558" s="13" t="s">
        <v>370</v>
      </c>
      <c r="P2558" s="13"/>
      <c r="Q2558" s="13" t="s">
        <v>370</v>
      </c>
      <c r="R2558" s="13"/>
      <c r="S2558" s="13" t="s">
        <v>370</v>
      </c>
      <c r="T2558" s="13" t="s">
        <v>396</v>
      </c>
      <c r="W2558" s="13" t="s">
        <v>370</v>
      </c>
      <c r="Y2558" s="13"/>
      <c r="Z2558" s="14"/>
      <c r="AD2558" s="13">
        <f t="shared" si="260"/>
        <v>6</v>
      </c>
      <c r="AE2558" s="13">
        <f t="shared" si="263"/>
        <v>0</v>
      </c>
      <c r="AF2558" s="13">
        <f t="shared" si="264"/>
        <v>0</v>
      </c>
      <c r="AG2558" s="13">
        <f t="shared" si="267"/>
        <v>0</v>
      </c>
      <c r="AH2558" s="12">
        <f t="shared" si="268"/>
        <v>6</v>
      </c>
    </row>
    <row r="2559" spans="1:34" hidden="1" x14ac:dyDescent="0.3">
      <c r="A2559" s="11" t="s">
        <v>8217</v>
      </c>
      <c r="B2559" s="12" t="s">
        <v>4976</v>
      </c>
      <c r="C2559" s="12" t="s">
        <v>7358</v>
      </c>
      <c r="D2559" s="11" t="s">
        <v>8209</v>
      </c>
      <c r="E2559" s="11" t="s">
        <v>8218</v>
      </c>
      <c r="F2559" s="11" t="s">
        <v>8217</v>
      </c>
      <c r="G2559" s="12" t="s">
        <v>8219</v>
      </c>
      <c r="I2559" s="13"/>
      <c r="J2559" s="13"/>
      <c r="K2559" s="17" t="s">
        <v>416</v>
      </c>
      <c r="M2559" s="15"/>
      <c r="N2559" s="13"/>
      <c r="P2559" s="13"/>
      <c r="R2559" s="13"/>
      <c r="T2559" s="13"/>
      <c r="W2559" s="13"/>
      <c r="Y2559" s="13"/>
      <c r="Z2559" s="14"/>
      <c r="AD2559" s="13">
        <f t="shared" si="260"/>
        <v>1</v>
      </c>
      <c r="AE2559" s="13">
        <f t="shared" si="263"/>
        <v>0</v>
      </c>
      <c r="AF2559" s="13">
        <f t="shared" si="264"/>
        <v>0</v>
      </c>
      <c r="AG2559" s="13">
        <f t="shared" si="267"/>
        <v>0</v>
      </c>
      <c r="AH2559" s="12">
        <f t="shared" si="268"/>
        <v>1</v>
      </c>
    </row>
    <row r="2560" spans="1:34" hidden="1" x14ac:dyDescent="0.3">
      <c r="A2560" s="11" t="s">
        <v>8220</v>
      </c>
      <c r="B2560" s="12" t="s">
        <v>4976</v>
      </c>
      <c r="C2560" s="12" t="s">
        <v>7358</v>
      </c>
      <c r="D2560" s="11" t="s">
        <v>8209</v>
      </c>
      <c r="E2560" s="11" t="s">
        <v>5478</v>
      </c>
      <c r="F2560" s="11" t="s">
        <v>8220</v>
      </c>
      <c r="G2560" s="12" t="s">
        <v>8221</v>
      </c>
      <c r="I2560" s="13"/>
      <c r="J2560" s="13"/>
      <c r="K2560" s="14" t="s">
        <v>370</v>
      </c>
      <c r="M2560" s="15"/>
      <c r="N2560" s="13"/>
      <c r="P2560" s="13"/>
      <c r="R2560" s="13" t="s">
        <v>370</v>
      </c>
      <c r="T2560" s="13"/>
      <c r="V2560" s="13" t="s">
        <v>370</v>
      </c>
      <c r="W2560" s="13"/>
      <c r="Y2560" s="13"/>
      <c r="Z2560" s="14"/>
      <c r="AD2560" s="13">
        <f t="shared" si="260"/>
        <v>3</v>
      </c>
      <c r="AE2560" s="13">
        <f t="shared" si="263"/>
        <v>0</v>
      </c>
      <c r="AF2560" s="13">
        <f t="shared" si="264"/>
        <v>0</v>
      </c>
      <c r="AG2560" s="13">
        <f t="shared" si="267"/>
        <v>0</v>
      </c>
      <c r="AH2560" s="12">
        <f t="shared" si="268"/>
        <v>3</v>
      </c>
    </row>
    <row r="2561" spans="1:34" hidden="1" x14ac:dyDescent="0.3">
      <c r="A2561" s="11" t="s">
        <v>8222</v>
      </c>
      <c r="B2561" s="12" t="s">
        <v>4976</v>
      </c>
      <c r="C2561" s="12" t="s">
        <v>7358</v>
      </c>
      <c r="D2561" s="11" t="s">
        <v>8209</v>
      </c>
      <c r="E2561" s="11" t="s">
        <v>8223</v>
      </c>
      <c r="F2561" s="11" t="s">
        <v>8222</v>
      </c>
      <c r="G2561" s="12" t="s">
        <v>8224</v>
      </c>
      <c r="I2561" s="13"/>
      <c r="J2561" s="13"/>
      <c r="K2561" s="17" t="s">
        <v>416</v>
      </c>
      <c r="M2561" s="15"/>
      <c r="N2561" s="13"/>
      <c r="P2561" s="13"/>
      <c r="R2561" s="13"/>
      <c r="T2561" s="13"/>
      <c r="W2561" s="13"/>
      <c r="Y2561" s="13"/>
      <c r="Z2561" s="14"/>
      <c r="AD2561" s="13">
        <f t="shared" ref="AD2561:AD2618" si="269">COUNTIF(H2561:Z2561,"X")+COUNTIF(H2561:Z2561, "X(e)")</f>
        <v>1</v>
      </c>
      <c r="AE2561" s="13">
        <f t="shared" si="263"/>
        <v>0</v>
      </c>
      <c r="AF2561" s="13">
        <f t="shared" si="264"/>
        <v>0</v>
      </c>
      <c r="AG2561" s="13">
        <f t="shared" si="267"/>
        <v>0</v>
      </c>
      <c r="AH2561" s="12">
        <f t="shared" si="268"/>
        <v>1</v>
      </c>
    </row>
    <row r="2562" spans="1:34" hidden="1" x14ac:dyDescent="0.3">
      <c r="A2562" s="11" t="s">
        <v>8225</v>
      </c>
      <c r="B2562" s="12" t="s">
        <v>4976</v>
      </c>
      <c r="C2562" s="12" t="s">
        <v>7358</v>
      </c>
      <c r="D2562" s="11" t="s">
        <v>8209</v>
      </c>
      <c r="E2562" s="11" t="s">
        <v>8226</v>
      </c>
      <c r="F2562" s="11" t="s">
        <v>8225</v>
      </c>
      <c r="G2562" s="12" t="s">
        <v>8227</v>
      </c>
      <c r="I2562" s="13"/>
      <c r="J2562" s="13"/>
      <c r="M2562" s="15"/>
      <c r="N2562" s="13"/>
      <c r="O2562" s="13" t="s">
        <v>370</v>
      </c>
      <c r="P2562" s="13"/>
      <c r="R2562" s="13"/>
      <c r="S2562" s="13" t="s">
        <v>370</v>
      </c>
      <c r="T2562" s="13"/>
      <c r="W2562" s="13"/>
      <c r="Y2562" s="13"/>
      <c r="Z2562" s="14"/>
      <c r="AD2562" s="13">
        <f t="shared" si="269"/>
        <v>2</v>
      </c>
      <c r="AE2562" s="13">
        <f t="shared" si="263"/>
        <v>0</v>
      </c>
      <c r="AF2562" s="13">
        <f t="shared" si="264"/>
        <v>0</v>
      </c>
      <c r="AG2562" s="13">
        <f t="shared" si="267"/>
        <v>0</v>
      </c>
      <c r="AH2562" s="12">
        <f t="shared" si="268"/>
        <v>2</v>
      </c>
    </row>
    <row r="2563" spans="1:34" hidden="1" x14ac:dyDescent="0.3">
      <c r="A2563" s="11" t="s">
        <v>8228</v>
      </c>
      <c r="B2563" s="12" t="s">
        <v>4976</v>
      </c>
      <c r="C2563" s="12" t="s">
        <v>7358</v>
      </c>
      <c r="D2563" s="11" t="s">
        <v>8209</v>
      </c>
      <c r="E2563" s="11" t="s">
        <v>6878</v>
      </c>
      <c r="F2563" s="11" t="s">
        <v>8228</v>
      </c>
      <c r="G2563" s="12" t="s">
        <v>8229</v>
      </c>
      <c r="H2563" s="13" t="s">
        <v>370</v>
      </c>
      <c r="I2563" s="13"/>
      <c r="J2563" s="13" t="s">
        <v>370</v>
      </c>
      <c r="M2563" s="15"/>
      <c r="N2563" s="13"/>
      <c r="P2563" s="13"/>
      <c r="R2563" s="13"/>
      <c r="S2563" s="13" t="s">
        <v>370</v>
      </c>
      <c r="T2563" s="13"/>
      <c r="W2563" s="13"/>
      <c r="Y2563" s="13"/>
      <c r="Z2563" s="14"/>
      <c r="AD2563" s="13">
        <f t="shared" si="269"/>
        <v>3</v>
      </c>
      <c r="AE2563" s="13">
        <f t="shared" si="263"/>
        <v>0</v>
      </c>
      <c r="AF2563" s="13">
        <f t="shared" si="264"/>
        <v>0</v>
      </c>
      <c r="AG2563" s="13">
        <f t="shared" si="267"/>
        <v>0</v>
      </c>
      <c r="AH2563" s="12">
        <f t="shared" si="268"/>
        <v>3</v>
      </c>
    </row>
    <row r="2564" spans="1:34" hidden="1" x14ac:dyDescent="0.3">
      <c r="A2564" s="11" t="s">
        <v>8230</v>
      </c>
      <c r="B2564" s="12" t="s">
        <v>4976</v>
      </c>
      <c r="C2564" s="12" t="s">
        <v>7358</v>
      </c>
      <c r="D2564" s="11" t="s">
        <v>8209</v>
      </c>
      <c r="E2564" s="11" t="s">
        <v>8231</v>
      </c>
      <c r="F2564" s="11" t="s">
        <v>8230</v>
      </c>
      <c r="G2564" s="12" t="s">
        <v>8232</v>
      </c>
      <c r="H2564" s="13" t="s">
        <v>370</v>
      </c>
      <c r="I2564" s="13"/>
      <c r="J2564" s="13"/>
      <c r="K2564" s="14" t="s">
        <v>370</v>
      </c>
      <c r="M2564" s="15"/>
      <c r="N2564" s="13"/>
      <c r="P2564" s="13"/>
      <c r="R2564" s="13" t="s">
        <v>538</v>
      </c>
      <c r="T2564" s="13"/>
      <c r="V2564" s="13" t="s">
        <v>370</v>
      </c>
      <c r="W2564" s="13"/>
      <c r="Y2564" s="13"/>
      <c r="Z2564" s="14"/>
      <c r="AD2564" s="13">
        <f t="shared" si="269"/>
        <v>3</v>
      </c>
      <c r="AE2564" s="13">
        <f t="shared" si="263"/>
        <v>1</v>
      </c>
      <c r="AF2564" s="13">
        <f t="shared" si="264"/>
        <v>0</v>
      </c>
      <c r="AG2564" s="13">
        <f t="shared" si="267"/>
        <v>0</v>
      </c>
      <c r="AH2564" s="12">
        <f t="shared" si="268"/>
        <v>4</v>
      </c>
    </row>
    <row r="2565" spans="1:34" hidden="1" x14ac:dyDescent="0.3">
      <c r="A2565" s="11" t="s">
        <v>8233</v>
      </c>
      <c r="B2565" s="12" t="s">
        <v>4976</v>
      </c>
      <c r="C2565" s="12" t="s">
        <v>7358</v>
      </c>
      <c r="D2565" s="11" t="s">
        <v>8209</v>
      </c>
      <c r="E2565" s="11" t="s">
        <v>6592</v>
      </c>
      <c r="F2565" s="11" t="s">
        <v>8233</v>
      </c>
      <c r="G2565" s="12" t="s">
        <v>8234</v>
      </c>
      <c r="H2565" s="13" t="s">
        <v>370</v>
      </c>
      <c r="I2565" s="13"/>
      <c r="J2565" s="13" t="s">
        <v>370</v>
      </c>
      <c r="K2565" s="14" t="s">
        <v>524</v>
      </c>
      <c r="M2565" s="15"/>
      <c r="N2565" s="13"/>
      <c r="P2565" s="13"/>
      <c r="R2565" s="13" t="s">
        <v>370</v>
      </c>
      <c r="T2565" s="13"/>
      <c r="W2565" s="13"/>
      <c r="Y2565" s="13"/>
      <c r="Z2565" s="14"/>
      <c r="AD2565" s="13">
        <f t="shared" si="269"/>
        <v>3</v>
      </c>
      <c r="AE2565" s="13">
        <f t="shared" si="263"/>
        <v>0</v>
      </c>
      <c r="AF2565" s="13">
        <f t="shared" si="264"/>
        <v>1</v>
      </c>
      <c r="AG2565" s="13">
        <f t="shared" si="267"/>
        <v>0</v>
      </c>
      <c r="AH2565" s="12">
        <f t="shared" si="268"/>
        <v>4</v>
      </c>
    </row>
    <row r="2566" spans="1:34" hidden="1" x14ac:dyDescent="0.3">
      <c r="A2566" s="11" t="s">
        <v>8235</v>
      </c>
      <c r="B2566" s="12" t="s">
        <v>4976</v>
      </c>
      <c r="C2566" s="12" t="s">
        <v>7358</v>
      </c>
      <c r="D2566" s="11" t="s">
        <v>8209</v>
      </c>
      <c r="E2566" s="11" t="s">
        <v>8236</v>
      </c>
      <c r="F2566" s="11" t="s">
        <v>8235</v>
      </c>
      <c r="G2566" s="12" t="s">
        <v>8237</v>
      </c>
      <c r="H2566" s="13" t="s">
        <v>370</v>
      </c>
      <c r="I2566" s="13"/>
      <c r="J2566" s="13" t="s">
        <v>370</v>
      </c>
      <c r="K2566" s="14" t="s">
        <v>524</v>
      </c>
      <c r="L2566" s="13" t="s">
        <v>1177</v>
      </c>
      <c r="M2566" s="15"/>
      <c r="N2566" s="13"/>
      <c r="P2566" s="13"/>
      <c r="R2566" s="13" t="s">
        <v>538</v>
      </c>
      <c r="S2566" s="13" t="s">
        <v>370</v>
      </c>
      <c r="T2566" s="13"/>
      <c r="W2566" s="13"/>
      <c r="Y2566" s="13"/>
      <c r="Z2566" s="14"/>
      <c r="AD2566" s="13">
        <f t="shared" si="269"/>
        <v>3</v>
      </c>
      <c r="AE2566" s="13">
        <f t="shared" si="263"/>
        <v>1</v>
      </c>
      <c r="AF2566" s="13">
        <f t="shared" si="264"/>
        <v>1</v>
      </c>
      <c r="AG2566" s="13">
        <f t="shared" si="267"/>
        <v>0</v>
      </c>
      <c r="AH2566" s="12">
        <f t="shared" si="268"/>
        <v>5</v>
      </c>
    </row>
    <row r="2567" spans="1:34" hidden="1" x14ac:dyDescent="0.3">
      <c r="A2567" s="11" t="s">
        <v>8238</v>
      </c>
      <c r="B2567" s="12" t="s">
        <v>4976</v>
      </c>
      <c r="C2567" s="12" t="s">
        <v>7358</v>
      </c>
      <c r="D2567" s="11" t="s">
        <v>8209</v>
      </c>
      <c r="E2567" s="11" t="s">
        <v>6634</v>
      </c>
      <c r="F2567" s="11" t="s">
        <v>8238</v>
      </c>
      <c r="G2567" s="12" t="s">
        <v>8239</v>
      </c>
      <c r="H2567" s="13" t="s">
        <v>370</v>
      </c>
      <c r="I2567" s="13"/>
      <c r="J2567" s="13" t="s">
        <v>538</v>
      </c>
      <c r="K2567" s="14" t="s">
        <v>524</v>
      </c>
      <c r="M2567" s="15"/>
      <c r="N2567" s="13"/>
      <c r="P2567" s="13"/>
      <c r="R2567" s="13" t="s">
        <v>538</v>
      </c>
      <c r="S2567" s="13" t="s">
        <v>361</v>
      </c>
      <c r="T2567" s="13"/>
      <c r="W2567" s="13"/>
      <c r="Y2567" s="13"/>
      <c r="Z2567" s="14"/>
      <c r="AD2567" s="13">
        <f t="shared" si="269"/>
        <v>1</v>
      </c>
      <c r="AE2567" s="13">
        <f t="shared" si="263"/>
        <v>2</v>
      </c>
      <c r="AF2567" s="13">
        <f t="shared" si="264"/>
        <v>2</v>
      </c>
      <c r="AG2567" s="13">
        <f t="shared" si="267"/>
        <v>0</v>
      </c>
      <c r="AH2567" s="12">
        <f t="shared" si="268"/>
        <v>5</v>
      </c>
    </row>
    <row r="2568" spans="1:34" hidden="1" x14ac:dyDescent="0.3">
      <c r="A2568" s="11" t="s">
        <v>8240</v>
      </c>
      <c r="B2568" s="12" t="s">
        <v>4976</v>
      </c>
      <c r="C2568" s="12" t="s">
        <v>7358</v>
      </c>
      <c r="D2568" s="11" t="s">
        <v>8241</v>
      </c>
      <c r="E2568" s="11" t="s">
        <v>8242</v>
      </c>
      <c r="F2568" s="11" t="s">
        <v>8240</v>
      </c>
      <c r="G2568" s="12" t="s">
        <v>8243</v>
      </c>
      <c r="H2568" s="13" t="s">
        <v>370</v>
      </c>
      <c r="I2568" s="13"/>
      <c r="J2568" s="13" t="s">
        <v>370</v>
      </c>
      <c r="K2568" s="14" t="s">
        <v>370</v>
      </c>
      <c r="M2568" s="15" t="s">
        <v>538</v>
      </c>
      <c r="N2568" s="13"/>
      <c r="P2568" s="13"/>
      <c r="R2568" s="13" t="s">
        <v>370</v>
      </c>
      <c r="S2568" s="13" t="s">
        <v>538</v>
      </c>
      <c r="T2568" s="13"/>
      <c r="V2568" s="13" t="s">
        <v>370</v>
      </c>
      <c r="W2568" s="13" t="s">
        <v>370</v>
      </c>
      <c r="Y2568" s="13"/>
      <c r="Z2568" s="14"/>
      <c r="AD2568" s="13">
        <f t="shared" si="269"/>
        <v>6</v>
      </c>
      <c r="AE2568" s="13">
        <f t="shared" si="263"/>
        <v>2</v>
      </c>
      <c r="AF2568" s="13">
        <f t="shared" si="264"/>
        <v>0</v>
      </c>
      <c r="AG2568" s="13">
        <f t="shared" si="267"/>
        <v>0</v>
      </c>
      <c r="AH2568" s="12">
        <f t="shared" si="268"/>
        <v>8</v>
      </c>
    </row>
    <row r="2569" spans="1:34" hidden="1" x14ac:dyDescent="0.3">
      <c r="A2569" s="11" t="s">
        <v>8244</v>
      </c>
      <c r="B2569" s="12" t="s">
        <v>4976</v>
      </c>
      <c r="C2569" s="12" t="s">
        <v>7358</v>
      </c>
      <c r="D2569" s="11" t="s">
        <v>8245</v>
      </c>
      <c r="E2569" s="11" t="s">
        <v>8246</v>
      </c>
      <c r="F2569" s="11" t="s">
        <v>8244</v>
      </c>
      <c r="G2569" s="12" t="s">
        <v>8247</v>
      </c>
      <c r="I2569" s="13"/>
      <c r="J2569" s="13" t="s">
        <v>370</v>
      </c>
      <c r="K2569" s="14" t="s">
        <v>370</v>
      </c>
      <c r="M2569" s="15" t="s">
        <v>396</v>
      </c>
      <c r="N2569" s="13"/>
      <c r="O2569" s="13" t="s">
        <v>524</v>
      </c>
      <c r="P2569" s="13"/>
      <c r="R2569" s="13"/>
      <c r="S2569" s="13" t="s">
        <v>370</v>
      </c>
      <c r="T2569" s="13"/>
      <c r="W2569" s="13"/>
      <c r="Y2569" s="13"/>
      <c r="Z2569" s="14"/>
      <c r="AD2569" s="13">
        <f t="shared" si="269"/>
        <v>3</v>
      </c>
      <c r="AE2569" s="13">
        <f t="shared" si="263"/>
        <v>0</v>
      </c>
      <c r="AF2569" s="13">
        <f t="shared" si="264"/>
        <v>1</v>
      </c>
      <c r="AG2569" s="13">
        <f t="shared" si="267"/>
        <v>0</v>
      </c>
      <c r="AH2569" s="12">
        <f t="shared" si="268"/>
        <v>4</v>
      </c>
    </row>
    <row r="2570" spans="1:34" hidden="1" x14ac:dyDescent="0.3">
      <c r="A2570" s="11" t="s">
        <v>8248</v>
      </c>
      <c r="B2570" s="12" t="s">
        <v>4976</v>
      </c>
      <c r="C2570" s="12" t="s">
        <v>7358</v>
      </c>
      <c r="D2570" s="11" t="s">
        <v>8249</v>
      </c>
      <c r="E2570" s="11" t="s">
        <v>4217</v>
      </c>
      <c r="F2570" s="11" t="s">
        <v>8248</v>
      </c>
      <c r="G2570" s="12" t="s">
        <v>8250</v>
      </c>
      <c r="H2570" s="13" t="s">
        <v>370</v>
      </c>
      <c r="I2570" s="13"/>
      <c r="J2570" s="13" t="s">
        <v>370</v>
      </c>
      <c r="K2570" s="14" t="s">
        <v>524</v>
      </c>
      <c r="L2570" s="13" t="s">
        <v>370</v>
      </c>
      <c r="M2570" s="15" t="s">
        <v>370</v>
      </c>
      <c r="N2570" s="13"/>
      <c r="O2570" s="13" t="s">
        <v>370</v>
      </c>
      <c r="P2570" s="13"/>
      <c r="R2570" s="13"/>
      <c r="S2570" s="13" t="s">
        <v>370</v>
      </c>
      <c r="T2570" s="13"/>
      <c r="W2570" s="13"/>
      <c r="Y2570" s="13"/>
      <c r="Z2570" s="14"/>
      <c r="AD2570" s="13">
        <f t="shared" si="269"/>
        <v>6</v>
      </c>
      <c r="AE2570" s="13">
        <f t="shared" si="263"/>
        <v>0</v>
      </c>
      <c r="AF2570" s="13">
        <f t="shared" si="264"/>
        <v>1</v>
      </c>
      <c r="AG2570" s="13">
        <f t="shared" si="267"/>
        <v>0</v>
      </c>
      <c r="AH2570" s="12">
        <f t="shared" si="268"/>
        <v>7</v>
      </c>
    </row>
    <row r="2571" spans="1:34" hidden="1" x14ac:dyDescent="0.3">
      <c r="A2571" s="11" t="s">
        <v>8251</v>
      </c>
      <c r="B2571" s="12" t="s">
        <v>4976</v>
      </c>
      <c r="C2571" s="12" t="s">
        <v>7358</v>
      </c>
      <c r="D2571" s="11" t="s">
        <v>8249</v>
      </c>
      <c r="E2571" s="11" t="s">
        <v>1223</v>
      </c>
      <c r="F2571" s="11" t="s">
        <v>8251</v>
      </c>
      <c r="G2571" s="12" t="s">
        <v>8252</v>
      </c>
      <c r="I2571" s="13"/>
      <c r="J2571" s="13" t="s">
        <v>370</v>
      </c>
      <c r="M2571" s="15"/>
      <c r="N2571" s="13"/>
      <c r="P2571" s="13"/>
      <c r="R2571" s="13"/>
      <c r="S2571" s="13" t="s">
        <v>370</v>
      </c>
      <c r="T2571" s="13"/>
      <c r="W2571" s="13"/>
      <c r="Y2571" s="13"/>
      <c r="Z2571" s="14"/>
      <c r="AD2571" s="13">
        <f t="shared" si="269"/>
        <v>2</v>
      </c>
      <c r="AE2571" s="13">
        <f t="shared" si="263"/>
        <v>0</v>
      </c>
      <c r="AF2571" s="13">
        <f t="shared" si="264"/>
        <v>0</v>
      </c>
      <c r="AG2571" s="13">
        <f t="shared" si="267"/>
        <v>0</v>
      </c>
      <c r="AH2571" s="12">
        <f t="shared" si="268"/>
        <v>2</v>
      </c>
    </row>
    <row r="2572" spans="1:34" hidden="1" x14ac:dyDescent="0.3">
      <c r="A2572" s="11" t="s">
        <v>8253</v>
      </c>
      <c r="B2572" s="12" t="s">
        <v>4976</v>
      </c>
      <c r="C2572" s="12" t="s">
        <v>7358</v>
      </c>
      <c r="D2572" s="11" t="s">
        <v>8249</v>
      </c>
      <c r="E2572" s="11" t="s">
        <v>8254</v>
      </c>
      <c r="F2572" s="11" t="s">
        <v>8253</v>
      </c>
      <c r="G2572" s="12" t="s">
        <v>8255</v>
      </c>
      <c r="H2572" s="13" t="s">
        <v>370</v>
      </c>
      <c r="I2572" s="13"/>
      <c r="J2572" s="13" t="s">
        <v>370</v>
      </c>
      <c r="L2572" s="13" t="s">
        <v>370</v>
      </c>
      <c r="M2572" s="15"/>
      <c r="N2572" s="13"/>
      <c r="P2572" s="13"/>
      <c r="R2572" s="13"/>
      <c r="S2572" s="13" t="s">
        <v>370</v>
      </c>
      <c r="T2572" s="13"/>
      <c r="W2572" s="13"/>
      <c r="Y2572" s="13"/>
      <c r="Z2572" s="14"/>
      <c r="AD2572" s="13">
        <f t="shared" si="269"/>
        <v>4</v>
      </c>
      <c r="AE2572" s="13">
        <f t="shared" si="263"/>
        <v>0</v>
      </c>
      <c r="AF2572" s="13">
        <f t="shared" si="264"/>
        <v>0</v>
      </c>
      <c r="AG2572" s="13">
        <f t="shared" si="267"/>
        <v>0</v>
      </c>
      <c r="AH2572" s="12">
        <f t="shared" si="268"/>
        <v>4</v>
      </c>
    </row>
    <row r="2573" spans="1:34" hidden="1" x14ac:dyDescent="0.3">
      <c r="A2573" s="11" t="s">
        <v>8256</v>
      </c>
      <c r="B2573" s="12" t="s">
        <v>4976</v>
      </c>
      <c r="C2573" s="12" t="s">
        <v>7358</v>
      </c>
      <c r="D2573" s="11" t="s">
        <v>8249</v>
      </c>
      <c r="E2573" s="11" t="s">
        <v>408</v>
      </c>
      <c r="F2573" s="11" t="s">
        <v>8256</v>
      </c>
      <c r="G2573" s="12" t="s">
        <v>8257</v>
      </c>
      <c r="H2573" s="13" t="s">
        <v>370</v>
      </c>
      <c r="I2573" s="13"/>
      <c r="J2573" s="13" t="s">
        <v>370</v>
      </c>
      <c r="L2573" s="13" t="s">
        <v>370</v>
      </c>
      <c r="M2573" s="15"/>
      <c r="N2573" s="13"/>
      <c r="P2573" s="13"/>
      <c r="R2573" s="13"/>
      <c r="S2573" s="13" t="s">
        <v>538</v>
      </c>
      <c r="T2573" s="13"/>
      <c r="W2573" s="13"/>
      <c r="Y2573" s="13"/>
      <c r="Z2573" s="14"/>
      <c r="AD2573" s="13">
        <f t="shared" si="269"/>
        <v>3</v>
      </c>
      <c r="AE2573" s="13">
        <f t="shared" si="263"/>
        <v>1</v>
      </c>
      <c r="AF2573" s="13">
        <f t="shared" si="264"/>
        <v>0</v>
      </c>
      <c r="AG2573" s="13">
        <f t="shared" si="267"/>
        <v>0</v>
      </c>
      <c r="AH2573" s="12">
        <f t="shared" si="268"/>
        <v>4</v>
      </c>
    </row>
    <row r="2574" spans="1:34" hidden="1" x14ac:dyDescent="0.3">
      <c r="A2574" s="11" t="s">
        <v>8258</v>
      </c>
      <c r="B2574" s="12" t="s">
        <v>4976</v>
      </c>
      <c r="C2574" s="12" t="s">
        <v>7358</v>
      </c>
      <c r="D2574" s="11" t="s">
        <v>8249</v>
      </c>
      <c r="E2574" s="11" t="s">
        <v>5596</v>
      </c>
      <c r="F2574" s="11" t="s">
        <v>8258</v>
      </c>
      <c r="G2574" s="12" t="s">
        <v>8259</v>
      </c>
      <c r="I2574" s="13"/>
      <c r="J2574" s="13" t="s">
        <v>370</v>
      </c>
      <c r="L2574" s="13" t="s">
        <v>370</v>
      </c>
      <c r="M2574" s="15"/>
      <c r="N2574" s="13"/>
      <c r="P2574" s="13"/>
      <c r="R2574" s="13"/>
      <c r="S2574" s="13" t="s">
        <v>370</v>
      </c>
      <c r="T2574" s="13"/>
      <c r="W2574" s="13"/>
      <c r="Y2574" s="13"/>
      <c r="Z2574" s="14"/>
      <c r="AD2574" s="13">
        <f t="shared" si="269"/>
        <v>3</v>
      </c>
      <c r="AE2574" s="13">
        <f t="shared" si="263"/>
        <v>0</v>
      </c>
      <c r="AF2574" s="13">
        <f t="shared" si="264"/>
        <v>0</v>
      </c>
      <c r="AG2574" s="13">
        <f t="shared" si="267"/>
        <v>0</v>
      </c>
      <c r="AH2574" s="12">
        <f t="shared" si="268"/>
        <v>3</v>
      </c>
    </row>
    <row r="2575" spans="1:34" hidden="1" x14ac:dyDescent="0.3">
      <c r="A2575" s="11" t="s">
        <v>8260</v>
      </c>
      <c r="B2575" s="12" t="s">
        <v>4976</v>
      </c>
      <c r="C2575" s="12" t="s">
        <v>7358</v>
      </c>
      <c r="D2575" s="11" t="s">
        <v>8249</v>
      </c>
      <c r="E2575" s="11" t="s">
        <v>8261</v>
      </c>
      <c r="F2575" s="11" t="s">
        <v>8260</v>
      </c>
      <c r="G2575" s="12" t="s">
        <v>8262</v>
      </c>
      <c r="H2575" s="13" t="s">
        <v>370</v>
      </c>
      <c r="I2575" s="13"/>
      <c r="J2575" s="13" t="s">
        <v>370</v>
      </c>
      <c r="L2575" s="13" t="s">
        <v>370</v>
      </c>
      <c r="M2575" s="15"/>
      <c r="N2575" s="13"/>
      <c r="P2575" s="13"/>
      <c r="R2575" s="13"/>
      <c r="S2575" s="13" t="s">
        <v>538</v>
      </c>
      <c r="T2575" s="13"/>
      <c r="W2575" s="13"/>
      <c r="Y2575" s="13"/>
      <c r="Z2575" s="14"/>
      <c r="AD2575" s="13">
        <f t="shared" si="269"/>
        <v>3</v>
      </c>
      <c r="AE2575" s="13">
        <f t="shared" si="263"/>
        <v>1</v>
      </c>
      <c r="AF2575" s="13">
        <f t="shared" si="264"/>
        <v>0</v>
      </c>
      <c r="AG2575" s="13">
        <f t="shared" si="267"/>
        <v>0</v>
      </c>
      <c r="AH2575" s="12">
        <f t="shared" si="268"/>
        <v>4</v>
      </c>
    </row>
    <row r="2576" spans="1:34" hidden="1" x14ac:dyDescent="0.3">
      <c r="A2576" s="11" t="s">
        <v>8263</v>
      </c>
      <c r="B2576" s="12" t="s">
        <v>4976</v>
      </c>
      <c r="C2576" s="12" t="s">
        <v>7358</v>
      </c>
      <c r="D2576" s="11" t="s">
        <v>8249</v>
      </c>
      <c r="E2576" s="11" t="s">
        <v>8264</v>
      </c>
      <c r="F2576" s="11" t="s">
        <v>8263</v>
      </c>
      <c r="G2576" s="12" t="s">
        <v>8265</v>
      </c>
      <c r="H2576" s="13" t="s">
        <v>370</v>
      </c>
      <c r="I2576" s="13"/>
      <c r="J2576" s="13" t="s">
        <v>370</v>
      </c>
      <c r="L2576" s="13" t="s">
        <v>370</v>
      </c>
      <c r="M2576" s="15"/>
      <c r="N2576" s="13"/>
      <c r="P2576" s="13"/>
      <c r="R2576" s="13"/>
      <c r="S2576" s="13" t="s">
        <v>370</v>
      </c>
      <c r="T2576" s="13"/>
      <c r="W2576" s="13"/>
      <c r="Y2576" s="13"/>
      <c r="Z2576" s="14"/>
      <c r="AD2576" s="13">
        <f t="shared" si="269"/>
        <v>4</v>
      </c>
      <c r="AE2576" s="13">
        <f t="shared" si="263"/>
        <v>0</v>
      </c>
      <c r="AF2576" s="13">
        <f t="shared" si="264"/>
        <v>0</v>
      </c>
      <c r="AG2576" s="13">
        <f t="shared" si="267"/>
        <v>0</v>
      </c>
      <c r="AH2576" s="12">
        <f t="shared" si="268"/>
        <v>4</v>
      </c>
    </row>
    <row r="2577" spans="1:34" hidden="1" x14ac:dyDescent="0.3">
      <c r="A2577" s="11" t="s">
        <v>8266</v>
      </c>
      <c r="B2577" s="12" t="s">
        <v>4976</v>
      </c>
      <c r="C2577" s="12" t="s">
        <v>7358</v>
      </c>
      <c r="D2577" s="11" t="s">
        <v>8249</v>
      </c>
      <c r="E2577" s="11" t="s">
        <v>8267</v>
      </c>
      <c r="F2577" s="11" t="s">
        <v>8266</v>
      </c>
      <c r="G2577" s="12" t="s">
        <v>8268</v>
      </c>
      <c r="H2577" s="13" t="s">
        <v>370</v>
      </c>
      <c r="I2577" s="13"/>
      <c r="J2577" s="13"/>
      <c r="K2577" s="14" t="s">
        <v>524</v>
      </c>
      <c r="L2577" s="13" t="s">
        <v>370</v>
      </c>
      <c r="M2577" s="15"/>
      <c r="N2577" s="13"/>
      <c r="O2577" s="13" t="s">
        <v>396</v>
      </c>
      <c r="P2577" s="13"/>
      <c r="R2577" s="13"/>
      <c r="S2577" s="13" t="s">
        <v>538</v>
      </c>
      <c r="T2577" s="13"/>
      <c r="V2577" s="13" t="s">
        <v>538</v>
      </c>
      <c r="W2577" s="13"/>
      <c r="Y2577" s="13"/>
      <c r="Z2577" s="14" t="s">
        <v>370</v>
      </c>
      <c r="AD2577" s="13">
        <f t="shared" si="269"/>
        <v>3</v>
      </c>
      <c r="AE2577" s="13">
        <f t="shared" si="263"/>
        <v>2</v>
      </c>
      <c r="AF2577" s="13">
        <f t="shared" si="264"/>
        <v>1</v>
      </c>
      <c r="AG2577" s="13">
        <f t="shared" si="267"/>
        <v>0</v>
      </c>
      <c r="AH2577" s="12">
        <f t="shared" si="268"/>
        <v>6</v>
      </c>
    </row>
    <row r="2578" spans="1:34" hidden="1" x14ac:dyDescent="0.3">
      <c r="A2578" s="11" t="s">
        <v>8269</v>
      </c>
      <c r="B2578" s="12" t="s">
        <v>4976</v>
      </c>
      <c r="C2578" s="12" t="s">
        <v>7358</v>
      </c>
      <c r="D2578" s="11" t="s">
        <v>8249</v>
      </c>
      <c r="E2578" s="11" t="s">
        <v>6843</v>
      </c>
      <c r="F2578" s="11" t="s">
        <v>8269</v>
      </c>
      <c r="G2578" s="12" t="s">
        <v>8270</v>
      </c>
      <c r="H2578" s="13" t="s">
        <v>370</v>
      </c>
      <c r="I2578" s="13"/>
      <c r="J2578" s="13" t="s">
        <v>538</v>
      </c>
      <c r="L2578" s="13" t="s">
        <v>370</v>
      </c>
      <c r="M2578" s="15" t="s">
        <v>524</v>
      </c>
      <c r="N2578" s="13"/>
      <c r="O2578" s="13" t="s">
        <v>538</v>
      </c>
      <c r="P2578" s="13"/>
      <c r="R2578" s="13"/>
      <c r="S2578" s="13" t="s">
        <v>538</v>
      </c>
      <c r="T2578" s="13"/>
      <c r="V2578" s="13" t="s">
        <v>524</v>
      </c>
      <c r="W2578" s="13"/>
      <c r="Y2578" s="13"/>
      <c r="Z2578" s="14" t="s">
        <v>524</v>
      </c>
      <c r="AD2578" s="13">
        <f t="shared" si="269"/>
        <v>2</v>
      </c>
      <c r="AE2578" s="13">
        <f t="shared" si="263"/>
        <v>3</v>
      </c>
      <c r="AF2578" s="13">
        <f t="shared" si="264"/>
        <v>3</v>
      </c>
      <c r="AG2578" s="13">
        <f t="shared" si="267"/>
        <v>0</v>
      </c>
      <c r="AH2578" s="12">
        <f t="shared" si="268"/>
        <v>8</v>
      </c>
    </row>
    <row r="2579" spans="1:34" hidden="1" x14ac:dyDescent="0.3">
      <c r="A2579" s="11" t="s">
        <v>8271</v>
      </c>
      <c r="B2579" s="12" t="s">
        <v>4976</v>
      </c>
      <c r="C2579" s="12" t="s">
        <v>7358</v>
      </c>
      <c r="D2579" s="11" t="s">
        <v>8249</v>
      </c>
      <c r="E2579" s="11" t="s">
        <v>7883</v>
      </c>
      <c r="F2579" s="11" t="s">
        <v>8271</v>
      </c>
      <c r="G2579" s="12" t="s">
        <v>8272</v>
      </c>
      <c r="I2579" s="13"/>
      <c r="J2579" s="13"/>
      <c r="M2579" s="15" t="s">
        <v>370</v>
      </c>
      <c r="N2579" s="13"/>
      <c r="O2579" s="13" t="s">
        <v>370</v>
      </c>
      <c r="P2579" s="13"/>
      <c r="R2579" s="13"/>
      <c r="S2579" s="13" t="s">
        <v>396</v>
      </c>
      <c r="T2579" s="13"/>
      <c r="W2579" s="13"/>
      <c r="Y2579" s="13"/>
      <c r="Z2579" s="14"/>
      <c r="AD2579" s="13">
        <f t="shared" si="269"/>
        <v>2</v>
      </c>
      <c r="AE2579" s="13">
        <f t="shared" si="263"/>
        <v>0</v>
      </c>
      <c r="AF2579" s="13">
        <f t="shared" si="264"/>
        <v>0</v>
      </c>
      <c r="AG2579" s="13">
        <f t="shared" si="267"/>
        <v>0</v>
      </c>
      <c r="AH2579" s="12">
        <f t="shared" si="268"/>
        <v>2</v>
      </c>
    </row>
    <row r="2580" spans="1:34" hidden="1" x14ac:dyDescent="0.3">
      <c r="A2580" s="11" t="s">
        <v>8273</v>
      </c>
      <c r="B2580" s="12" t="s">
        <v>4976</v>
      </c>
      <c r="C2580" s="12" t="s">
        <v>7358</v>
      </c>
      <c r="D2580" s="11" t="s">
        <v>8249</v>
      </c>
      <c r="E2580" s="11" t="s">
        <v>8274</v>
      </c>
      <c r="F2580" s="11" t="s">
        <v>8273</v>
      </c>
      <c r="G2580" s="12" t="s">
        <v>8275</v>
      </c>
      <c r="H2580" s="13" t="s">
        <v>370</v>
      </c>
      <c r="I2580" s="13"/>
      <c r="J2580" s="13" t="s">
        <v>538</v>
      </c>
      <c r="K2580" s="14" t="s">
        <v>524</v>
      </c>
      <c r="L2580" s="13" t="s">
        <v>370</v>
      </c>
      <c r="M2580" s="15"/>
      <c r="N2580" s="13"/>
      <c r="P2580" s="13"/>
      <c r="R2580" s="13"/>
      <c r="S2580" s="13" t="s">
        <v>538</v>
      </c>
      <c r="T2580" s="13"/>
      <c r="W2580" s="13"/>
      <c r="Y2580" s="13"/>
      <c r="Z2580" s="14"/>
      <c r="AD2580" s="13">
        <f t="shared" si="269"/>
        <v>2</v>
      </c>
      <c r="AE2580" s="13">
        <f t="shared" si="263"/>
        <v>2</v>
      </c>
      <c r="AF2580" s="13">
        <f t="shared" si="264"/>
        <v>1</v>
      </c>
      <c r="AG2580" s="13">
        <f t="shared" si="267"/>
        <v>0</v>
      </c>
      <c r="AH2580" s="12">
        <f t="shared" si="268"/>
        <v>5</v>
      </c>
    </row>
    <row r="2581" spans="1:34" hidden="1" x14ac:dyDescent="0.3">
      <c r="A2581" s="11" t="s">
        <v>8276</v>
      </c>
      <c r="B2581" s="12" t="s">
        <v>4976</v>
      </c>
      <c r="C2581" s="12" t="s">
        <v>7358</v>
      </c>
      <c r="D2581" s="11" t="s">
        <v>8249</v>
      </c>
      <c r="E2581" s="11" t="s">
        <v>4069</v>
      </c>
      <c r="F2581" s="11" t="s">
        <v>8276</v>
      </c>
      <c r="G2581" s="12" t="s">
        <v>8277</v>
      </c>
      <c r="H2581" s="13" t="s">
        <v>370</v>
      </c>
      <c r="I2581" s="13"/>
      <c r="J2581" s="13" t="s">
        <v>538</v>
      </c>
      <c r="L2581" s="13" t="s">
        <v>370</v>
      </c>
      <c r="M2581" s="15"/>
      <c r="N2581" s="13"/>
      <c r="P2581" s="13"/>
      <c r="R2581" s="13"/>
      <c r="S2581" s="13" t="s">
        <v>538</v>
      </c>
      <c r="T2581" s="13"/>
      <c r="W2581" s="13"/>
      <c r="Y2581" s="13"/>
      <c r="Z2581" s="14"/>
      <c r="AD2581" s="13">
        <f t="shared" si="269"/>
        <v>2</v>
      </c>
      <c r="AE2581" s="13">
        <f t="shared" si="263"/>
        <v>2</v>
      </c>
      <c r="AF2581" s="13">
        <f t="shared" si="264"/>
        <v>0</v>
      </c>
      <c r="AG2581" s="13">
        <f t="shared" si="267"/>
        <v>0</v>
      </c>
      <c r="AH2581" s="12">
        <f t="shared" si="268"/>
        <v>4</v>
      </c>
    </row>
    <row r="2582" spans="1:34" hidden="1" x14ac:dyDescent="0.3">
      <c r="A2582" s="11" t="s">
        <v>8278</v>
      </c>
      <c r="B2582" s="12" t="s">
        <v>4976</v>
      </c>
      <c r="C2582" s="12" t="s">
        <v>7358</v>
      </c>
      <c r="D2582" s="11" t="s">
        <v>8279</v>
      </c>
      <c r="E2582" s="11" t="s">
        <v>6219</v>
      </c>
      <c r="F2582" s="11" t="s">
        <v>8278</v>
      </c>
      <c r="G2582" s="12" t="s">
        <v>8280</v>
      </c>
      <c r="I2582" s="13"/>
      <c r="J2582" s="13" t="s">
        <v>370</v>
      </c>
      <c r="M2582" s="15" t="s">
        <v>370</v>
      </c>
      <c r="N2582" s="13"/>
      <c r="O2582" s="13" t="s">
        <v>370</v>
      </c>
      <c r="P2582" s="13"/>
      <c r="R2582" s="13"/>
      <c r="S2582" s="13" t="s">
        <v>370</v>
      </c>
      <c r="T2582" s="13"/>
      <c r="W2582" s="13"/>
      <c r="Y2582" s="13"/>
      <c r="Z2582" s="14"/>
      <c r="AD2582" s="13">
        <f t="shared" si="269"/>
        <v>4</v>
      </c>
      <c r="AE2582" s="13">
        <f t="shared" si="263"/>
        <v>0</v>
      </c>
      <c r="AF2582" s="13">
        <f t="shared" si="264"/>
        <v>0</v>
      </c>
      <c r="AG2582" s="13">
        <f t="shared" si="267"/>
        <v>0</v>
      </c>
      <c r="AH2582" s="12">
        <f t="shared" si="268"/>
        <v>4</v>
      </c>
    </row>
    <row r="2583" spans="1:34" hidden="1" x14ac:dyDescent="0.3">
      <c r="A2583" s="11" t="s">
        <v>8281</v>
      </c>
      <c r="B2583" s="12" t="s">
        <v>4976</v>
      </c>
      <c r="C2583" s="12" t="s">
        <v>7358</v>
      </c>
      <c r="D2583" s="11" t="s">
        <v>8279</v>
      </c>
      <c r="E2583" s="11" t="s">
        <v>1163</v>
      </c>
      <c r="F2583" s="11" t="s">
        <v>8281</v>
      </c>
      <c r="G2583" s="12" t="s">
        <v>8282</v>
      </c>
      <c r="H2583" s="13" t="s">
        <v>370</v>
      </c>
      <c r="I2583" s="13"/>
      <c r="J2583" s="13" t="s">
        <v>370</v>
      </c>
      <c r="L2583" s="13" t="s">
        <v>370</v>
      </c>
      <c r="M2583" s="15"/>
      <c r="N2583" s="13"/>
      <c r="P2583" s="13"/>
      <c r="R2583" s="13"/>
      <c r="S2583" s="13" t="s">
        <v>370</v>
      </c>
      <c r="T2583" s="13"/>
      <c r="W2583" s="13"/>
      <c r="Y2583" s="13"/>
      <c r="Z2583" s="14"/>
      <c r="AD2583" s="13">
        <f t="shared" si="269"/>
        <v>4</v>
      </c>
      <c r="AE2583" s="13">
        <f t="shared" si="263"/>
        <v>0</v>
      </c>
      <c r="AF2583" s="13">
        <f t="shared" si="264"/>
        <v>0</v>
      </c>
      <c r="AG2583" s="13">
        <f t="shared" si="267"/>
        <v>0</v>
      </c>
      <c r="AH2583" s="12">
        <f t="shared" si="268"/>
        <v>4</v>
      </c>
    </row>
    <row r="2584" spans="1:34" hidden="1" x14ac:dyDescent="0.3">
      <c r="A2584" s="11" t="s">
        <v>8283</v>
      </c>
      <c r="B2584" s="12" t="s">
        <v>4976</v>
      </c>
      <c r="C2584" s="12" t="s">
        <v>7358</v>
      </c>
      <c r="D2584" s="11" t="s">
        <v>8284</v>
      </c>
      <c r="E2584" s="11" t="s">
        <v>8285</v>
      </c>
      <c r="F2584" s="11" t="s">
        <v>8283</v>
      </c>
      <c r="G2584" s="12" t="s">
        <v>8286</v>
      </c>
      <c r="H2584" s="13" t="s">
        <v>370</v>
      </c>
      <c r="I2584" s="13"/>
      <c r="J2584" s="13"/>
      <c r="L2584" s="13" t="s">
        <v>370</v>
      </c>
      <c r="M2584" s="15"/>
      <c r="N2584" s="13"/>
      <c r="P2584" s="13"/>
      <c r="R2584" s="13"/>
      <c r="T2584" s="13"/>
      <c r="W2584" s="13"/>
      <c r="Y2584" s="13"/>
      <c r="Z2584" s="14" t="s">
        <v>524</v>
      </c>
      <c r="AD2584" s="13">
        <f>COUNTIF(H2584:Z2584,"X")+COUNTIF(H2584:Z2584, "X(e)")</f>
        <v>2</v>
      </c>
      <c r="AE2584" s="13">
        <f>COUNTIF(H2584:Z2584,"NB")</f>
        <v>0</v>
      </c>
      <c r="AF2584" s="13">
        <f>COUNTIF(H2584:Z2584,"V")</f>
        <v>1</v>
      </c>
      <c r="AG2584" s="13">
        <f>COUNTIF(H2584:AA2584,"IN")</f>
        <v>0</v>
      </c>
      <c r="AH2584" s="12">
        <f>SUM(AD2584:AG2584)</f>
        <v>3</v>
      </c>
    </row>
    <row r="2585" spans="1:34" hidden="1" x14ac:dyDescent="0.3">
      <c r="A2585" s="11" t="s">
        <v>8287</v>
      </c>
      <c r="B2585" s="12" t="s">
        <v>4976</v>
      </c>
      <c r="C2585" s="12" t="s">
        <v>7358</v>
      </c>
      <c r="D2585" s="11" t="s">
        <v>8288</v>
      </c>
      <c r="E2585" s="11" t="s">
        <v>8289</v>
      </c>
      <c r="F2585" s="11" t="s">
        <v>8287</v>
      </c>
      <c r="G2585" s="12" t="s">
        <v>8290</v>
      </c>
      <c r="H2585" s="13" t="s">
        <v>524</v>
      </c>
      <c r="I2585" s="13"/>
      <c r="J2585" s="13" t="s">
        <v>370</v>
      </c>
      <c r="K2585" s="14" t="s">
        <v>370</v>
      </c>
      <c r="M2585" s="15"/>
      <c r="N2585" s="13"/>
      <c r="P2585" s="13"/>
      <c r="R2585" s="13" t="s">
        <v>370</v>
      </c>
      <c r="T2585" s="13"/>
      <c r="W2585" s="13"/>
      <c r="Y2585" s="13"/>
      <c r="Z2585" s="14"/>
      <c r="AD2585" s="13">
        <f>COUNTIF(H2585:Z2585,"X")+COUNTIF(H2585:Z2585, "X(e)")</f>
        <v>3</v>
      </c>
      <c r="AE2585" s="13">
        <f>COUNTIF(H2585:Z2585,"NB")</f>
        <v>0</v>
      </c>
      <c r="AF2585" s="13">
        <f>COUNTIF(H2585:Z2585,"V")</f>
        <v>1</v>
      </c>
      <c r="AG2585" s="13">
        <f>COUNTIF(H2585:AA2585,"IN")</f>
        <v>0</v>
      </c>
      <c r="AH2585" s="12">
        <f>SUM(AD2585:AG2585)</f>
        <v>4</v>
      </c>
    </row>
    <row r="2586" spans="1:34" hidden="1" x14ac:dyDescent="0.3">
      <c r="A2586" s="11" t="s">
        <v>8291</v>
      </c>
      <c r="B2586" s="12" t="s">
        <v>4976</v>
      </c>
      <c r="C2586" s="12" t="s">
        <v>7358</v>
      </c>
      <c r="D2586" s="11" t="s">
        <v>8288</v>
      </c>
      <c r="E2586" s="11" t="s">
        <v>8292</v>
      </c>
      <c r="F2586" s="11" t="s">
        <v>8291</v>
      </c>
      <c r="G2586" s="12" t="s">
        <v>8293</v>
      </c>
      <c r="H2586" s="13" t="s">
        <v>370</v>
      </c>
      <c r="I2586" s="13"/>
      <c r="J2586" s="13" t="s">
        <v>538</v>
      </c>
      <c r="K2586" s="14" t="s">
        <v>370</v>
      </c>
      <c r="M2586" s="15"/>
      <c r="N2586" s="13"/>
      <c r="P2586" s="13"/>
      <c r="R2586" s="13" t="s">
        <v>370</v>
      </c>
      <c r="T2586" s="13"/>
      <c r="V2586" s="13" t="s">
        <v>370</v>
      </c>
      <c r="W2586" s="13"/>
      <c r="Y2586" s="13"/>
      <c r="Z2586" s="14"/>
      <c r="AD2586" s="13">
        <f>COUNTIF(H2586:Z2586,"X")+COUNTIF(H2586:Z2586, "X(e)")</f>
        <v>4</v>
      </c>
      <c r="AE2586" s="13">
        <f>COUNTIF(H2586:Z2586,"NB")</f>
        <v>1</v>
      </c>
      <c r="AF2586" s="13">
        <f>COUNTIF(H2586:Z2586,"V")</f>
        <v>0</v>
      </c>
      <c r="AG2586" s="13">
        <f>COUNTIF(H2586:AA2586,"IN")</f>
        <v>0</v>
      </c>
      <c r="AH2586" s="12">
        <f>SUM(AD2586:AG2586)</f>
        <v>5</v>
      </c>
    </row>
    <row r="2587" spans="1:34" hidden="1" x14ac:dyDescent="0.3">
      <c r="A2587" s="11" t="s">
        <v>8294</v>
      </c>
      <c r="B2587" s="12" t="s">
        <v>4976</v>
      </c>
      <c r="C2587" s="12" t="s">
        <v>7358</v>
      </c>
      <c r="D2587" s="11" t="s">
        <v>8295</v>
      </c>
      <c r="E2587" s="11" t="s">
        <v>408</v>
      </c>
      <c r="F2587" s="11" t="s">
        <v>8294</v>
      </c>
      <c r="G2587" s="12" t="s">
        <v>8296</v>
      </c>
      <c r="H2587" s="13" t="s">
        <v>370</v>
      </c>
      <c r="I2587" s="13"/>
      <c r="J2587" s="13" t="s">
        <v>370</v>
      </c>
      <c r="K2587" s="14" t="s">
        <v>370</v>
      </c>
      <c r="M2587" s="15"/>
      <c r="N2587" s="13"/>
      <c r="P2587" s="13"/>
      <c r="R2587" s="13" t="s">
        <v>370</v>
      </c>
      <c r="S2587" s="13" t="s">
        <v>370</v>
      </c>
      <c r="T2587" s="13" t="s">
        <v>370</v>
      </c>
      <c r="V2587" s="13" t="s">
        <v>370</v>
      </c>
      <c r="W2587" s="13"/>
      <c r="Y2587" s="13"/>
      <c r="Z2587" s="14"/>
      <c r="AD2587" s="13">
        <f t="shared" si="269"/>
        <v>7</v>
      </c>
      <c r="AE2587" s="13">
        <f t="shared" ref="AE2587:AE2650" si="270">COUNTIF(H2587:Z2587,"NB")</f>
        <v>0</v>
      </c>
      <c r="AF2587" s="13">
        <f t="shared" ref="AF2587:AF2650" si="271">COUNTIF(H2587:Z2587,"V")</f>
        <v>0</v>
      </c>
      <c r="AG2587" s="13">
        <f t="shared" si="267"/>
        <v>0</v>
      </c>
      <c r="AH2587" s="12">
        <f t="shared" si="268"/>
        <v>7</v>
      </c>
    </row>
    <row r="2588" spans="1:34" hidden="1" x14ac:dyDescent="0.3">
      <c r="A2588" s="11" t="s">
        <v>8297</v>
      </c>
      <c r="B2588" s="12" t="s">
        <v>4976</v>
      </c>
      <c r="C2588" s="12" t="s">
        <v>7358</v>
      </c>
      <c r="D2588" s="11" t="s">
        <v>8298</v>
      </c>
      <c r="E2588" s="11" t="s">
        <v>3619</v>
      </c>
      <c r="F2588" s="11" t="s">
        <v>8297</v>
      </c>
      <c r="G2588" s="12" t="s">
        <v>8299</v>
      </c>
      <c r="H2588" s="13" t="s">
        <v>370</v>
      </c>
      <c r="I2588" s="13"/>
      <c r="J2588" s="13" t="s">
        <v>538</v>
      </c>
      <c r="K2588" s="14" t="s">
        <v>538</v>
      </c>
      <c r="L2588" s="13" t="s">
        <v>524</v>
      </c>
      <c r="M2588" s="15"/>
      <c r="N2588" s="13"/>
      <c r="P2588" s="13"/>
      <c r="R2588" s="13" t="s">
        <v>538</v>
      </c>
      <c r="T2588" s="13"/>
      <c r="V2588" s="13" t="s">
        <v>538</v>
      </c>
      <c r="W2588" s="13"/>
      <c r="Y2588" s="13"/>
      <c r="Z2588" s="14" t="s">
        <v>524</v>
      </c>
      <c r="AD2588" s="13">
        <f t="shared" si="269"/>
        <v>1</v>
      </c>
      <c r="AE2588" s="13">
        <f t="shared" si="270"/>
        <v>4</v>
      </c>
      <c r="AF2588" s="13">
        <f t="shared" si="271"/>
        <v>2</v>
      </c>
      <c r="AG2588" s="13">
        <f t="shared" si="267"/>
        <v>0</v>
      </c>
      <c r="AH2588" s="12">
        <f t="shared" si="268"/>
        <v>7</v>
      </c>
    </row>
    <row r="2589" spans="1:34" hidden="1" x14ac:dyDescent="0.3">
      <c r="A2589" s="11" t="s">
        <v>8300</v>
      </c>
      <c r="B2589" s="12" t="s">
        <v>4976</v>
      </c>
      <c r="C2589" s="12" t="s">
        <v>7358</v>
      </c>
      <c r="D2589" s="11" t="s">
        <v>8298</v>
      </c>
      <c r="E2589" s="11" t="s">
        <v>8301</v>
      </c>
      <c r="F2589" s="11" t="s">
        <v>8300</v>
      </c>
      <c r="G2589" s="12" t="s">
        <v>8302</v>
      </c>
      <c r="H2589" s="16" t="s">
        <v>416</v>
      </c>
      <c r="I2589" s="13"/>
      <c r="J2589" s="13"/>
      <c r="M2589" s="15"/>
      <c r="N2589" s="13"/>
      <c r="P2589" s="13"/>
      <c r="R2589" s="13"/>
      <c r="T2589" s="13"/>
      <c r="W2589" s="13"/>
      <c r="Y2589" s="13"/>
      <c r="Z2589" s="14"/>
      <c r="AD2589" s="13">
        <f t="shared" si="269"/>
        <v>1</v>
      </c>
      <c r="AE2589" s="13">
        <f t="shared" si="270"/>
        <v>0</v>
      </c>
      <c r="AF2589" s="13">
        <f t="shared" si="271"/>
        <v>0</v>
      </c>
      <c r="AG2589" s="13">
        <f t="shared" si="267"/>
        <v>0</v>
      </c>
      <c r="AH2589" s="12">
        <f t="shared" si="268"/>
        <v>1</v>
      </c>
    </row>
    <row r="2590" spans="1:34" hidden="1" x14ac:dyDescent="0.3">
      <c r="A2590" s="11" t="s">
        <v>8303</v>
      </c>
      <c r="B2590" s="12" t="s">
        <v>4976</v>
      </c>
      <c r="C2590" s="12" t="s">
        <v>7358</v>
      </c>
      <c r="D2590" s="11" t="s">
        <v>8298</v>
      </c>
      <c r="E2590" s="11" t="s">
        <v>8304</v>
      </c>
      <c r="F2590" s="11" t="s">
        <v>8303</v>
      </c>
      <c r="G2590" s="12" t="s">
        <v>8305</v>
      </c>
      <c r="H2590" s="16" t="s">
        <v>416</v>
      </c>
      <c r="I2590" s="13"/>
      <c r="J2590" s="13"/>
      <c r="K2590" s="14" t="s">
        <v>524</v>
      </c>
      <c r="L2590" s="13" t="s">
        <v>524</v>
      </c>
      <c r="M2590" s="15"/>
      <c r="N2590" s="13"/>
      <c r="P2590" s="13"/>
      <c r="R2590" s="13"/>
      <c r="T2590" s="13"/>
      <c r="W2590" s="13"/>
      <c r="Y2590" s="13"/>
      <c r="Z2590" s="14"/>
      <c r="AD2590" s="13">
        <f t="shared" si="269"/>
        <v>1</v>
      </c>
      <c r="AE2590" s="13">
        <f t="shared" si="270"/>
        <v>0</v>
      </c>
      <c r="AF2590" s="13">
        <f t="shared" si="271"/>
        <v>2</v>
      </c>
      <c r="AG2590" s="13">
        <f t="shared" si="267"/>
        <v>0</v>
      </c>
      <c r="AH2590" s="12">
        <f t="shared" si="268"/>
        <v>3</v>
      </c>
    </row>
    <row r="2591" spans="1:34" hidden="1" x14ac:dyDescent="0.3">
      <c r="A2591" s="11" t="s">
        <v>8306</v>
      </c>
      <c r="B2591" s="12" t="s">
        <v>4976</v>
      </c>
      <c r="C2591" s="12" t="s">
        <v>7358</v>
      </c>
      <c r="D2591" s="11" t="s">
        <v>8298</v>
      </c>
      <c r="E2591" s="11" t="s">
        <v>1259</v>
      </c>
      <c r="F2591" s="11" t="s">
        <v>8306</v>
      </c>
      <c r="G2591" s="12" t="s">
        <v>8307</v>
      </c>
      <c r="H2591" s="13" t="s">
        <v>370</v>
      </c>
      <c r="I2591" s="13"/>
      <c r="J2591" s="13"/>
      <c r="K2591" s="14" t="s">
        <v>524</v>
      </c>
      <c r="L2591" s="13" t="s">
        <v>370</v>
      </c>
      <c r="M2591" s="15"/>
      <c r="N2591" s="13"/>
      <c r="P2591" s="13"/>
      <c r="R2591" s="13" t="s">
        <v>396</v>
      </c>
      <c r="T2591" s="13"/>
      <c r="V2591" s="13" t="s">
        <v>538</v>
      </c>
      <c r="W2591" s="13"/>
      <c r="Y2591" s="13"/>
      <c r="Z2591" s="14"/>
      <c r="AD2591" s="13">
        <f>COUNTIF(H2591:Z2591,"X")+COUNTIF(H2591:Z2591, "X(e)")</f>
        <v>2</v>
      </c>
      <c r="AE2591" s="13">
        <f>COUNTIF(H2591:Z2591,"NB")</f>
        <v>1</v>
      </c>
      <c r="AF2591" s="13">
        <f>COUNTIF(H2591:Z2591,"V")</f>
        <v>1</v>
      </c>
      <c r="AG2591" s="13">
        <f>COUNTIF(H2591:AA2591,"IN")</f>
        <v>0</v>
      </c>
      <c r="AH2591" s="12">
        <f>SUM(AD2591:AG2591)</f>
        <v>4</v>
      </c>
    </row>
    <row r="2592" spans="1:34" hidden="1" x14ac:dyDescent="0.3">
      <c r="A2592" s="11" t="s">
        <v>8308</v>
      </c>
      <c r="B2592" s="12" t="s">
        <v>4976</v>
      </c>
      <c r="C2592" s="12" t="s">
        <v>7358</v>
      </c>
      <c r="D2592" s="11" t="s">
        <v>8309</v>
      </c>
      <c r="E2592" s="11" t="s">
        <v>8310</v>
      </c>
      <c r="F2592" s="11" t="s">
        <v>8308</v>
      </c>
      <c r="G2592" s="12" t="s">
        <v>8311</v>
      </c>
      <c r="H2592" s="13" t="s">
        <v>370</v>
      </c>
      <c r="I2592" s="13"/>
      <c r="J2592" s="13" t="s">
        <v>370</v>
      </c>
      <c r="L2592" s="13" t="s">
        <v>370</v>
      </c>
      <c r="M2592" s="15" t="s">
        <v>370</v>
      </c>
      <c r="N2592" s="13"/>
      <c r="O2592" s="13" t="s">
        <v>370</v>
      </c>
      <c r="P2592" s="13"/>
      <c r="R2592" s="13"/>
      <c r="S2592" s="13" t="s">
        <v>370</v>
      </c>
      <c r="T2592" s="13"/>
      <c r="W2592" s="13"/>
      <c r="Y2592" s="13"/>
      <c r="Z2592" s="14" t="s">
        <v>396</v>
      </c>
      <c r="AD2592" s="13">
        <f t="shared" si="269"/>
        <v>6</v>
      </c>
      <c r="AE2592" s="13">
        <f t="shared" si="270"/>
        <v>0</v>
      </c>
      <c r="AF2592" s="13">
        <f t="shared" si="271"/>
        <v>0</v>
      </c>
      <c r="AG2592" s="13">
        <f t="shared" si="267"/>
        <v>0</v>
      </c>
      <c r="AH2592" s="12">
        <f t="shared" si="268"/>
        <v>6</v>
      </c>
    </row>
    <row r="2593" spans="1:34" hidden="1" x14ac:dyDescent="0.3">
      <c r="A2593" s="11" t="s">
        <v>8312</v>
      </c>
      <c r="B2593" s="12" t="s">
        <v>4976</v>
      </c>
      <c r="C2593" s="12" t="s">
        <v>7358</v>
      </c>
      <c r="D2593" s="11" t="s">
        <v>8309</v>
      </c>
      <c r="E2593" s="11" t="s">
        <v>8313</v>
      </c>
      <c r="F2593" s="11" t="s">
        <v>8312</v>
      </c>
      <c r="G2593" s="12" t="s">
        <v>8314</v>
      </c>
      <c r="H2593" s="13" t="s">
        <v>370</v>
      </c>
      <c r="I2593" s="13"/>
      <c r="J2593" s="13" t="s">
        <v>370</v>
      </c>
      <c r="L2593" s="13" t="s">
        <v>370</v>
      </c>
      <c r="M2593" s="15"/>
      <c r="N2593" s="13"/>
      <c r="O2593" s="13" t="s">
        <v>370</v>
      </c>
      <c r="P2593" s="13"/>
      <c r="R2593" s="13"/>
      <c r="S2593" s="13" t="s">
        <v>370</v>
      </c>
      <c r="T2593" s="13"/>
      <c r="W2593" s="13"/>
      <c r="Y2593" s="13"/>
      <c r="Z2593" s="14"/>
      <c r="AD2593" s="13">
        <f t="shared" si="269"/>
        <v>5</v>
      </c>
      <c r="AE2593" s="13">
        <f t="shared" si="270"/>
        <v>0</v>
      </c>
      <c r="AF2593" s="13">
        <f t="shared" si="271"/>
        <v>0</v>
      </c>
      <c r="AG2593" s="13">
        <f t="shared" si="267"/>
        <v>0</v>
      </c>
      <c r="AH2593" s="12">
        <f t="shared" si="268"/>
        <v>5</v>
      </c>
    </row>
    <row r="2594" spans="1:34" hidden="1" x14ac:dyDescent="0.3">
      <c r="A2594" s="11" t="s">
        <v>8315</v>
      </c>
      <c r="B2594" s="12" t="s">
        <v>4976</v>
      </c>
      <c r="C2594" s="12" t="s">
        <v>7358</v>
      </c>
      <c r="D2594" s="11" t="s">
        <v>8309</v>
      </c>
      <c r="E2594" s="11" t="s">
        <v>8316</v>
      </c>
      <c r="F2594" s="11" t="s">
        <v>8315</v>
      </c>
      <c r="G2594" s="12" t="s">
        <v>8317</v>
      </c>
      <c r="H2594" s="13" t="s">
        <v>370</v>
      </c>
      <c r="I2594" s="13"/>
      <c r="J2594" s="13"/>
      <c r="L2594" s="13" t="s">
        <v>370</v>
      </c>
      <c r="M2594" s="15"/>
      <c r="N2594" s="13"/>
      <c r="P2594" s="13"/>
      <c r="R2594" s="13"/>
      <c r="T2594" s="13"/>
      <c r="W2594" s="13"/>
      <c r="Y2594" s="13"/>
      <c r="Z2594" s="14"/>
      <c r="AD2594" s="13">
        <f t="shared" si="269"/>
        <v>2</v>
      </c>
      <c r="AE2594" s="13">
        <f t="shared" si="270"/>
        <v>0</v>
      </c>
      <c r="AF2594" s="13">
        <f t="shared" si="271"/>
        <v>0</v>
      </c>
      <c r="AG2594" s="13">
        <f t="shared" si="267"/>
        <v>0</v>
      </c>
      <c r="AH2594" s="12">
        <f t="shared" si="268"/>
        <v>2</v>
      </c>
    </row>
    <row r="2595" spans="1:34" hidden="1" x14ac:dyDescent="0.3">
      <c r="A2595" s="11" t="s">
        <v>8318</v>
      </c>
      <c r="B2595" s="12" t="s">
        <v>4976</v>
      </c>
      <c r="C2595" s="12" t="s">
        <v>7358</v>
      </c>
      <c r="D2595" s="11" t="s">
        <v>8309</v>
      </c>
      <c r="E2595" s="11" t="s">
        <v>5989</v>
      </c>
      <c r="F2595" s="11" t="s">
        <v>8318</v>
      </c>
      <c r="G2595" s="12" t="s">
        <v>8319</v>
      </c>
      <c r="H2595" s="13" t="s">
        <v>370</v>
      </c>
      <c r="I2595" s="13"/>
      <c r="J2595" s="13" t="s">
        <v>370</v>
      </c>
      <c r="K2595" s="14" t="s">
        <v>524</v>
      </c>
      <c r="L2595" s="13" t="s">
        <v>370</v>
      </c>
      <c r="M2595" s="15"/>
      <c r="N2595" s="13"/>
      <c r="P2595" s="13"/>
      <c r="R2595" s="13" t="s">
        <v>538</v>
      </c>
      <c r="S2595" s="13" t="s">
        <v>370</v>
      </c>
      <c r="T2595" s="13"/>
      <c r="V2595" s="13" t="s">
        <v>524</v>
      </c>
      <c r="W2595" s="13"/>
      <c r="Y2595" s="13"/>
      <c r="Z2595" s="14"/>
      <c r="AD2595" s="13">
        <f t="shared" si="269"/>
        <v>4</v>
      </c>
      <c r="AE2595" s="13">
        <f t="shared" si="270"/>
        <v>1</v>
      </c>
      <c r="AF2595" s="13">
        <f t="shared" si="271"/>
        <v>2</v>
      </c>
      <c r="AG2595" s="13">
        <f t="shared" si="267"/>
        <v>0</v>
      </c>
      <c r="AH2595" s="12">
        <f t="shared" si="268"/>
        <v>7</v>
      </c>
    </row>
    <row r="2596" spans="1:34" hidden="1" x14ac:dyDescent="0.3">
      <c r="A2596" s="11" t="s">
        <v>8320</v>
      </c>
      <c r="B2596" s="12" t="s">
        <v>4976</v>
      </c>
      <c r="C2596" s="12" t="s">
        <v>7358</v>
      </c>
      <c r="D2596" s="11" t="s">
        <v>8309</v>
      </c>
      <c r="E2596" s="11" t="s">
        <v>5066</v>
      </c>
      <c r="F2596" s="11" t="s">
        <v>8320</v>
      </c>
      <c r="G2596" s="12" t="s">
        <v>8321</v>
      </c>
      <c r="H2596" s="13" t="s">
        <v>370</v>
      </c>
      <c r="I2596" s="13"/>
      <c r="J2596" s="13" t="s">
        <v>538</v>
      </c>
      <c r="K2596" s="14" t="s">
        <v>524</v>
      </c>
      <c r="L2596" s="13" t="s">
        <v>524</v>
      </c>
      <c r="M2596" s="15"/>
      <c r="N2596" s="13"/>
      <c r="P2596" s="13"/>
      <c r="R2596" s="13" t="s">
        <v>538</v>
      </c>
      <c r="T2596" s="13"/>
      <c r="V2596" s="13" t="s">
        <v>524</v>
      </c>
      <c r="W2596" s="13"/>
      <c r="Y2596" s="13"/>
      <c r="Z2596" s="14"/>
      <c r="AD2596" s="13">
        <f t="shared" si="269"/>
        <v>1</v>
      </c>
      <c r="AE2596" s="13">
        <f t="shared" si="270"/>
        <v>2</v>
      </c>
      <c r="AF2596" s="13">
        <f t="shared" si="271"/>
        <v>3</v>
      </c>
      <c r="AG2596" s="13">
        <f t="shared" si="267"/>
        <v>0</v>
      </c>
      <c r="AH2596" s="12">
        <f t="shared" si="268"/>
        <v>6</v>
      </c>
    </row>
    <row r="2597" spans="1:34" hidden="1" x14ac:dyDescent="0.3">
      <c r="A2597" s="11" t="s">
        <v>8322</v>
      </c>
      <c r="B2597" s="12" t="s">
        <v>4976</v>
      </c>
      <c r="C2597" s="12" t="s">
        <v>7358</v>
      </c>
      <c r="D2597" s="11" t="s">
        <v>8323</v>
      </c>
      <c r="E2597" s="11" t="s">
        <v>6437</v>
      </c>
      <c r="F2597" s="11" t="s">
        <v>8322</v>
      </c>
      <c r="G2597" s="12" t="s">
        <v>8324</v>
      </c>
      <c r="H2597" s="13" t="s">
        <v>370</v>
      </c>
      <c r="I2597" s="13"/>
      <c r="J2597" s="13" t="s">
        <v>370</v>
      </c>
      <c r="M2597" s="15" t="s">
        <v>370</v>
      </c>
      <c r="N2597" s="13"/>
      <c r="O2597" s="13" t="s">
        <v>370</v>
      </c>
      <c r="P2597" s="13"/>
      <c r="R2597" s="13"/>
      <c r="S2597" s="13" t="s">
        <v>370</v>
      </c>
      <c r="T2597" s="13"/>
      <c r="W2597" s="13" t="s">
        <v>370</v>
      </c>
      <c r="Y2597" s="13"/>
      <c r="Z2597" s="14"/>
      <c r="AD2597" s="13">
        <f t="shared" si="269"/>
        <v>6</v>
      </c>
      <c r="AE2597" s="13">
        <f t="shared" si="270"/>
        <v>0</v>
      </c>
      <c r="AF2597" s="13">
        <f t="shared" si="271"/>
        <v>0</v>
      </c>
      <c r="AG2597" s="13">
        <f t="shared" si="267"/>
        <v>0</v>
      </c>
      <c r="AH2597" s="12">
        <f t="shared" si="268"/>
        <v>6</v>
      </c>
    </row>
    <row r="2598" spans="1:34" hidden="1" x14ac:dyDescent="0.3">
      <c r="A2598" s="11" t="s">
        <v>8325</v>
      </c>
      <c r="B2598" s="12" t="s">
        <v>4976</v>
      </c>
      <c r="C2598" s="12" t="s">
        <v>7358</v>
      </c>
      <c r="D2598" s="11" t="s">
        <v>8323</v>
      </c>
      <c r="E2598" s="11" t="s">
        <v>8326</v>
      </c>
      <c r="F2598" s="11" t="s">
        <v>8325</v>
      </c>
      <c r="G2598" s="12" t="s">
        <v>8327</v>
      </c>
      <c r="I2598" s="13"/>
      <c r="J2598" s="13"/>
      <c r="M2598" s="19" t="s">
        <v>416</v>
      </c>
      <c r="N2598" s="13"/>
      <c r="P2598" s="13"/>
      <c r="R2598" s="13"/>
      <c r="T2598" s="13"/>
      <c r="W2598" s="13"/>
      <c r="Y2598" s="13"/>
      <c r="Z2598" s="14"/>
      <c r="AD2598" s="13">
        <f t="shared" si="269"/>
        <v>1</v>
      </c>
      <c r="AE2598" s="13">
        <f t="shared" si="270"/>
        <v>0</v>
      </c>
      <c r="AF2598" s="13">
        <f t="shared" si="271"/>
        <v>0</v>
      </c>
      <c r="AG2598" s="13">
        <f t="shared" si="267"/>
        <v>0</v>
      </c>
      <c r="AH2598" s="12">
        <f t="shared" si="268"/>
        <v>1</v>
      </c>
    </row>
    <row r="2599" spans="1:34" hidden="1" x14ac:dyDescent="0.3">
      <c r="A2599" s="11" t="s">
        <v>8328</v>
      </c>
      <c r="B2599" s="12" t="s">
        <v>4976</v>
      </c>
      <c r="C2599" s="12" t="s">
        <v>7358</v>
      </c>
      <c r="D2599" s="11" t="s">
        <v>8323</v>
      </c>
      <c r="E2599" s="11" t="s">
        <v>1368</v>
      </c>
      <c r="F2599" s="11" t="s">
        <v>8328</v>
      </c>
      <c r="G2599" s="12" t="s">
        <v>8329</v>
      </c>
      <c r="I2599" s="13"/>
      <c r="J2599" s="13"/>
      <c r="M2599" s="15" t="s">
        <v>370</v>
      </c>
      <c r="N2599" s="13"/>
      <c r="O2599" s="13" t="s">
        <v>370</v>
      </c>
      <c r="P2599" s="13"/>
      <c r="R2599" s="13"/>
      <c r="S2599" s="13" t="s">
        <v>370</v>
      </c>
      <c r="T2599" s="13"/>
      <c r="W2599" s="13" t="s">
        <v>370</v>
      </c>
      <c r="Y2599" s="13"/>
      <c r="Z2599" s="14"/>
      <c r="AD2599" s="13">
        <f t="shared" si="269"/>
        <v>4</v>
      </c>
      <c r="AE2599" s="13">
        <f t="shared" si="270"/>
        <v>0</v>
      </c>
      <c r="AF2599" s="13">
        <f t="shared" si="271"/>
        <v>0</v>
      </c>
      <c r="AG2599" s="13">
        <f t="shared" si="267"/>
        <v>0</v>
      </c>
      <c r="AH2599" s="12">
        <f t="shared" si="268"/>
        <v>4</v>
      </c>
    </row>
    <row r="2600" spans="1:34" hidden="1" x14ac:dyDescent="0.3">
      <c r="A2600" s="11" t="s">
        <v>8330</v>
      </c>
      <c r="B2600" s="12" t="s">
        <v>4976</v>
      </c>
      <c r="C2600" s="12" t="s">
        <v>7358</v>
      </c>
      <c r="D2600" s="11" t="s">
        <v>8323</v>
      </c>
      <c r="E2600" s="11" t="s">
        <v>8331</v>
      </c>
      <c r="F2600" s="11" t="s">
        <v>8330</v>
      </c>
      <c r="G2600" s="12" t="s">
        <v>8332</v>
      </c>
      <c r="I2600" s="13"/>
      <c r="J2600" s="13" t="s">
        <v>370</v>
      </c>
      <c r="M2600" s="15"/>
      <c r="N2600" s="13"/>
      <c r="P2600" s="13"/>
      <c r="R2600" s="13"/>
      <c r="S2600" s="13" t="s">
        <v>370</v>
      </c>
      <c r="T2600" s="13"/>
      <c r="W2600" s="13"/>
      <c r="Y2600" s="13"/>
      <c r="Z2600" s="14"/>
      <c r="AD2600" s="13">
        <f t="shared" si="269"/>
        <v>2</v>
      </c>
      <c r="AE2600" s="13">
        <f t="shared" si="270"/>
        <v>0</v>
      </c>
      <c r="AF2600" s="13">
        <f t="shared" si="271"/>
        <v>0</v>
      </c>
      <c r="AG2600" s="13">
        <f t="shared" si="267"/>
        <v>0</v>
      </c>
      <c r="AH2600" s="12">
        <f t="shared" si="268"/>
        <v>2</v>
      </c>
    </row>
    <row r="2601" spans="1:34" hidden="1" x14ac:dyDescent="0.3">
      <c r="A2601" s="11" t="s">
        <v>8333</v>
      </c>
      <c r="B2601" s="12" t="s">
        <v>4976</v>
      </c>
      <c r="C2601" s="12" t="s">
        <v>7358</v>
      </c>
      <c r="D2601" s="11" t="s">
        <v>8334</v>
      </c>
      <c r="E2601" s="11" t="s">
        <v>5342</v>
      </c>
      <c r="F2601" s="11" t="s">
        <v>8333</v>
      </c>
      <c r="G2601" s="12" t="s">
        <v>8335</v>
      </c>
      <c r="I2601" s="13"/>
      <c r="J2601" s="13" t="s">
        <v>370</v>
      </c>
      <c r="K2601" s="14" t="s">
        <v>370</v>
      </c>
      <c r="M2601" s="15" t="s">
        <v>370</v>
      </c>
      <c r="N2601" s="13"/>
      <c r="O2601" s="13" t="s">
        <v>370</v>
      </c>
      <c r="P2601" s="13"/>
      <c r="Q2601" s="13" t="s">
        <v>370</v>
      </c>
      <c r="R2601" s="13"/>
      <c r="S2601" s="13" t="s">
        <v>370</v>
      </c>
      <c r="T2601" s="13" t="s">
        <v>370</v>
      </c>
      <c r="W2601" s="13" t="s">
        <v>370</v>
      </c>
      <c r="Y2601" s="13"/>
      <c r="Z2601" s="14"/>
      <c r="AD2601" s="13">
        <f t="shared" si="269"/>
        <v>8</v>
      </c>
      <c r="AE2601" s="13">
        <f t="shared" si="270"/>
        <v>0</v>
      </c>
      <c r="AF2601" s="13">
        <f t="shared" si="271"/>
        <v>0</v>
      </c>
      <c r="AG2601" s="13">
        <f t="shared" si="267"/>
        <v>0</v>
      </c>
      <c r="AH2601" s="12">
        <f t="shared" si="268"/>
        <v>8</v>
      </c>
    </row>
    <row r="2602" spans="1:34" hidden="1" x14ac:dyDescent="0.3">
      <c r="A2602" s="11" t="s">
        <v>8336</v>
      </c>
      <c r="B2602" s="12" t="s">
        <v>4976</v>
      </c>
      <c r="C2602" s="12" t="s">
        <v>7358</v>
      </c>
      <c r="D2602" s="11" t="s">
        <v>8337</v>
      </c>
      <c r="E2602" s="11" t="s">
        <v>2864</v>
      </c>
      <c r="F2602" s="11" t="s">
        <v>8336</v>
      </c>
      <c r="G2602" s="12" t="s">
        <v>8338</v>
      </c>
      <c r="H2602" s="13" t="s">
        <v>370</v>
      </c>
      <c r="I2602" s="13"/>
      <c r="J2602" s="13" t="s">
        <v>370</v>
      </c>
      <c r="K2602" s="14" t="s">
        <v>370</v>
      </c>
      <c r="M2602" s="15" t="s">
        <v>370</v>
      </c>
      <c r="N2602" s="13"/>
      <c r="O2602" s="13" t="s">
        <v>370</v>
      </c>
      <c r="P2602" s="13" t="s">
        <v>370</v>
      </c>
      <c r="Q2602" s="13" t="s">
        <v>370</v>
      </c>
      <c r="R2602" s="13" t="s">
        <v>370</v>
      </c>
      <c r="S2602" s="13" t="s">
        <v>370</v>
      </c>
      <c r="T2602" s="13" t="s">
        <v>370</v>
      </c>
      <c r="U2602" s="13" t="s">
        <v>370</v>
      </c>
      <c r="V2602" s="13" t="s">
        <v>370</v>
      </c>
      <c r="W2602" s="13" t="s">
        <v>370</v>
      </c>
      <c r="Y2602" s="13"/>
      <c r="Z2602" s="14"/>
      <c r="AD2602" s="13">
        <f t="shared" si="269"/>
        <v>13</v>
      </c>
      <c r="AE2602" s="13">
        <f t="shared" si="270"/>
        <v>0</v>
      </c>
      <c r="AF2602" s="13">
        <f t="shared" si="271"/>
        <v>0</v>
      </c>
      <c r="AG2602" s="13">
        <f t="shared" si="267"/>
        <v>0</v>
      </c>
      <c r="AH2602" s="12">
        <f t="shared" si="268"/>
        <v>13</v>
      </c>
    </row>
    <row r="2603" spans="1:34" hidden="1" x14ac:dyDescent="0.3">
      <c r="A2603" s="11" t="s">
        <v>8339</v>
      </c>
      <c r="B2603" s="12" t="s">
        <v>4976</v>
      </c>
      <c r="C2603" s="12" t="s">
        <v>7358</v>
      </c>
      <c r="D2603" s="11" t="s">
        <v>8340</v>
      </c>
      <c r="E2603" s="11" t="s">
        <v>8341</v>
      </c>
      <c r="F2603" s="11" t="s">
        <v>8339</v>
      </c>
      <c r="G2603" s="12" t="s">
        <v>8342</v>
      </c>
      <c r="I2603" s="13"/>
      <c r="J2603" s="13"/>
      <c r="M2603" s="15" t="s">
        <v>370</v>
      </c>
      <c r="N2603" s="13"/>
      <c r="P2603" s="13"/>
      <c r="R2603" s="13"/>
      <c r="T2603" s="13"/>
      <c r="W2603" s="13"/>
      <c r="Y2603" s="13"/>
      <c r="Z2603" s="14"/>
      <c r="AD2603" s="13">
        <f t="shared" si="269"/>
        <v>1</v>
      </c>
      <c r="AE2603" s="13">
        <f t="shared" si="270"/>
        <v>0</v>
      </c>
      <c r="AF2603" s="13">
        <f t="shared" si="271"/>
        <v>0</v>
      </c>
      <c r="AG2603" s="13">
        <f t="shared" si="267"/>
        <v>0</v>
      </c>
      <c r="AH2603" s="12">
        <f t="shared" si="268"/>
        <v>1</v>
      </c>
    </row>
    <row r="2604" spans="1:34" hidden="1" x14ac:dyDescent="0.3">
      <c r="A2604" s="11" t="s">
        <v>8343</v>
      </c>
      <c r="B2604" s="12" t="s">
        <v>4976</v>
      </c>
      <c r="C2604" s="12" t="s">
        <v>7358</v>
      </c>
      <c r="D2604" s="11" t="s">
        <v>8344</v>
      </c>
      <c r="E2604" s="11" t="s">
        <v>1193</v>
      </c>
      <c r="F2604" s="11" t="s">
        <v>8343</v>
      </c>
      <c r="G2604" s="12" t="s">
        <v>8345</v>
      </c>
      <c r="H2604" s="13" t="s">
        <v>370</v>
      </c>
      <c r="I2604" s="13"/>
      <c r="J2604" s="13" t="s">
        <v>370</v>
      </c>
      <c r="K2604" s="14" t="s">
        <v>370</v>
      </c>
      <c r="M2604" s="15" t="s">
        <v>370</v>
      </c>
      <c r="N2604" s="13"/>
      <c r="O2604" s="13" t="s">
        <v>370</v>
      </c>
      <c r="P2604" s="13" t="s">
        <v>370</v>
      </c>
      <c r="Q2604" s="13" t="s">
        <v>370</v>
      </c>
      <c r="R2604" s="13" t="s">
        <v>370</v>
      </c>
      <c r="S2604" s="13" t="s">
        <v>370</v>
      </c>
      <c r="T2604" s="13" t="s">
        <v>370</v>
      </c>
      <c r="U2604" s="13" t="s">
        <v>370</v>
      </c>
      <c r="V2604" s="13" t="s">
        <v>370</v>
      </c>
      <c r="W2604" s="13" t="s">
        <v>370</v>
      </c>
      <c r="Y2604" s="13"/>
      <c r="Z2604" s="14"/>
      <c r="AD2604" s="13">
        <f t="shared" si="269"/>
        <v>13</v>
      </c>
      <c r="AE2604" s="13">
        <f t="shared" si="270"/>
        <v>0</v>
      </c>
      <c r="AF2604" s="13">
        <f t="shared" si="271"/>
        <v>0</v>
      </c>
      <c r="AG2604" s="13">
        <f t="shared" si="267"/>
        <v>0</v>
      </c>
      <c r="AH2604" s="12">
        <f t="shared" si="268"/>
        <v>13</v>
      </c>
    </row>
    <row r="2605" spans="1:34" hidden="1" x14ac:dyDescent="0.3">
      <c r="A2605" s="11" t="s">
        <v>8346</v>
      </c>
      <c r="B2605" s="12" t="s">
        <v>4976</v>
      </c>
      <c r="C2605" s="12" t="s">
        <v>7358</v>
      </c>
      <c r="D2605" s="11" t="s">
        <v>8344</v>
      </c>
      <c r="E2605" s="11" t="s">
        <v>4814</v>
      </c>
      <c r="F2605" s="11" t="s">
        <v>8346</v>
      </c>
      <c r="G2605" s="12" t="s">
        <v>8347</v>
      </c>
      <c r="I2605" s="13"/>
      <c r="J2605" s="13"/>
      <c r="M2605" s="15"/>
      <c r="N2605" s="13"/>
      <c r="O2605" s="13" t="s">
        <v>370</v>
      </c>
      <c r="P2605" s="13"/>
      <c r="R2605" s="13"/>
      <c r="S2605" s="13" t="s">
        <v>370</v>
      </c>
      <c r="T2605" s="13"/>
      <c r="W2605" s="13"/>
      <c r="Y2605" s="13"/>
      <c r="Z2605" s="14"/>
      <c r="AD2605" s="13">
        <f t="shared" si="269"/>
        <v>2</v>
      </c>
      <c r="AE2605" s="13">
        <f t="shared" si="270"/>
        <v>0</v>
      </c>
      <c r="AF2605" s="13">
        <f t="shared" si="271"/>
        <v>0</v>
      </c>
      <c r="AG2605" s="13">
        <f t="shared" si="267"/>
        <v>0</v>
      </c>
      <c r="AH2605" s="12">
        <f t="shared" si="268"/>
        <v>2</v>
      </c>
    </row>
    <row r="2606" spans="1:34" hidden="1" x14ac:dyDescent="0.3">
      <c r="A2606" s="11" t="s">
        <v>8348</v>
      </c>
      <c r="B2606" s="12" t="s">
        <v>4976</v>
      </c>
      <c r="C2606" s="12" t="s">
        <v>7358</v>
      </c>
      <c r="D2606" s="11" t="s">
        <v>8349</v>
      </c>
      <c r="E2606" s="11" t="s">
        <v>8350</v>
      </c>
      <c r="F2606" s="11" t="s">
        <v>8348</v>
      </c>
      <c r="G2606" s="12" t="s">
        <v>8351</v>
      </c>
      <c r="I2606" s="13"/>
      <c r="J2606" s="13"/>
      <c r="M2606" s="15" t="s">
        <v>370</v>
      </c>
      <c r="N2606" s="13"/>
      <c r="O2606" s="13" t="s">
        <v>370</v>
      </c>
      <c r="P2606" s="13"/>
      <c r="R2606" s="13"/>
      <c r="T2606" s="13"/>
      <c r="W2606" s="13"/>
      <c r="Y2606" s="13"/>
      <c r="Z2606" s="14"/>
      <c r="AD2606" s="13">
        <f t="shared" si="269"/>
        <v>2</v>
      </c>
      <c r="AE2606" s="13">
        <f t="shared" si="270"/>
        <v>0</v>
      </c>
      <c r="AF2606" s="13">
        <f t="shared" si="271"/>
        <v>0</v>
      </c>
      <c r="AG2606" s="13">
        <f t="shared" si="267"/>
        <v>0</v>
      </c>
      <c r="AH2606" s="12">
        <f t="shared" si="268"/>
        <v>2</v>
      </c>
    </row>
    <row r="2607" spans="1:34" hidden="1" x14ac:dyDescent="0.3">
      <c r="A2607" s="11" t="s">
        <v>8352</v>
      </c>
      <c r="B2607" s="12" t="s">
        <v>4976</v>
      </c>
      <c r="C2607" s="12" t="s">
        <v>7358</v>
      </c>
      <c r="D2607" s="11" t="s">
        <v>8349</v>
      </c>
      <c r="E2607" s="11" t="s">
        <v>4309</v>
      </c>
      <c r="F2607" s="11" t="s">
        <v>8352</v>
      </c>
      <c r="G2607" s="12" t="s">
        <v>8353</v>
      </c>
      <c r="I2607" s="13"/>
      <c r="J2607" s="13" t="s">
        <v>370</v>
      </c>
      <c r="M2607" s="15"/>
      <c r="N2607" s="13"/>
      <c r="P2607" s="13"/>
      <c r="R2607" s="13"/>
      <c r="S2607" s="13" t="s">
        <v>370</v>
      </c>
      <c r="T2607" s="13"/>
      <c r="W2607" s="13"/>
      <c r="Y2607" s="13"/>
      <c r="Z2607" s="14"/>
      <c r="AD2607" s="13">
        <f t="shared" si="269"/>
        <v>2</v>
      </c>
      <c r="AE2607" s="13">
        <f t="shared" si="270"/>
        <v>0</v>
      </c>
      <c r="AF2607" s="13">
        <f t="shared" si="271"/>
        <v>0</v>
      </c>
      <c r="AG2607" s="13">
        <f t="shared" si="267"/>
        <v>0</v>
      </c>
      <c r="AH2607" s="12">
        <f t="shared" si="268"/>
        <v>2</v>
      </c>
    </row>
    <row r="2608" spans="1:34" hidden="1" x14ac:dyDescent="0.3">
      <c r="A2608" s="11" t="s">
        <v>8354</v>
      </c>
      <c r="B2608" s="12" t="s">
        <v>4976</v>
      </c>
      <c r="C2608" s="12" t="s">
        <v>7358</v>
      </c>
      <c r="D2608" s="11" t="s">
        <v>8355</v>
      </c>
      <c r="E2608" s="11" t="s">
        <v>2395</v>
      </c>
      <c r="F2608" s="11" t="s">
        <v>8354</v>
      </c>
      <c r="G2608" s="12" t="s">
        <v>8356</v>
      </c>
      <c r="H2608" s="13" t="s">
        <v>370</v>
      </c>
      <c r="I2608" s="13"/>
      <c r="J2608" s="13" t="s">
        <v>370</v>
      </c>
      <c r="M2608" s="15" t="s">
        <v>370</v>
      </c>
      <c r="N2608" s="13"/>
      <c r="O2608" s="13" t="s">
        <v>370</v>
      </c>
      <c r="P2608" s="13"/>
      <c r="R2608" s="13"/>
      <c r="S2608" s="13" t="s">
        <v>370</v>
      </c>
      <c r="T2608" s="13"/>
      <c r="W2608" s="13" t="s">
        <v>370</v>
      </c>
      <c r="Y2608" s="13"/>
      <c r="Z2608" s="14"/>
      <c r="AD2608" s="13">
        <f t="shared" si="269"/>
        <v>6</v>
      </c>
      <c r="AE2608" s="13">
        <f t="shared" si="270"/>
        <v>0</v>
      </c>
      <c r="AF2608" s="13">
        <f t="shared" si="271"/>
        <v>0</v>
      </c>
      <c r="AG2608" s="13">
        <f t="shared" si="267"/>
        <v>0</v>
      </c>
      <c r="AH2608" s="12">
        <f t="shared" si="268"/>
        <v>6</v>
      </c>
    </row>
    <row r="2609" spans="1:34" hidden="1" x14ac:dyDescent="0.3">
      <c r="A2609" s="11" t="s">
        <v>8357</v>
      </c>
      <c r="B2609" s="12" t="s">
        <v>4976</v>
      </c>
      <c r="C2609" s="12" t="s">
        <v>7358</v>
      </c>
      <c r="D2609" s="11" t="s">
        <v>8358</v>
      </c>
      <c r="E2609" s="11" t="s">
        <v>3372</v>
      </c>
      <c r="F2609" s="11" t="s">
        <v>8357</v>
      </c>
      <c r="G2609" s="12" t="s">
        <v>8359</v>
      </c>
      <c r="I2609" s="13"/>
      <c r="J2609" s="13"/>
      <c r="M2609" s="15" t="s">
        <v>538</v>
      </c>
      <c r="N2609" s="13"/>
      <c r="O2609" s="13" t="s">
        <v>538</v>
      </c>
      <c r="P2609" s="13"/>
      <c r="R2609" s="13"/>
      <c r="T2609" s="13"/>
      <c r="W2609" s="13" t="s">
        <v>538</v>
      </c>
      <c r="Y2609" s="13"/>
      <c r="Z2609" s="14"/>
      <c r="AD2609" s="13">
        <f t="shared" si="269"/>
        <v>0</v>
      </c>
      <c r="AE2609" s="13">
        <f t="shared" si="270"/>
        <v>3</v>
      </c>
      <c r="AF2609" s="13">
        <f t="shared" si="271"/>
        <v>0</v>
      </c>
      <c r="AG2609" s="13">
        <f t="shared" si="267"/>
        <v>0</v>
      </c>
      <c r="AH2609" s="12">
        <f t="shared" ref="AH2609:AH2618" si="272">SUM(AD2609:AG2609)</f>
        <v>3</v>
      </c>
    </row>
    <row r="2610" spans="1:34" hidden="1" x14ac:dyDescent="0.3">
      <c r="A2610" s="11" t="s">
        <v>140</v>
      </c>
      <c r="B2610" s="12" t="s">
        <v>4976</v>
      </c>
      <c r="C2610" s="12" t="s">
        <v>7358</v>
      </c>
      <c r="D2610" s="11" t="s">
        <v>8358</v>
      </c>
      <c r="E2610" s="11" t="s">
        <v>8360</v>
      </c>
      <c r="F2610" s="11" t="s">
        <v>140</v>
      </c>
      <c r="G2610" s="12" t="s">
        <v>8361</v>
      </c>
      <c r="I2610" s="13" t="s">
        <v>361</v>
      </c>
      <c r="J2610" s="13"/>
      <c r="M2610" s="15" t="s">
        <v>538</v>
      </c>
      <c r="N2610" s="13"/>
      <c r="O2610" s="13" t="s">
        <v>538</v>
      </c>
      <c r="P2610" s="13"/>
      <c r="R2610" s="13"/>
      <c r="T2610" s="13"/>
      <c r="W2610" s="13" t="s">
        <v>538</v>
      </c>
      <c r="Y2610" s="13"/>
      <c r="Z2610" s="14"/>
      <c r="AD2610" s="13">
        <f t="shared" si="269"/>
        <v>0</v>
      </c>
      <c r="AE2610" s="13">
        <f t="shared" si="270"/>
        <v>3</v>
      </c>
      <c r="AF2610" s="13">
        <f t="shared" si="271"/>
        <v>1</v>
      </c>
      <c r="AG2610" s="13">
        <f t="shared" si="267"/>
        <v>0</v>
      </c>
      <c r="AH2610" s="12">
        <f t="shared" si="272"/>
        <v>4</v>
      </c>
    </row>
    <row r="2611" spans="1:34" hidden="1" x14ac:dyDescent="0.3">
      <c r="A2611" s="11" t="s">
        <v>8362</v>
      </c>
      <c r="B2611" s="12" t="s">
        <v>4976</v>
      </c>
      <c r="C2611" s="12" t="s">
        <v>7358</v>
      </c>
      <c r="D2611" s="11" t="s">
        <v>8358</v>
      </c>
      <c r="E2611" s="11" t="s">
        <v>8363</v>
      </c>
      <c r="F2611" s="11" t="s">
        <v>8362</v>
      </c>
      <c r="G2611" s="12" t="s">
        <v>8364</v>
      </c>
      <c r="H2611" s="13" t="s">
        <v>538</v>
      </c>
      <c r="I2611" s="13"/>
      <c r="J2611" s="13" t="s">
        <v>538</v>
      </c>
      <c r="K2611" s="14" t="s">
        <v>538</v>
      </c>
      <c r="M2611" s="15" t="s">
        <v>538</v>
      </c>
      <c r="N2611" s="13"/>
      <c r="O2611" s="13" t="s">
        <v>538</v>
      </c>
      <c r="P2611" s="13"/>
      <c r="R2611" s="13" t="s">
        <v>538</v>
      </c>
      <c r="S2611" s="13" t="s">
        <v>538</v>
      </c>
      <c r="T2611" s="13"/>
      <c r="W2611" s="13" t="s">
        <v>538</v>
      </c>
      <c r="Y2611" s="13"/>
      <c r="Z2611" s="14"/>
      <c r="AD2611" s="13">
        <f t="shared" si="269"/>
        <v>0</v>
      </c>
      <c r="AE2611" s="13">
        <f t="shared" si="270"/>
        <v>8</v>
      </c>
      <c r="AF2611" s="13">
        <f t="shared" si="271"/>
        <v>0</v>
      </c>
      <c r="AG2611" s="13">
        <f t="shared" si="267"/>
        <v>0</v>
      </c>
      <c r="AH2611" s="12">
        <f t="shared" si="272"/>
        <v>8</v>
      </c>
    </row>
    <row r="2612" spans="1:34" hidden="1" x14ac:dyDescent="0.3">
      <c r="A2612" s="11" t="s">
        <v>8365</v>
      </c>
      <c r="B2612" s="12" t="s">
        <v>4976</v>
      </c>
      <c r="C2612" s="12" t="s">
        <v>7358</v>
      </c>
      <c r="D2612" s="11" t="s">
        <v>8366</v>
      </c>
      <c r="E2612" s="11" t="s">
        <v>8367</v>
      </c>
      <c r="F2612" s="11" t="s">
        <v>8365</v>
      </c>
      <c r="G2612" s="12" t="s">
        <v>8368</v>
      </c>
      <c r="H2612" s="13" t="s">
        <v>524</v>
      </c>
      <c r="I2612" s="13"/>
      <c r="J2612" s="13" t="s">
        <v>538</v>
      </c>
      <c r="K2612" s="14" t="s">
        <v>538</v>
      </c>
      <c r="M2612" s="15" t="s">
        <v>538</v>
      </c>
      <c r="N2612" s="13"/>
      <c r="O2612" s="13" t="s">
        <v>538</v>
      </c>
      <c r="P2612" s="13" t="s">
        <v>360</v>
      </c>
      <c r="Q2612" s="13" t="s">
        <v>360</v>
      </c>
      <c r="R2612" s="13"/>
      <c r="S2612" s="13" t="s">
        <v>538</v>
      </c>
      <c r="T2612" s="13" t="s">
        <v>538</v>
      </c>
      <c r="U2612" s="13" t="s">
        <v>538</v>
      </c>
      <c r="W2612" s="13" t="s">
        <v>538</v>
      </c>
      <c r="Y2612" s="13" t="s">
        <v>524</v>
      </c>
      <c r="Z2612" s="14"/>
      <c r="AD2612" s="13">
        <f t="shared" si="269"/>
        <v>0</v>
      </c>
      <c r="AE2612" s="13">
        <f t="shared" si="270"/>
        <v>10</v>
      </c>
      <c r="AF2612" s="13">
        <f t="shared" si="271"/>
        <v>2</v>
      </c>
      <c r="AG2612" s="13">
        <f t="shared" si="267"/>
        <v>0</v>
      </c>
      <c r="AH2612" s="12">
        <f t="shared" si="272"/>
        <v>12</v>
      </c>
    </row>
    <row r="2613" spans="1:34" hidden="1" x14ac:dyDescent="0.3">
      <c r="A2613" s="11" t="s">
        <v>8369</v>
      </c>
      <c r="B2613" s="12" t="s">
        <v>4976</v>
      </c>
      <c r="C2613" s="12" t="s">
        <v>7358</v>
      </c>
      <c r="D2613" s="11" t="s">
        <v>8366</v>
      </c>
      <c r="E2613" s="11" t="s">
        <v>1368</v>
      </c>
      <c r="F2613" s="11" t="s">
        <v>8369</v>
      </c>
      <c r="G2613" s="12" t="s">
        <v>8370</v>
      </c>
      <c r="H2613" s="13" t="s">
        <v>370</v>
      </c>
      <c r="I2613" s="13"/>
      <c r="J2613" s="13" t="s">
        <v>370</v>
      </c>
      <c r="K2613" s="14" t="s">
        <v>370</v>
      </c>
      <c r="M2613" s="15" t="s">
        <v>370</v>
      </c>
      <c r="N2613" s="13"/>
      <c r="O2613" s="13" t="s">
        <v>370</v>
      </c>
      <c r="P2613" s="13"/>
      <c r="Q2613" s="13" t="s">
        <v>370</v>
      </c>
      <c r="R2613" s="13"/>
      <c r="S2613" s="13" t="s">
        <v>370</v>
      </c>
      <c r="T2613" s="13"/>
      <c r="W2613" s="13" t="s">
        <v>370</v>
      </c>
      <c r="Y2613" s="13"/>
      <c r="Z2613" s="14"/>
      <c r="AD2613" s="13">
        <f t="shared" si="269"/>
        <v>8</v>
      </c>
      <c r="AE2613" s="13">
        <f t="shared" si="270"/>
        <v>0</v>
      </c>
      <c r="AF2613" s="13">
        <f t="shared" si="271"/>
        <v>0</v>
      </c>
      <c r="AG2613" s="13">
        <f t="shared" si="267"/>
        <v>0</v>
      </c>
      <c r="AH2613" s="12">
        <f t="shared" si="272"/>
        <v>8</v>
      </c>
    </row>
    <row r="2614" spans="1:34" hidden="1" x14ac:dyDescent="0.3">
      <c r="A2614" s="11" t="s">
        <v>8371</v>
      </c>
      <c r="B2614" s="12" t="s">
        <v>4976</v>
      </c>
      <c r="C2614" s="12" t="s">
        <v>7358</v>
      </c>
      <c r="D2614" s="11" t="s">
        <v>8366</v>
      </c>
      <c r="E2614" s="11" t="s">
        <v>8372</v>
      </c>
      <c r="F2614" s="11" t="s">
        <v>8371</v>
      </c>
      <c r="G2614" s="12" t="s">
        <v>8373</v>
      </c>
      <c r="I2614" s="13"/>
      <c r="J2614" s="13" t="s">
        <v>538</v>
      </c>
      <c r="K2614" s="14" t="s">
        <v>524</v>
      </c>
      <c r="L2614" s="13" t="s">
        <v>524</v>
      </c>
      <c r="M2614" s="15" t="s">
        <v>538</v>
      </c>
      <c r="N2614" s="13"/>
      <c r="O2614" s="13" t="s">
        <v>538</v>
      </c>
      <c r="P2614" s="13" t="s">
        <v>524</v>
      </c>
      <c r="R2614" s="13"/>
      <c r="S2614" s="13" t="s">
        <v>538</v>
      </c>
      <c r="T2614" s="13"/>
      <c r="W2614" s="13" t="s">
        <v>360</v>
      </c>
      <c r="Y2614" s="13"/>
      <c r="Z2614" s="14"/>
      <c r="AD2614" s="13">
        <f t="shared" si="269"/>
        <v>0</v>
      </c>
      <c r="AE2614" s="13">
        <f t="shared" si="270"/>
        <v>5</v>
      </c>
      <c r="AF2614" s="13">
        <f t="shared" si="271"/>
        <v>3</v>
      </c>
      <c r="AG2614" s="13">
        <f t="shared" si="267"/>
        <v>0</v>
      </c>
      <c r="AH2614" s="12">
        <f t="shared" si="272"/>
        <v>8</v>
      </c>
    </row>
    <row r="2615" spans="1:34" hidden="1" x14ac:dyDescent="0.3">
      <c r="A2615" s="11" t="s">
        <v>8374</v>
      </c>
      <c r="B2615" s="12" t="s">
        <v>4976</v>
      </c>
      <c r="C2615" s="12" t="s">
        <v>7358</v>
      </c>
      <c r="D2615" s="11" t="s">
        <v>8366</v>
      </c>
      <c r="E2615" s="11" t="s">
        <v>8375</v>
      </c>
      <c r="F2615" s="11" t="s">
        <v>8374</v>
      </c>
      <c r="G2615" s="12" t="s">
        <v>8376</v>
      </c>
      <c r="H2615" s="13" t="s">
        <v>524</v>
      </c>
      <c r="I2615" s="13" t="s">
        <v>524</v>
      </c>
      <c r="J2615" s="13" t="s">
        <v>538</v>
      </c>
      <c r="K2615" s="14" t="s">
        <v>538</v>
      </c>
      <c r="M2615" s="15" t="s">
        <v>538</v>
      </c>
      <c r="N2615" s="13"/>
      <c r="O2615" s="13" t="s">
        <v>538</v>
      </c>
      <c r="P2615" s="13"/>
      <c r="R2615" s="13"/>
      <c r="S2615" s="13" t="s">
        <v>538</v>
      </c>
      <c r="T2615" s="13"/>
      <c r="W2615" s="13" t="s">
        <v>360</v>
      </c>
      <c r="Y2615" s="13" t="s">
        <v>524</v>
      </c>
      <c r="Z2615" s="14"/>
      <c r="AD2615" s="13">
        <f t="shared" si="269"/>
        <v>0</v>
      </c>
      <c r="AE2615" s="13">
        <f t="shared" si="270"/>
        <v>6</v>
      </c>
      <c r="AF2615" s="13">
        <f t="shared" si="271"/>
        <v>3</v>
      </c>
      <c r="AG2615" s="13">
        <f t="shared" si="267"/>
        <v>0</v>
      </c>
      <c r="AH2615" s="12">
        <f t="shared" si="272"/>
        <v>9</v>
      </c>
    </row>
    <row r="2616" spans="1:34" hidden="1" x14ac:dyDescent="0.3">
      <c r="A2616" s="11" t="s">
        <v>287</v>
      </c>
      <c r="B2616" s="12" t="s">
        <v>4976</v>
      </c>
      <c r="C2616" s="12" t="s">
        <v>7358</v>
      </c>
      <c r="D2616" s="11" t="s">
        <v>8366</v>
      </c>
      <c r="E2616" s="11" t="s">
        <v>408</v>
      </c>
      <c r="F2616" s="11" t="s">
        <v>287</v>
      </c>
      <c r="G2616" s="12" t="s">
        <v>8377</v>
      </c>
      <c r="H2616" s="13" t="s">
        <v>370</v>
      </c>
      <c r="I2616" s="13"/>
      <c r="J2616" s="13" t="s">
        <v>370</v>
      </c>
      <c r="K2616" s="14" t="s">
        <v>370</v>
      </c>
      <c r="M2616" s="15" t="s">
        <v>370</v>
      </c>
      <c r="N2616" s="13"/>
      <c r="O2616" s="13" t="s">
        <v>370</v>
      </c>
      <c r="P2616" s="13" t="s">
        <v>396</v>
      </c>
      <c r="Q2616" s="13" t="s">
        <v>370</v>
      </c>
      <c r="R2616" s="13" t="s">
        <v>370</v>
      </c>
      <c r="S2616" s="13" t="s">
        <v>370</v>
      </c>
      <c r="T2616" s="13" t="s">
        <v>370</v>
      </c>
      <c r="U2616" s="13" t="s">
        <v>370</v>
      </c>
      <c r="W2616" s="13" t="s">
        <v>370</v>
      </c>
      <c r="Y2616" s="13"/>
      <c r="Z2616" s="14"/>
      <c r="AD2616" s="13">
        <f t="shared" si="269"/>
        <v>11</v>
      </c>
      <c r="AE2616" s="13">
        <f t="shared" si="270"/>
        <v>0</v>
      </c>
      <c r="AF2616" s="13">
        <f t="shared" si="271"/>
        <v>0</v>
      </c>
      <c r="AG2616" s="13">
        <f t="shared" si="267"/>
        <v>0</v>
      </c>
      <c r="AH2616" s="12">
        <f t="shared" si="272"/>
        <v>11</v>
      </c>
    </row>
    <row r="2617" spans="1:34" hidden="1" x14ac:dyDescent="0.3">
      <c r="A2617" s="11" t="s">
        <v>8378</v>
      </c>
      <c r="B2617" s="12" t="s">
        <v>4976</v>
      </c>
      <c r="C2617" s="12" t="s">
        <v>7358</v>
      </c>
      <c r="D2617" s="11" t="s">
        <v>8366</v>
      </c>
      <c r="E2617" s="11" t="s">
        <v>1569</v>
      </c>
      <c r="F2617" s="11" t="s">
        <v>8378</v>
      </c>
      <c r="G2617" s="12" t="s">
        <v>8379</v>
      </c>
      <c r="I2617" s="13"/>
      <c r="J2617" s="13"/>
      <c r="K2617" s="14" t="s">
        <v>370</v>
      </c>
      <c r="M2617" s="15"/>
      <c r="N2617" s="13"/>
      <c r="P2617" s="13" t="s">
        <v>370</v>
      </c>
      <c r="R2617" s="13"/>
      <c r="T2617" s="13" t="s">
        <v>370</v>
      </c>
      <c r="W2617" s="13"/>
      <c r="Y2617" s="13"/>
      <c r="Z2617" s="14"/>
      <c r="AD2617" s="13">
        <f t="shared" si="269"/>
        <v>3</v>
      </c>
      <c r="AE2617" s="13">
        <f t="shared" si="270"/>
        <v>0</v>
      </c>
      <c r="AF2617" s="13">
        <f t="shared" si="271"/>
        <v>0</v>
      </c>
      <c r="AG2617" s="13">
        <f t="shared" ref="AG2617:AG2680" si="273">COUNTIF(H2617:AA2617,"IN")</f>
        <v>0</v>
      </c>
      <c r="AH2617" s="12">
        <f t="shared" si="272"/>
        <v>3</v>
      </c>
    </row>
    <row r="2618" spans="1:34" hidden="1" x14ac:dyDescent="0.3">
      <c r="A2618" s="11" t="s">
        <v>8380</v>
      </c>
      <c r="B2618" s="12" t="s">
        <v>4976</v>
      </c>
      <c r="C2618" s="12" t="s">
        <v>7358</v>
      </c>
      <c r="D2618" s="11" t="s">
        <v>8366</v>
      </c>
      <c r="E2618" s="11" t="s">
        <v>1270</v>
      </c>
      <c r="F2618" s="11" t="s">
        <v>8380</v>
      </c>
      <c r="G2618" s="12" t="s">
        <v>8381</v>
      </c>
      <c r="I2618" s="13"/>
      <c r="J2618" s="13"/>
      <c r="K2618" s="14" t="s">
        <v>370</v>
      </c>
      <c r="M2618" s="15"/>
      <c r="N2618" s="13"/>
      <c r="O2618" s="13" t="s">
        <v>370</v>
      </c>
      <c r="P2618" s="13"/>
      <c r="Q2618" s="13" t="s">
        <v>370</v>
      </c>
      <c r="R2618" s="13"/>
      <c r="S2618" s="13" t="s">
        <v>370</v>
      </c>
      <c r="T2618" s="13"/>
      <c r="W2618" s="13"/>
      <c r="Y2618" s="13"/>
      <c r="Z2618" s="14"/>
      <c r="AD2618" s="13">
        <f t="shared" si="269"/>
        <v>4</v>
      </c>
      <c r="AE2618" s="13">
        <f t="shared" si="270"/>
        <v>0</v>
      </c>
      <c r="AF2618" s="13">
        <f t="shared" si="271"/>
        <v>0</v>
      </c>
      <c r="AG2618" s="13">
        <f t="shared" si="273"/>
        <v>0</v>
      </c>
      <c r="AH2618" s="12">
        <f t="shared" si="272"/>
        <v>4</v>
      </c>
    </row>
    <row r="2619" spans="1:34" hidden="1" x14ac:dyDescent="0.3">
      <c r="A2619" s="11" t="s">
        <v>8382</v>
      </c>
      <c r="B2619" s="12" t="s">
        <v>4976</v>
      </c>
      <c r="C2619" s="12" t="s">
        <v>7358</v>
      </c>
      <c r="D2619" s="11" t="s">
        <v>8383</v>
      </c>
      <c r="E2619" s="11" t="s">
        <v>8384</v>
      </c>
      <c r="F2619" s="11" t="s">
        <v>8382</v>
      </c>
      <c r="G2619" s="12" t="s">
        <v>8385</v>
      </c>
      <c r="H2619" s="13" t="s">
        <v>538</v>
      </c>
      <c r="I2619" s="13"/>
      <c r="J2619" s="13"/>
      <c r="K2619" s="14" t="s">
        <v>370</v>
      </c>
      <c r="M2619" s="15"/>
      <c r="N2619" s="13"/>
      <c r="P2619" s="13"/>
      <c r="R2619" s="13" t="s">
        <v>538</v>
      </c>
      <c r="T2619" s="13"/>
      <c r="W2619" s="13"/>
      <c r="Y2619" s="13"/>
      <c r="Z2619" s="14"/>
      <c r="AD2619" s="13">
        <f>COUNTIF(H2619:Z2619,"X")+COUNTIF(H2619:Z2619, "X(e)")</f>
        <v>1</v>
      </c>
      <c r="AE2619" s="13">
        <f t="shared" si="270"/>
        <v>2</v>
      </c>
      <c r="AF2619" s="13">
        <f t="shared" si="271"/>
        <v>0</v>
      </c>
      <c r="AG2619" s="13">
        <f t="shared" si="273"/>
        <v>0</v>
      </c>
      <c r="AH2619" s="12">
        <f>SUM(AD2619:AG2619)</f>
        <v>3</v>
      </c>
    </row>
    <row r="2620" spans="1:34" hidden="1" x14ac:dyDescent="0.3">
      <c r="A2620" s="11" t="s">
        <v>8386</v>
      </c>
      <c r="B2620" s="12" t="s">
        <v>4976</v>
      </c>
      <c r="C2620" s="12" t="s">
        <v>7358</v>
      </c>
      <c r="D2620" s="11" t="s">
        <v>8387</v>
      </c>
      <c r="E2620" s="11" t="s">
        <v>8388</v>
      </c>
      <c r="F2620" s="11" t="s">
        <v>8386</v>
      </c>
      <c r="G2620" s="12" t="s">
        <v>8389</v>
      </c>
      <c r="H2620" s="13" t="s">
        <v>370</v>
      </c>
      <c r="I2620" s="13"/>
      <c r="J2620" s="13" t="s">
        <v>370</v>
      </c>
      <c r="K2620" s="14" t="s">
        <v>370</v>
      </c>
      <c r="L2620" s="13" t="s">
        <v>370</v>
      </c>
      <c r="M2620" s="15"/>
      <c r="N2620" s="13"/>
      <c r="P2620" s="13"/>
      <c r="R2620" s="13" t="s">
        <v>538</v>
      </c>
      <c r="S2620" s="13" t="s">
        <v>370</v>
      </c>
      <c r="T2620" s="13"/>
      <c r="V2620" s="13" t="s">
        <v>370</v>
      </c>
      <c r="W2620" s="13"/>
      <c r="Y2620" s="13"/>
      <c r="Z2620" s="14"/>
      <c r="AD2620" s="13">
        <f t="shared" ref="AD2620:AD2683" si="274">COUNTIF(H2620:Z2620,"X")+COUNTIF(H2620:Z2620, "X(e)")</f>
        <v>6</v>
      </c>
      <c r="AE2620" s="13">
        <f t="shared" si="270"/>
        <v>1</v>
      </c>
      <c r="AF2620" s="13">
        <f t="shared" si="271"/>
        <v>0</v>
      </c>
      <c r="AG2620" s="13">
        <f t="shared" si="273"/>
        <v>0</v>
      </c>
      <c r="AH2620" s="12">
        <f t="shared" ref="AH2620:AH2683" si="275">SUM(AD2620:AG2620)</f>
        <v>7</v>
      </c>
    </row>
    <row r="2621" spans="1:34" hidden="1" x14ac:dyDescent="0.3">
      <c r="A2621" s="11" t="s">
        <v>248</v>
      </c>
      <c r="B2621" s="12" t="s">
        <v>4976</v>
      </c>
      <c r="C2621" s="12" t="s">
        <v>8390</v>
      </c>
      <c r="D2621" s="11" t="s">
        <v>8391</v>
      </c>
      <c r="E2621" s="11" t="s">
        <v>872</v>
      </c>
      <c r="F2621" s="11" t="s">
        <v>248</v>
      </c>
      <c r="G2621" s="12" t="s">
        <v>8392</v>
      </c>
      <c r="H2621" s="13" t="s">
        <v>370</v>
      </c>
      <c r="I2621" s="13"/>
      <c r="J2621" s="13" t="s">
        <v>370</v>
      </c>
      <c r="K2621" s="14" t="s">
        <v>370</v>
      </c>
      <c r="M2621" s="15" t="s">
        <v>370</v>
      </c>
      <c r="N2621" s="13"/>
      <c r="O2621" s="13" t="s">
        <v>370</v>
      </c>
      <c r="P2621" s="13" t="s">
        <v>370</v>
      </c>
      <c r="Q2621" s="13" t="s">
        <v>370</v>
      </c>
      <c r="R2621" s="13" t="s">
        <v>370</v>
      </c>
      <c r="S2621" s="13" t="s">
        <v>370</v>
      </c>
      <c r="T2621" s="13" t="s">
        <v>370</v>
      </c>
      <c r="U2621" s="13" t="s">
        <v>370</v>
      </c>
      <c r="V2621" s="13" t="s">
        <v>370</v>
      </c>
      <c r="W2621" s="13" t="s">
        <v>370</v>
      </c>
      <c r="Y2621" s="13"/>
      <c r="Z2621" s="14"/>
      <c r="AD2621" s="13">
        <f t="shared" si="274"/>
        <v>13</v>
      </c>
      <c r="AE2621" s="13">
        <f t="shared" si="270"/>
        <v>0</v>
      </c>
      <c r="AF2621" s="13">
        <f t="shared" si="271"/>
        <v>0</v>
      </c>
      <c r="AG2621" s="13">
        <f t="shared" si="273"/>
        <v>0</v>
      </c>
      <c r="AH2621" s="12">
        <f t="shared" si="275"/>
        <v>13</v>
      </c>
    </row>
    <row r="2622" spans="1:34" hidden="1" x14ac:dyDescent="0.3">
      <c r="A2622" s="11" t="s">
        <v>8393</v>
      </c>
      <c r="B2622" s="12" t="s">
        <v>4976</v>
      </c>
      <c r="C2622" s="12" t="s">
        <v>8390</v>
      </c>
      <c r="D2622" s="11" t="s">
        <v>8391</v>
      </c>
      <c r="E2622" s="11" t="s">
        <v>1004</v>
      </c>
      <c r="F2622" s="11" t="s">
        <v>8393</v>
      </c>
      <c r="G2622" s="12" t="s">
        <v>8394</v>
      </c>
      <c r="I2622" s="13"/>
      <c r="J2622" s="13"/>
      <c r="M2622" s="15" t="s">
        <v>370</v>
      </c>
      <c r="N2622" s="13"/>
      <c r="O2622" s="13" t="s">
        <v>370</v>
      </c>
      <c r="P2622" s="13"/>
      <c r="R2622" s="13"/>
      <c r="T2622" s="13"/>
      <c r="W2622" s="13"/>
      <c r="Y2622" s="13"/>
      <c r="Z2622" s="14"/>
      <c r="AD2622" s="13">
        <f t="shared" si="274"/>
        <v>2</v>
      </c>
      <c r="AE2622" s="13">
        <f t="shared" si="270"/>
        <v>0</v>
      </c>
      <c r="AF2622" s="13">
        <f t="shared" si="271"/>
        <v>0</v>
      </c>
      <c r="AG2622" s="13">
        <f t="shared" si="273"/>
        <v>0</v>
      </c>
      <c r="AH2622" s="12">
        <f t="shared" si="275"/>
        <v>2</v>
      </c>
    </row>
    <row r="2623" spans="1:34" hidden="1" x14ac:dyDescent="0.3">
      <c r="A2623" s="11" t="s">
        <v>8395</v>
      </c>
      <c r="B2623" s="12" t="s">
        <v>4976</v>
      </c>
      <c r="C2623" s="12" t="s">
        <v>8390</v>
      </c>
      <c r="D2623" s="11" t="s">
        <v>8396</v>
      </c>
      <c r="E2623" s="11" t="s">
        <v>7474</v>
      </c>
      <c r="F2623" s="11" t="s">
        <v>8395</v>
      </c>
      <c r="G2623" s="12" t="s">
        <v>8397</v>
      </c>
      <c r="I2623" s="13"/>
      <c r="J2623" s="13" t="s">
        <v>396</v>
      </c>
      <c r="K2623" s="17" t="s">
        <v>416</v>
      </c>
      <c r="M2623" s="15"/>
      <c r="N2623" s="13"/>
      <c r="P2623" s="13"/>
      <c r="R2623" s="13"/>
      <c r="T2623" s="13"/>
      <c r="W2623" s="13"/>
      <c r="Y2623" s="13"/>
      <c r="Z2623" s="14"/>
      <c r="AD2623" s="13">
        <f t="shared" si="274"/>
        <v>1</v>
      </c>
      <c r="AE2623" s="13">
        <f t="shared" si="270"/>
        <v>0</v>
      </c>
      <c r="AF2623" s="13">
        <f t="shared" si="271"/>
        <v>0</v>
      </c>
      <c r="AG2623" s="13">
        <f t="shared" si="273"/>
        <v>0</v>
      </c>
      <c r="AH2623" s="12">
        <f t="shared" si="275"/>
        <v>1</v>
      </c>
    </row>
    <row r="2624" spans="1:34" hidden="1" x14ac:dyDescent="0.3">
      <c r="A2624" s="11" t="s">
        <v>8398</v>
      </c>
      <c r="B2624" s="12" t="s">
        <v>4976</v>
      </c>
      <c r="C2624" s="12" t="s">
        <v>8390</v>
      </c>
      <c r="D2624" s="11" t="s">
        <v>8396</v>
      </c>
      <c r="E2624" s="11" t="s">
        <v>8399</v>
      </c>
      <c r="F2624" s="11" t="s">
        <v>8398</v>
      </c>
      <c r="G2624" s="12" t="s">
        <v>8400</v>
      </c>
      <c r="H2624" s="13" t="s">
        <v>370</v>
      </c>
      <c r="I2624" s="13"/>
      <c r="J2624" s="13" t="s">
        <v>538</v>
      </c>
      <c r="K2624" s="14" t="s">
        <v>370</v>
      </c>
      <c r="M2624" s="15"/>
      <c r="N2624" s="13"/>
      <c r="P2624" s="13"/>
      <c r="R2624" s="13" t="s">
        <v>370</v>
      </c>
      <c r="T2624" s="13"/>
      <c r="W2624" s="13"/>
      <c r="Y2624" s="13"/>
      <c r="Z2624" s="14"/>
      <c r="AD2624" s="13">
        <f t="shared" si="274"/>
        <v>3</v>
      </c>
      <c r="AE2624" s="13">
        <f t="shared" si="270"/>
        <v>1</v>
      </c>
      <c r="AF2624" s="13">
        <f t="shared" si="271"/>
        <v>0</v>
      </c>
      <c r="AG2624" s="13">
        <f t="shared" si="273"/>
        <v>0</v>
      </c>
      <c r="AH2624" s="12">
        <f t="shared" si="275"/>
        <v>4</v>
      </c>
    </row>
    <row r="2625" spans="1:34" hidden="1" x14ac:dyDescent="0.3">
      <c r="A2625" s="11" t="s">
        <v>8401</v>
      </c>
      <c r="B2625" s="12" t="s">
        <v>4976</v>
      </c>
      <c r="C2625" s="12" t="s">
        <v>8390</v>
      </c>
      <c r="D2625" s="11" t="s">
        <v>8396</v>
      </c>
      <c r="E2625" s="11" t="s">
        <v>4309</v>
      </c>
      <c r="F2625" s="11" t="s">
        <v>8401</v>
      </c>
      <c r="G2625" s="12" t="s">
        <v>8402</v>
      </c>
      <c r="I2625" s="13"/>
      <c r="J2625" s="13"/>
      <c r="M2625" s="15"/>
      <c r="N2625" s="13"/>
      <c r="O2625" s="13" t="s">
        <v>370</v>
      </c>
      <c r="P2625" s="13"/>
      <c r="R2625" s="13"/>
      <c r="S2625" s="13" t="s">
        <v>370</v>
      </c>
      <c r="T2625" s="13"/>
      <c r="W2625" s="13"/>
      <c r="Y2625" s="13"/>
      <c r="Z2625" s="14"/>
      <c r="AD2625" s="13">
        <f t="shared" si="274"/>
        <v>2</v>
      </c>
      <c r="AE2625" s="13">
        <f t="shared" si="270"/>
        <v>0</v>
      </c>
      <c r="AF2625" s="13">
        <f t="shared" si="271"/>
        <v>0</v>
      </c>
      <c r="AG2625" s="13">
        <f t="shared" si="273"/>
        <v>0</v>
      </c>
      <c r="AH2625" s="12">
        <f t="shared" si="275"/>
        <v>2</v>
      </c>
    </row>
    <row r="2626" spans="1:34" hidden="1" x14ac:dyDescent="0.3">
      <c r="A2626" s="11" t="s">
        <v>8403</v>
      </c>
      <c r="B2626" s="12" t="s">
        <v>4976</v>
      </c>
      <c r="C2626" s="12" t="s">
        <v>8390</v>
      </c>
      <c r="D2626" s="11" t="s">
        <v>8396</v>
      </c>
      <c r="E2626" s="11" t="s">
        <v>3998</v>
      </c>
      <c r="F2626" s="11" t="s">
        <v>8403</v>
      </c>
      <c r="G2626" s="12" t="s">
        <v>8404</v>
      </c>
      <c r="I2626" s="13"/>
      <c r="J2626" s="13" t="s">
        <v>370</v>
      </c>
      <c r="K2626" s="14" t="s">
        <v>370</v>
      </c>
      <c r="M2626" s="15"/>
      <c r="N2626" s="13"/>
      <c r="P2626" s="13" t="s">
        <v>370</v>
      </c>
      <c r="Q2626" s="13" t="s">
        <v>370</v>
      </c>
      <c r="R2626" s="13"/>
      <c r="S2626" s="13" t="s">
        <v>370</v>
      </c>
      <c r="T2626" s="13" t="s">
        <v>370</v>
      </c>
      <c r="W2626" s="13" t="s">
        <v>370</v>
      </c>
      <c r="Y2626" s="13"/>
      <c r="Z2626" s="14"/>
      <c r="AD2626" s="13">
        <f t="shared" si="274"/>
        <v>7</v>
      </c>
      <c r="AE2626" s="13">
        <f t="shared" si="270"/>
        <v>0</v>
      </c>
      <c r="AF2626" s="13">
        <f t="shared" si="271"/>
        <v>0</v>
      </c>
      <c r="AG2626" s="13">
        <f t="shared" si="273"/>
        <v>0</v>
      </c>
      <c r="AH2626" s="12">
        <f t="shared" si="275"/>
        <v>7</v>
      </c>
    </row>
    <row r="2627" spans="1:34" hidden="1" x14ac:dyDescent="0.3">
      <c r="A2627" s="11" t="s">
        <v>8405</v>
      </c>
      <c r="B2627" s="12" t="s">
        <v>4976</v>
      </c>
      <c r="C2627" s="12" t="s">
        <v>8390</v>
      </c>
      <c r="D2627" s="11" t="s">
        <v>8396</v>
      </c>
      <c r="E2627" s="11" t="s">
        <v>2714</v>
      </c>
      <c r="F2627" s="11" t="s">
        <v>8405</v>
      </c>
      <c r="G2627" s="12" t="s">
        <v>8406</v>
      </c>
      <c r="I2627" s="13"/>
      <c r="J2627" s="13"/>
      <c r="M2627" s="15" t="s">
        <v>370</v>
      </c>
      <c r="N2627" s="13"/>
      <c r="P2627" s="13"/>
      <c r="R2627" s="13"/>
      <c r="T2627" s="13"/>
      <c r="U2627" s="13" t="s">
        <v>370</v>
      </c>
      <c r="W2627" s="13" t="s">
        <v>370</v>
      </c>
      <c r="Y2627" s="13"/>
      <c r="Z2627" s="14"/>
      <c r="AD2627" s="13">
        <f t="shared" si="274"/>
        <v>3</v>
      </c>
      <c r="AE2627" s="13">
        <f t="shared" si="270"/>
        <v>0</v>
      </c>
      <c r="AF2627" s="13">
        <f t="shared" si="271"/>
        <v>0</v>
      </c>
      <c r="AG2627" s="13">
        <f t="shared" si="273"/>
        <v>0</v>
      </c>
      <c r="AH2627" s="12">
        <f t="shared" si="275"/>
        <v>3</v>
      </c>
    </row>
    <row r="2628" spans="1:34" hidden="1" x14ac:dyDescent="0.3">
      <c r="A2628" s="11" t="s">
        <v>8407</v>
      </c>
      <c r="B2628" s="12" t="s">
        <v>4976</v>
      </c>
      <c r="C2628" s="12" t="s">
        <v>8390</v>
      </c>
      <c r="D2628" s="11" t="s">
        <v>8396</v>
      </c>
      <c r="E2628" s="11" t="s">
        <v>8408</v>
      </c>
      <c r="F2628" s="11" t="s">
        <v>8407</v>
      </c>
      <c r="G2628" s="12" t="s">
        <v>8409</v>
      </c>
      <c r="I2628" s="13"/>
      <c r="J2628" s="13" t="s">
        <v>370</v>
      </c>
      <c r="K2628" s="14" t="s">
        <v>370</v>
      </c>
      <c r="M2628" s="15" t="s">
        <v>396</v>
      </c>
      <c r="N2628" s="13"/>
      <c r="P2628" s="13" t="s">
        <v>370</v>
      </c>
      <c r="R2628" s="13"/>
      <c r="S2628" s="13" t="s">
        <v>370</v>
      </c>
      <c r="T2628" s="13"/>
      <c r="W2628" s="13" t="s">
        <v>370</v>
      </c>
      <c r="Y2628" s="13"/>
      <c r="Z2628" s="14"/>
      <c r="AD2628" s="13">
        <f t="shared" si="274"/>
        <v>5</v>
      </c>
      <c r="AE2628" s="13">
        <f t="shared" si="270"/>
        <v>0</v>
      </c>
      <c r="AF2628" s="13">
        <f t="shared" si="271"/>
        <v>0</v>
      </c>
      <c r="AG2628" s="13">
        <f t="shared" si="273"/>
        <v>0</v>
      </c>
      <c r="AH2628" s="12">
        <f t="shared" si="275"/>
        <v>5</v>
      </c>
    </row>
    <row r="2629" spans="1:34" hidden="1" x14ac:dyDescent="0.3">
      <c r="A2629" s="11" t="s">
        <v>8410</v>
      </c>
      <c r="B2629" s="12" t="s">
        <v>4976</v>
      </c>
      <c r="C2629" s="12" t="s">
        <v>8390</v>
      </c>
      <c r="D2629" s="11" t="s">
        <v>8396</v>
      </c>
      <c r="E2629" s="11" t="s">
        <v>5519</v>
      </c>
      <c r="F2629" s="11" t="s">
        <v>8410</v>
      </c>
      <c r="G2629" s="12" t="s">
        <v>8411</v>
      </c>
      <c r="I2629" s="13"/>
      <c r="J2629" s="13"/>
      <c r="K2629" s="14" t="s">
        <v>370</v>
      </c>
      <c r="M2629" s="15" t="s">
        <v>370</v>
      </c>
      <c r="N2629" s="13"/>
      <c r="P2629" s="13"/>
      <c r="R2629" s="13"/>
      <c r="T2629" s="13"/>
      <c r="W2629" s="13" t="s">
        <v>370</v>
      </c>
      <c r="Y2629" s="13"/>
      <c r="Z2629" s="14"/>
      <c r="AD2629" s="13">
        <f t="shared" si="274"/>
        <v>3</v>
      </c>
      <c r="AE2629" s="13">
        <f t="shared" si="270"/>
        <v>0</v>
      </c>
      <c r="AF2629" s="13">
        <f t="shared" si="271"/>
        <v>0</v>
      </c>
      <c r="AG2629" s="13">
        <f t="shared" si="273"/>
        <v>0</v>
      </c>
      <c r="AH2629" s="12">
        <f t="shared" si="275"/>
        <v>3</v>
      </c>
    </row>
    <row r="2630" spans="1:34" hidden="1" x14ac:dyDescent="0.3">
      <c r="A2630" s="11" t="s">
        <v>8412</v>
      </c>
      <c r="B2630" s="12" t="s">
        <v>4976</v>
      </c>
      <c r="C2630" s="12" t="s">
        <v>8390</v>
      </c>
      <c r="D2630" s="11" t="s">
        <v>8396</v>
      </c>
      <c r="E2630" s="11" t="s">
        <v>5868</v>
      </c>
      <c r="F2630" s="11" t="s">
        <v>8412</v>
      </c>
      <c r="G2630" s="12" t="s">
        <v>8413</v>
      </c>
      <c r="I2630" s="13"/>
      <c r="J2630" s="13" t="s">
        <v>370</v>
      </c>
      <c r="K2630" s="14" t="s">
        <v>370</v>
      </c>
      <c r="M2630" s="15" t="s">
        <v>370</v>
      </c>
      <c r="N2630" s="13"/>
      <c r="O2630" s="13" t="s">
        <v>370</v>
      </c>
      <c r="P2630" s="13" t="s">
        <v>370</v>
      </c>
      <c r="Q2630" s="13" t="s">
        <v>370</v>
      </c>
      <c r="R2630" s="13"/>
      <c r="S2630" s="13" t="s">
        <v>370</v>
      </c>
      <c r="T2630" s="13" t="s">
        <v>370</v>
      </c>
      <c r="W2630" s="13" t="s">
        <v>370</v>
      </c>
      <c r="Y2630" s="13"/>
      <c r="Z2630" s="14"/>
      <c r="AD2630" s="13">
        <f t="shared" si="274"/>
        <v>9</v>
      </c>
      <c r="AE2630" s="13">
        <f t="shared" si="270"/>
        <v>0</v>
      </c>
      <c r="AF2630" s="13">
        <f t="shared" si="271"/>
        <v>0</v>
      </c>
      <c r="AG2630" s="13">
        <f t="shared" si="273"/>
        <v>0</v>
      </c>
      <c r="AH2630" s="12">
        <f t="shared" si="275"/>
        <v>9</v>
      </c>
    </row>
    <row r="2631" spans="1:34" hidden="1" x14ac:dyDescent="0.3">
      <c r="A2631" s="11" t="s">
        <v>8414</v>
      </c>
      <c r="B2631" s="12" t="s">
        <v>4976</v>
      </c>
      <c r="C2631" s="12" t="s">
        <v>8390</v>
      </c>
      <c r="D2631" s="11" t="s">
        <v>8415</v>
      </c>
      <c r="E2631" s="11" t="s">
        <v>7419</v>
      </c>
      <c r="F2631" s="11" t="s">
        <v>8414</v>
      </c>
      <c r="G2631" s="12" t="s">
        <v>8416</v>
      </c>
      <c r="I2631" s="13"/>
      <c r="J2631" s="13"/>
      <c r="M2631" s="15" t="s">
        <v>370</v>
      </c>
      <c r="N2631" s="13"/>
      <c r="P2631" s="13"/>
      <c r="R2631" s="13"/>
      <c r="T2631" s="13"/>
      <c r="W2631" s="13" t="s">
        <v>370</v>
      </c>
      <c r="Y2631" s="13"/>
      <c r="Z2631" s="14"/>
      <c r="AD2631" s="13">
        <f t="shared" si="274"/>
        <v>2</v>
      </c>
      <c r="AE2631" s="13">
        <f t="shared" si="270"/>
        <v>0</v>
      </c>
      <c r="AF2631" s="13">
        <f t="shared" si="271"/>
        <v>0</v>
      </c>
      <c r="AG2631" s="13">
        <f t="shared" si="273"/>
        <v>0</v>
      </c>
      <c r="AH2631" s="12">
        <f t="shared" si="275"/>
        <v>2</v>
      </c>
    </row>
    <row r="2632" spans="1:34" hidden="1" x14ac:dyDescent="0.3">
      <c r="A2632" s="11" t="s">
        <v>8417</v>
      </c>
      <c r="B2632" s="12" t="s">
        <v>4976</v>
      </c>
      <c r="C2632" s="12" t="s">
        <v>8390</v>
      </c>
      <c r="D2632" s="11" t="s">
        <v>8415</v>
      </c>
      <c r="E2632" s="11" t="s">
        <v>3935</v>
      </c>
      <c r="F2632" s="11" t="s">
        <v>8417</v>
      </c>
      <c r="G2632" s="12" t="s">
        <v>8418</v>
      </c>
      <c r="I2632" s="13"/>
      <c r="J2632" s="13" t="s">
        <v>370</v>
      </c>
      <c r="K2632" s="14" t="s">
        <v>370</v>
      </c>
      <c r="M2632" s="15" t="s">
        <v>370</v>
      </c>
      <c r="N2632" s="13"/>
      <c r="O2632" s="13" t="s">
        <v>370</v>
      </c>
      <c r="P2632" s="13" t="s">
        <v>370</v>
      </c>
      <c r="Q2632" s="13" t="s">
        <v>370</v>
      </c>
      <c r="R2632" s="13"/>
      <c r="S2632" s="13" t="s">
        <v>370</v>
      </c>
      <c r="T2632" s="13" t="s">
        <v>370</v>
      </c>
      <c r="W2632" s="13" t="s">
        <v>370</v>
      </c>
      <c r="Y2632" s="13"/>
      <c r="Z2632" s="14"/>
      <c r="AD2632" s="13">
        <f t="shared" si="274"/>
        <v>9</v>
      </c>
      <c r="AE2632" s="13">
        <f t="shared" si="270"/>
        <v>0</v>
      </c>
      <c r="AF2632" s="13">
        <f t="shared" si="271"/>
        <v>0</v>
      </c>
      <c r="AG2632" s="13">
        <f t="shared" si="273"/>
        <v>0</v>
      </c>
      <c r="AH2632" s="12">
        <f t="shared" si="275"/>
        <v>9</v>
      </c>
    </row>
    <row r="2633" spans="1:34" hidden="1" x14ac:dyDescent="0.3">
      <c r="A2633" s="11" t="s">
        <v>8419</v>
      </c>
      <c r="B2633" s="12" t="s">
        <v>4976</v>
      </c>
      <c r="C2633" s="12" t="s">
        <v>8390</v>
      </c>
      <c r="D2633" s="11" t="s">
        <v>8420</v>
      </c>
      <c r="E2633" s="11" t="s">
        <v>8421</v>
      </c>
      <c r="F2633" s="11" t="s">
        <v>8419</v>
      </c>
      <c r="G2633" s="12" t="s">
        <v>8422</v>
      </c>
      <c r="I2633" s="13"/>
      <c r="J2633" s="13" t="s">
        <v>370</v>
      </c>
      <c r="K2633" s="14" t="s">
        <v>370</v>
      </c>
      <c r="M2633" s="15" t="s">
        <v>370</v>
      </c>
      <c r="N2633" s="13"/>
      <c r="O2633" s="13" t="s">
        <v>370</v>
      </c>
      <c r="P2633" s="13" t="s">
        <v>370</v>
      </c>
      <c r="Q2633" s="13" t="s">
        <v>370</v>
      </c>
      <c r="R2633" s="13"/>
      <c r="S2633" s="13" t="s">
        <v>370</v>
      </c>
      <c r="T2633" s="13" t="s">
        <v>370</v>
      </c>
      <c r="W2633" s="13" t="s">
        <v>370</v>
      </c>
      <c r="Y2633" s="13"/>
      <c r="Z2633" s="14"/>
      <c r="AD2633" s="13">
        <f t="shared" si="274"/>
        <v>9</v>
      </c>
      <c r="AE2633" s="13">
        <f t="shared" si="270"/>
        <v>0</v>
      </c>
      <c r="AF2633" s="13">
        <f t="shared" si="271"/>
        <v>0</v>
      </c>
      <c r="AG2633" s="13">
        <f t="shared" si="273"/>
        <v>0</v>
      </c>
      <c r="AH2633" s="12">
        <f t="shared" si="275"/>
        <v>9</v>
      </c>
    </row>
    <row r="2634" spans="1:34" hidden="1" x14ac:dyDescent="0.3">
      <c r="A2634" s="11" t="s">
        <v>8423</v>
      </c>
      <c r="B2634" s="12" t="s">
        <v>4976</v>
      </c>
      <c r="C2634" s="12" t="s">
        <v>8390</v>
      </c>
      <c r="D2634" s="11" t="s">
        <v>8424</v>
      </c>
      <c r="E2634" s="11" t="s">
        <v>8425</v>
      </c>
      <c r="F2634" s="11" t="s">
        <v>8423</v>
      </c>
      <c r="G2634" s="12" t="s">
        <v>8426</v>
      </c>
      <c r="I2634" s="13"/>
      <c r="J2634" s="13"/>
      <c r="M2634" s="15" t="s">
        <v>370</v>
      </c>
      <c r="N2634" s="13"/>
      <c r="O2634" s="13" t="s">
        <v>370</v>
      </c>
      <c r="P2634" s="13"/>
      <c r="R2634" s="13"/>
      <c r="S2634" s="13" t="s">
        <v>370</v>
      </c>
      <c r="T2634" s="13"/>
      <c r="W2634" s="13"/>
      <c r="Y2634" s="13"/>
      <c r="Z2634" s="14"/>
      <c r="AD2634" s="13">
        <f t="shared" si="274"/>
        <v>3</v>
      </c>
      <c r="AE2634" s="13">
        <f t="shared" si="270"/>
        <v>0</v>
      </c>
      <c r="AF2634" s="13">
        <f t="shared" si="271"/>
        <v>0</v>
      </c>
      <c r="AG2634" s="13">
        <f t="shared" si="273"/>
        <v>0</v>
      </c>
      <c r="AH2634" s="12">
        <f t="shared" si="275"/>
        <v>3</v>
      </c>
    </row>
    <row r="2635" spans="1:34" hidden="1" x14ac:dyDescent="0.3">
      <c r="A2635" s="11" t="s">
        <v>8427</v>
      </c>
      <c r="B2635" s="12" t="s">
        <v>4976</v>
      </c>
      <c r="C2635" s="12" t="s">
        <v>8390</v>
      </c>
      <c r="D2635" s="11" t="s">
        <v>8424</v>
      </c>
      <c r="E2635" s="11" t="s">
        <v>5405</v>
      </c>
      <c r="F2635" s="11" t="s">
        <v>8427</v>
      </c>
      <c r="G2635" s="12" t="s">
        <v>8428</v>
      </c>
      <c r="I2635" s="13"/>
      <c r="J2635" s="13" t="s">
        <v>370</v>
      </c>
      <c r="K2635" s="14" t="s">
        <v>370</v>
      </c>
      <c r="M2635" s="15" t="s">
        <v>370</v>
      </c>
      <c r="N2635" s="13"/>
      <c r="O2635" s="13" t="s">
        <v>370</v>
      </c>
      <c r="P2635" s="13"/>
      <c r="R2635" s="13"/>
      <c r="S2635" s="13" t="s">
        <v>370</v>
      </c>
      <c r="T2635" s="13"/>
      <c r="W2635" s="13" t="s">
        <v>370</v>
      </c>
      <c r="Y2635" s="13"/>
      <c r="Z2635" s="14"/>
      <c r="AD2635" s="13">
        <f t="shared" si="274"/>
        <v>6</v>
      </c>
      <c r="AE2635" s="13">
        <f t="shared" si="270"/>
        <v>0</v>
      </c>
      <c r="AF2635" s="13">
        <f t="shared" si="271"/>
        <v>0</v>
      </c>
      <c r="AG2635" s="13">
        <f t="shared" si="273"/>
        <v>0</v>
      </c>
      <c r="AH2635" s="12">
        <f t="shared" si="275"/>
        <v>6</v>
      </c>
    </row>
    <row r="2636" spans="1:34" hidden="1" x14ac:dyDescent="0.3">
      <c r="A2636" s="11" t="s">
        <v>8429</v>
      </c>
      <c r="B2636" s="12" t="s">
        <v>4976</v>
      </c>
      <c r="C2636" s="12" t="s">
        <v>8390</v>
      </c>
      <c r="D2636" s="11" t="s">
        <v>8424</v>
      </c>
      <c r="E2636" s="11" t="s">
        <v>8430</v>
      </c>
      <c r="F2636" s="11" t="s">
        <v>8429</v>
      </c>
      <c r="G2636" s="12" t="s">
        <v>8431</v>
      </c>
      <c r="I2636" s="13"/>
      <c r="J2636" s="13" t="s">
        <v>370</v>
      </c>
      <c r="K2636" s="14" t="s">
        <v>370</v>
      </c>
      <c r="M2636" s="15"/>
      <c r="N2636" s="13"/>
      <c r="P2636" s="13" t="s">
        <v>370</v>
      </c>
      <c r="Q2636" s="13" t="s">
        <v>370</v>
      </c>
      <c r="R2636" s="13"/>
      <c r="T2636" s="13" t="s">
        <v>370</v>
      </c>
      <c r="W2636" s="13" t="s">
        <v>370</v>
      </c>
      <c r="Y2636" s="13"/>
      <c r="Z2636" s="14"/>
      <c r="AD2636" s="13">
        <f t="shared" si="274"/>
        <v>6</v>
      </c>
      <c r="AE2636" s="13">
        <f t="shared" si="270"/>
        <v>0</v>
      </c>
      <c r="AF2636" s="13">
        <f t="shared" si="271"/>
        <v>0</v>
      </c>
      <c r="AG2636" s="13">
        <f t="shared" si="273"/>
        <v>0</v>
      </c>
      <c r="AH2636" s="12">
        <f t="shared" si="275"/>
        <v>6</v>
      </c>
    </row>
    <row r="2637" spans="1:34" hidden="1" x14ac:dyDescent="0.3">
      <c r="A2637" s="11" t="s">
        <v>8432</v>
      </c>
      <c r="B2637" s="12" t="s">
        <v>4976</v>
      </c>
      <c r="C2637" s="12" t="s">
        <v>8390</v>
      </c>
      <c r="D2637" s="11" t="s">
        <v>8424</v>
      </c>
      <c r="E2637" s="11" t="s">
        <v>8433</v>
      </c>
      <c r="F2637" s="11" t="s">
        <v>8432</v>
      </c>
      <c r="G2637" s="12" t="s">
        <v>8434</v>
      </c>
      <c r="I2637" s="13"/>
      <c r="J2637" s="13"/>
      <c r="M2637" s="15" t="s">
        <v>370</v>
      </c>
      <c r="N2637" s="13"/>
      <c r="P2637" s="13"/>
      <c r="R2637" s="13"/>
      <c r="T2637" s="13"/>
      <c r="U2637" s="13" t="s">
        <v>370</v>
      </c>
      <c r="W2637" s="13" t="s">
        <v>370</v>
      </c>
      <c r="Y2637" s="13"/>
      <c r="Z2637" s="14"/>
      <c r="AD2637" s="13">
        <f t="shared" si="274"/>
        <v>3</v>
      </c>
      <c r="AE2637" s="13">
        <f t="shared" si="270"/>
        <v>0</v>
      </c>
      <c r="AF2637" s="13">
        <f t="shared" si="271"/>
        <v>0</v>
      </c>
      <c r="AG2637" s="13">
        <f t="shared" si="273"/>
        <v>0</v>
      </c>
      <c r="AH2637" s="12">
        <f t="shared" si="275"/>
        <v>3</v>
      </c>
    </row>
    <row r="2638" spans="1:34" hidden="1" x14ac:dyDescent="0.3">
      <c r="A2638" s="11" t="s">
        <v>8435</v>
      </c>
      <c r="B2638" s="12" t="s">
        <v>4976</v>
      </c>
      <c r="C2638" s="12" t="s">
        <v>8390</v>
      </c>
      <c r="D2638" s="11" t="s">
        <v>8424</v>
      </c>
      <c r="E2638" s="11" t="s">
        <v>8436</v>
      </c>
      <c r="F2638" s="11" t="s">
        <v>8435</v>
      </c>
      <c r="G2638" s="12" t="s">
        <v>8437</v>
      </c>
      <c r="I2638" s="13"/>
      <c r="J2638" s="13"/>
      <c r="M2638" s="15" t="s">
        <v>370</v>
      </c>
      <c r="N2638" s="13"/>
      <c r="O2638" s="13" t="s">
        <v>370</v>
      </c>
      <c r="P2638" s="13"/>
      <c r="R2638" s="13"/>
      <c r="T2638" s="13"/>
      <c r="W2638" s="13" t="s">
        <v>370</v>
      </c>
      <c r="Y2638" s="13"/>
      <c r="Z2638" s="14"/>
      <c r="AD2638" s="13">
        <f t="shared" si="274"/>
        <v>3</v>
      </c>
      <c r="AE2638" s="13">
        <f t="shared" si="270"/>
        <v>0</v>
      </c>
      <c r="AF2638" s="13">
        <f t="shared" si="271"/>
        <v>0</v>
      </c>
      <c r="AG2638" s="13">
        <f t="shared" si="273"/>
        <v>0</v>
      </c>
      <c r="AH2638" s="12">
        <f t="shared" si="275"/>
        <v>3</v>
      </c>
    </row>
    <row r="2639" spans="1:34" hidden="1" x14ac:dyDescent="0.3">
      <c r="A2639" s="11" t="s">
        <v>8438</v>
      </c>
      <c r="B2639" s="12" t="s">
        <v>4976</v>
      </c>
      <c r="C2639" s="12" t="s">
        <v>8390</v>
      </c>
      <c r="D2639" s="11" t="s">
        <v>8439</v>
      </c>
      <c r="E2639" s="11" t="s">
        <v>1223</v>
      </c>
      <c r="F2639" s="11" t="s">
        <v>8438</v>
      </c>
      <c r="G2639" s="12" t="s">
        <v>8440</v>
      </c>
      <c r="I2639" s="13"/>
      <c r="J2639" s="13"/>
      <c r="M2639" s="15"/>
      <c r="N2639" s="13"/>
      <c r="P2639" s="13"/>
      <c r="R2639" s="13"/>
      <c r="T2639" s="13"/>
      <c r="U2639" s="13" t="s">
        <v>524</v>
      </c>
      <c r="W2639" s="13" t="s">
        <v>396</v>
      </c>
      <c r="Y2639" s="13"/>
      <c r="Z2639" s="14"/>
      <c r="AD2639" s="13">
        <f t="shared" si="274"/>
        <v>0</v>
      </c>
      <c r="AE2639" s="13">
        <f t="shared" si="270"/>
        <v>0</v>
      </c>
      <c r="AF2639" s="13">
        <f t="shared" si="271"/>
        <v>1</v>
      </c>
      <c r="AG2639" s="13">
        <f t="shared" si="273"/>
        <v>0</v>
      </c>
      <c r="AH2639" s="12">
        <f t="shared" si="275"/>
        <v>1</v>
      </c>
    </row>
    <row r="2640" spans="1:34" hidden="1" x14ac:dyDescent="0.3">
      <c r="A2640" s="11" t="s">
        <v>8441</v>
      </c>
      <c r="B2640" s="12" t="s">
        <v>4976</v>
      </c>
      <c r="C2640" s="12" t="s">
        <v>8390</v>
      </c>
      <c r="D2640" s="11" t="s">
        <v>8439</v>
      </c>
      <c r="E2640" s="11" t="s">
        <v>4332</v>
      </c>
      <c r="F2640" s="11" t="s">
        <v>8441</v>
      </c>
      <c r="G2640" s="12" t="s">
        <v>8442</v>
      </c>
      <c r="I2640" s="13" t="s">
        <v>396</v>
      </c>
      <c r="J2640" s="13"/>
      <c r="M2640" s="15" t="s">
        <v>538</v>
      </c>
      <c r="N2640" s="13" t="s">
        <v>524</v>
      </c>
      <c r="O2640" s="13" t="s">
        <v>524</v>
      </c>
      <c r="P2640" s="13"/>
      <c r="R2640" s="13"/>
      <c r="T2640" s="13"/>
      <c r="U2640" s="13" t="s">
        <v>524</v>
      </c>
      <c r="W2640" s="13" t="s">
        <v>538</v>
      </c>
      <c r="Y2640" s="13"/>
      <c r="Z2640" s="14"/>
      <c r="AD2640" s="13">
        <f t="shared" si="274"/>
        <v>0</v>
      </c>
      <c r="AE2640" s="13">
        <f t="shared" si="270"/>
        <v>2</v>
      </c>
      <c r="AF2640" s="13">
        <f t="shared" si="271"/>
        <v>3</v>
      </c>
      <c r="AG2640" s="13">
        <f t="shared" si="273"/>
        <v>0</v>
      </c>
      <c r="AH2640" s="12">
        <f t="shared" si="275"/>
        <v>5</v>
      </c>
    </row>
    <row r="2641" spans="1:34" hidden="1" x14ac:dyDescent="0.3">
      <c r="A2641" s="11" t="s">
        <v>8443</v>
      </c>
      <c r="B2641" s="12" t="s">
        <v>4976</v>
      </c>
      <c r="C2641" s="12" t="s">
        <v>8390</v>
      </c>
      <c r="D2641" s="11" t="s">
        <v>8439</v>
      </c>
      <c r="E2641" s="11" t="s">
        <v>8444</v>
      </c>
      <c r="F2641" s="11" t="s">
        <v>8443</v>
      </c>
      <c r="G2641" s="12" t="s">
        <v>8445</v>
      </c>
      <c r="I2641" s="13"/>
      <c r="J2641" s="13"/>
      <c r="M2641" s="15" t="s">
        <v>370</v>
      </c>
      <c r="N2641" s="13"/>
      <c r="O2641" s="13" t="s">
        <v>370</v>
      </c>
      <c r="P2641" s="13"/>
      <c r="R2641" s="13"/>
      <c r="T2641" s="13"/>
      <c r="W2641" s="13"/>
      <c r="Y2641" s="13"/>
      <c r="Z2641" s="14"/>
      <c r="AD2641" s="13">
        <f t="shared" si="274"/>
        <v>2</v>
      </c>
      <c r="AE2641" s="13">
        <f t="shared" si="270"/>
        <v>0</v>
      </c>
      <c r="AF2641" s="13">
        <f t="shared" si="271"/>
        <v>0</v>
      </c>
      <c r="AG2641" s="13">
        <f t="shared" si="273"/>
        <v>0</v>
      </c>
      <c r="AH2641" s="12">
        <f t="shared" si="275"/>
        <v>2</v>
      </c>
    </row>
    <row r="2642" spans="1:34" hidden="1" x14ac:dyDescent="0.3">
      <c r="A2642" s="11" t="s">
        <v>8446</v>
      </c>
      <c r="B2642" s="12" t="s">
        <v>4976</v>
      </c>
      <c r="C2642" s="12" t="s">
        <v>8390</v>
      </c>
      <c r="D2642" s="11" t="s">
        <v>8439</v>
      </c>
      <c r="E2642" s="11" t="s">
        <v>2977</v>
      </c>
      <c r="F2642" s="11" t="s">
        <v>8446</v>
      </c>
      <c r="G2642" s="12" t="s">
        <v>8447</v>
      </c>
      <c r="I2642" s="13"/>
      <c r="J2642" s="13"/>
      <c r="K2642" s="14" t="s">
        <v>370</v>
      </c>
      <c r="M2642" s="15"/>
      <c r="N2642" s="13"/>
      <c r="P2642" s="13"/>
      <c r="Q2642" s="13" t="s">
        <v>370</v>
      </c>
      <c r="R2642" s="13"/>
      <c r="T2642" s="13" t="s">
        <v>370</v>
      </c>
      <c r="W2642" s="13" t="s">
        <v>370</v>
      </c>
      <c r="Y2642" s="13"/>
      <c r="Z2642" s="14"/>
      <c r="AD2642" s="13">
        <f>COUNTIF(H2642:Z2642,"X")+COUNTIF(H2642:Z2642, "X(e)")</f>
        <v>4</v>
      </c>
      <c r="AE2642" s="13">
        <f>COUNTIF(H2642:Z2642,"NB")</f>
        <v>0</v>
      </c>
      <c r="AF2642" s="13">
        <f>COUNTIF(H2642:Z2642,"V")</f>
        <v>0</v>
      </c>
      <c r="AG2642" s="13">
        <f>COUNTIF(H2642:AA2642,"IN")</f>
        <v>0</v>
      </c>
      <c r="AH2642" s="12">
        <f>SUM(AD2642:AG2642)</f>
        <v>4</v>
      </c>
    </row>
    <row r="2643" spans="1:34" hidden="1" x14ac:dyDescent="0.3">
      <c r="A2643" s="11" t="s">
        <v>8448</v>
      </c>
      <c r="B2643" s="12" t="s">
        <v>4976</v>
      </c>
      <c r="C2643" s="12" t="s">
        <v>8390</v>
      </c>
      <c r="D2643" s="11" t="s">
        <v>8439</v>
      </c>
      <c r="E2643" s="11" t="s">
        <v>8449</v>
      </c>
      <c r="F2643" s="11" t="s">
        <v>8448</v>
      </c>
      <c r="G2643" s="12" t="s">
        <v>8450</v>
      </c>
      <c r="I2643" s="13" t="s">
        <v>524</v>
      </c>
      <c r="J2643" s="13"/>
      <c r="M2643" s="15" t="s">
        <v>538</v>
      </c>
      <c r="N2643" s="13" t="s">
        <v>524</v>
      </c>
      <c r="O2643" s="13" t="s">
        <v>524</v>
      </c>
      <c r="P2643" s="13"/>
      <c r="R2643" s="13"/>
      <c r="T2643" s="13"/>
      <c r="W2643" s="13"/>
      <c r="Y2643" s="13"/>
      <c r="Z2643" s="14"/>
      <c r="AD2643" s="13">
        <f>COUNTIF(H2643:Z2643,"X")+COUNTIF(H2643:Z2643, "X(e)")</f>
        <v>0</v>
      </c>
      <c r="AE2643" s="13">
        <f>COUNTIF(H2643:Z2643,"NB")</f>
        <v>1</v>
      </c>
      <c r="AF2643" s="13">
        <f>COUNTIF(H2643:Z2643,"V")</f>
        <v>3</v>
      </c>
      <c r="AG2643" s="13">
        <f>COUNTIF(H2643:AA2643,"IN")</f>
        <v>0</v>
      </c>
      <c r="AH2643" s="12">
        <f>SUM(AD2643:AG2643)</f>
        <v>4</v>
      </c>
    </row>
    <row r="2644" spans="1:34" hidden="1" x14ac:dyDescent="0.3">
      <c r="A2644" s="11" t="s">
        <v>8451</v>
      </c>
      <c r="B2644" s="12" t="s">
        <v>4976</v>
      </c>
      <c r="C2644" s="12" t="s">
        <v>8390</v>
      </c>
      <c r="D2644" s="11" t="s">
        <v>8439</v>
      </c>
      <c r="E2644" s="11" t="s">
        <v>8452</v>
      </c>
      <c r="F2644" s="11" t="s">
        <v>8451</v>
      </c>
      <c r="G2644" s="12" t="s">
        <v>8453</v>
      </c>
      <c r="I2644" s="13"/>
      <c r="J2644" s="13"/>
      <c r="M2644" s="15"/>
      <c r="N2644" s="13"/>
      <c r="O2644" s="13" t="s">
        <v>524</v>
      </c>
      <c r="P2644" s="13"/>
      <c r="R2644" s="13"/>
      <c r="T2644" s="13"/>
      <c r="W2644" s="13"/>
      <c r="Y2644" s="13"/>
      <c r="Z2644" s="14"/>
      <c r="AD2644" s="13">
        <f>COUNTIF(H2644:Z2644,"X")+COUNTIF(H2644:Z2644, "X(e)")</f>
        <v>0</v>
      </c>
      <c r="AE2644" s="13">
        <f>COUNTIF(H2644:Z2644,"NB")</f>
        <v>0</v>
      </c>
      <c r="AF2644" s="13">
        <f>COUNTIF(H2644:Z2644,"V")</f>
        <v>1</v>
      </c>
      <c r="AG2644" s="13">
        <f>COUNTIF(H2644:AA2644,"IN")</f>
        <v>0</v>
      </c>
      <c r="AH2644" s="12">
        <f>SUM(AD2644:AG2644)</f>
        <v>1</v>
      </c>
    </row>
    <row r="2645" spans="1:34" hidden="1" x14ac:dyDescent="0.3">
      <c r="A2645" s="11" t="s">
        <v>8454</v>
      </c>
      <c r="B2645" s="12" t="s">
        <v>4976</v>
      </c>
      <c r="C2645" s="12" t="s">
        <v>8390</v>
      </c>
      <c r="D2645" s="11" t="s">
        <v>8439</v>
      </c>
      <c r="E2645" s="11" t="s">
        <v>588</v>
      </c>
      <c r="F2645" s="11" t="s">
        <v>8454</v>
      </c>
      <c r="G2645" s="12" t="s">
        <v>8455</v>
      </c>
      <c r="I2645" s="13"/>
      <c r="J2645" s="13" t="s">
        <v>370</v>
      </c>
      <c r="M2645" s="15" t="s">
        <v>370</v>
      </c>
      <c r="N2645" s="13"/>
      <c r="O2645" s="13" t="s">
        <v>370</v>
      </c>
      <c r="P2645" s="13"/>
      <c r="R2645" s="13"/>
      <c r="S2645" s="13" t="s">
        <v>370</v>
      </c>
      <c r="T2645" s="13"/>
      <c r="W2645" s="13" t="s">
        <v>370</v>
      </c>
      <c r="Y2645" s="13"/>
      <c r="Z2645" s="14"/>
      <c r="AD2645" s="13">
        <f t="shared" si="274"/>
        <v>5</v>
      </c>
      <c r="AE2645" s="13">
        <f t="shared" si="270"/>
        <v>0</v>
      </c>
      <c r="AF2645" s="13">
        <f t="shared" si="271"/>
        <v>0</v>
      </c>
      <c r="AG2645" s="13">
        <f t="shared" si="273"/>
        <v>0</v>
      </c>
      <c r="AH2645" s="12">
        <f t="shared" si="275"/>
        <v>5</v>
      </c>
    </row>
    <row r="2646" spans="1:34" hidden="1" x14ac:dyDescent="0.3">
      <c r="A2646" s="11" t="s">
        <v>8456</v>
      </c>
      <c r="B2646" s="12" t="s">
        <v>4976</v>
      </c>
      <c r="C2646" s="12" t="s">
        <v>8390</v>
      </c>
      <c r="D2646" s="11" t="s">
        <v>8439</v>
      </c>
      <c r="E2646" s="11" t="s">
        <v>4309</v>
      </c>
      <c r="F2646" s="11" t="s">
        <v>8456</v>
      </c>
      <c r="G2646" s="12" t="s">
        <v>8457</v>
      </c>
      <c r="H2646" s="12"/>
      <c r="I2646" s="13" t="s">
        <v>360</v>
      </c>
      <c r="J2646" s="13" t="s">
        <v>360</v>
      </c>
      <c r="K2646" s="13" t="s">
        <v>360</v>
      </c>
      <c r="L2646" s="13" t="s">
        <v>524</v>
      </c>
      <c r="M2646" s="13" t="s">
        <v>360</v>
      </c>
      <c r="N2646" s="13" t="s">
        <v>538</v>
      </c>
      <c r="O2646" s="13" t="s">
        <v>360</v>
      </c>
      <c r="P2646" s="12" t="s">
        <v>8458</v>
      </c>
      <c r="Q2646" s="12" t="s">
        <v>8458</v>
      </c>
      <c r="S2646" s="13" t="s">
        <v>538</v>
      </c>
      <c r="U2646" s="13" t="s">
        <v>538</v>
      </c>
      <c r="V2646" s="12"/>
      <c r="W2646" s="13" t="s">
        <v>538</v>
      </c>
      <c r="Y2646" s="13" t="s">
        <v>538</v>
      </c>
      <c r="Z2646" s="14"/>
      <c r="AD2646" s="13">
        <f t="shared" si="274"/>
        <v>0</v>
      </c>
      <c r="AE2646" s="13">
        <f t="shared" si="270"/>
        <v>10</v>
      </c>
      <c r="AF2646" s="13">
        <f t="shared" si="271"/>
        <v>1</v>
      </c>
      <c r="AG2646" s="13">
        <f t="shared" si="273"/>
        <v>0</v>
      </c>
      <c r="AH2646" s="12">
        <f t="shared" si="275"/>
        <v>11</v>
      </c>
    </row>
    <row r="2647" spans="1:34" hidden="1" x14ac:dyDescent="0.3">
      <c r="A2647" s="11" t="s">
        <v>8459</v>
      </c>
      <c r="B2647" s="12" t="s">
        <v>4976</v>
      </c>
      <c r="C2647" s="12" t="s">
        <v>8390</v>
      </c>
      <c r="D2647" s="11" t="s">
        <v>8439</v>
      </c>
      <c r="E2647" s="11" t="s">
        <v>8460</v>
      </c>
      <c r="F2647" s="11" t="s">
        <v>8459</v>
      </c>
      <c r="G2647" s="12" t="s">
        <v>8461</v>
      </c>
      <c r="H2647" s="13" t="s">
        <v>370</v>
      </c>
      <c r="I2647" s="13"/>
      <c r="J2647" s="13" t="s">
        <v>370</v>
      </c>
      <c r="K2647" s="14" t="s">
        <v>370</v>
      </c>
      <c r="L2647" s="13" t="s">
        <v>524</v>
      </c>
      <c r="M2647" s="15" t="s">
        <v>370</v>
      </c>
      <c r="N2647" s="13"/>
      <c r="O2647" s="13" t="s">
        <v>370</v>
      </c>
      <c r="P2647" s="13" t="s">
        <v>370</v>
      </c>
      <c r="Q2647" s="13" t="s">
        <v>370</v>
      </c>
      <c r="R2647" s="13" t="s">
        <v>370</v>
      </c>
      <c r="S2647" s="13" t="s">
        <v>370</v>
      </c>
      <c r="T2647" s="13" t="s">
        <v>370</v>
      </c>
      <c r="U2647" s="13" t="s">
        <v>370</v>
      </c>
      <c r="V2647" s="13" t="s">
        <v>370</v>
      </c>
      <c r="W2647" s="13" t="s">
        <v>370</v>
      </c>
      <c r="Y2647" s="13"/>
      <c r="Z2647" s="14"/>
      <c r="AD2647" s="13">
        <f t="shared" si="274"/>
        <v>13</v>
      </c>
      <c r="AE2647" s="13">
        <f t="shared" si="270"/>
        <v>0</v>
      </c>
      <c r="AF2647" s="13">
        <f t="shared" si="271"/>
        <v>1</v>
      </c>
      <c r="AG2647" s="13">
        <f t="shared" si="273"/>
        <v>0</v>
      </c>
      <c r="AH2647" s="12">
        <f t="shared" si="275"/>
        <v>14</v>
      </c>
    </row>
    <row r="2648" spans="1:34" hidden="1" x14ac:dyDescent="0.3">
      <c r="A2648" s="11" t="s">
        <v>8462</v>
      </c>
      <c r="B2648" s="12" t="s">
        <v>4976</v>
      </c>
      <c r="C2648" s="12" t="s">
        <v>8390</v>
      </c>
      <c r="D2648" s="11" t="s">
        <v>8439</v>
      </c>
      <c r="E2648" s="11" t="s">
        <v>8463</v>
      </c>
      <c r="F2648" s="11" t="s">
        <v>8462</v>
      </c>
      <c r="G2648" s="12" t="s">
        <v>8464</v>
      </c>
      <c r="I2648" s="13"/>
      <c r="J2648" s="13"/>
      <c r="K2648" s="17" t="s">
        <v>416</v>
      </c>
      <c r="M2648" s="15"/>
      <c r="N2648" s="13"/>
      <c r="P2648" s="13"/>
      <c r="R2648" s="13"/>
      <c r="T2648" s="13"/>
      <c r="W2648" s="13"/>
      <c r="Y2648" s="13"/>
      <c r="Z2648" s="14"/>
      <c r="AD2648" s="13">
        <f t="shared" si="274"/>
        <v>1</v>
      </c>
      <c r="AE2648" s="13">
        <f t="shared" si="270"/>
        <v>0</v>
      </c>
      <c r="AF2648" s="13">
        <f t="shared" si="271"/>
        <v>0</v>
      </c>
      <c r="AG2648" s="13">
        <f t="shared" si="273"/>
        <v>0</v>
      </c>
      <c r="AH2648" s="12">
        <f t="shared" si="275"/>
        <v>1</v>
      </c>
    </row>
    <row r="2649" spans="1:34" hidden="1" x14ac:dyDescent="0.3">
      <c r="A2649" s="11" t="s">
        <v>8465</v>
      </c>
      <c r="B2649" s="12" t="s">
        <v>4976</v>
      </c>
      <c r="C2649" s="12" t="s">
        <v>8390</v>
      </c>
      <c r="D2649" s="11" t="s">
        <v>8439</v>
      </c>
      <c r="E2649" s="11" t="s">
        <v>8466</v>
      </c>
      <c r="F2649" s="11" t="s">
        <v>8465</v>
      </c>
      <c r="G2649" s="12" t="s">
        <v>8467</v>
      </c>
      <c r="I2649" s="13" t="s">
        <v>361</v>
      </c>
      <c r="J2649" s="13" t="s">
        <v>538</v>
      </c>
      <c r="K2649" s="14" t="s">
        <v>538</v>
      </c>
      <c r="M2649" s="15" t="s">
        <v>538</v>
      </c>
      <c r="N2649" s="13"/>
      <c r="O2649" s="13" t="s">
        <v>538</v>
      </c>
      <c r="P2649" s="13"/>
      <c r="R2649" s="13"/>
      <c r="S2649" s="13" t="s">
        <v>538</v>
      </c>
      <c r="T2649" s="13"/>
      <c r="W2649" s="13" t="s">
        <v>538</v>
      </c>
      <c r="Y2649" s="13"/>
      <c r="Z2649" s="14"/>
      <c r="AD2649" s="13">
        <f t="shared" si="274"/>
        <v>0</v>
      </c>
      <c r="AE2649" s="13">
        <f t="shared" si="270"/>
        <v>6</v>
      </c>
      <c r="AF2649" s="13">
        <f t="shared" si="271"/>
        <v>1</v>
      </c>
      <c r="AG2649" s="13">
        <f t="shared" si="273"/>
        <v>0</v>
      </c>
      <c r="AH2649" s="12">
        <f t="shared" si="275"/>
        <v>7</v>
      </c>
    </row>
    <row r="2650" spans="1:34" hidden="1" x14ac:dyDescent="0.3">
      <c r="A2650" s="11" t="s">
        <v>8468</v>
      </c>
      <c r="B2650" s="12" t="s">
        <v>4976</v>
      </c>
      <c r="C2650" s="12" t="s">
        <v>8390</v>
      </c>
      <c r="D2650" s="11" t="s">
        <v>8439</v>
      </c>
      <c r="E2650" s="11" t="s">
        <v>8469</v>
      </c>
      <c r="F2650" s="11" t="s">
        <v>8468</v>
      </c>
      <c r="G2650" s="12" t="s">
        <v>8470</v>
      </c>
      <c r="I2650" s="13" t="s">
        <v>370</v>
      </c>
      <c r="J2650" s="13"/>
      <c r="K2650" s="14" t="s">
        <v>538</v>
      </c>
      <c r="M2650" s="15" t="s">
        <v>538</v>
      </c>
      <c r="N2650" s="13" t="s">
        <v>370</v>
      </c>
      <c r="P2650" s="13" t="s">
        <v>524</v>
      </c>
      <c r="Q2650" s="13" t="s">
        <v>538</v>
      </c>
      <c r="R2650" s="13"/>
      <c r="S2650" s="13" t="s">
        <v>524</v>
      </c>
      <c r="T2650" s="13" t="s">
        <v>538</v>
      </c>
      <c r="U2650" s="13" t="s">
        <v>538</v>
      </c>
      <c r="W2650" s="13" t="s">
        <v>359</v>
      </c>
      <c r="Y2650" s="13" t="s">
        <v>370</v>
      </c>
      <c r="Z2650" s="14"/>
      <c r="AD2650" s="13">
        <f t="shared" si="274"/>
        <v>4</v>
      </c>
      <c r="AE2650" s="13">
        <f t="shared" si="270"/>
        <v>5</v>
      </c>
      <c r="AF2650" s="13">
        <f t="shared" si="271"/>
        <v>2</v>
      </c>
      <c r="AG2650" s="13">
        <f t="shared" si="273"/>
        <v>0</v>
      </c>
      <c r="AH2650" s="12">
        <f t="shared" si="275"/>
        <v>11</v>
      </c>
    </row>
    <row r="2651" spans="1:34" hidden="1" x14ac:dyDescent="0.3">
      <c r="A2651" s="11" t="s">
        <v>8471</v>
      </c>
      <c r="B2651" s="12" t="s">
        <v>4976</v>
      </c>
      <c r="C2651" s="12" t="s">
        <v>8472</v>
      </c>
      <c r="D2651" s="11" t="s">
        <v>8473</v>
      </c>
      <c r="E2651" s="11" t="s">
        <v>2456</v>
      </c>
      <c r="F2651" s="11" t="s">
        <v>8471</v>
      </c>
      <c r="G2651" s="12" t="s">
        <v>8474</v>
      </c>
      <c r="I2651" s="13"/>
      <c r="J2651" s="13"/>
      <c r="M2651" s="15" t="s">
        <v>370</v>
      </c>
      <c r="N2651" s="13"/>
      <c r="O2651" s="13" t="s">
        <v>370</v>
      </c>
      <c r="P2651" s="13"/>
      <c r="R2651" s="13"/>
      <c r="T2651" s="13"/>
      <c r="W2651" s="13" t="s">
        <v>370</v>
      </c>
      <c r="Y2651" s="13"/>
      <c r="Z2651" s="14"/>
      <c r="AD2651" s="13">
        <f t="shared" si="274"/>
        <v>3</v>
      </c>
      <c r="AE2651" s="13">
        <f t="shared" ref="AE2651:AE2714" si="276">COUNTIF(H2651:Z2651,"NB")</f>
        <v>0</v>
      </c>
      <c r="AF2651" s="13">
        <f t="shared" ref="AF2651:AF2714" si="277">COUNTIF(H2651:Z2651,"V")</f>
        <v>0</v>
      </c>
      <c r="AG2651" s="13">
        <f t="shared" si="273"/>
        <v>0</v>
      </c>
      <c r="AH2651" s="12">
        <f t="shared" si="275"/>
        <v>3</v>
      </c>
    </row>
    <row r="2652" spans="1:34" hidden="1" x14ac:dyDescent="0.3">
      <c r="A2652" s="11" t="s">
        <v>8475</v>
      </c>
      <c r="B2652" s="12" t="s">
        <v>4976</v>
      </c>
      <c r="C2652" s="12" t="s">
        <v>8472</v>
      </c>
      <c r="D2652" s="11" t="s">
        <v>8473</v>
      </c>
      <c r="E2652" s="11" t="s">
        <v>8476</v>
      </c>
      <c r="F2652" s="11" t="s">
        <v>8475</v>
      </c>
      <c r="G2652" s="12" t="s">
        <v>8477</v>
      </c>
      <c r="I2652" s="13"/>
      <c r="J2652" s="13" t="s">
        <v>370</v>
      </c>
      <c r="M2652" s="15"/>
      <c r="N2652" s="13"/>
      <c r="P2652" s="13"/>
      <c r="R2652" s="13"/>
      <c r="S2652" s="13" t="s">
        <v>370</v>
      </c>
      <c r="T2652" s="13"/>
      <c r="W2652" s="13"/>
      <c r="Y2652" s="13"/>
      <c r="Z2652" s="14"/>
      <c r="AD2652" s="13">
        <f t="shared" si="274"/>
        <v>2</v>
      </c>
      <c r="AE2652" s="13">
        <f t="shared" si="276"/>
        <v>0</v>
      </c>
      <c r="AF2652" s="13">
        <f t="shared" si="277"/>
        <v>0</v>
      </c>
      <c r="AG2652" s="13">
        <f t="shared" si="273"/>
        <v>0</v>
      </c>
      <c r="AH2652" s="12">
        <f t="shared" si="275"/>
        <v>2</v>
      </c>
    </row>
    <row r="2653" spans="1:34" hidden="1" x14ac:dyDescent="0.3">
      <c r="A2653" s="11" t="s">
        <v>8478</v>
      </c>
      <c r="B2653" s="12" t="s">
        <v>4976</v>
      </c>
      <c r="C2653" s="12" t="s">
        <v>8472</v>
      </c>
      <c r="D2653" s="11" t="s">
        <v>8473</v>
      </c>
      <c r="E2653" s="11" t="s">
        <v>8479</v>
      </c>
      <c r="F2653" s="11" t="s">
        <v>8478</v>
      </c>
      <c r="G2653" s="12" t="s">
        <v>8480</v>
      </c>
      <c r="I2653" s="13"/>
      <c r="J2653" s="13"/>
      <c r="M2653" s="15" t="s">
        <v>370</v>
      </c>
      <c r="N2653" s="13"/>
      <c r="O2653" s="13" t="s">
        <v>370</v>
      </c>
      <c r="P2653" s="13"/>
      <c r="R2653" s="13"/>
      <c r="S2653" s="13" t="s">
        <v>370</v>
      </c>
      <c r="T2653" s="13"/>
      <c r="W2653" s="13"/>
      <c r="Y2653" s="13"/>
      <c r="Z2653" s="14"/>
      <c r="AD2653" s="13">
        <f t="shared" si="274"/>
        <v>3</v>
      </c>
      <c r="AE2653" s="13">
        <f t="shared" si="276"/>
        <v>0</v>
      </c>
      <c r="AF2653" s="13">
        <f t="shared" si="277"/>
        <v>0</v>
      </c>
      <c r="AG2653" s="13">
        <f t="shared" si="273"/>
        <v>0</v>
      </c>
      <c r="AH2653" s="12">
        <f t="shared" si="275"/>
        <v>3</v>
      </c>
    </row>
    <row r="2654" spans="1:34" hidden="1" x14ac:dyDescent="0.3">
      <c r="A2654" s="11" t="s">
        <v>8481</v>
      </c>
      <c r="B2654" s="12" t="s">
        <v>4976</v>
      </c>
      <c r="C2654" s="12" t="s">
        <v>8472</v>
      </c>
      <c r="D2654" s="11" t="s">
        <v>8473</v>
      </c>
      <c r="E2654" s="11" t="s">
        <v>4677</v>
      </c>
      <c r="F2654" s="11" t="s">
        <v>8481</v>
      </c>
      <c r="G2654" s="12" t="s">
        <v>8482</v>
      </c>
      <c r="I2654" s="13"/>
      <c r="J2654" s="13"/>
      <c r="M2654" s="15" t="s">
        <v>370</v>
      </c>
      <c r="N2654" s="13"/>
      <c r="O2654" s="13" t="s">
        <v>370</v>
      </c>
      <c r="P2654" s="13"/>
      <c r="R2654" s="13"/>
      <c r="T2654" s="13"/>
      <c r="W2654" s="13"/>
      <c r="Y2654" s="13"/>
      <c r="Z2654" s="14"/>
      <c r="AD2654" s="13">
        <f t="shared" si="274"/>
        <v>2</v>
      </c>
      <c r="AE2654" s="13">
        <f t="shared" si="276"/>
        <v>0</v>
      </c>
      <c r="AF2654" s="13">
        <f t="shared" si="277"/>
        <v>0</v>
      </c>
      <c r="AG2654" s="13">
        <f t="shared" si="273"/>
        <v>0</v>
      </c>
      <c r="AH2654" s="12">
        <f t="shared" si="275"/>
        <v>2</v>
      </c>
    </row>
    <row r="2655" spans="1:34" hidden="1" x14ac:dyDescent="0.3">
      <c r="A2655" s="11" t="s">
        <v>8483</v>
      </c>
      <c r="B2655" s="12" t="s">
        <v>4976</v>
      </c>
      <c r="C2655" s="12" t="s">
        <v>8472</v>
      </c>
      <c r="D2655" s="11" t="s">
        <v>8484</v>
      </c>
      <c r="E2655" s="11" t="s">
        <v>3869</v>
      </c>
      <c r="F2655" s="11" t="s">
        <v>8483</v>
      </c>
      <c r="G2655" s="12" t="s">
        <v>8485</v>
      </c>
      <c r="I2655" s="13"/>
      <c r="J2655" s="13" t="s">
        <v>370</v>
      </c>
      <c r="K2655" s="14" t="s">
        <v>370</v>
      </c>
      <c r="M2655" s="15" t="s">
        <v>370</v>
      </c>
      <c r="N2655" s="13"/>
      <c r="O2655" s="13" t="s">
        <v>370</v>
      </c>
      <c r="P2655" s="13"/>
      <c r="Q2655" s="13" t="s">
        <v>396</v>
      </c>
      <c r="R2655" s="13"/>
      <c r="S2655" s="13" t="s">
        <v>370</v>
      </c>
      <c r="T2655" s="13"/>
      <c r="W2655" s="13" t="s">
        <v>370</v>
      </c>
      <c r="Y2655" s="13"/>
      <c r="Z2655" s="14"/>
      <c r="AD2655" s="13">
        <f t="shared" si="274"/>
        <v>6</v>
      </c>
      <c r="AE2655" s="13">
        <f t="shared" si="276"/>
        <v>0</v>
      </c>
      <c r="AF2655" s="13">
        <f t="shared" si="277"/>
        <v>0</v>
      </c>
      <c r="AG2655" s="13">
        <f t="shared" si="273"/>
        <v>0</v>
      </c>
      <c r="AH2655" s="12">
        <f t="shared" si="275"/>
        <v>6</v>
      </c>
    </row>
    <row r="2656" spans="1:34" hidden="1" x14ac:dyDescent="0.3">
      <c r="A2656" s="11" t="s">
        <v>8486</v>
      </c>
      <c r="B2656" s="12" t="s">
        <v>4976</v>
      </c>
      <c r="C2656" s="12" t="s">
        <v>8472</v>
      </c>
      <c r="D2656" s="11" t="s">
        <v>8484</v>
      </c>
      <c r="E2656" s="11" t="s">
        <v>8487</v>
      </c>
      <c r="F2656" s="11" t="s">
        <v>8486</v>
      </c>
      <c r="G2656" s="12" t="s">
        <v>8488</v>
      </c>
      <c r="H2656" s="13" t="s">
        <v>370</v>
      </c>
      <c r="I2656" s="13"/>
      <c r="J2656" s="13" t="s">
        <v>370</v>
      </c>
      <c r="K2656" s="14" t="s">
        <v>370</v>
      </c>
      <c r="M2656" s="15"/>
      <c r="N2656" s="13"/>
      <c r="P2656" s="13"/>
      <c r="R2656" s="13" t="s">
        <v>370</v>
      </c>
      <c r="S2656" s="13" t="s">
        <v>370</v>
      </c>
      <c r="T2656" s="13"/>
      <c r="V2656" s="13" t="s">
        <v>524</v>
      </c>
      <c r="W2656" s="13"/>
      <c r="Y2656" s="13"/>
      <c r="Z2656" s="14"/>
      <c r="AD2656" s="13">
        <f t="shared" si="274"/>
        <v>5</v>
      </c>
      <c r="AE2656" s="13">
        <f t="shared" si="276"/>
        <v>0</v>
      </c>
      <c r="AF2656" s="13">
        <f t="shared" si="277"/>
        <v>1</v>
      </c>
      <c r="AG2656" s="13">
        <f t="shared" si="273"/>
        <v>0</v>
      </c>
      <c r="AH2656" s="12">
        <f t="shared" si="275"/>
        <v>6</v>
      </c>
    </row>
    <row r="2657" spans="1:34" hidden="1" x14ac:dyDescent="0.3">
      <c r="A2657" s="11" t="s">
        <v>8489</v>
      </c>
      <c r="B2657" s="12" t="s">
        <v>4976</v>
      </c>
      <c r="C2657" s="12" t="s">
        <v>8472</v>
      </c>
      <c r="D2657" s="11" t="s">
        <v>8484</v>
      </c>
      <c r="E2657" s="11" t="s">
        <v>8490</v>
      </c>
      <c r="F2657" s="11" t="s">
        <v>8489</v>
      </c>
      <c r="G2657" s="12" t="s">
        <v>8491</v>
      </c>
      <c r="H2657" s="13" t="s">
        <v>370</v>
      </c>
      <c r="I2657" s="13"/>
      <c r="J2657" s="13"/>
      <c r="K2657" s="14" t="s">
        <v>370</v>
      </c>
      <c r="M2657" s="15"/>
      <c r="N2657" s="13"/>
      <c r="P2657" s="13"/>
      <c r="R2657" s="13"/>
      <c r="T2657" s="13"/>
      <c r="V2657" s="13" t="s">
        <v>370</v>
      </c>
      <c r="W2657" s="13"/>
      <c r="Y2657" s="13"/>
      <c r="Z2657" s="14"/>
      <c r="AD2657" s="13">
        <f t="shared" si="274"/>
        <v>3</v>
      </c>
      <c r="AE2657" s="13">
        <f t="shared" si="276"/>
        <v>0</v>
      </c>
      <c r="AF2657" s="13">
        <f t="shared" si="277"/>
        <v>0</v>
      </c>
      <c r="AG2657" s="13">
        <f t="shared" si="273"/>
        <v>0</v>
      </c>
      <c r="AH2657" s="12">
        <f t="shared" si="275"/>
        <v>3</v>
      </c>
    </row>
    <row r="2658" spans="1:34" hidden="1" x14ac:dyDescent="0.3">
      <c r="A2658" s="11" t="s">
        <v>8492</v>
      </c>
      <c r="B2658" s="12" t="s">
        <v>4976</v>
      </c>
      <c r="C2658" s="12" t="s">
        <v>8472</v>
      </c>
      <c r="D2658" s="11" t="s">
        <v>8484</v>
      </c>
      <c r="E2658" s="11" t="s">
        <v>8493</v>
      </c>
      <c r="F2658" s="11" t="s">
        <v>8492</v>
      </c>
      <c r="G2658" s="12" t="s">
        <v>8494</v>
      </c>
      <c r="I2658" s="13"/>
      <c r="J2658" s="13" t="s">
        <v>370</v>
      </c>
      <c r="K2658" s="14" t="s">
        <v>370</v>
      </c>
      <c r="M2658" s="15"/>
      <c r="N2658" s="13"/>
      <c r="P2658" s="13"/>
      <c r="R2658" s="13" t="s">
        <v>370</v>
      </c>
      <c r="T2658" s="13"/>
      <c r="W2658" s="13"/>
      <c r="Y2658" s="13"/>
      <c r="Z2658" s="14"/>
      <c r="AD2658" s="13">
        <f t="shared" si="274"/>
        <v>3</v>
      </c>
      <c r="AE2658" s="13">
        <f t="shared" si="276"/>
        <v>0</v>
      </c>
      <c r="AF2658" s="13">
        <f t="shared" si="277"/>
        <v>0</v>
      </c>
      <c r="AG2658" s="13">
        <f t="shared" si="273"/>
        <v>0</v>
      </c>
      <c r="AH2658" s="12">
        <f t="shared" si="275"/>
        <v>3</v>
      </c>
    </row>
    <row r="2659" spans="1:34" hidden="1" x14ac:dyDescent="0.3">
      <c r="A2659" s="11" t="s">
        <v>242</v>
      </c>
      <c r="B2659" s="12" t="s">
        <v>4976</v>
      </c>
      <c r="C2659" s="12" t="s">
        <v>8472</v>
      </c>
      <c r="D2659" s="11" t="s">
        <v>8484</v>
      </c>
      <c r="E2659" s="11" t="s">
        <v>678</v>
      </c>
      <c r="F2659" s="11" t="s">
        <v>242</v>
      </c>
      <c r="G2659" s="12" t="s">
        <v>8495</v>
      </c>
      <c r="I2659" s="13"/>
      <c r="J2659" s="13"/>
      <c r="M2659" s="15" t="s">
        <v>370</v>
      </c>
      <c r="N2659" s="13"/>
      <c r="P2659" s="13"/>
      <c r="R2659" s="13"/>
      <c r="T2659" s="13"/>
      <c r="W2659" s="13" t="s">
        <v>370</v>
      </c>
      <c r="Y2659" s="13"/>
      <c r="Z2659" s="14"/>
      <c r="AD2659" s="13">
        <f t="shared" si="274"/>
        <v>2</v>
      </c>
      <c r="AE2659" s="13">
        <f t="shared" si="276"/>
        <v>0</v>
      </c>
      <c r="AF2659" s="13">
        <f t="shared" si="277"/>
        <v>0</v>
      </c>
      <c r="AG2659" s="13">
        <f t="shared" si="273"/>
        <v>0</v>
      </c>
      <c r="AH2659" s="12">
        <f t="shared" si="275"/>
        <v>2</v>
      </c>
    </row>
    <row r="2660" spans="1:34" hidden="1" x14ac:dyDescent="0.3">
      <c r="A2660" s="11" t="s">
        <v>8496</v>
      </c>
      <c r="B2660" s="12" t="s">
        <v>4976</v>
      </c>
      <c r="C2660" s="12" t="s">
        <v>8472</v>
      </c>
      <c r="D2660" s="11" t="s">
        <v>8484</v>
      </c>
      <c r="E2660" s="11" t="s">
        <v>4053</v>
      </c>
      <c r="F2660" s="11" t="s">
        <v>8496</v>
      </c>
      <c r="G2660" s="12" t="s">
        <v>8497</v>
      </c>
      <c r="I2660" s="13"/>
      <c r="J2660" s="13"/>
      <c r="M2660" s="15"/>
      <c r="N2660" s="13"/>
      <c r="O2660" s="13" t="s">
        <v>370</v>
      </c>
      <c r="P2660" s="13"/>
      <c r="R2660" s="13"/>
      <c r="S2660" s="13" t="s">
        <v>370</v>
      </c>
      <c r="T2660" s="13"/>
      <c r="W2660" s="13"/>
      <c r="Y2660" s="13"/>
      <c r="Z2660" s="14"/>
      <c r="AD2660" s="13">
        <f t="shared" si="274"/>
        <v>2</v>
      </c>
      <c r="AE2660" s="13">
        <f t="shared" si="276"/>
        <v>0</v>
      </c>
      <c r="AF2660" s="13">
        <f t="shared" si="277"/>
        <v>0</v>
      </c>
      <c r="AG2660" s="13">
        <f t="shared" si="273"/>
        <v>0</v>
      </c>
      <c r="AH2660" s="12">
        <f t="shared" si="275"/>
        <v>2</v>
      </c>
    </row>
    <row r="2661" spans="1:34" hidden="1" x14ac:dyDescent="0.3">
      <c r="A2661" s="11" t="s">
        <v>8498</v>
      </c>
      <c r="B2661" s="12" t="s">
        <v>4976</v>
      </c>
      <c r="C2661" s="12" t="s">
        <v>8472</v>
      </c>
      <c r="D2661" s="11" t="s">
        <v>8484</v>
      </c>
      <c r="E2661" s="11" t="s">
        <v>2488</v>
      </c>
      <c r="F2661" s="11" t="s">
        <v>8498</v>
      </c>
      <c r="G2661" s="12" t="s">
        <v>8499</v>
      </c>
      <c r="I2661" s="13"/>
      <c r="J2661" s="13"/>
      <c r="K2661" s="14" t="s">
        <v>370</v>
      </c>
      <c r="M2661" s="15"/>
      <c r="N2661" s="13"/>
      <c r="P2661" s="13" t="s">
        <v>370</v>
      </c>
      <c r="Q2661" s="13" t="s">
        <v>370</v>
      </c>
      <c r="R2661" s="13"/>
      <c r="T2661" s="13" t="s">
        <v>370</v>
      </c>
      <c r="W2661" s="13" t="s">
        <v>370</v>
      </c>
      <c r="Y2661" s="13"/>
      <c r="Z2661" s="14"/>
      <c r="AD2661" s="13">
        <f t="shared" si="274"/>
        <v>5</v>
      </c>
      <c r="AE2661" s="13">
        <f t="shared" si="276"/>
        <v>0</v>
      </c>
      <c r="AF2661" s="13">
        <f t="shared" si="277"/>
        <v>0</v>
      </c>
      <c r="AG2661" s="13">
        <f t="shared" si="273"/>
        <v>0</v>
      </c>
      <c r="AH2661" s="12">
        <f t="shared" si="275"/>
        <v>5</v>
      </c>
    </row>
    <row r="2662" spans="1:34" hidden="1" x14ac:dyDescent="0.3">
      <c r="A2662" s="11" t="s">
        <v>8500</v>
      </c>
      <c r="B2662" s="12" t="s">
        <v>4976</v>
      </c>
      <c r="C2662" s="12" t="s">
        <v>8472</v>
      </c>
      <c r="D2662" s="11" t="s">
        <v>8484</v>
      </c>
      <c r="E2662" s="11" t="s">
        <v>8501</v>
      </c>
      <c r="F2662" s="11" t="s">
        <v>8500</v>
      </c>
      <c r="G2662" s="12" t="s">
        <v>8502</v>
      </c>
      <c r="I2662" s="13"/>
      <c r="J2662" s="13"/>
      <c r="K2662" s="14" t="s">
        <v>370</v>
      </c>
      <c r="M2662" s="15" t="s">
        <v>370</v>
      </c>
      <c r="N2662" s="13"/>
      <c r="P2662" s="13"/>
      <c r="R2662" s="13"/>
      <c r="T2662" s="13"/>
      <c r="W2662" s="13" t="s">
        <v>370</v>
      </c>
      <c r="Y2662" s="13"/>
      <c r="Z2662" s="14"/>
      <c r="AD2662" s="13">
        <f t="shared" si="274"/>
        <v>3</v>
      </c>
      <c r="AE2662" s="13">
        <f t="shared" si="276"/>
        <v>0</v>
      </c>
      <c r="AF2662" s="13">
        <f t="shared" si="277"/>
        <v>0</v>
      </c>
      <c r="AG2662" s="13">
        <f t="shared" si="273"/>
        <v>0</v>
      </c>
      <c r="AH2662" s="12">
        <f t="shared" si="275"/>
        <v>3</v>
      </c>
    </row>
    <row r="2663" spans="1:34" hidden="1" x14ac:dyDescent="0.3">
      <c r="A2663" s="11" t="s">
        <v>8503</v>
      </c>
      <c r="B2663" s="12" t="s">
        <v>4976</v>
      </c>
      <c r="C2663" s="12" t="s">
        <v>8472</v>
      </c>
      <c r="D2663" s="11" t="s">
        <v>8484</v>
      </c>
      <c r="E2663" s="11" t="s">
        <v>7702</v>
      </c>
      <c r="F2663" s="11" t="s">
        <v>8503</v>
      </c>
      <c r="G2663" s="12" t="s">
        <v>8504</v>
      </c>
      <c r="H2663" s="13" t="s">
        <v>370</v>
      </c>
      <c r="I2663" s="13"/>
      <c r="J2663" s="13" t="s">
        <v>370</v>
      </c>
      <c r="K2663" s="14" t="s">
        <v>370</v>
      </c>
      <c r="M2663" s="15"/>
      <c r="N2663" s="13"/>
      <c r="P2663" s="13"/>
      <c r="R2663" s="13" t="s">
        <v>370</v>
      </c>
      <c r="T2663" s="13"/>
      <c r="V2663" s="13" t="s">
        <v>370</v>
      </c>
      <c r="W2663" s="13"/>
      <c r="Y2663" s="13"/>
      <c r="Z2663" s="14"/>
      <c r="AD2663" s="13">
        <f t="shared" si="274"/>
        <v>5</v>
      </c>
      <c r="AE2663" s="13">
        <f t="shared" si="276"/>
        <v>0</v>
      </c>
      <c r="AF2663" s="13">
        <f t="shared" si="277"/>
        <v>0</v>
      </c>
      <c r="AG2663" s="13">
        <f t="shared" si="273"/>
        <v>0</v>
      </c>
      <c r="AH2663" s="12">
        <f t="shared" si="275"/>
        <v>5</v>
      </c>
    </row>
    <row r="2664" spans="1:34" hidden="1" x14ac:dyDescent="0.3">
      <c r="A2664" s="11" t="s">
        <v>8505</v>
      </c>
      <c r="B2664" s="12" t="s">
        <v>4976</v>
      </c>
      <c r="C2664" s="12" t="s">
        <v>8472</v>
      </c>
      <c r="D2664" s="11" t="s">
        <v>8484</v>
      </c>
      <c r="E2664" s="11" t="s">
        <v>8506</v>
      </c>
      <c r="F2664" s="11" t="s">
        <v>8505</v>
      </c>
      <c r="G2664" s="12" t="s">
        <v>8507</v>
      </c>
      <c r="I2664" s="13"/>
      <c r="J2664" s="13"/>
      <c r="K2664" s="17" t="s">
        <v>416</v>
      </c>
      <c r="M2664" s="15"/>
      <c r="N2664" s="13"/>
      <c r="P2664" s="13"/>
      <c r="R2664" s="13"/>
      <c r="T2664" s="13"/>
      <c r="W2664" s="13"/>
      <c r="Y2664" s="13"/>
      <c r="Z2664" s="14"/>
      <c r="AD2664" s="13">
        <f t="shared" si="274"/>
        <v>1</v>
      </c>
      <c r="AE2664" s="13">
        <f t="shared" si="276"/>
        <v>0</v>
      </c>
      <c r="AF2664" s="13">
        <f t="shared" si="277"/>
        <v>0</v>
      </c>
      <c r="AG2664" s="13">
        <f t="shared" si="273"/>
        <v>0</v>
      </c>
      <c r="AH2664" s="12">
        <f t="shared" si="275"/>
        <v>1</v>
      </c>
    </row>
    <row r="2665" spans="1:34" hidden="1" x14ac:dyDescent="0.3">
      <c r="A2665" s="11" t="s">
        <v>8508</v>
      </c>
      <c r="B2665" s="12" t="s">
        <v>4976</v>
      </c>
      <c r="C2665" s="12" t="s">
        <v>8472</v>
      </c>
      <c r="D2665" s="11" t="s">
        <v>8484</v>
      </c>
      <c r="E2665" s="11" t="s">
        <v>8509</v>
      </c>
      <c r="F2665" s="11" t="s">
        <v>8508</v>
      </c>
      <c r="G2665" s="12" t="s">
        <v>8510</v>
      </c>
      <c r="I2665" s="13"/>
      <c r="J2665" s="13" t="s">
        <v>370</v>
      </c>
      <c r="M2665" s="15" t="s">
        <v>370</v>
      </c>
      <c r="N2665" s="13"/>
      <c r="O2665" s="13" t="s">
        <v>370</v>
      </c>
      <c r="P2665" s="13"/>
      <c r="R2665" s="13"/>
      <c r="S2665" s="13" t="s">
        <v>370</v>
      </c>
      <c r="T2665" s="13"/>
      <c r="W2665" s="13" t="s">
        <v>370</v>
      </c>
      <c r="Y2665" s="13"/>
      <c r="Z2665" s="14"/>
      <c r="AD2665" s="13">
        <f t="shared" si="274"/>
        <v>5</v>
      </c>
      <c r="AE2665" s="13">
        <f t="shared" si="276"/>
        <v>0</v>
      </c>
      <c r="AF2665" s="13">
        <f t="shared" si="277"/>
        <v>0</v>
      </c>
      <c r="AG2665" s="13">
        <f t="shared" si="273"/>
        <v>0</v>
      </c>
      <c r="AH2665" s="12">
        <f t="shared" si="275"/>
        <v>5</v>
      </c>
    </row>
    <row r="2666" spans="1:34" hidden="1" x14ac:dyDescent="0.3">
      <c r="A2666" s="11" t="s">
        <v>8511</v>
      </c>
      <c r="B2666" s="12" t="s">
        <v>4976</v>
      </c>
      <c r="C2666" s="12" t="s">
        <v>8512</v>
      </c>
      <c r="D2666" s="11" t="s">
        <v>8513</v>
      </c>
      <c r="E2666" s="11" t="s">
        <v>8514</v>
      </c>
      <c r="F2666" s="11" t="s">
        <v>8511</v>
      </c>
      <c r="G2666" s="12" t="s">
        <v>8515</v>
      </c>
      <c r="I2666" s="13"/>
      <c r="J2666" s="13"/>
      <c r="M2666" s="15" t="s">
        <v>370</v>
      </c>
      <c r="N2666" s="13"/>
      <c r="P2666" s="13"/>
      <c r="R2666" s="13"/>
      <c r="T2666" s="13"/>
      <c r="W2666" s="13"/>
      <c r="Y2666" s="13"/>
      <c r="Z2666" s="14"/>
      <c r="AD2666" s="13">
        <f t="shared" si="274"/>
        <v>1</v>
      </c>
      <c r="AE2666" s="13">
        <f t="shared" si="276"/>
        <v>0</v>
      </c>
      <c r="AF2666" s="13">
        <f t="shared" si="277"/>
        <v>0</v>
      </c>
      <c r="AG2666" s="13">
        <f t="shared" si="273"/>
        <v>0</v>
      </c>
      <c r="AH2666" s="12">
        <f t="shared" si="275"/>
        <v>1</v>
      </c>
    </row>
    <row r="2667" spans="1:34" hidden="1" x14ac:dyDescent="0.3">
      <c r="A2667" s="11" t="s">
        <v>8516</v>
      </c>
      <c r="B2667" s="12" t="s">
        <v>4976</v>
      </c>
      <c r="C2667" s="12" t="s">
        <v>8517</v>
      </c>
      <c r="D2667" s="11" t="s">
        <v>8518</v>
      </c>
      <c r="E2667" s="11" t="s">
        <v>8519</v>
      </c>
      <c r="F2667" s="11" t="s">
        <v>8516</v>
      </c>
      <c r="G2667" s="12" t="s">
        <v>8520</v>
      </c>
      <c r="H2667" s="13" t="s">
        <v>370</v>
      </c>
      <c r="I2667" s="13"/>
      <c r="J2667" s="13" t="s">
        <v>370</v>
      </c>
      <c r="K2667" s="14" t="s">
        <v>370</v>
      </c>
      <c r="L2667" s="13" t="s">
        <v>370</v>
      </c>
      <c r="M2667" s="15" t="s">
        <v>370</v>
      </c>
      <c r="N2667" s="13"/>
      <c r="O2667" s="13" t="s">
        <v>370</v>
      </c>
      <c r="P2667" s="13" t="s">
        <v>524</v>
      </c>
      <c r="Q2667" s="13" t="s">
        <v>370</v>
      </c>
      <c r="R2667" s="13" t="s">
        <v>370</v>
      </c>
      <c r="S2667" s="13" t="s">
        <v>370</v>
      </c>
      <c r="T2667" s="13" t="s">
        <v>538</v>
      </c>
      <c r="U2667" s="13" t="s">
        <v>524</v>
      </c>
      <c r="V2667" s="13" t="s">
        <v>370</v>
      </c>
      <c r="W2667" s="13" t="s">
        <v>370</v>
      </c>
      <c r="Y2667" s="13"/>
      <c r="Z2667" s="14" t="s">
        <v>524</v>
      </c>
      <c r="AD2667" s="13">
        <f t="shared" si="274"/>
        <v>11</v>
      </c>
      <c r="AE2667" s="13">
        <f t="shared" si="276"/>
        <v>1</v>
      </c>
      <c r="AF2667" s="13">
        <f t="shared" si="277"/>
        <v>3</v>
      </c>
      <c r="AG2667" s="13">
        <f t="shared" si="273"/>
        <v>0</v>
      </c>
      <c r="AH2667" s="12">
        <f t="shared" si="275"/>
        <v>15</v>
      </c>
    </row>
    <row r="2668" spans="1:34" hidden="1" x14ac:dyDescent="0.3">
      <c r="A2668" s="11" t="s">
        <v>8521</v>
      </c>
      <c r="B2668" s="12" t="s">
        <v>4976</v>
      </c>
      <c r="C2668" s="12" t="s">
        <v>8517</v>
      </c>
      <c r="D2668" s="11" t="s">
        <v>8518</v>
      </c>
      <c r="E2668" s="11" t="s">
        <v>2708</v>
      </c>
      <c r="F2668" s="11" t="s">
        <v>8521</v>
      </c>
      <c r="G2668" s="12" t="s">
        <v>8522</v>
      </c>
      <c r="H2668" s="13" t="s">
        <v>370</v>
      </c>
      <c r="I2668" s="13"/>
      <c r="J2668" s="13" t="s">
        <v>370</v>
      </c>
      <c r="K2668" s="14" t="s">
        <v>370</v>
      </c>
      <c r="M2668" s="15" t="s">
        <v>370</v>
      </c>
      <c r="N2668" s="13"/>
      <c r="P2668" s="13" t="s">
        <v>370</v>
      </c>
      <c r="Q2668" s="13" t="s">
        <v>370</v>
      </c>
      <c r="R2668" s="13" t="s">
        <v>396</v>
      </c>
      <c r="T2668" s="13" t="s">
        <v>370</v>
      </c>
      <c r="W2668" s="13" t="s">
        <v>370</v>
      </c>
      <c r="Y2668" s="13"/>
      <c r="Z2668" s="14"/>
      <c r="AD2668" s="13">
        <f t="shared" si="274"/>
        <v>8</v>
      </c>
      <c r="AE2668" s="13">
        <f t="shared" si="276"/>
        <v>0</v>
      </c>
      <c r="AF2668" s="13">
        <f t="shared" si="277"/>
        <v>0</v>
      </c>
      <c r="AG2668" s="13">
        <f t="shared" si="273"/>
        <v>0</v>
      </c>
      <c r="AH2668" s="12">
        <f t="shared" si="275"/>
        <v>8</v>
      </c>
    </row>
    <row r="2669" spans="1:34" hidden="1" x14ac:dyDescent="0.3">
      <c r="A2669" s="11" t="s">
        <v>8523</v>
      </c>
      <c r="B2669" s="12" t="s">
        <v>4976</v>
      </c>
      <c r="C2669" s="12" t="s">
        <v>8517</v>
      </c>
      <c r="D2669" s="11" t="s">
        <v>8524</v>
      </c>
      <c r="E2669" s="11" t="s">
        <v>8525</v>
      </c>
      <c r="F2669" s="11" t="s">
        <v>8523</v>
      </c>
      <c r="G2669" s="12" t="s">
        <v>8526</v>
      </c>
      <c r="H2669" s="13" t="s">
        <v>370</v>
      </c>
      <c r="I2669" s="13"/>
      <c r="J2669" s="13" t="s">
        <v>538</v>
      </c>
      <c r="K2669" s="14" t="s">
        <v>370</v>
      </c>
      <c r="L2669" s="13" t="s">
        <v>524</v>
      </c>
      <c r="M2669" s="15" t="s">
        <v>370</v>
      </c>
      <c r="N2669" s="13"/>
      <c r="P2669" s="13"/>
      <c r="Q2669" s="13" t="s">
        <v>370</v>
      </c>
      <c r="R2669" s="13" t="s">
        <v>370</v>
      </c>
      <c r="S2669" s="13" t="s">
        <v>524</v>
      </c>
      <c r="T2669" s="13"/>
      <c r="V2669" s="13" t="s">
        <v>370</v>
      </c>
      <c r="W2669" s="13" t="s">
        <v>370</v>
      </c>
      <c r="Y2669" s="13"/>
      <c r="Z2669" s="14" t="s">
        <v>396</v>
      </c>
      <c r="AD2669" s="13">
        <f t="shared" si="274"/>
        <v>7</v>
      </c>
      <c r="AE2669" s="13">
        <f t="shared" si="276"/>
        <v>1</v>
      </c>
      <c r="AF2669" s="13">
        <f t="shared" si="277"/>
        <v>2</v>
      </c>
      <c r="AG2669" s="13">
        <f t="shared" si="273"/>
        <v>0</v>
      </c>
      <c r="AH2669" s="12">
        <f t="shared" si="275"/>
        <v>10</v>
      </c>
    </row>
    <row r="2670" spans="1:34" hidden="1" x14ac:dyDescent="0.3">
      <c r="A2670" s="11" t="s">
        <v>8527</v>
      </c>
      <c r="B2670" s="12" t="s">
        <v>4976</v>
      </c>
      <c r="C2670" s="12" t="s">
        <v>8517</v>
      </c>
      <c r="D2670" s="11" t="s">
        <v>8528</v>
      </c>
      <c r="E2670" s="11" t="s">
        <v>7855</v>
      </c>
      <c r="F2670" s="11" t="s">
        <v>8527</v>
      </c>
      <c r="G2670" s="12" t="s">
        <v>8529</v>
      </c>
      <c r="I2670" s="13"/>
      <c r="J2670" s="13" t="s">
        <v>370</v>
      </c>
      <c r="M2670" s="15" t="s">
        <v>370</v>
      </c>
      <c r="N2670" s="13"/>
      <c r="O2670" s="13" t="s">
        <v>370</v>
      </c>
      <c r="P2670" s="13"/>
      <c r="R2670" s="13"/>
      <c r="S2670" s="13" t="s">
        <v>370</v>
      </c>
      <c r="T2670" s="13"/>
      <c r="W2670" s="13" t="s">
        <v>370</v>
      </c>
      <c r="Y2670" s="13"/>
      <c r="Z2670" s="14"/>
      <c r="AD2670" s="13">
        <f t="shared" si="274"/>
        <v>5</v>
      </c>
      <c r="AE2670" s="13">
        <f t="shared" si="276"/>
        <v>0</v>
      </c>
      <c r="AF2670" s="13">
        <f t="shared" si="277"/>
        <v>0</v>
      </c>
      <c r="AG2670" s="13">
        <f t="shared" si="273"/>
        <v>0</v>
      </c>
      <c r="AH2670" s="12">
        <f t="shared" si="275"/>
        <v>5</v>
      </c>
    </row>
    <row r="2671" spans="1:34" hidden="1" x14ac:dyDescent="0.3">
      <c r="A2671" s="11" t="s">
        <v>8530</v>
      </c>
      <c r="B2671" s="12" t="s">
        <v>4976</v>
      </c>
      <c r="C2671" s="12" t="s">
        <v>8517</v>
      </c>
      <c r="D2671" s="11" t="s">
        <v>8528</v>
      </c>
      <c r="E2671" s="11" t="s">
        <v>2714</v>
      </c>
      <c r="F2671" s="11" t="s">
        <v>8530</v>
      </c>
      <c r="G2671" s="12" t="s">
        <v>8531</v>
      </c>
      <c r="I2671" s="13"/>
      <c r="J2671" s="13" t="s">
        <v>370</v>
      </c>
      <c r="M2671" s="15" t="s">
        <v>370</v>
      </c>
      <c r="N2671" s="13"/>
      <c r="O2671" s="13" t="s">
        <v>370</v>
      </c>
      <c r="P2671" s="13"/>
      <c r="R2671" s="13"/>
      <c r="S2671" s="13" t="s">
        <v>370</v>
      </c>
      <c r="T2671" s="13"/>
      <c r="W2671" s="13" t="s">
        <v>370</v>
      </c>
      <c r="Y2671" s="13"/>
      <c r="Z2671" s="14"/>
      <c r="AD2671" s="13">
        <f t="shared" si="274"/>
        <v>5</v>
      </c>
      <c r="AE2671" s="13">
        <f t="shared" si="276"/>
        <v>0</v>
      </c>
      <c r="AF2671" s="13">
        <f t="shared" si="277"/>
        <v>0</v>
      </c>
      <c r="AG2671" s="13">
        <f t="shared" si="273"/>
        <v>0</v>
      </c>
      <c r="AH2671" s="12">
        <f t="shared" si="275"/>
        <v>5</v>
      </c>
    </row>
    <row r="2672" spans="1:34" hidden="1" x14ac:dyDescent="0.3">
      <c r="A2672" s="11" t="s">
        <v>8532</v>
      </c>
      <c r="B2672" s="12" t="s">
        <v>4976</v>
      </c>
      <c r="C2672" s="12" t="s">
        <v>8517</v>
      </c>
      <c r="D2672" s="11" t="s">
        <v>8528</v>
      </c>
      <c r="E2672" s="11" t="s">
        <v>8533</v>
      </c>
      <c r="F2672" s="11" t="s">
        <v>8532</v>
      </c>
      <c r="G2672" s="12" t="s">
        <v>8534</v>
      </c>
      <c r="H2672" s="13" t="s">
        <v>370</v>
      </c>
      <c r="I2672" s="13"/>
      <c r="J2672" s="13" t="s">
        <v>370</v>
      </c>
      <c r="L2672" s="13" t="s">
        <v>370</v>
      </c>
      <c r="M2672" s="15"/>
      <c r="N2672" s="13"/>
      <c r="P2672" s="13"/>
      <c r="R2672" s="13"/>
      <c r="S2672" s="13" t="s">
        <v>370</v>
      </c>
      <c r="T2672" s="13"/>
      <c r="W2672" s="13"/>
      <c r="Y2672" s="13"/>
      <c r="Z2672" s="14"/>
      <c r="AD2672" s="13">
        <f t="shared" si="274"/>
        <v>4</v>
      </c>
      <c r="AE2672" s="13">
        <f t="shared" si="276"/>
        <v>0</v>
      </c>
      <c r="AF2672" s="13">
        <f t="shared" si="277"/>
        <v>0</v>
      </c>
      <c r="AG2672" s="13">
        <f t="shared" si="273"/>
        <v>0</v>
      </c>
      <c r="AH2672" s="12">
        <f t="shared" si="275"/>
        <v>4</v>
      </c>
    </row>
    <row r="2673" spans="1:34" hidden="1" x14ac:dyDescent="0.3">
      <c r="A2673" s="11" t="s">
        <v>8535</v>
      </c>
      <c r="B2673" s="12" t="s">
        <v>4976</v>
      </c>
      <c r="C2673" s="12" t="s">
        <v>8517</v>
      </c>
      <c r="D2673" s="11" t="s">
        <v>8536</v>
      </c>
      <c r="E2673" s="11" t="s">
        <v>986</v>
      </c>
      <c r="F2673" s="11" t="s">
        <v>8535</v>
      </c>
      <c r="G2673" s="12" t="s">
        <v>8537</v>
      </c>
      <c r="I2673" s="13"/>
      <c r="J2673" s="13" t="s">
        <v>370</v>
      </c>
      <c r="K2673" s="14" t="s">
        <v>370</v>
      </c>
      <c r="M2673" s="15" t="s">
        <v>370</v>
      </c>
      <c r="N2673" s="13"/>
      <c r="O2673" s="13" t="s">
        <v>370</v>
      </c>
      <c r="P2673" s="13" t="s">
        <v>370</v>
      </c>
      <c r="Q2673" s="13" t="s">
        <v>370</v>
      </c>
      <c r="R2673" s="13"/>
      <c r="S2673" s="13" t="s">
        <v>370</v>
      </c>
      <c r="T2673" s="13" t="s">
        <v>370</v>
      </c>
      <c r="W2673" s="13" t="s">
        <v>370</v>
      </c>
      <c r="Y2673" s="13"/>
      <c r="Z2673" s="14"/>
      <c r="AD2673" s="13">
        <f t="shared" si="274"/>
        <v>9</v>
      </c>
      <c r="AE2673" s="13">
        <f t="shared" si="276"/>
        <v>0</v>
      </c>
      <c r="AF2673" s="13">
        <f t="shared" si="277"/>
        <v>0</v>
      </c>
      <c r="AG2673" s="13">
        <f t="shared" si="273"/>
        <v>0</v>
      </c>
      <c r="AH2673" s="12">
        <f t="shared" si="275"/>
        <v>9</v>
      </c>
    </row>
    <row r="2674" spans="1:34" hidden="1" x14ac:dyDescent="0.3">
      <c r="A2674" s="11" t="s">
        <v>8538</v>
      </c>
      <c r="B2674" s="12" t="s">
        <v>4976</v>
      </c>
      <c r="C2674" s="12" t="s">
        <v>8517</v>
      </c>
      <c r="D2674" s="11" t="s">
        <v>8536</v>
      </c>
      <c r="E2674" s="11" t="s">
        <v>8539</v>
      </c>
      <c r="F2674" s="11" t="s">
        <v>8538</v>
      </c>
      <c r="G2674" s="12" t="s">
        <v>8540</v>
      </c>
      <c r="I2674" s="13"/>
      <c r="J2674" s="13" t="s">
        <v>370</v>
      </c>
      <c r="K2674" s="14" t="s">
        <v>370</v>
      </c>
      <c r="M2674" s="15" t="s">
        <v>370</v>
      </c>
      <c r="N2674" s="13"/>
      <c r="O2674" s="13" t="s">
        <v>370</v>
      </c>
      <c r="P2674" s="13" t="s">
        <v>370</v>
      </c>
      <c r="Q2674" s="13" t="s">
        <v>370</v>
      </c>
      <c r="R2674" s="13"/>
      <c r="S2674" s="13" t="s">
        <v>370</v>
      </c>
      <c r="T2674" s="13" t="s">
        <v>370</v>
      </c>
      <c r="W2674" s="13" t="s">
        <v>370</v>
      </c>
      <c r="Y2674" s="13"/>
      <c r="Z2674" s="14"/>
      <c r="AD2674" s="13">
        <f t="shared" si="274"/>
        <v>9</v>
      </c>
      <c r="AE2674" s="13">
        <f t="shared" si="276"/>
        <v>0</v>
      </c>
      <c r="AF2674" s="13">
        <f t="shared" si="277"/>
        <v>0</v>
      </c>
      <c r="AG2674" s="13">
        <f t="shared" si="273"/>
        <v>0</v>
      </c>
      <c r="AH2674" s="12">
        <f t="shared" si="275"/>
        <v>9</v>
      </c>
    </row>
    <row r="2675" spans="1:34" hidden="1" x14ac:dyDescent="0.3">
      <c r="A2675" s="11" t="s">
        <v>8541</v>
      </c>
      <c r="B2675" s="12" t="s">
        <v>4976</v>
      </c>
      <c r="C2675" s="12" t="s">
        <v>8517</v>
      </c>
      <c r="D2675" s="11" t="s">
        <v>8542</v>
      </c>
      <c r="E2675" s="11" t="s">
        <v>2484</v>
      </c>
      <c r="F2675" s="11" t="s">
        <v>8541</v>
      </c>
      <c r="G2675" s="12" t="s">
        <v>8543</v>
      </c>
      <c r="H2675" s="13" t="s">
        <v>370</v>
      </c>
      <c r="I2675" s="13" t="s">
        <v>524</v>
      </c>
      <c r="J2675" s="13" t="s">
        <v>370</v>
      </c>
      <c r="K2675" s="14" t="s">
        <v>370</v>
      </c>
      <c r="M2675" s="15" t="s">
        <v>370</v>
      </c>
      <c r="N2675" s="13" t="s">
        <v>524</v>
      </c>
      <c r="O2675" s="13" t="s">
        <v>370</v>
      </c>
      <c r="P2675" s="13" t="s">
        <v>370</v>
      </c>
      <c r="Q2675" s="13" t="s">
        <v>370</v>
      </c>
      <c r="R2675" s="13" t="s">
        <v>370</v>
      </c>
      <c r="S2675" s="13" t="s">
        <v>370</v>
      </c>
      <c r="T2675" s="13" t="s">
        <v>370</v>
      </c>
      <c r="U2675" s="13" t="s">
        <v>370</v>
      </c>
      <c r="V2675" s="13" t="s">
        <v>370</v>
      </c>
      <c r="W2675" s="13" t="s">
        <v>370</v>
      </c>
      <c r="Y2675" s="13" t="s">
        <v>524</v>
      </c>
      <c r="Z2675" s="14" t="s">
        <v>524</v>
      </c>
      <c r="AD2675" s="13">
        <f t="shared" si="274"/>
        <v>13</v>
      </c>
      <c r="AE2675" s="13">
        <f t="shared" si="276"/>
        <v>0</v>
      </c>
      <c r="AF2675" s="13">
        <f t="shared" si="277"/>
        <v>4</v>
      </c>
      <c r="AG2675" s="13">
        <f t="shared" si="273"/>
        <v>0</v>
      </c>
      <c r="AH2675" s="12">
        <f t="shared" si="275"/>
        <v>17</v>
      </c>
    </row>
    <row r="2676" spans="1:34" hidden="1" x14ac:dyDescent="0.3">
      <c r="A2676" s="11" t="s">
        <v>8544</v>
      </c>
      <c r="B2676" s="12" t="s">
        <v>4976</v>
      </c>
      <c r="C2676" s="12" t="s">
        <v>8517</v>
      </c>
      <c r="D2676" s="11" t="s">
        <v>8545</v>
      </c>
      <c r="E2676" s="11" t="s">
        <v>8546</v>
      </c>
      <c r="F2676" s="11" t="s">
        <v>8544</v>
      </c>
      <c r="G2676" s="12" t="s">
        <v>8547</v>
      </c>
      <c r="H2676" s="13" t="s">
        <v>370</v>
      </c>
      <c r="I2676" s="13" t="s">
        <v>361</v>
      </c>
      <c r="J2676" s="13" t="s">
        <v>370</v>
      </c>
      <c r="K2676" s="14" t="s">
        <v>370</v>
      </c>
      <c r="L2676" s="13" t="s">
        <v>524</v>
      </c>
      <c r="M2676" s="15" t="s">
        <v>370</v>
      </c>
      <c r="N2676" s="13"/>
      <c r="O2676" s="13" t="s">
        <v>370</v>
      </c>
      <c r="P2676" s="13" t="s">
        <v>370</v>
      </c>
      <c r="Q2676" s="13" t="s">
        <v>370</v>
      </c>
      <c r="R2676" s="13" t="s">
        <v>370</v>
      </c>
      <c r="S2676" s="13" t="s">
        <v>370</v>
      </c>
      <c r="T2676" s="13" t="s">
        <v>370</v>
      </c>
      <c r="V2676" s="13" t="s">
        <v>370</v>
      </c>
      <c r="W2676" s="13" t="s">
        <v>370</v>
      </c>
      <c r="Y2676" s="13"/>
      <c r="Z2676" s="14" t="s">
        <v>396</v>
      </c>
      <c r="AD2676" s="13">
        <f t="shared" si="274"/>
        <v>12</v>
      </c>
      <c r="AE2676" s="13">
        <f t="shared" si="276"/>
        <v>0</v>
      </c>
      <c r="AF2676" s="13">
        <f t="shared" si="277"/>
        <v>2</v>
      </c>
      <c r="AG2676" s="13">
        <f t="shared" si="273"/>
        <v>0</v>
      </c>
      <c r="AH2676" s="12">
        <f t="shared" si="275"/>
        <v>14</v>
      </c>
    </row>
    <row r="2677" spans="1:34" hidden="1" x14ac:dyDescent="0.3">
      <c r="A2677" s="11" t="s">
        <v>8548</v>
      </c>
      <c r="B2677" s="12" t="s">
        <v>4976</v>
      </c>
      <c r="C2677" s="12" t="s">
        <v>8517</v>
      </c>
      <c r="D2677" s="11" t="s">
        <v>8545</v>
      </c>
      <c r="E2677" s="11" t="s">
        <v>8549</v>
      </c>
      <c r="F2677" s="11" t="s">
        <v>8548</v>
      </c>
      <c r="G2677" s="12" t="s">
        <v>8550</v>
      </c>
      <c r="H2677" s="13" t="s">
        <v>524</v>
      </c>
      <c r="I2677" s="13" t="s">
        <v>524</v>
      </c>
      <c r="J2677" s="13" t="s">
        <v>538</v>
      </c>
      <c r="K2677" s="14" t="s">
        <v>538</v>
      </c>
      <c r="M2677" s="15" t="s">
        <v>538</v>
      </c>
      <c r="N2677" s="13" t="s">
        <v>538</v>
      </c>
      <c r="O2677" s="13" t="s">
        <v>538</v>
      </c>
      <c r="P2677" s="13" t="s">
        <v>396</v>
      </c>
      <c r="Q2677" s="13" t="s">
        <v>538</v>
      </c>
      <c r="R2677" s="13" t="s">
        <v>538</v>
      </c>
      <c r="S2677" s="13" t="s">
        <v>538</v>
      </c>
      <c r="T2677" s="13" t="s">
        <v>538</v>
      </c>
      <c r="W2677" s="13" t="s">
        <v>538</v>
      </c>
      <c r="Y2677" s="13" t="s">
        <v>524</v>
      </c>
      <c r="Z2677" s="14" t="s">
        <v>524</v>
      </c>
      <c r="AD2677" s="13">
        <f t="shared" si="274"/>
        <v>0</v>
      </c>
      <c r="AE2677" s="13">
        <f t="shared" si="276"/>
        <v>10</v>
      </c>
      <c r="AF2677" s="13">
        <f t="shared" si="277"/>
        <v>4</v>
      </c>
      <c r="AG2677" s="13">
        <f t="shared" si="273"/>
        <v>0</v>
      </c>
      <c r="AH2677" s="12">
        <f t="shared" si="275"/>
        <v>14</v>
      </c>
    </row>
    <row r="2678" spans="1:34" hidden="1" x14ac:dyDescent="0.3">
      <c r="A2678" s="11" t="s">
        <v>8551</v>
      </c>
      <c r="B2678" s="12" t="s">
        <v>4976</v>
      </c>
      <c r="C2678" s="12" t="s">
        <v>8517</v>
      </c>
      <c r="D2678" s="11" t="s">
        <v>8545</v>
      </c>
      <c r="E2678" s="11" t="s">
        <v>8043</v>
      </c>
      <c r="F2678" s="11" t="s">
        <v>8551</v>
      </c>
      <c r="G2678" s="12" t="s">
        <v>8552</v>
      </c>
      <c r="I2678" s="13" t="s">
        <v>524</v>
      </c>
      <c r="J2678" s="13"/>
      <c r="K2678" s="14" t="s">
        <v>524</v>
      </c>
      <c r="M2678" s="15"/>
      <c r="N2678" s="13" t="s">
        <v>538</v>
      </c>
      <c r="P2678" s="13" t="s">
        <v>396</v>
      </c>
      <c r="Q2678" s="13" t="s">
        <v>396</v>
      </c>
      <c r="R2678" s="13"/>
      <c r="T2678" s="13" t="s">
        <v>538</v>
      </c>
      <c r="U2678" s="13" t="s">
        <v>370</v>
      </c>
      <c r="W2678" s="13" t="s">
        <v>524</v>
      </c>
      <c r="Y2678" s="13" t="s">
        <v>538</v>
      </c>
      <c r="Z2678" s="14"/>
      <c r="AD2678" s="13">
        <f t="shared" si="274"/>
        <v>1</v>
      </c>
      <c r="AE2678" s="13">
        <f t="shared" si="276"/>
        <v>3</v>
      </c>
      <c r="AF2678" s="13">
        <f t="shared" si="277"/>
        <v>3</v>
      </c>
      <c r="AG2678" s="13">
        <f t="shared" si="273"/>
        <v>0</v>
      </c>
      <c r="AH2678" s="12">
        <f t="shared" si="275"/>
        <v>7</v>
      </c>
    </row>
    <row r="2679" spans="1:34" hidden="1" x14ac:dyDescent="0.3">
      <c r="A2679" s="11" t="s">
        <v>8553</v>
      </c>
      <c r="B2679" s="12" t="s">
        <v>4976</v>
      </c>
      <c r="C2679" s="12" t="s">
        <v>8517</v>
      </c>
      <c r="D2679" s="11" t="s">
        <v>8545</v>
      </c>
      <c r="E2679" s="11" t="s">
        <v>8554</v>
      </c>
      <c r="F2679" s="11" t="s">
        <v>8553</v>
      </c>
      <c r="G2679" s="12" t="s">
        <v>8555</v>
      </c>
      <c r="I2679" s="13" t="s">
        <v>1177</v>
      </c>
      <c r="J2679" s="13"/>
      <c r="K2679" s="14" t="s">
        <v>524</v>
      </c>
      <c r="M2679" s="15"/>
      <c r="N2679" s="13" t="s">
        <v>524</v>
      </c>
      <c r="P2679" s="13"/>
      <c r="R2679" s="13"/>
      <c r="T2679" s="13"/>
      <c r="W2679" s="13" t="s">
        <v>396</v>
      </c>
      <c r="Y2679" s="13"/>
      <c r="Z2679" s="14"/>
      <c r="AD2679" s="13">
        <f t="shared" si="274"/>
        <v>0</v>
      </c>
      <c r="AE2679" s="13">
        <f t="shared" si="276"/>
        <v>0</v>
      </c>
      <c r="AF2679" s="13">
        <f t="shared" si="277"/>
        <v>2</v>
      </c>
      <c r="AG2679" s="13">
        <f t="shared" si="273"/>
        <v>0</v>
      </c>
      <c r="AH2679" s="12">
        <f t="shared" si="275"/>
        <v>2</v>
      </c>
    </row>
    <row r="2680" spans="1:34" hidden="1" x14ac:dyDescent="0.3">
      <c r="A2680" s="11" t="s">
        <v>8556</v>
      </c>
      <c r="B2680" s="12" t="s">
        <v>4976</v>
      </c>
      <c r="C2680" s="12" t="s">
        <v>8517</v>
      </c>
      <c r="D2680" s="11" t="s">
        <v>8545</v>
      </c>
      <c r="E2680" s="11" t="s">
        <v>8557</v>
      </c>
      <c r="F2680" s="11" t="s">
        <v>8556</v>
      </c>
      <c r="G2680" s="12" t="s">
        <v>8558</v>
      </c>
      <c r="H2680" s="13" t="s">
        <v>370</v>
      </c>
      <c r="I2680" s="13"/>
      <c r="J2680" s="13" t="s">
        <v>370</v>
      </c>
      <c r="K2680" s="14" t="s">
        <v>370</v>
      </c>
      <c r="L2680" s="13" t="s">
        <v>361</v>
      </c>
      <c r="M2680" s="15" t="s">
        <v>370</v>
      </c>
      <c r="N2680" s="13"/>
      <c r="O2680" s="13" t="s">
        <v>370</v>
      </c>
      <c r="P2680" s="13" t="s">
        <v>370</v>
      </c>
      <c r="Q2680" s="13" t="s">
        <v>370</v>
      </c>
      <c r="R2680" s="13" t="s">
        <v>370</v>
      </c>
      <c r="S2680" s="13" t="s">
        <v>370</v>
      </c>
      <c r="T2680" s="13" t="s">
        <v>370</v>
      </c>
      <c r="U2680" s="13" t="s">
        <v>370</v>
      </c>
      <c r="V2680" s="13" t="s">
        <v>370</v>
      </c>
      <c r="W2680" s="13" t="s">
        <v>370</v>
      </c>
      <c r="Y2680" s="13"/>
      <c r="Z2680" s="14" t="s">
        <v>524</v>
      </c>
      <c r="AD2680" s="13">
        <f t="shared" si="274"/>
        <v>13</v>
      </c>
      <c r="AE2680" s="13">
        <f t="shared" si="276"/>
        <v>0</v>
      </c>
      <c r="AF2680" s="13">
        <f t="shared" si="277"/>
        <v>2</v>
      </c>
      <c r="AG2680" s="13">
        <f t="shared" si="273"/>
        <v>0</v>
      </c>
      <c r="AH2680" s="12">
        <f t="shared" si="275"/>
        <v>15</v>
      </c>
    </row>
    <row r="2681" spans="1:34" hidden="1" x14ac:dyDescent="0.3">
      <c r="A2681" s="11" t="s">
        <v>8559</v>
      </c>
      <c r="B2681" s="12" t="s">
        <v>4976</v>
      </c>
      <c r="C2681" s="12" t="s">
        <v>8517</v>
      </c>
      <c r="D2681" s="11" t="s">
        <v>8545</v>
      </c>
      <c r="E2681" s="11" t="s">
        <v>507</v>
      </c>
      <c r="F2681" s="11" t="s">
        <v>8559</v>
      </c>
      <c r="G2681" s="12" t="s">
        <v>8560</v>
      </c>
      <c r="H2681" s="13" t="s">
        <v>370</v>
      </c>
      <c r="I2681" s="13"/>
      <c r="J2681" s="13" t="s">
        <v>370</v>
      </c>
      <c r="K2681" s="14" t="s">
        <v>538</v>
      </c>
      <c r="L2681" s="13" t="s">
        <v>370</v>
      </c>
      <c r="M2681" s="15" t="s">
        <v>396</v>
      </c>
      <c r="N2681" s="13"/>
      <c r="O2681" s="13" t="s">
        <v>538</v>
      </c>
      <c r="P2681" s="13" t="s">
        <v>538</v>
      </c>
      <c r="R2681" s="13" t="s">
        <v>538</v>
      </c>
      <c r="S2681" s="13" t="s">
        <v>538</v>
      </c>
      <c r="T2681" s="13" t="s">
        <v>538</v>
      </c>
      <c r="V2681" s="13" t="s">
        <v>538</v>
      </c>
      <c r="W2681" s="13" t="s">
        <v>396</v>
      </c>
      <c r="Y2681" s="13"/>
      <c r="Z2681" s="14" t="s">
        <v>524</v>
      </c>
      <c r="AD2681" s="13">
        <f t="shared" si="274"/>
        <v>3</v>
      </c>
      <c r="AE2681" s="13">
        <f t="shared" si="276"/>
        <v>7</v>
      </c>
      <c r="AF2681" s="13">
        <f t="shared" si="277"/>
        <v>1</v>
      </c>
      <c r="AG2681" s="13">
        <f t="shared" ref="AG2681:AG2744" si="278">COUNTIF(H2681:AA2681,"IN")</f>
        <v>0</v>
      </c>
      <c r="AH2681" s="12">
        <f t="shared" si="275"/>
        <v>11</v>
      </c>
    </row>
    <row r="2682" spans="1:34" hidden="1" x14ac:dyDescent="0.3">
      <c r="A2682" s="11" t="s">
        <v>8561</v>
      </c>
      <c r="B2682" s="12" t="s">
        <v>4976</v>
      </c>
      <c r="C2682" s="12" t="s">
        <v>8517</v>
      </c>
      <c r="D2682" s="11" t="s">
        <v>8545</v>
      </c>
      <c r="E2682" s="11" t="s">
        <v>8562</v>
      </c>
      <c r="F2682" s="11" t="s">
        <v>8561</v>
      </c>
      <c r="G2682" s="12" t="s">
        <v>8563</v>
      </c>
      <c r="I2682" s="13"/>
      <c r="J2682" s="13"/>
      <c r="L2682" s="13" t="s">
        <v>538</v>
      </c>
      <c r="M2682" s="15"/>
      <c r="N2682" s="13"/>
      <c r="P2682" s="13"/>
      <c r="R2682" s="13"/>
      <c r="S2682" s="13" t="s">
        <v>370</v>
      </c>
      <c r="T2682" s="13"/>
      <c r="W2682" s="13"/>
      <c r="Y2682" s="13"/>
      <c r="Z2682" s="14"/>
      <c r="AD2682" s="13">
        <f t="shared" si="274"/>
        <v>1</v>
      </c>
      <c r="AE2682" s="13">
        <f t="shared" si="276"/>
        <v>1</v>
      </c>
      <c r="AF2682" s="13">
        <f t="shared" si="277"/>
        <v>0</v>
      </c>
      <c r="AG2682" s="13">
        <f t="shared" si="278"/>
        <v>0</v>
      </c>
      <c r="AH2682" s="12">
        <f t="shared" si="275"/>
        <v>2</v>
      </c>
    </row>
    <row r="2683" spans="1:34" hidden="1" x14ac:dyDescent="0.3">
      <c r="A2683" s="11" t="s">
        <v>8564</v>
      </c>
      <c r="B2683" s="12" t="s">
        <v>4976</v>
      </c>
      <c r="C2683" s="12" t="s">
        <v>8517</v>
      </c>
      <c r="D2683" s="11" t="s">
        <v>8545</v>
      </c>
      <c r="E2683" s="11" t="s">
        <v>6658</v>
      </c>
      <c r="F2683" s="11" t="s">
        <v>8564</v>
      </c>
      <c r="G2683" s="12" t="s">
        <v>8565</v>
      </c>
      <c r="I2683" s="13"/>
      <c r="J2683" s="13"/>
      <c r="M2683" s="15"/>
      <c r="N2683" s="13"/>
      <c r="O2683" s="23" t="s">
        <v>416</v>
      </c>
      <c r="P2683" s="13"/>
      <c r="R2683" s="13"/>
      <c r="T2683" s="13"/>
      <c r="W2683" s="13"/>
      <c r="Y2683" s="13"/>
      <c r="Z2683" s="14"/>
      <c r="AD2683" s="13">
        <f t="shared" si="274"/>
        <v>1</v>
      </c>
      <c r="AE2683" s="13">
        <f t="shared" si="276"/>
        <v>0</v>
      </c>
      <c r="AF2683" s="13">
        <f t="shared" si="277"/>
        <v>0</v>
      </c>
      <c r="AG2683" s="13">
        <f t="shared" si="278"/>
        <v>0</v>
      </c>
      <c r="AH2683" s="12">
        <f t="shared" si="275"/>
        <v>1</v>
      </c>
    </row>
    <row r="2684" spans="1:34" hidden="1" x14ac:dyDescent="0.3">
      <c r="A2684" s="11" t="s">
        <v>8566</v>
      </c>
      <c r="B2684" s="12" t="s">
        <v>4976</v>
      </c>
      <c r="C2684" s="12" t="s">
        <v>8517</v>
      </c>
      <c r="D2684" s="11" t="s">
        <v>8567</v>
      </c>
      <c r="E2684" s="11" t="s">
        <v>536</v>
      </c>
      <c r="F2684" s="11" t="s">
        <v>8566</v>
      </c>
      <c r="G2684" s="12" t="s">
        <v>8568</v>
      </c>
      <c r="I2684" s="13"/>
      <c r="J2684" s="13"/>
      <c r="M2684" s="15" t="s">
        <v>538</v>
      </c>
      <c r="N2684" s="13"/>
      <c r="O2684" s="13" t="s">
        <v>396</v>
      </c>
      <c r="P2684" s="13"/>
      <c r="Q2684" s="13" t="s">
        <v>396</v>
      </c>
      <c r="R2684" s="13"/>
      <c r="T2684" s="13"/>
      <c r="W2684" s="13" t="s">
        <v>396</v>
      </c>
      <c r="Y2684" s="13"/>
      <c r="Z2684" s="14"/>
      <c r="AD2684" s="13">
        <f t="shared" ref="AD2684:AD2747" si="279">COUNTIF(H2684:Z2684,"X")+COUNTIF(H2684:Z2684, "X(e)")</f>
        <v>0</v>
      </c>
      <c r="AE2684" s="13">
        <f t="shared" si="276"/>
        <v>1</v>
      </c>
      <c r="AF2684" s="13">
        <f t="shared" si="277"/>
        <v>0</v>
      </c>
      <c r="AG2684" s="13">
        <f t="shared" si="278"/>
        <v>0</v>
      </c>
      <c r="AH2684" s="12">
        <f t="shared" ref="AH2684" si="280">SUM(AD2684:AG2684)</f>
        <v>1</v>
      </c>
    </row>
    <row r="2685" spans="1:34" hidden="1" x14ac:dyDescent="0.3">
      <c r="A2685" s="11" t="s">
        <v>8569</v>
      </c>
      <c r="B2685" s="12" t="s">
        <v>4976</v>
      </c>
      <c r="C2685" s="12" t="s">
        <v>8517</v>
      </c>
      <c r="D2685" s="11" t="s">
        <v>8567</v>
      </c>
      <c r="E2685" s="11" t="s">
        <v>1752</v>
      </c>
      <c r="F2685" s="11" t="s">
        <v>8569</v>
      </c>
      <c r="G2685" s="12" t="s">
        <v>8570</v>
      </c>
      <c r="I2685" s="13"/>
      <c r="J2685" s="13"/>
      <c r="M2685" s="15"/>
      <c r="N2685" s="13"/>
      <c r="O2685" s="13" t="s">
        <v>370</v>
      </c>
      <c r="P2685" s="13"/>
      <c r="R2685" s="13"/>
      <c r="S2685" s="13" t="s">
        <v>370</v>
      </c>
      <c r="T2685" s="13"/>
      <c r="W2685" s="13"/>
      <c r="Y2685" s="13"/>
      <c r="Z2685" s="14"/>
      <c r="AD2685" s="13">
        <f t="shared" si="279"/>
        <v>2</v>
      </c>
      <c r="AE2685" s="13">
        <f t="shared" si="276"/>
        <v>0</v>
      </c>
      <c r="AF2685" s="13">
        <f t="shared" si="277"/>
        <v>0</v>
      </c>
      <c r="AG2685" s="13">
        <f t="shared" si="278"/>
        <v>0</v>
      </c>
      <c r="AH2685" s="12">
        <f t="shared" ref="AH2685:AH2756" si="281">SUM(AD2685:AG2685)</f>
        <v>2</v>
      </c>
    </row>
    <row r="2686" spans="1:34" hidden="1" x14ac:dyDescent="0.3">
      <c r="A2686" s="11" t="s">
        <v>8571</v>
      </c>
      <c r="B2686" s="12" t="s">
        <v>4976</v>
      </c>
      <c r="C2686" s="12" t="s">
        <v>8517</v>
      </c>
      <c r="D2686" s="11" t="s">
        <v>8567</v>
      </c>
      <c r="E2686" s="11" t="s">
        <v>8177</v>
      </c>
      <c r="F2686" s="11" t="s">
        <v>8571</v>
      </c>
      <c r="G2686" s="12" t="s">
        <v>8572</v>
      </c>
      <c r="H2686" s="13" t="s">
        <v>370</v>
      </c>
      <c r="I2686" s="13"/>
      <c r="J2686" s="13" t="s">
        <v>370</v>
      </c>
      <c r="K2686" s="14" t="s">
        <v>370</v>
      </c>
      <c r="M2686" s="15" t="s">
        <v>370</v>
      </c>
      <c r="N2686" s="13" t="s">
        <v>524</v>
      </c>
      <c r="O2686" s="13" t="s">
        <v>370</v>
      </c>
      <c r="P2686" s="13" t="s">
        <v>370</v>
      </c>
      <c r="Q2686" s="13" t="s">
        <v>370</v>
      </c>
      <c r="R2686" s="13" t="s">
        <v>370</v>
      </c>
      <c r="S2686" s="13" t="s">
        <v>370</v>
      </c>
      <c r="T2686" s="13" t="s">
        <v>370</v>
      </c>
      <c r="U2686" s="13" t="s">
        <v>370</v>
      </c>
      <c r="W2686" s="13" t="s">
        <v>370</v>
      </c>
      <c r="Y2686" s="13"/>
      <c r="Z2686" s="14"/>
      <c r="AD2686" s="13">
        <f t="shared" si="279"/>
        <v>12</v>
      </c>
      <c r="AE2686" s="13">
        <f t="shared" si="276"/>
        <v>0</v>
      </c>
      <c r="AF2686" s="13">
        <f t="shared" si="277"/>
        <v>1</v>
      </c>
      <c r="AG2686" s="13">
        <f t="shared" si="278"/>
        <v>0</v>
      </c>
      <c r="AH2686" s="12">
        <f t="shared" si="281"/>
        <v>13</v>
      </c>
    </row>
    <row r="2687" spans="1:34" hidden="1" x14ac:dyDescent="0.3">
      <c r="A2687" s="11" t="s">
        <v>8573</v>
      </c>
      <c r="B2687" s="12" t="s">
        <v>4976</v>
      </c>
      <c r="C2687" s="12" t="s">
        <v>8517</v>
      </c>
      <c r="D2687" s="11" t="s">
        <v>8567</v>
      </c>
      <c r="E2687" s="11" t="s">
        <v>6981</v>
      </c>
      <c r="F2687" s="11" t="s">
        <v>8573</v>
      </c>
      <c r="G2687" s="12" t="s">
        <v>8574</v>
      </c>
      <c r="H2687" s="13" t="s">
        <v>370</v>
      </c>
      <c r="I2687" s="13"/>
      <c r="J2687" s="13" t="s">
        <v>370</v>
      </c>
      <c r="K2687" s="14" t="s">
        <v>370</v>
      </c>
      <c r="M2687" s="15"/>
      <c r="N2687" s="13"/>
      <c r="O2687" s="13" t="s">
        <v>396</v>
      </c>
      <c r="P2687" s="13"/>
      <c r="R2687" s="13" t="s">
        <v>370</v>
      </c>
      <c r="S2687" s="13" t="s">
        <v>538</v>
      </c>
      <c r="T2687" s="13"/>
      <c r="V2687" s="13" t="s">
        <v>370</v>
      </c>
      <c r="W2687" s="13"/>
      <c r="Y2687" s="13"/>
      <c r="Z2687" s="14" t="s">
        <v>396</v>
      </c>
      <c r="AD2687" s="13">
        <f t="shared" si="279"/>
        <v>5</v>
      </c>
      <c r="AE2687" s="13">
        <f t="shared" si="276"/>
        <v>1</v>
      </c>
      <c r="AF2687" s="13">
        <f t="shared" si="277"/>
        <v>0</v>
      </c>
      <c r="AG2687" s="13">
        <f t="shared" si="278"/>
        <v>0</v>
      </c>
      <c r="AH2687" s="12">
        <f t="shared" si="281"/>
        <v>6</v>
      </c>
    </row>
    <row r="2688" spans="1:34" hidden="1" x14ac:dyDescent="0.3">
      <c r="A2688" s="11" t="s">
        <v>8575</v>
      </c>
      <c r="B2688" s="12" t="s">
        <v>4976</v>
      </c>
      <c r="C2688" s="12" t="s">
        <v>8517</v>
      </c>
      <c r="D2688" s="11" t="s">
        <v>8567</v>
      </c>
      <c r="E2688" s="11" t="s">
        <v>1263</v>
      </c>
      <c r="F2688" s="11" t="s">
        <v>8575</v>
      </c>
      <c r="G2688" s="12" t="s">
        <v>8576</v>
      </c>
      <c r="H2688" s="13" t="s">
        <v>370</v>
      </c>
      <c r="I2688" s="13"/>
      <c r="J2688" s="13" t="s">
        <v>524</v>
      </c>
      <c r="K2688" s="14" t="s">
        <v>538</v>
      </c>
      <c r="L2688" s="13" t="s">
        <v>370</v>
      </c>
      <c r="M2688" s="15"/>
      <c r="N2688" s="13" t="s">
        <v>524</v>
      </c>
      <c r="P2688" s="13"/>
      <c r="R2688" s="13" t="s">
        <v>538</v>
      </c>
      <c r="S2688" s="13" t="s">
        <v>396</v>
      </c>
      <c r="T2688" s="13"/>
      <c r="V2688" s="13" t="s">
        <v>538</v>
      </c>
      <c r="W2688" s="13"/>
      <c r="Y2688" s="13"/>
      <c r="Z2688" s="14" t="s">
        <v>538</v>
      </c>
      <c r="AD2688" s="13">
        <f t="shared" si="279"/>
        <v>2</v>
      </c>
      <c r="AE2688" s="13">
        <f t="shared" si="276"/>
        <v>4</v>
      </c>
      <c r="AF2688" s="13">
        <f t="shared" si="277"/>
        <v>2</v>
      </c>
      <c r="AG2688" s="13">
        <f t="shared" si="278"/>
        <v>0</v>
      </c>
      <c r="AH2688" s="12">
        <f t="shared" si="281"/>
        <v>8</v>
      </c>
    </row>
    <row r="2689" spans="1:34" hidden="1" x14ac:dyDescent="0.3">
      <c r="A2689" s="11" t="s">
        <v>8577</v>
      </c>
      <c r="B2689" s="12" t="s">
        <v>4976</v>
      </c>
      <c r="C2689" s="12" t="s">
        <v>8517</v>
      </c>
      <c r="D2689" s="11" t="s">
        <v>8578</v>
      </c>
      <c r="E2689" s="11" t="s">
        <v>8579</v>
      </c>
      <c r="F2689" s="11" t="s">
        <v>8577</v>
      </c>
      <c r="G2689" s="12" t="s">
        <v>8580</v>
      </c>
      <c r="H2689" s="13" t="s">
        <v>538</v>
      </c>
      <c r="I2689" s="13" t="s">
        <v>538</v>
      </c>
      <c r="J2689" s="13" t="s">
        <v>538</v>
      </c>
      <c r="K2689" s="14" t="s">
        <v>538</v>
      </c>
      <c r="L2689" s="13" t="s">
        <v>538</v>
      </c>
      <c r="M2689" s="15" t="s">
        <v>538</v>
      </c>
      <c r="N2689" s="13" t="s">
        <v>538</v>
      </c>
      <c r="O2689" s="13" t="s">
        <v>538</v>
      </c>
      <c r="P2689" s="13" t="s">
        <v>396</v>
      </c>
      <c r="Q2689" s="13" t="s">
        <v>538</v>
      </c>
      <c r="R2689" s="13" t="s">
        <v>538</v>
      </c>
      <c r="S2689" s="13" t="s">
        <v>538</v>
      </c>
      <c r="T2689" s="13" t="s">
        <v>538</v>
      </c>
      <c r="U2689" s="13" t="s">
        <v>538</v>
      </c>
      <c r="V2689" s="13" t="s">
        <v>524</v>
      </c>
      <c r="W2689" s="13" t="s">
        <v>538</v>
      </c>
      <c r="Y2689" s="13" t="s">
        <v>538</v>
      </c>
      <c r="Z2689" s="14" t="s">
        <v>524</v>
      </c>
      <c r="AD2689" s="13">
        <f t="shared" si="279"/>
        <v>0</v>
      </c>
      <c r="AE2689" s="13">
        <f t="shared" si="276"/>
        <v>15</v>
      </c>
      <c r="AF2689" s="13">
        <f t="shared" si="277"/>
        <v>2</v>
      </c>
      <c r="AG2689" s="13">
        <f t="shared" si="278"/>
        <v>0</v>
      </c>
      <c r="AH2689" s="12">
        <f t="shared" si="281"/>
        <v>17</v>
      </c>
    </row>
    <row r="2690" spans="1:34" hidden="1" x14ac:dyDescent="0.3">
      <c r="A2690" s="11" t="s">
        <v>8581</v>
      </c>
      <c r="B2690" s="12" t="s">
        <v>4976</v>
      </c>
      <c r="C2690" s="12" t="s">
        <v>8517</v>
      </c>
      <c r="D2690" s="11" t="s">
        <v>8582</v>
      </c>
      <c r="E2690" s="11" t="s">
        <v>8583</v>
      </c>
      <c r="F2690" s="11" t="s">
        <v>8581</v>
      </c>
      <c r="G2690" s="12" t="s">
        <v>8584</v>
      </c>
      <c r="H2690" s="13" t="s">
        <v>370</v>
      </c>
      <c r="I2690" s="13" t="s">
        <v>538</v>
      </c>
      <c r="J2690" s="13" t="s">
        <v>538</v>
      </c>
      <c r="K2690" s="14" t="s">
        <v>538</v>
      </c>
      <c r="L2690" s="13" t="s">
        <v>538</v>
      </c>
      <c r="M2690" s="15" t="s">
        <v>538</v>
      </c>
      <c r="N2690" s="13" t="s">
        <v>538</v>
      </c>
      <c r="O2690" s="13" t="s">
        <v>538</v>
      </c>
      <c r="P2690" s="13" t="s">
        <v>538</v>
      </c>
      <c r="Q2690" s="13" t="s">
        <v>538</v>
      </c>
      <c r="R2690" s="13" t="s">
        <v>538</v>
      </c>
      <c r="S2690" s="13" t="s">
        <v>538</v>
      </c>
      <c r="T2690" s="13" t="s">
        <v>538</v>
      </c>
      <c r="U2690" s="13" t="s">
        <v>538</v>
      </c>
      <c r="V2690" s="13" t="s">
        <v>370</v>
      </c>
      <c r="W2690" s="13" t="s">
        <v>538</v>
      </c>
      <c r="Y2690" s="13" t="s">
        <v>538</v>
      </c>
      <c r="Z2690" s="14" t="s">
        <v>538</v>
      </c>
      <c r="AD2690" s="13">
        <f t="shared" si="279"/>
        <v>2</v>
      </c>
      <c r="AE2690" s="13">
        <f t="shared" si="276"/>
        <v>16</v>
      </c>
      <c r="AF2690" s="13">
        <f t="shared" si="277"/>
        <v>0</v>
      </c>
      <c r="AG2690" s="13">
        <f t="shared" si="278"/>
        <v>0</v>
      </c>
      <c r="AH2690" s="12">
        <f t="shared" si="281"/>
        <v>18</v>
      </c>
    </row>
    <row r="2691" spans="1:34" hidden="1" x14ac:dyDescent="0.3">
      <c r="A2691" s="11" t="s">
        <v>8585</v>
      </c>
      <c r="B2691" s="12" t="s">
        <v>4976</v>
      </c>
      <c r="C2691" s="12" t="s">
        <v>8517</v>
      </c>
      <c r="D2691" s="11" t="s">
        <v>8586</v>
      </c>
      <c r="E2691" s="11" t="s">
        <v>8587</v>
      </c>
      <c r="F2691" s="11" t="s">
        <v>8585</v>
      </c>
      <c r="G2691" s="12" t="s">
        <v>8588</v>
      </c>
      <c r="H2691" s="13" t="s">
        <v>370</v>
      </c>
      <c r="I2691" s="13" t="s">
        <v>538</v>
      </c>
      <c r="J2691" s="13" t="s">
        <v>538</v>
      </c>
      <c r="K2691" s="14" t="s">
        <v>538</v>
      </c>
      <c r="L2691" s="13" t="s">
        <v>538</v>
      </c>
      <c r="M2691" s="15" t="s">
        <v>538</v>
      </c>
      <c r="N2691" s="13" t="s">
        <v>538</v>
      </c>
      <c r="O2691" s="13" t="s">
        <v>538</v>
      </c>
      <c r="P2691" s="13" t="s">
        <v>396</v>
      </c>
      <c r="Q2691" s="13" t="s">
        <v>396</v>
      </c>
      <c r="R2691" s="13" t="s">
        <v>538</v>
      </c>
      <c r="S2691" s="13" t="s">
        <v>538</v>
      </c>
      <c r="T2691" s="13" t="s">
        <v>396</v>
      </c>
      <c r="U2691" s="13" t="s">
        <v>538</v>
      </c>
      <c r="V2691" s="13" t="s">
        <v>538</v>
      </c>
      <c r="W2691" s="13" t="s">
        <v>538</v>
      </c>
      <c r="Y2691" s="13" t="s">
        <v>538</v>
      </c>
      <c r="Z2691" s="14" t="s">
        <v>524</v>
      </c>
      <c r="AD2691" s="13">
        <f t="shared" si="279"/>
        <v>1</v>
      </c>
      <c r="AE2691" s="13">
        <f t="shared" si="276"/>
        <v>13</v>
      </c>
      <c r="AF2691" s="13">
        <f t="shared" si="277"/>
        <v>1</v>
      </c>
      <c r="AG2691" s="13">
        <f t="shared" si="278"/>
        <v>0</v>
      </c>
      <c r="AH2691" s="12">
        <f t="shared" si="281"/>
        <v>15</v>
      </c>
    </row>
    <row r="2692" spans="1:34" hidden="1" x14ac:dyDescent="0.3">
      <c r="A2692" s="11" t="s">
        <v>8589</v>
      </c>
      <c r="B2692" s="12" t="s">
        <v>4976</v>
      </c>
      <c r="C2692" s="12" t="s">
        <v>8517</v>
      </c>
      <c r="D2692" s="11" t="s">
        <v>8586</v>
      </c>
      <c r="E2692" s="11" t="s">
        <v>2477</v>
      </c>
      <c r="F2692" s="11" t="s">
        <v>8589</v>
      </c>
      <c r="G2692" s="12" t="s">
        <v>8590</v>
      </c>
      <c r="I2692" s="13" t="s">
        <v>361</v>
      </c>
      <c r="J2692" s="13"/>
      <c r="M2692" s="15"/>
      <c r="N2692" s="13" t="s">
        <v>524</v>
      </c>
      <c r="P2692" s="13"/>
      <c r="R2692" s="13"/>
      <c r="T2692" s="13"/>
      <c r="W2692" s="13" t="s">
        <v>524</v>
      </c>
      <c r="Y2692" s="13"/>
      <c r="Z2692" s="14"/>
      <c r="AD2692" s="13">
        <f t="shared" si="279"/>
        <v>0</v>
      </c>
      <c r="AE2692" s="13">
        <f t="shared" si="276"/>
        <v>0</v>
      </c>
      <c r="AF2692" s="13">
        <f t="shared" si="277"/>
        <v>3</v>
      </c>
      <c r="AG2692" s="13">
        <f t="shared" si="278"/>
        <v>0</v>
      </c>
      <c r="AH2692" s="12">
        <f t="shared" si="281"/>
        <v>3</v>
      </c>
    </row>
    <row r="2693" spans="1:34" hidden="1" x14ac:dyDescent="0.3">
      <c r="A2693" s="11" t="s">
        <v>8591</v>
      </c>
      <c r="B2693" s="12" t="s">
        <v>4976</v>
      </c>
      <c r="C2693" s="12" t="s">
        <v>8517</v>
      </c>
      <c r="D2693" s="11" t="s">
        <v>8586</v>
      </c>
      <c r="E2693" s="11" t="s">
        <v>8592</v>
      </c>
      <c r="F2693" s="11" t="s">
        <v>8591</v>
      </c>
      <c r="G2693" s="12" t="s">
        <v>8593</v>
      </c>
      <c r="I2693" s="13"/>
      <c r="J2693" s="13"/>
      <c r="M2693" s="15"/>
      <c r="N2693" s="13"/>
      <c r="O2693" s="13" t="s">
        <v>370</v>
      </c>
      <c r="P2693" s="13"/>
      <c r="R2693" s="13"/>
      <c r="S2693" s="13" t="s">
        <v>370</v>
      </c>
      <c r="T2693" s="13"/>
      <c r="W2693" s="13"/>
      <c r="Y2693" s="13"/>
      <c r="Z2693" s="14"/>
      <c r="AD2693" s="13">
        <f t="shared" si="279"/>
        <v>2</v>
      </c>
      <c r="AE2693" s="13">
        <f t="shared" si="276"/>
        <v>0</v>
      </c>
      <c r="AF2693" s="13">
        <f t="shared" si="277"/>
        <v>0</v>
      </c>
      <c r="AG2693" s="13">
        <f t="shared" si="278"/>
        <v>0</v>
      </c>
      <c r="AH2693" s="12">
        <f t="shared" si="281"/>
        <v>2</v>
      </c>
    </row>
    <row r="2694" spans="1:34" hidden="1" x14ac:dyDescent="0.3">
      <c r="A2694" s="11" t="s">
        <v>8594</v>
      </c>
      <c r="B2694" s="12" t="s">
        <v>4976</v>
      </c>
      <c r="C2694" s="12" t="s">
        <v>8595</v>
      </c>
      <c r="D2694" s="11" t="s">
        <v>8596</v>
      </c>
      <c r="E2694" s="11" t="s">
        <v>7323</v>
      </c>
      <c r="F2694" s="11" t="s">
        <v>8594</v>
      </c>
      <c r="G2694" s="12" t="s">
        <v>8597</v>
      </c>
      <c r="I2694" s="13"/>
      <c r="J2694" s="13" t="s">
        <v>370</v>
      </c>
      <c r="K2694" s="14" t="s">
        <v>370</v>
      </c>
      <c r="M2694" s="15" t="s">
        <v>370</v>
      </c>
      <c r="N2694" s="13"/>
      <c r="O2694" s="13" t="s">
        <v>370</v>
      </c>
      <c r="P2694" s="13"/>
      <c r="R2694" s="13"/>
      <c r="S2694" s="13" t="s">
        <v>370</v>
      </c>
      <c r="T2694" s="13"/>
      <c r="W2694" s="13" t="s">
        <v>370</v>
      </c>
      <c r="Y2694" s="13"/>
      <c r="Z2694" s="14"/>
      <c r="AD2694" s="13">
        <f t="shared" si="279"/>
        <v>6</v>
      </c>
      <c r="AE2694" s="13">
        <f t="shared" si="276"/>
        <v>0</v>
      </c>
      <c r="AF2694" s="13">
        <f t="shared" si="277"/>
        <v>0</v>
      </c>
      <c r="AG2694" s="13">
        <f t="shared" si="278"/>
        <v>0</v>
      </c>
      <c r="AH2694" s="12">
        <f t="shared" si="281"/>
        <v>6</v>
      </c>
    </row>
    <row r="2695" spans="1:34" hidden="1" x14ac:dyDescent="0.3">
      <c r="A2695" s="11" t="s">
        <v>8598</v>
      </c>
      <c r="B2695" s="12" t="s">
        <v>4976</v>
      </c>
      <c r="C2695" s="12" t="s">
        <v>8595</v>
      </c>
      <c r="D2695" s="11" t="s">
        <v>8596</v>
      </c>
      <c r="E2695" s="11" t="s">
        <v>8599</v>
      </c>
      <c r="F2695" s="11" t="s">
        <v>8598</v>
      </c>
      <c r="G2695" s="12" t="s">
        <v>8600</v>
      </c>
      <c r="I2695" s="13"/>
      <c r="J2695" s="13"/>
      <c r="K2695" s="14" t="s">
        <v>370</v>
      </c>
      <c r="M2695" s="15"/>
      <c r="N2695" s="13"/>
      <c r="P2695" s="13"/>
      <c r="Q2695" s="13" t="s">
        <v>370</v>
      </c>
      <c r="R2695" s="13"/>
      <c r="T2695" s="13"/>
      <c r="W2695" s="13" t="s">
        <v>370</v>
      </c>
      <c r="Y2695" s="13"/>
      <c r="Z2695" s="14"/>
      <c r="AD2695" s="13">
        <f t="shared" si="279"/>
        <v>3</v>
      </c>
      <c r="AE2695" s="13">
        <f t="shared" si="276"/>
        <v>0</v>
      </c>
      <c r="AF2695" s="13">
        <f t="shared" si="277"/>
        <v>0</v>
      </c>
      <c r="AG2695" s="13">
        <f t="shared" si="278"/>
        <v>0</v>
      </c>
      <c r="AH2695" s="12">
        <f t="shared" si="281"/>
        <v>3</v>
      </c>
    </row>
    <row r="2696" spans="1:34" hidden="1" x14ac:dyDescent="0.3">
      <c r="A2696" s="11" t="s">
        <v>8601</v>
      </c>
      <c r="B2696" s="12" t="s">
        <v>4976</v>
      </c>
      <c r="C2696" s="12" t="s">
        <v>8595</v>
      </c>
      <c r="D2696" s="11" t="s">
        <v>8596</v>
      </c>
      <c r="E2696" s="11" t="s">
        <v>8602</v>
      </c>
      <c r="F2696" s="11" t="s">
        <v>8601</v>
      </c>
      <c r="G2696" s="12" t="s">
        <v>8603</v>
      </c>
      <c r="I2696" s="13"/>
      <c r="J2696" s="13"/>
      <c r="K2696" s="14" t="s">
        <v>370</v>
      </c>
      <c r="M2696" s="15"/>
      <c r="N2696" s="13"/>
      <c r="O2696" s="13" t="s">
        <v>370</v>
      </c>
      <c r="P2696" s="13" t="s">
        <v>370</v>
      </c>
      <c r="Q2696" s="13" t="s">
        <v>370</v>
      </c>
      <c r="R2696" s="13"/>
      <c r="S2696" s="13" t="s">
        <v>370</v>
      </c>
      <c r="T2696" s="13" t="s">
        <v>370</v>
      </c>
      <c r="W2696" s="13" t="s">
        <v>370</v>
      </c>
      <c r="Y2696" s="13"/>
      <c r="Z2696" s="14"/>
      <c r="AD2696" s="13">
        <f t="shared" si="279"/>
        <v>7</v>
      </c>
      <c r="AE2696" s="13">
        <f t="shared" si="276"/>
        <v>0</v>
      </c>
      <c r="AF2696" s="13">
        <f t="shared" si="277"/>
        <v>0</v>
      </c>
      <c r="AG2696" s="13">
        <f t="shared" si="278"/>
        <v>0</v>
      </c>
      <c r="AH2696" s="12">
        <f t="shared" si="281"/>
        <v>7</v>
      </c>
    </row>
    <row r="2697" spans="1:34" hidden="1" x14ac:dyDescent="0.3">
      <c r="A2697" s="11" t="s">
        <v>8604</v>
      </c>
      <c r="B2697" s="12" t="s">
        <v>4976</v>
      </c>
      <c r="C2697" s="12" t="s">
        <v>8595</v>
      </c>
      <c r="D2697" s="11" t="s">
        <v>8605</v>
      </c>
      <c r="E2697" s="11" t="s">
        <v>1976</v>
      </c>
      <c r="F2697" s="11" t="s">
        <v>8604</v>
      </c>
      <c r="G2697" s="12" t="s">
        <v>8606</v>
      </c>
      <c r="I2697" s="13"/>
      <c r="J2697" s="13" t="s">
        <v>370</v>
      </c>
      <c r="M2697" s="15" t="s">
        <v>370</v>
      </c>
      <c r="N2697" s="13"/>
      <c r="O2697" s="13" t="s">
        <v>370</v>
      </c>
      <c r="P2697" s="13"/>
      <c r="R2697" s="13"/>
      <c r="S2697" s="13" t="s">
        <v>370</v>
      </c>
      <c r="T2697" s="13"/>
      <c r="W2697" s="13"/>
      <c r="Y2697" s="13"/>
      <c r="Z2697" s="14"/>
      <c r="AD2697" s="13">
        <f t="shared" si="279"/>
        <v>4</v>
      </c>
      <c r="AE2697" s="13">
        <f t="shared" si="276"/>
        <v>0</v>
      </c>
      <c r="AF2697" s="13">
        <f t="shared" si="277"/>
        <v>0</v>
      </c>
      <c r="AG2697" s="13">
        <f t="shared" si="278"/>
        <v>0</v>
      </c>
      <c r="AH2697" s="12">
        <f t="shared" si="281"/>
        <v>4</v>
      </c>
    </row>
    <row r="2698" spans="1:34" hidden="1" x14ac:dyDescent="0.3">
      <c r="A2698" s="11" t="s">
        <v>8607</v>
      </c>
      <c r="B2698" s="12" t="s">
        <v>4976</v>
      </c>
      <c r="C2698" s="12" t="s">
        <v>8595</v>
      </c>
      <c r="D2698" s="11" t="s">
        <v>8605</v>
      </c>
      <c r="E2698" s="11" t="s">
        <v>408</v>
      </c>
      <c r="F2698" s="11" t="s">
        <v>8607</v>
      </c>
      <c r="G2698" s="12" t="s">
        <v>8608</v>
      </c>
      <c r="I2698" s="13"/>
      <c r="J2698" s="13" t="s">
        <v>370</v>
      </c>
      <c r="K2698" s="14" t="s">
        <v>370</v>
      </c>
      <c r="M2698" s="15"/>
      <c r="N2698" s="13"/>
      <c r="P2698" s="13"/>
      <c r="R2698" s="13"/>
      <c r="T2698" s="13"/>
      <c r="W2698" s="13"/>
      <c r="Y2698" s="13"/>
      <c r="Z2698" s="14"/>
      <c r="AD2698" s="13">
        <f t="shared" si="279"/>
        <v>2</v>
      </c>
      <c r="AE2698" s="13">
        <f t="shared" si="276"/>
        <v>0</v>
      </c>
      <c r="AF2698" s="13">
        <f t="shared" si="277"/>
        <v>0</v>
      </c>
      <c r="AG2698" s="13">
        <f t="shared" si="278"/>
        <v>0</v>
      </c>
      <c r="AH2698" s="12">
        <f t="shared" si="281"/>
        <v>2</v>
      </c>
    </row>
    <row r="2699" spans="1:34" hidden="1" x14ac:dyDescent="0.3">
      <c r="A2699" s="11" t="s">
        <v>153</v>
      </c>
      <c r="B2699" s="12" t="s">
        <v>4976</v>
      </c>
      <c r="C2699" s="12" t="s">
        <v>8595</v>
      </c>
      <c r="D2699" s="11" t="s">
        <v>8609</v>
      </c>
      <c r="E2699" s="11" t="s">
        <v>8610</v>
      </c>
      <c r="F2699" s="11" t="s">
        <v>153</v>
      </c>
      <c r="G2699" s="12" t="s">
        <v>8611</v>
      </c>
      <c r="H2699" s="13" t="s">
        <v>370</v>
      </c>
      <c r="I2699" s="13"/>
      <c r="J2699" s="13" t="s">
        <v>370</v>
      </c>
      <c r="K2699" s="14" t="s">
        <v>370</v>
      </c>
      <c r="L2699" s="13" t="s">
        <v>370</v>
      </c>
      <c r="M2699" s="15" t="s">
        <v>370</v>
      </c>
      <c r="N2699" s="13"/>
      <c r="O2699" s="13" t="s">
        <v>370</v>
      </c>
      <c r="P2699" s="13" t="s">
        <v>370</v>
      </c>
      <c r="Q2699" s="13" t="s">
        <v>370</v>
      </c>
      <c r="R2699" s="13" t="s">
        <v>370</v>
      </c>
      <c r="S2699" s="13" t="s">
        <v>370</v>
      </c>
      <c r="T2699" s="13" t="s">
        <v>370</v>
      </c>
      <c r="U2699" s="13" t="s">
        <v>370</v>
      </c>
      <c r="V2699" s="13" t="s">
        <v>370</v>
      </c>
      <c r="W2699" s="13" t="s">
        <v>370</v>
      </c>
      <c r="Y2699" s="13"/>
      <c r="Z2699" s="14" t="s">
        <v>524</v>
      </c>
      <c r="AD2699" s="13">
        <f t="shared" si="279"/>
        <v>14</v>
      </c>
      <c r="AE2699" s="13">
        <f t="shared" si="276"/>
        <v>0</v>
      </c>
      <c r="AF2699" s="13">
        <f t="shared" si="277"/>
        <v>1</v>
      </c>
      <c r="AG2699" s="13">
        <f t="shared" si="278"/>
        <v>0</v>
      </c>
      <c r="AH2699" s="12">
        <f t="shared" si="281"/>
        <v>15</v>
      </c>
    </row>
    <row r="2700" spans="1:34" hidden="1" x14ac:dyDescent="0.3">
      <c r="A2700" s="11" t="s">
        <v>8612</v>
      </c>
      <c r="B2700" s="12" t="s">
        <v>4976</v>
      </c>
      <c r="C2700" s="12" t="s">
        <v>8595</v>
      </c>
      <c r="D2700" s="11" t="s">
        <v>8609</v>
      </c>
      <c r="E2700" s="11" t="s">
        <v>8613</v>
      </c>
      <c r="F2700" s="11" t="s">
        <v>8612</v>
      </c>
      <c r="G2700" s="12" t="s">
        <v>8614</v>
      </c>
      <c r="I2700" s="13"/>
      <c r="J2700" s="13"/>
      <c r="M2700" s="15"/>
      <c r="N2700" s="13"/>
      <c r="P2700" s="13"/>
      <c r="Q2700" s="13"/>
      <c r="R2700" s="13"/>
      <c r="T2700" s="13"/>
      <c r="W2700" s="13"/>
      <c r="Y2700" s="13"/>
      <c r="Z2700" s="16" t="s">
        <v>416</v>
      </c>
      <c r="AD2700" s="13">
        <f t="shared" si="279"/>
        <v>1</v>
      </c>
      <c r="AE2700" s="13">
        <f t="shared" si="276"/>
        <v>0</v>
      </c>
      <c r="AF2700" s="13">
        <f t="shared" si="277"/>
        <v>0</v>
      </c>
      <c r="AG2700" s="13">
        <f t="shared" si="278"/>
        <v>0</v>
      </c>
      <c r="AH2700" s="12">
        <f t="shared" si="281"/>
        <v>1</v>
      </c>
    </row>
    <row r="2701" spans="1:34" hidden="1" x14ac:dyDescent="0.3">
      <c r="A2701" s="11" t="s">
        <v>8615</v>
      </c>
      <c r="B2701" s="12" t="s">
        <v>4976</v>
      </c>
      <c r="C2701" s="12" t="s">
        <v>8595</v>
      </c>
      <c r="D2701" s="11" t="s">
        <v>8609</v>
      </c>
      <c r="E2701" s="11" t="s">
        <v>4441</v>
      </c>
      <c r="F2701" s="11" t="s">
        <v>8615</v>
      </c>
      <c r="G2701" s="12" t="s">
        <v>8616</v>
      </c>
      <c r="I2701" s="13"/>
      <c r="J2701" s="13"/>
      <c r="M2701" s="15" t="s">
        <v>370</v>
      </c>
      <c r="N2701" s="13"/>
      <c r="P2701" s="13"/>
      <c r="Q2701" s="13"/>
      <c r="R2701" s="13"/>
      <c r="T2701" s="13"/>
      <c r="W2701" s="13"/>
      <c r="Y2701" s="13"/>
      <c r="Z2701" s="16"/>
      <c r="AD2701" s="13">
        <f t="shared" si="279"/>
        <v>1</v>
      </c>
      <c r="AE2701" s="13">
        <f t="shared" si="276"/>
        <v>0</v>
      </c>
      <c r="AF2701" s="13">
        <f t="shared" si="277"/>
        <v>0</v>
      </c>
      <c r="AG2701" s="13">
        <f t="shared" si="278"/>
        <v>0</v>
      </c>
      <c r="AH2701" s="12">
        <f t="shared" si="281"/>
        <v>1</v>
      </c>
    </row>
    <row r="2702" spans="1:34" hidden="1" x14ac:dyDescent="0.3">
      <c r="A2702" s="11" t="s">
        <v>8617</v>
      </c>
      <c r="B2702" s="12" t="s">
        <v>4976</v>
      </c>
      <c r="C2702" s="12" t="s">
        <v>8595</v>
      </c>
      <c r="D2702" s="11" t="s">
        <v>8609</v>
      </c>
      <c r="E2702" s="11" t="s">
        <v>4892</v>
      </c>
      <c r="F2702" s="11" t="s">
        <v>8617</v>
      </c>
      <c r="G2702" s="12" t="s">
        <v>8618</v>
      </c>
      <c r="H2702" s="13" t="s">
        <v>370</v>
      </c>
      <c r="I2702" s="13"/>
      <c r="J2702" s="13" t="s">
        <v>370</v>
      </c>
      <c r="M2702" s="15" t="s">
        <v>370</v>
      </c>
      <c r="N2702" s="13"/>
      <c r="O2702" s="13" t="s">
        <v>370</v>
      </c>
      <c r="P2702" s="13"/>
      <c r="R2702" s="13"/>
      <c r="S2702" s="13" t="s">
        <v>370</v>
      </c>
      <c r="T2702" s="13"/>
      <c r="W2702" s="13" t="s">
        <v>370</v>
      </c>
      <c r="Y2702" s="13"/>
      <c r="Z2702" s="14"/>
      <c r="AD2702" s="13">
        <f t="shared" si="279"/>
        <v>6</v>
      </c>
      <c r="AE2702" s="13">
        <f t="shared" si="276"/>
        <v>0</v>
      </c>
      <c r="AF2702" s="13">
        <f t="shared" si="277"/>
        <v>0</v>
      </c>
      <c r="AG2702" s="13">
        <f t="shared" si="278"/>
        <v>0</v>
      </c>
      <c r="AH2702" s="12">
        <f t="shared" si="281"/>
        <v>6</v>
      </c>
    </row>
    <row r="2703" spans="1:34" hidden="1" x14ac:dyDescent="0.3">
      <c r="A2703" s="11" t="s">
        <v>8619</v>
      </c>
      <c r="B2703" s="12" t="s">
        <v>4976</v>
      </c>
      <c r="C2703" s="12" t="s">
        <v>8595</v>
      </c>
      <c r="D2703" s="11" t="s">
        <v>8609</v>
      </c>
      <c r="E2703" s="11" t="s">
        <v>8620</v>
      </c>
      <c r="F2703" s="11" t="s">
        <v>8619</v>
      </c>
      <c r="G2703" s="12" t="s">
        <v>8621</v>
      </c>
      <c r="I2703" s="13"/>
      <c r="J2703" s="13"/>
      <c r="M2703" s="16" t="s">
        <v>416</v>
      </c>
      <c r="N2703" s="13"/>
      <c r="P2703" s="13"/>
      <c r="R2703" s="13"/>
      <c r="T2703" s="13"/>
      <c r="W2703" s="13"/>
      <c r="Y2703" s="13"/>
      <c r="Z2703" s="14"/>
      <c r="AD2703" s="13">
        <f t="shared" si="279"/>
        <v>1</v>
      </c>
      <c r="AE2703" s="13">
        <f t="shared" si="276"/>
        <v>0</v>
      </c>
      <c r="AF2703" s="13">
        <f t="shared" si="277"/>
        <v>0</v>
      </c>
      <c r="AG2703" s="13">
        <f t="shared" si="278"/>
        <v>0</v>
      </c>
      <c r="AH2703" s="12">
        <f t="shared" si="281"/>
        <v>1</v>
      </c>
    </row>
    <row r="2704" spans="1:34" hidden="1" x14ac:dyDescent="0.3">
      <c r="A2704" s="11" t="s">
        <v>8622</v>
      </c>
      <c r="B2704" s="12" t="s">
        <v>4976</v>
      </c>
      <c r="C2704" s="12" t="s">
        <v>8595</v>
      </c>
      <c r="D2704" s="11" t="s">
        <v>8609</v>
      </c>
      <c r="E2704" s="11" t="s">
        <v>8623</v>
      </c>
      <c r="F2704" s="11" t="s">
        <v>8622</v>
      </c>
      <c r="G2704" s="12" t="s">
        <v>8624</v>
      </c>
      <c r="I2704" s="13"/>
      <c r="J2704" s="13"/>
      <c r="K2704" s="14" t="s">
        <v>370</v>
      </c>
      <c r="M2704" s="15"/>
      <c r="N2704" s="13"/>
      <c r="P2704" s="13"/>
      <c r="Q2704" s="13" t="s">
        <v>370</v>
      </c>
      <c r="R2704" s="13"/>
      <c r="T2704" s="13"/>
      <c r="W2704" s="13" t="s">
        <v>370</v>
      </c>
      <c r="Y2704" s="13"/>
      <c r="Z2704" s="14"/>
      <c r="AD2704" s="13">
        <f t="shared" si="279"/>
        <v>3</v>
      </c>
      <c r="AE2704" s="13">
        <f t="shared" si="276"/>
        <v>0</v>
      </c>
      <c r="AF2704" s="13">
        <f t="shared" si="277"/>
        <v>0</v>
      </c>
      <c r="AG2704" s="13">
        <f t="shared" si="278"/>
        <v>0</v>
      </c>
      <c r="AH2704" s="12">
        <f t="shared" si="281"/>
        <v>3</v>
      </c>
    </row>
    <row r="2705" spans="1:34" hidden="1" x14ac:dyDescent="0.3">
      <c r="A2705" s="11" t="s">
        <v>8625</v>
      </c>
      <c r="B2705" s="12" t="s">
        <v>4976</v>
      </c>
      <c r="C2705" s="12" t="s">
        <v>8595</v>
      </c>
      <c r="D2705" s="11" t="s">
        <v>8626</v>
      </c>
      <c r="E2705" s="11" t="s">
        <v>6567</v>
      </c>
      <c r="F2705" s="11" t="s">
        <v>8625</v>
      </c>
      <c r="G2705" s="12" t="s">
        <v>8627</v>
      </c>
      <c r="H2705" s="13" t="s">
        <v>370</v>
      </c>
      <c r="I2705" s="13"/>
      <c r="J2705" s="13" t="s">
        <v>370</v>
      </c>
      <c r="K2705" s="14" t="s">
        <v>370</v>
      </c>
      <c r="L2705" s="13" t="s">
        <v>370</v>
      </c>
      <c r="M2705" s="15" t="s">
        <v>370</v>
      </c>
      <c r="N2705" s="13"/>
      <c r="O2705" s="13" t="s">
        <v>370</v>
      </c>
      <c r="P2705" s="13"/>
      <c r="Q2705" s="13" t="s">
        <v>370</v>
      </c>
      <c r="R2705" s="13" t="s">
        <v>370</v>
      </c>
      <c r="S2705" s="13" t="s">
        <v>370</v>
      </c>
      <c r="T2705" s="13"/>
      <c r="V2705" s="13" t="s">
        <v>370</v>
      </c>
      <c r="W2705" s="13" t="s">
        <v>370</v>
      </c>
      <c r="Y2705" s="13"/>
      <c r="Z2705" s="14" t="s">
        <v>370</v>
      </c>
      <c r="AD2705" s="13">
        <f t="shared" si="279"/>
        <v>12</v>
      </c>
      <c r="AE2705" s="13">
        <f t="shared" si="276"/>
        <v>0</v>
      </c>
      <c r="AF2705" s="13">
        <f t="shared" si="277"/>
        <v>0</v>
      </c>
      <c r="AG2705" s="13">
        <f t="shared" si="278"/>
        <v>0</v>
      </c>
      <c r="AH2705" s="12">
        <f t="shared" si="281"/>
        <v>12</v>
      </c>
    </row>
    <row r="2706" spans="1:34" hidden="1" x14ac:dyDescent="0.3">
      <c r="A2706" s="11" t="s">
        <v>8628</v>
      </c>
      <c r="B2706" s="12" t="s">
        <v>4976</v>
      </c>
      <c r="C2706" s="12" t="s">
        <v>8595</v>
      </c>
      <c r="D2706" s="11" t="s">
        <v>8626</v>
      </c>
      <c r="E2706" s="11" t="s">
        <v>8629</v>
      </c>
      <c r="F2706" s="11" t="s">
        <v>8628</v>
      </c>
      <c r="G2706" s="12" t="s">
        <v>8630</v>
      </c>
      <c r="I2706" s="13"/>
      <c r="J2706" s="13"/>
      <c r="M2706" s="15"/>
      <c r="N2706" s="13"/>
      <c r="P2706" s="13"/>
      <c r="R2706" s="13"/>
      <c r="T2706" s="13"/>
      <c r="W2706" s="16" t="s">
        <v>416</v>
      </c>
      <c r="Y2706" s="13"/>
      <c r="Z2706" s="14"/>
      <c r="AD2706" s="13">
        <f t="shared" si="279"/>
        <v>1</v>
      </c>
      <c r="AE2706" s="13">
        <f t="shared" si="276"/>
        <v>0</v>
      </c>
      <c r="AF2706" s="13">
        <f t="shared" si="277"/>
        <v>0</v>
      </c>
      <c r="AG2706" s="13">
        <f t="shared" si="278"/>
        <v>0</v>
      </c>
      <c r="AH2706" s="12">
        <f t="shared" si="281"/>
        <v>1</v>
      </c>
    </row>
    <row r="2707" spans="1:34" hidden="1" x14ac:dyDescent="0.3">
      <c r="A2707" s="11" t="s">
        <v>8631</v>
      </c>
      <c r="B2707" s="12" t="s">
        <v>4976</v>
      </c>
      <c r="C2707" s="12" t="s">
        <v>8595</v>
      </c>
      <c r="D2707" s="11" t="s">
        <v>8626</v>
      </c>
      <c r="E2707" s="11" t="s">
        <v>8632</v>
      </c>
      <c r="F2707" s="11" t="s">
        <v>8631</v>
      </c>
      <c r="G2707" s="12" t="s">
        <v>8633</v>
      </c>
      <c r="I2707" s="13"/>
      <c r="J2707" s="13"/>
      <c r="M2707" s="16" t="s">
        <v>416</v>
      </c>
      <c r="N2707" s="13"/>
      <c r="P2707" s="13"/>
      <c r="R2707" s="13"/>
      <c r="T2707" s="13"/>
      <c r="W2707" s="13"/>
      <c r="Y2707" s="13"/>
      <c r="Z2707" s="14"/>
      <c r="AD2707" s="13">
        <f t="shared" si="279"/>
        <v>1</v>
      </c>
      <c r="AE2707" s="13">
        <f t="shared" si="276"/>
        <v>0</v>
      </c>
      <c r="AF2707" s="13">
        <f t="shared" si="277"/>
        <v>0</v>
      </c>
      <c r="AG2707" s="13">
        <f t="shared" si="278"/>
        <v>0</v>
      </c>
      <c r="AH2707" s="12">
        <f t="shared" si="281"/>
        <v>1</v>
      </c>
    </row>
    <row r="2708" spans="1:34" hidden="1" x14ac:dyDescent="0.3">
      <c r="A2708" s="11" t="s">
        <v>8634</v>
      </c>
      <c r="B2708" s="12" t="s">
        <v>4976</v>
      </c>
      <c r="C2708" s="12" t="s">
        <v>8595</v>
      </c>
      <c r="D2708" s="11" t="s">
        <v>8635</v>
      </c>
      <c r="E2708" s="11" t="s">
        <v>8636</v>
      </c>
      <c r="F2708" s="11" t="s">
        <v>8634</v>
      </c>
      <c r="G2708" s="12" t="s">
        <v>8637</v>
      </c>
      <c r="I2708" s="13"/>
      <c r="J2708" s="13"/>
      <c r="M2708" s="15" t="s">
        <v>370</v>
      </c>
      <c r="N2708" s="13"/>
      <c r="P2708" s="13"/>
      <c r="R2708" s="13"/>
      <c r="T2708" s="13"/>
      <c r="W2708" s="13"/>
      <c r="Y2708" s="13"/>
      <c r="Z2708" s="14"/>
      <c r="AD2708" s="13">
        <f t="shared" si="279"/>
        <v>1</v>
      </c>
      <c r="AE2708" s="13">
        <f t="shared" si="276"/>
        <v>0</v>
      </c>
      <c r="AF2708" s="13">
        <f t="shared" si="277"/>
        <v>0</v>
      </c>
      <c r="AG2708" s="13">
        <f t="shared" si="278"/>
        <v>0</v>
      </c>
      <c r="AH2708" s="12">
        <f t="shared" si="281"/>
        <v>1</v>
      </c>
    </row>
    <row r="2709" spans="1:34" hidden="1" x14ac:dyDescent="0.3">
      <c r="A2709" s="11" t="s">
        <v>291</v>
      </c>
      <c r="B2709" s="12" t="s">
        <v>4976</v>
      </c>
      <c r="C2709" s="12" t="s">
        <v>8595</v>
      </c>
      <c r="D2709" s="11" t="s">
        <v>8635</v>
      </c>
      <c r="E2709" s="11" t="s">
        <v>8638</v>
      </c>
      <c r="F2709" s="11" t="s">
        <v>291</v>
      </c>
      <c r="G2709" s="12" t="s">
        <v>8639</v>
      </c>
      <c r="I2709" s="13"/>
      <c r="J2709" s="13"/>
      <c r="M2709" s="15" t="s">
        <v>370</v>
      </c>
      <c r="N2709" s="13"/>
      <c r="O2709" s="13" t="s">
        <v>370</v>
      </c>
      <c r="P2709" s="13"/>
      <c r="R2709" s="13"/>
      <c r="T2709" s="13"/>
      <c r="W2709" s="13"/>
      <c r="Y2709" s="13"/>
      <c r="Z2709" s="14"/>
      <c r="AD2709" s="13">
        <f t="shared" si="279"/>
        <v>2</v>
      </c>
      <c r="AE2709" s="13">
        <f t="shared" si="276"/>
        <v>0</v>
      </c>
      <c r="AF2709" s="13">
        <f t="shared" si="277"/>
        <v>0</v>
      </c>
      <c r="AG2709" s="13">
        <f t="shared" si="278"/>
        <v>0</v>
      </c>
      <c r="AH2709" s="12">
        <f t="shared" si="281"/>
        <v>2</v>
      </c>
    </row>
    <row r="2710" spans="1:34" hidden="1" x14ac:dyDescent="0.3">
      <c r="A2710" s="11" t="s">
        <v>8640</v>
      </c>
      <c r="B2710" s="12" t="s">
        <v>4976</v>
      </c>
      <c r="C2710" s="12" t="s">
        <v>8595</v>
      </c>
      <c r="D2710" s="11" t="s">
        <v>8635</v>
      </c>
      <c r="E2710" s="11" t="s">
        <v>5757</v>
      </c>
      <c r="F2710" s="11" t="s">
        <v>8640</v>
      </c>
      <c r="G2710" s="12" t="s">
        <v>8641</v>
      </c>
      <c r="I2710" s="13"/>
      <c r="J2710" s="13"/>
      <c r="M2710" s="15" t="s">
        <v>370</v>
      </c>
      <c r="N2710" s="13"/>
      <c r="P2710" s="13"/>
      <c r="R2710" s="13"/>
      <c r="T2710" s="13"/>
      <c r="W2710" s="13" t="s">
        <v>370</v>
      </c>
      <c r="Y2710" s="13"/>
      <c r="Z2710" s="14"/>
      <c r="AD2710" s="13">
        <f t="shared" si="279"/>
        <v>2</v>
      </c>
      <c r="AE2710" s="13">
        <f t="shared" si="276"/>
        <v>0</v>
      </c>
      <c r="AF2710" s="13">
        <f t="shared" si="277"/>
        <v>0</v>
      </c>
      <c r="AG2710" s="13">
        <f t="shared" si="278"/>
        <v>0</v>
      </c>
      <c r="AH2710" s="12">
        <f t="shared" si="281"/>
        <v>2</v>
      </c>
    </row>
    <row r="2711" spans="1:34" hidden="1" x14ac:dyDescent="0.3">
      <c r="A2711" s="11" t="s">
        <v>8642</v>
      </c>
      <c r="B2711" s="12" t="s">
        <v>4976</v>
      </c>
      <c r="C2711" s="12" t="s">
        <v>8595</v>
      </c>
      <c r="D2711" s="11" t="s">
        <v>8635</v>
      </c>
      <c r="E2711" s="11" t="s">
        <v>2348</v>
      </c>
      <c r="F2711" s="11" t="s">
        <v>8642</v>
      </c>
      <c r="G2711" s="12" t="s">
        <v>8643</v>
      </c>
      <c r="I2711" s="13"/>
      <c r="J2711" s="13"/>
      <c r="M2711" s="15"/>
      <c r="N2711" s="13"/>
      <c r="O2711" s="13" t="s">
        <v>370</v>
      </c>
      <c r="P2711" s="13"/>
      <c r="R2711" s="13"/>
      <c r="S2711" s="13" t="s">
        <v>370</v>
      </c>
      <c r="T2711" s="13"/>
      <c r="W2711" s="13"/>
      <c r="Y2711" s="13"/>
      <c r="Z2711" s="14"/>
      <c r="AD2711" s="13">
        <f t="shared" si="279"/>
        <v>2</v>
      </c>
      <c r="AE2711" s="13">
        <f t="shared" si="276"/>
        <v>0</v>
      </c>
      <c r="AF2711" s="13">
        <f t="shared" si="277"/>
        <v>0</v>
      </c>
      <c r="AG2711" s="13">
        <f t="shared" si="278"/>
        <v>0</v>
      </c>
      <c r="AH2711" s="12">
        <f t="shared" si="281"/>
        <v>2</v>
      </c>
    </row>
    <row r="2712" spans="1:34" hidden="1" x14ac:dyDescent="0.3">
      <c r="A2712" s="11" t="s">
        <v>8644</v>
      </c>
      <c r="B2712" s="12" t="s">
        <v>4976</v>
      </c>
      <c r="C2712" s="12" t="s">
        <v>8595</v>
      </c>
      <c r="D2712" s="11" t="s">
        <v>8635</v>
      </c>
      <c r="E2712" s="11" t="s">
        <v>1223</v>
      </c>
      <c r="F2712" s="11" t="s">
        <v>8644</v>
      </c>
      <c r="G2712" s="12" t="s">
        <v>8645</v>
      </c>
      <c r="I2712" s="13"/>
      <c r="J2712" s="13"/>
      <c r="K2712" s="14" t="s">
        <v>370</v>
      </c>
      <c r="M2712" s="15" t="s">
        <v>370</v>
      </c>
      <c r="N2712" s="13"/>
      <c r="P2712" s="13"/>
      <c r="Q2712" s="13" t="s">
        <v>370</v>
      </c>
      <c r="R2712" s="13"/>
      <c r="T2712" s="13"/>
      <c r="W2712" s="13" t="s">
        <v>370</v>
      </c>
      <c r="Y2712" s="13"/>
      <c r="Z2712" s="14"/>
      <c r="AD2712" s="13">
        <f t="shared" si="279"/>
        <v>4</v>
      </c>
      <c r="AE2712" s="13">
        <f t="shared" si="276"/>
        <v>0</v>
      </c>
      <c r="AF2712" s="13">
        <f t="shared" si="277"/>
        <v>0</v>
      </c>
      <c r="AG2712" s="13">
        <f t="shared" si="278"/>
        <v>0</v>
      </c>
      <c r="AH2712" s="12">
        <f t="shared" si="281"/>
        <v>4</v>
      </c>
    </row>
    <row r="2713" spans="1:34" hidden="1" x14ac:dyDescent="0.3">
      <c r="A2713" s="11" t="s">
        <v>8646</v>
      </c>
      <c r="B2713" s="12" t="s">
        <v>4976</v>
      </c>
      <c r="C2713" s="12" t="s">
        <v>8595</v>
      </c>
      <c r="D2713" s="11" t="s">
        <v>8635</v>
      </c>
      <c r="E2713" s="11" t="s">
        <v>8647</v>
      </c>
      <c r="F2713" s="11" t="s">
        <v>8646</v>
      </c>
      <c r="G2713" s="12" t="s">
        <v>8648</v>
      </c>
      <c r="H2713" s="13" t="s">
        <v>370</v>
      </c>
      <c r="I2713" s="13"/>
      <c r="J2713" s="13" t="s">
        <v>370</v>
      </c>
      <c r="K2713" s="14" t="s">
        <v>370</v>
      </c>
      <c r="M2713" s="15" t="s">
        <v>370</v>
      </c>
      <c r="N2713" s="13"/>
      <c r="O2713" s="13" t="s">
        <v>370</v>
      </c>
      <c r="P2713" s="13"/>
      <c r="R2713" s="13" t="s">
        <v>370</v>
      </c>
      <c r="S2713" s="13" t="s">
        <v>370</v>
      </c>
      <c r="T2713" s="13"/>
      <c r="W2713" s="13"/>
      <c r="Y2713" s="13"/>
      <c r="Z2713" s="14"/>
      <c r="AD2713" s="13">
        <f t="shared" si="279"/>
        <v>7</v>
      </c>
      <c r="AE2713" s="13">
        <f t="shared" si="276"/>
        <v>0</v>
      </c>
      <c r="AF2713" s="13">
        <f t="shared" si="277"/>
        <v>0</v>
      </c>
      <c r="AG2713" s="13">
        <f t="shared" si="278"/>
        <v>0</v>
      </c>
      <c r="AH2713" s="12">
        <f t="shared" si="281"/>
        <v>7</v>
      </c>
    </row>
    <row r="2714" spans="1:34" hidden="1" x14ac:dyDescent="0.3">
      <c r="A2714" s="11" t="s">
        <v>8649</v>
      </c>
      <c r="B2714" s="12" t="s">
        <v>4976</v>
      </c>
      <c r="C2714" s="12" t="s">
        <v>8595</v>
      </c>
      <c r="D2714" s="11" t="s">
        <v>8650</v>
      </c>
      <c r="E2714" s="11" t="s">
        <v>8651</v>
      </c>
      <c r="F2714" s="11" t="s">
        <v>8649</v>
      </c>
      <c r="G2714" s="12" t="s">
        <v>8652</v>
      </c>
      <c r="I2714" s="13"/>
      <c r="J2714" s="13"/>
      <c r="M2714" s="15" t="s">
        <v>370</v>
      </c>
      <c r="N2714" s="13"/>
      <c r="P2714" s="13"/>
      <c r="R2714" s="13"/>
      <c r="T2714" s="13"/>
      <c r="W2714" s="13"/>
      <c r="Y2714" s="13"/>
      <c r="Z2714" s="14"/>
      <c r="AD2714" s="13">
        <f t="shared" si="279"/>
        <v>1</v>
      </c>
      <c r="AE2714" s="13">
        <f t="shared" si="276"/>
        <v>0</v>
      </c>
      <c r="AF2714" s="13">
        <f t="shared" si="277"/>
        <v>0</v>
      </c>
      <c r="AG2714" s="13">
        <f t="shared" si="278"/>
        <v>0</v>
      </c>
      <c r="AH2714" s="12">
        <f t="shared" si="281"/>
        <v>1</v>
      </c>
    </row>
    <row r="2715" spans="1:34" hidden="1" x14ac:dyDescent="0.3">
      <c r="A2715" s="11" t="s">
        <v>8653</v>
      </c>
      <c r="B2715" s="12" t="s">
        <v>4976</v>
      </c>
      <c r="C2715" s="12" t="s">
        <v>8595</v>
      </c>
      <c r="D2715" s="11" t="s">
        <v>8650</v>
      </c>
      <c r="E2715" s="11" t="s">
        <v>8654</v>
      </c>
      <c r="F2715" s="11" t="s">
        <v>8653</v>
      </c>
      <c r="G2715" s="12" t="s">
        <v>8655</v>
      </c>
      <c r="I2715" s="13"/>
      <c r="J2715" s="13"/>
      <c r="M2715" s="15" t="s">
        <v>370</v>
      </c>
      <c r="N2715" s="13"/>
      <c r="P2715" s="13"/>
      <c r="R2715" s="13"/>
      <c r="T2715" s="13"/>
      <c r="W2715" s="13"/>
      <c r="Y2715" s="13"/>
      <c r="Z2715" s="14"/>
      <c r="AD2715" s="13">
        <f t="shared" si="279"/>
        <v>1</v>
      </c>
      <c r="AE2715" s="13">
        <f t="shared" ref="AE2715:AE2781" si="282">COUNTIF(H2715:Z2715,"NB")</f>
        <v>0</v>
      </c>
      <c r="AF2715" s="13">
        <f t="shared" ref="AF2715:AF2781" si="283">COUNTIF(H2715:Z2715,"V")</f>
        <v>0</v>
      </c>
      <c r="AG2715" s="13">
        <f t="shared" si="278"/>
        <v>0</v>
      </c>
      <c r="AH2715" s="12">
        <f t="shared" si="281"/>
        <v>1</v>
      </c>
    </row>
    <row r="2716" spans="1:34" hidden="1" x14ac:dyDescent="0.3">
      <c r="A2716" s="11" t="s">
        <v>8656</v>
      </c>
      <c r="B2716" s="12" t="s">
        <v>4976</v>
      </c>
      <c r="C2716" s="12" t="s">
        <v>8595</v>
      </c>
      <c r="D2716" s="11" t="s">
        <v>8657</v>
      </c>
      <c r="E2716" s="11" t="s">
        <v>8658</v>
      </c>
      <c r="F2716" s="11" t="s">
        <v>8656</v>
      </c>
      <c r="G2716" s="12" t="s">
        <v>8659</v>
      </c>
      <c r="I2716" s="13"/>
      <c r="J2716" s="13"/>
      <c r="M2716" s="15" t="s">
        <v>370</v>
      </c>
      <c r="N2716" s="13"/>
      <c r="O2716" s="13" t="s">
        <v>370</v>
      </c>
      <c r="P2716" s="13"/>
      <c r="R2716" s="13"/>
      <c r="S2716" s="13" t="s">
        <v>370</v>
      </c>
      <c r="T2716" s="13"/>
      <c r="W2716" s="13"/>
      <c r="Y2716" s="13"/>
      <c r="Z2716" s="14"/>
      <c r="AD2716" s="13">
        <f t="shared" si="279"/>
        <v>3</v>
      </c>
      <c r="AE2716" s="13">
        <f t="shared" si="282"/>
        <v>0</v>
      </c>
      <c r="AF2716" s="13">
        <f t="shared" si="283"/>
        <v>0</v>
      </c>
      <c r="AG2716" s="13">
        <f t="shared" si="278"/>
        <v>0</v>
      </c>
      <c r="AH2716" s="12">
        <f t="shared" si="281"/>
        <v>3</v>
      </c>
    </row>
    <row r="2717" spans="1:34" hidden="1" x14ac:dyDescent="0.3">
      <c r="A2717" s="11" t="s">
        <v>8660</v>
      </c>
      <c r="B2717" s="12" t="s">
        <v>4976</v>
      </c>
      <c r="C2717" s="12" t="s">
        <v>8595</v>
      </c>
      <c r="D2717" s="11" t="s">
        <v>8657</v>
      </c>
      <c r="E2717" s="11" t="s">
        <v>8661</v>
      </c>
      <c r="F2717" s="11" t="s">
        <v>8660</v>
      </c>
      <c r="G2717" s="12" t="s">
        <v>8662</v>
      </c>
      <c r="I2717" s="13"/>
      <c r="J2717" s="13"/>
      <c r="M2717" s="15"/>
      <c r="N2717" s="13"/>
      <c r="P2717" s="13"/>
      <c r="R2717" s="13"/>
      <c r="S2717" s="16" t="s">
        <v>416</v>
      </c>
      <c r="T2717" s="13"/>
      <c r="W2717" s="13"/>
      <c r="Y2717" s="13"/>
      <c r="Z2717" s="14"/>
      <c r="AD2717" s="13">
        <f t="shared" si="279"/>
        <v>1</v>
      </c>
      <c r="AE2717" s="13">
        <f t="shared" si="282"/>
        <v>0</v>
      </c>
      <c r="AF2717" s="13">
        <f t="shared" si="283"/>
        <v>0</v>
      </c>
      <c r="AG2717" s="13">
        <f t="shared" si="278"/>
        <v>0</v>
      </c>
      <c r="AH2717" s="12">
        <f t="shared" si="281"/>
        <v>1</v>
      </c>
    </row>
    <row r="2718" spans="1:34" hidden="1" x14ac:dyDescent="0.3">
      <c r="A2718" s="11" t="s">
        <v>8663</v>
      </c>
      <c r="B2718" s="12" t="s">
        <v>4976</v>
      </c>
      <c r="C2718" s="12" t="s">
        <v>8595</v>
      </c>
      <c r="D2718" s="11" t="s">
        <v>8657</v>
      </c>
      <c r="E2718" s="11" t="s">
        <v>4053</v>
      </c>
      <c r="F2718" s="11" t="s">
        <v>8663</v>
      </c>
      <c r="G2718" s="12" t="s">
        <v>8664</v>
      </c>
      <c r="I2718" s="13"/>
      <c r="J2718" s="13"/>
      <c r="M2718" s="15" t="s">
        <v>370</v>
      </c>
      <c r="N2718" s="13"/>
      <c r="O2718" s="13" t="s">
        <v>370</v>
      </c>
      <c r="P2718" s="13"/>
      <c r="R2718" s="13"/>
      <c r="T2718" s="13"/>
      <c r="W2718" s="13" t="s">
        <v>370</v>
      </c>
      <c r="Y2718" s="13"/>
      <c r="Z2718" s="14"/>
      <c r="AD2718" s="13">
        <f t="shared" si="279"/>
        <v>3</v>
      </c>
      <c r="AE2718" s="13">
        <f t="shared" si="282"/>
        <v>0</v>
      </c>
      <c r="AF2718" s="13">
        <f t="shared" si="283"/>
        <v>0</v>
      </c>
      <c r="AG2718" s="13">
        <f t="shared" si="278"/>
        <v>0</v>
      </c>
      <c r="AH2718" s="12">
        <f t="shared" si="281"/>
        <v>3</v>
      </c>
    </row>
    <row r="2719" spans="1:34" hidden="1" x14ac:dyDescent="0.3">
      <c r="A2719" s="11" t="s">
        <v>8665</v>
      </c>
      <c r="B2719" s="12" t="s">
        <v>4976</v>
      </c>
      <c r="C2719" s="12" t="s">
        <v>8595</v>
      </c>
      <c r="D2719" s="11" t="s">
        <v>8657</v>
      </c>
      <c r="E2719" s="11" t="s">
        <v>8666</v>
      </c>
      <c r="F2719" s="11" t="s">
        <v>8665</v>
      </c>
      <c r="G2719" s="12" t="s">
        <v>8667</v>
      </c>
      <c r="I2719" s="13"/>
      <c r="J2719" s="13" t="s">
        <v>370</v>
      </c>
      <c r="K2719" s="14" t="s">
        <v>370</v>
      </c>
      <c r="M2719" s="15"/>
      <c r="N2719" s="13"/>
      <c r="P2719" s="13"/>
      <c r="R2719" s="13"/>
      <c r="S2719" s="13" t="s">
        <v>370</v>
      </c>
      <c r="T2719" s="13"/>
      <c r="W2719" s="13"/>
      <c r="Y2719" s="13"/>
      <c r="Z2719" s="14"/>
      <c r="AD2719" s="13">
        <f t="shared" si="279"/>
        <v>3</v>
      </c>
      <c r="AE2719" s="13">
        <f t="shared" si="282"/>
        <v>0</v>
      </c>
      <c r="AF2719" s="13">
        <f t="shared" si="283"/>
        <v>0</v>
      </c>
      <c r="AG2719" s="13">
        <f t="shared" si="278"/>
        <v>0</v>
      </c>
      <c r="AH2719" s="12">
        <f t="shared" si="281"/>
        <v>3</v>
      </c>
    </row>
    <row r="2720" spans="1:34" hidden="1" x14ac:dyDescent="0.3">
      <c r="A2720" s="11" t="s">
        <v>8668</v>
      </c>
      <c r="B2720" s="12" t="s">
        <v>4976</v>
      </c>
      <c r="C2720" s="12" t="s">
        <v>8595</v>
      </c>
      <c r="D2720" s="11" t="s">
        <v>8657</v>
      </c>
      <c r="E2720" s="11" t="s">
        <v>8669</v>
      </c>
      <c r="F2720" s="11" t="s">
        <v>8668</v>
      </c>
      <c r="G2720" s="12" t="s">
        <v>8670</v>
      </c>
      <c r="I2720" s="13"/>
      <c r="J2720" s="13"/>
      <c r="K2720" s="14" t="s">
        <v>370</v>
      </c>
      <c r="M2720" s="15" t="s">
        <v>370</v>
      </c>
      <c r="N2720" s="13"/>
      <c r="O2720" s="13" t="s">
        <v>370</v>
      </c>
      <c r="P2720" s="13" t="s">
        <v>370</v>
      </c>
      <c r="Q2720" s="13" t="s">
        <v>370</v>
      </c>
      <c r="R2720" s="13"/>
      <c r="S2720" s="13" t="s">
        <v>370</v>
      </c>
      <c r="T2720" s="13" t="s">
        <v>370</v>
      </c>
      <c r="W2720" s="13" t="s">
        <v>370</v>
      </c>
      <c r="Y2720" s="13"/>
      <c r="Z2720" s="14"/>
      <c r="AD2720" s="13">
        <f t="shared" si="279"/>
        <v>8</v>
      </c>
      <c r="AE2720" s="13">
        <f t="shared" si="282"/>
        <v>0</v>
      </c>
      <c r="AF2720" s="13">
        <f t="shared" si="283"/>
        <v>0</v>
      </c>
      <c r="AG2720" s="13">
        <f t="shared" si="278"/>
        <v>0</v>
      </c>
      <c r="AH2720" s="12">
        <f t="shared" si="281"/>
        <v>8</v>
      </c>
    </row>
    <row r="2721" spans="1:34" hidden="1" x14ac:dyDescent="0.3">
      <c r="A2721" s="11" t="s">
        <v>8671</v>
      </c>
      <c r="B2721" s="12" t="s">
        <v>4976</v>
      </c>
      <c r="C2721" s="12" t="s">
        <v>8595</v>
      </c>
      <c r="D2721" s="11" t="s">
        <v>8657</v>
      </c>
      <c r="E2721" s="11" t="s">
        <v>8672</v>
      </c>
      <c r="F2721" s="11" t="s">
        <v>8671</v>
      </c>
      <c r="G2721" s="12" t="s">
        <v>8673</v>
      </c>
      <c r="I2721" s="13"/>
      <c r="J2721" s="13"/>
      <c r="M2721" s="15" t="s">
        <v>370</v>
      </c>
      <c r="N2721" s="13"/>
      <c r="P2721" s="13"/>
      <c r="R2721" s="13"/>
      <c r="T2721" s="13"/>
      <c r="U2721" s="13" t="s">
        <v>370</v>
      </c>
      <c r="W2721" s="13" t="s">
        <v>370</v>
      </c>
      <c r="Y2721" s="13"/>
      <c r="Z2721" s="14"/>
      <c r="AD2721" s="13">
        <f t="shared" si="279"/>
        <v>3</v>
      </c>
      <c r="AE2721" s="13">
        <f t="shared" si="282"/>
        <v>0</v>
      </c>
      <c r="AF2721" s="13">
        <f t="shared" si="283"/>
        <v>0</v>
      </c>
      <c r="AG2721" s="13">
        <f t="shared" si="278"/>
        <v>0</v>
      </c>
      <c r="AH2721" s="12">
        <f t="shared" si="281"/>
        <v>3</v>
      </c>
    </row>
    <row r="2722" spans="1:34" hidden="1" x14ac:dyDescent="0.3">
      <c r="A2722" s="11" t="s">
        <v>8674</v>
      </c>
      <c r="B2722" s="12" t="s">
        <v>4976</v>
      </c>
      <c r="C2722" s="12" t="s">
        <v>8595</v>
      </c>
      <c r="D2722" s="11" t="s">
        <v>8657</v>
      </c>
      <c r="E2722" s="11" t="s">
        <v>2977</v>
      </c>
      <c r="F2722" s="11" t="s">
        <v>8674</v>
      </c>
      <c r="G2722" s="12" t="s">
        <v>8675</v>
      </c>
      <c r="I2722" s="13"/>
      <c r="J2722" s="13"/>
      <c r="M2722" s="15" t="s">
        <v>370</v>
      </c>
      <c r="N2722" s="13"/>
      <c r="O2722" s="13" t="s">
        <v>370</v>
      </c>
      <c r="P2722" s="13"/>
      <c r="R2722" s="13"/>
      <c r="S2722" s="13" t="s">
        <v>370</v>
      </c>
      <c r="T2722" s="13"/>
      <c r="W2722" s="13"/>
      <c r="Y2722" s="13"/>
      <c r="Z2722" s="14"/>
      <c r="AD2722" s="13">
        <f t="shared" si="279"/>
        <v>3</v>
      </c>
      <c r="AE2722" s="13">
        <f t="shared" si="282"/>
        <v>0</v>
      </c>
      <c r="AF2722" s="13">
        <f t="shared" si="283"/>
        <v>0</v>
      </c>
      <c r="AG2722" s="13">
        <f t="shared" si="278"/>
        <v>0</v>
      </c>
      <c r="AH2722" s="12">
        <f t="shared" si="281"/>
        <v>3</v>
      </c>
    </row>
    <row r="2723" spans="1:34" hidden="1" x14ac:dyDescent="0.3">
      <c r="A2723" s="11" t="s">
        <v>8676</v>
      </c>
      <c r="B2723" s="12" t="s">
        <v>4976</v>
      </c>
      <c r="C2723" s="12" t="s">
        <v>8595</v>
      </c>
      <c r="D2723" s="11" t="s">
        <v>8677</v>
      </c>
      <c r="E2723" s="11" t="s">
        <v>8678</v>
      </c>
      <c r="F2723" s="11" t="s">
        <v>8676</v>
      </c>
      <c r="G2723" s="12" t="s">
        <v>8679</v>
      </c>
      <c r="I2723" s="13"/>
      <c r="J2723" s="13"/>
      <c r="M2723" s="15" t="s">
        <v>370</v>
      </c>
      <c r="N2723" s="13"/>
      <c r="P2723" s="13"/>
      <c r="R2723" s="13"/>
      <c r="T2723" s="13"/>
      <c r="W2723" s="13" t="s">
        <v>370</v>
      </c>
      <c r="Y2723" s="13"/>
      <c r="Z2723" s="14"/>
      <c r="AD2723" s="13">
        <f t="shared" si="279"/>
        <v>2</v>
      </c>
      <c r="AE2723" s="13">
        <f t="shared" si="282"/>
        <v>0</v>
      </c>
      <c r="AF2723" s="13">
        <f t="shared" si="283"/>
        <v>0</v>
      </c>
      <c r="AG2723" s="13">
        <f t="shared" si="278"/>
        <v>0</v>
      </c>
      <c r="AH2723" s="12">
        <f t="shared" si="281"/>
        <v>2</v>
      </c>
    </row>
    <row r="2724" spans="1:34" hidden="1" x14ac:dyDescent="0.3">
      <c r="A2724" s="11" t="s">
        <v>8680</v>
      </c>
      <c r="B2724" s="12" t="s">
        <v>4976</v>
      </c>
      <c r="C2724" s="12" t="s">
        <v>8595</v>
      </c>
      <c r="D2724" s="11" t="s">
        <v>8681</v>
      </c>
      <c r="E2724" s="11" t="s">
        <v>8682</v>
      </c>
      <c r="F2724" s="11" t="s">
        <v>8680</v>
      </c>
      <c r="G2724" s="12" t="s">
        <v>8683</v>
      </c>
      <c r="I2724" s="13"/>
      <c r="J2724" s="13"/>
      <c r="M2724" s="16" t="s">
        <v>416</v>
      </c>
      <c r="N2724" s="13"/>
      <c r="P2724" s="13"/>
      <c r="R2724" s="13"/>
      <c r="T2724" s="13"/>
      <c r="W2724" s="13"/>
      <c r="Y2724" s="13"/>
      <c r="Z2724" s="14"/>
      <c r="AD2724" s="13">
        <f t="shared" si="279"/>
        <v>1</v>
      </c>
      <c r="AE2724" s="13">
        <f t="shared" si="282"/>
        <v>0</v>
      </c>
      <c r="AF2724" s="13">
        <f t="shared" si="283"/>
        <v>0</v>
      </c>
      <c r="AG2724" s="13">
        <f t="shared" si="278"/>
        <v>0</v>
      </c>
      <c r="AH2724" s="12">
        <f t="shared" si="281"/>
        <v>1</v>
      </c>
    </row>
    <row r="2725" spans="1:34" hidden="1" x14ac:dyDescent="0.3">
      <c r="A2725" s="11" t="s">
        <v>8684</v>
      </c>
      <c r="B2725" s="12" t="s">
        <v>4976</v>
      </c>
      <c r="C2725" s="12" t="s">
        <v>8595</v>
      </c>
      <c r="D2725" s="11" t="s">
        <v>8677</v>
      </c>
      <c r="E2725" s="11" t="s">
        <v>8685</v>
      </c>
      <c r="F2725" s="11" t="s">
        <v>8684</v>
      </c>
      <c r="G2725" s="12" t="s">
        <v>8686</v>
      </c>
      <c r="I2725" s="13"/>
      <c r="J2725" s="13"/>
      <c r="M2725" s="16" t="s">
        <v>416</v>
      </c>
      <c r="N2725" s="13"/>
      <c r="P2725" s="13"/>
      <c r="R2725" s="13"/>
      <c r="T2725" s="13"/>
      <c r="W2725" s="13"/>
      <c r="Y2725" s="13"/>
      <c r="Z2725" s="14"/>
      <c r="AD2725" s="13">
        <f t="shared" si="279"/>
        <v>1</v>
      </c>
      <c r="AE2725" s="13">
        <f t="shared" si="282"/>
        <v>0</v>
      </c>
      <c r="AF2725" s="13">
        <f t="shared" si="283"/>
        <v>0</v>
      </c>
      <c r="AG2725" s="13">
        <f t="shared" si="278"/>
        <v>0</v>
      </c>
      <c r="AH2725" s="12">
        <f t="shared" si="281"/>
        <v>1</v>
      </c>
    </row>
    <row r="2726" spans="1:34" hidden="1" x14ac:dyDescent="0.3">
      <c r="A2726" s="11" t="s">
        <v>8687</v>
      </c>
      <c r="B2726" s="12" t="s">
        <v>4976</v>
      </c>
      <c r="C2726" s="12" t="s">
        <v>8595</v>
      </c>
      <c r="D2726" s="11" t="s">
        <v>8688</v>
      </c>
      <c r="E2726" s="11" t="s">
        <v>4406</v>
      </c>
      <c r="F2726" s="11" t="s">
        <v>8687</v>
      </c>
      <c r="G2726" s="12" t="s">
        <v>8689</v>
      </c>
      <c r="I2726" s="13"/>
      <c r="J2726" s="13"/>
      <c r="M2726" s="15" t="s">
        <v>370</v>
      </c>
      <c r="N2726" s="13"/>
      <c r="O2726" s="13" t="s">
        <v>370</v>
      </c>
      <c r="P2726" s="13"/>
      <c r="R2726" s="13"/>
      <c r="T2726" s="13"/>
      <c r="W2726" s="13"/>
      <c r="Y2726" s="13"/>
      <c r="Z2726" s="14"/>
      <c r="AD2726" s="13">
        <f t="shared" si="279"/>
        <v>2</v>
      </c>
      <c r="AE2726" s="13">
        <f t="shared" si="282"/>
        <v>0</v>
      </c>
      <c r="AF2726" s="13">
        <f t="shared" si="283"/>
        <v>0</v>
      </c>
      <c r="AG2726" s="13">
        <f t="shared" si="278"/>
        <v>0</v>
      </c>
      <c r="AH2726" s="12">
        <f t="shared" si="281"/>
        <v>2</v>
      </c>
    </row>
    <row r="2727" spans="1:34" hidden="1" x14ac:dyDescent="0.3">
      <c r="A2727" s="11" t="s">
        <v>8690</v>
      </c>
      <c r="B2727" s="12" t="s">
        <v>4976</v>
      </c>
      <c r="C2727" s="12" t="s">
        <v>8595</v>
      </c>
      <c r="D2727" s="11" t="s">
        <v>8688</v>
      </c>
      <c r="E2727" s="11" t="s">
        <v>6059</v>
      </c>
      <c r="F2727" s="11" t="s">
        <v>8690</v>
      </c>
      <c r="G2727" s="12" t="s">
        <v>8691</v>
      </c>
      <c r="I2727" s="13"/>
      <c r="J2727" s="13"/>
      <c r="M2727" s="15" t="s">
        <v>370</v>
      </c>
      <c r="N2727" s="13"/>
      <c r="O2727" s="13" t="s">
        <v>370</v>
      </c>
      <c r="P2727" s="13"/>
      <c r="R2727" s="13"/>
      <c r="T2727" s="13"/>
      <c r="W2727" s="13"/>
      <c r="Y2727" s="13"/>
      <c r="Z2727" s="14"/>
      <c r="AD2727" s="13">
        <f t="shared" si="279"/>
        <v>2</v>
      </c>
      <c r="AE2727" s="13">
        <f t="shared" si="282"/>
        <v>0</v>
      </c>
      <c r="AF2727" s="13">
        <f t="shared" si="283"/>
        <v>0</v>
      </c>
      <c r="AG2727" s="13">
        <f t="shared" si="278"/>
        <v>0</v>
      </c>
      <c r="AH2727" s="12">
        <f t="shared" si="281"/>
        <v>2</v>
      </c>
    </row>
    <row r="2728" spans="1:34" hidden="1" x14ac:dyDescent="0.3">
      <c r="A2728" s="11" t="s">
        <v>8692</v>
      </c>
      <c r="B2728" s="12" t="s">
        <v>4976</v>
      </c>
      <c r="C2728" s="12" t="s">
        <v>8595</v>
      </c>
      <c r="D2728" s="11" t="s">
        <v>8688</v>
      </c>
      <c r="E2728" s="11" t="s">
        <v>722</v>
      </c>
      <c r="F2728" s="11" t="s">
        <v>8692</v>
      </c>
      <c r="G2728" s="12" t="s">
        <v>8693</v>
      </c>
      <c r="I2728" s="13"/>
      <c r="J2728" s="13"/>
      <c r="M2728" s="15"/>
      <c r="N2728" s="13"/>
      <c r="O2728" s="13" t="s">
        <v>370</v>
      </c>
      <c r="P2728" s="13"/>
      <c r="R2728" s="13"/>
      <c r="S2728" s="13" t="s">
        <v>370</v>
      </c>
      <c r="T2728" s="13"/>
      <c r="W2728" s="13"/>
      <c r="Y2728" s="13"/>
      <c r="Z2728" s="14"/>
      <c r="AD2728" s="13">
        <f t="shared" si="279"/>
        <v>2</v>
      </c>
      <c r="AE2728" s="13">
        <f t="shared" si="282"/>
        <v>0</v>
      </c>
      <c r="AF2728" s="13">
        <f t="shared" si="283"/>
        <v>0</v>
      </c>
      <c r="AG2728" s="13">
        <f t="shared" si="278"/>
        <v>0</v>
      </c>
      <c r="AH2728" s="12">
        <f t="shared" si="281"/>
        <v>2</v>
      </c>
    </row>
    <row r="2729" spans="1:34" hidden="1" x14ac:dyDescent="0.3">
      <c r="A2729" s="11" t="s">
        <v>8694</v>
      </c>
      <c r="B2729" s="12" t="s">
        <v>4976</v>
      </c>
      <c r="C2729" s="12" t="s">
        <v>8595</v>
      </c>
      <c r="D2729" s="11" t="s">
        <v>8688</v>
      </c>
      <c r="E2729" s="11" t="s">
        <v>3935</v>
      </c>
      <c r="F2729" s="11" t="s">
        <v>8694</v>
      </c>
      <c r="G2729" s="12" t="s">
        <v>8695</v>
      </c>
      <c r="I2729" s="13"/>
      <c r="J2729" s="13" t="s">
        <v>370</v>
      </c>
      <c r="K2729" s="14" t="s">
        <v>370</v>
      </c>
      <c r="M2729" s="15" t="s">
        <v>370</v>
      </c>
      <c r="N2729" s="13"/>
      <c r="O2729" s="13" t="s">
        <v>370</v>
      </c>
      <c r="P2729" s="13" t="s">
        <v>370</v>
      </c>
      <c r="Q2729" s="13" t="s">
        <v>370</v>
      </c>
      <c r="R2729" s="13" t="s">
        <v>370</v>
      </c>
      <c r="S2729" s="13" t="s">
        <v>370</v>
      </c>
      <c r="T2729" s="13" t="s">
        <v>370</v>
      </c>
      <c r="W2729" s="13" t="s">
        <v>370</v>
      </c>
      <c r="Y2729" s="13"/>
      <c r="Z2729" s="14"/>
      <c r="AD2729" s="13">
        <f t="shared" si="279"/>
        <v>10</v>
      </c>
      <c r="AE2729" s="13">
        <f t="shared" si="282"/>
        <v>0</v>
      </c>
      <c r="AF2729" s="13">
        <f t="shared" si="283"/>
        <v>0</v>
      </c>
      <c r="AG2729" s="13">
        <f t="shared" si="278"/>
        <v>0</v>
      </c>
      <c r="AH2729" s="12">
        <f t="shared" si="281"/>
        <v>10</v>
      </c>
    </row>
    <row r="2730" spans="1:34" hidden="1" x14ac:dyDescent="0.3">
      <c r="A2730" s="11" t="s">
        <v>8696</v>
      </c>
      <c r="B2730" s="12" t="s">
        <v>4976</v>
      </c>
      <c r="C2730" s="12" t="s">
        <v>8595</v>
      </c>
      <c r="D2730" s="11" t="s">
        <v>8688</v>
      </c>
      <c r="E2730" s="11" t="s">
        <v>1277</v>
      </c>
      <c r="F2730" s="11" t="s">
        <v>8696</v>
      </c>
      <c r="G2730" s="12" t="s">
        <v>8697</v>
      </c>
      <c r="I2730" s="13"/>
      <c r="J2730" s="13"/>
      <c r="K2730" s="17" t="s">
        <v>416</v>
      </c>
      <c r="M2730" s="15"/>
      <c r="N2730" s="13"/>
      <c r="P2730" s="13"/>
      <c r="R2730" s="13"/>
      <c r="T2730" s="13"/>
      <c r="W2730" s="13"/>
      <c r="Y2730" s="13"/>
      <c r="Z2730" s="14"/>
      <c r="AD2730" s="13">
        <f t="shared" si="279"/>
        <v>1</v>
      </c>
      <c r="AE2730" s="13">
        <f t="shared" si="282"/>
        <v>0</v>
      </c>
      <c r="AF2730" s="13">
        <f t="shared" si="283"/>
        <v>0</v>
      </c>
      <c r="AG2730" s="13">
        <f t="shared" si="278"/>
        <v>0</v>
      </c>
      <c r="AH2730" s="12">
        <f t="shared" si="281"/>
        <v>1</v>
      </c>
    </row>
    <row r="2731" spans="1:34" hidden="1" x14ac:dyDescent="0.3">
      <c r="A2731" s="11" t="s">
        <v>8698</v>
      </c>
      <c r="B2731" s="12" t="s">
        <v>4976</v>
      </c>
      <c r="C2731" s="12" t="s">
        <v>8595</v>
      </c>
      <c r="D2731" s="11" t="s">
        <v>8688</v>
      </c>
      <c r="E2731" s="11" t="s">
        <v>8699</v>
      </c>
      <c r="F2731" s="11" t="s">
        <v>8698</v>
      </c>
      <c r="G2731" s="12" t="s">
        <v>8700</v>
      </c>
      <c r="I2731" s="13"/>
      <c r="J2731" s="13" t="s">
        <v>370</v>
      </c>
      <c r="K2731" s="14" t="s">
        <v>370</v>
      </c>
      <c r="M2731" s="15"/>
      <c r="N2731" s="13"/>
      <c r="P2731" s="13"/>
      <c r="R2731" s="13" t="s">
        <v>370</v>
      </c>
      <c r="T2731" s="13"/>
      <c r="W2731" s="13"/>
      <c r="Y2731" s="13"/>
      <c r="Z2731" s="14"/>
      <c r="AD2731" s="13">
        <f t="shared" si="279"/>
        <v>3</v>
      </c>
      <c r="AE2731" s="13">
        <f t="shared" si="282"/>
        <v>0</v>
      </c>
      <c r="AF2731" s="13">
        <f t="shared" si="283"/>
        <v>0</v>
      </c>
      <c r="AG2731" s="13">
        <f t="shared" si="278"/>
        <v>0</v>
      </c>
      <c r="AH2731" s="12">
        <f t="shared" si="281"/>
        <v>3</v>
      </c>
    </row>
    <row r="2732" spans="1:34" hidden="1" x14ac:dyDescent="0.3">
      <c r="A2732" s="11" t="s">
        <v>8701</v>
      </c>
      <c r="B2732" s="12" t="s">
        <v>4976</v>
      </c>
      <c r="C2732" s="12" t="s">
        <v>8595</v>
      </c>
      <c r="D2732" s="11" t="s">
        <v>8688</v>
      </c>
      <c r="E2732" s="11" t="s">
        <v>8702</v>
      </c>
      <c r="F2732" s="11" t="s">
        <v>8701</v>
      </c>
      <c r="G2732" s="12" t="s">
        <v>8703</v>
      </c>
      <c r="I2732" s="13"/>
      <c r="J2732" s="13"/>
      <c r="K2732" s="17" t="s">
        <v>416</v>
      </c>
      <c r="M2732" s="15"/>
      <c r="N2732" s="13"/>
      <c r="P2732" s="13"/>
      <c r="R2732" s="13"/>
      <c r="T2732" s="13"/>
      <c r="W2732" s="13"/>
      <c r="Y2732" s="13"/>
      <c r="Z2732" s="14"/>
      <c r="AD2732" s="13">
        <f t="shared" si="279"/>
        <v>1</v>
      </c>
      <c r="AE2732" s="13">
        <f t="shared" si="282"/>
        <v>0</v>
      </c>
      <c r="AF2732" s="13">
        <f t="shared" si="283"/>
        <v>0</v>
      </c>
      <c r="AG2732" s="13">
        <f t="shared" si="278"/>
        <v>0</v>
      </c>
      <c r="AH2732" s="12">
        <f t="shared" si="281"/>
        <v>1</v>
      </c>
    </row>
    <row r="2733" spans="1:34" hidden="1" x14ac:dyDescent="0.3">
      <c r="A2733" s="11" t="s">
        <v>8704</v>
      </c>
      <c r="B2733" s="12" t="s">
        <v>4976</v>
      </c>
      <c r="C2733" s="12" t="s">
        <v>8595</v>
      </c>
      <c r="D2733" s="11" t="s">
        <v>8705</v>
      </c>
      <c r="E2733" s="11" t="s">
        <v>6814</v>
      </c>
      <c r="F2733" s="11" t="s">
        <v>8704</v>
      </c>
      <c r="G2733" s="12" t="s">
        <v>8706</v>
      </c>
      <c r="I2733" s="13"/>
      <c r="J2733" s="13"/>
      <c r="M2733" s="15" t="s">
        <v>370</v>
      </c>
      <c r="N2733" s="13"/>
      <c r="O2733" s="13" t="s">
        <v>370</v>
      </c>
      <c r="P2733" s="13"/>
      <c r="R2733" s="13"/>
      <c r="S2733" s="13" t="s">
        <v>370</v>
      </c>
      <c r="T2733" s="13"/>
      <c r="W2733" s="13" t="s">
        <v>370</v>
      </c>
      <c r="Y2733" s="13"/>
      <c r="Z2733" s="14"/>
      <c r="AD2733" s="13">
        <f t="shared" si="279"/>
        <v>4</v>
      </c>
      <c r="AE2733" s="13">
        <f t="shared" si="282"/>
        <v>0</v>
      </c>
      <c r="AF2733" s="13">
        <f t="shared" si="283"/>
        <v>0</v>
      </c>
      <c r="AG2733" s="13">
        <f t="shared" si="278"/>
        <v>0</v>
      </c>
      <c r="AH2733" s="12">
        <f t="shared" si="281"/>
        <v>4</v>
      </c>
    </row>
    <row r="2734" spans="1:34" hidden="1" x14ac:dyDescent="0.3">
      <c r="A2734" s="11" t="s">
        <v>8707</v>
      </c>
      <c r="B2734" s="12" t="s">
        <v>4976</v>
      </c>
      <c r="C2734" s="12" t="s">
        <v>8595</v>
      </c>
      <c r="D2734" s="11" t="s">
        <v>8705</v>
      </c>
      <c r="E2734" s="11" t="s">
        <v>8708</v>
      </c>
      <c r="F2734" s="11" t="s">
        <v>8707</v>
      </c>
      <c r="G2734" s="12" t="s">
        <v>8709</v>
      </c>
      <c r="I2734" s="13"/>
      <c r="J2734" s="13"/>
      <c r="M2734" s="15" t="s">
        <v>370</v>
      </c>
      <c r="N2734" s="13"/>
      <c r="O2734" s="13" t="s">
        <v>370</v>
      </c>
      <c r="P2734" s="13"/>
      <c r="R2734" s="13"/>
      <c r="S2734" s="13" t="s">
        <v>370</v>
      </c>
      <c r="T2734" s="13"/>
      <c r="W2734" s="13"/>
      <c r="Y2734" s="13"/>
      <c r="Z2734" s="14"/>
      <c r="AD2734" s="13">
        <f t="shared" si="279"/>
        <v>3</v>
      </c>
      <c r="AE2734" s="13">
        <f t="shared" si="282"/>
        <v>0</v>
      </c>
      <c r="AF2734" s="13">
        <f t="shared" si="283"/>
        <v>0</v>
      </c>
      <c r="AG2734" s="13">
        <f t="shared" si="278"/>
        <v>0</v>
      </c>
      <c r="AH2734" s="12">
        <f t="shared" si="281"/>
        <v>3</v>
      </c>
    </row>
    <row r="2735" spans="1:34" hidden="1" x14ac:dyDescent="0.3">
      <c r="A2735" s="11" t="s">
        <v>8710</v>
      </c>
      <c r="B2735" s="12" t="s">
        <v>4976</v>
      </c>
      <c r="C2735" s="12" t="s">
        <v>8595</v>
      </c>
      <c r="D2735" s="11" t="s">
        <v>8705</v>
      </c>
      <c r="E2735" s="11" t="s">
        <v>8711</v>
      </c>
      <c r="F2735" s="11" t="s">
        <v>8710</v>
      </c>
      <c r="G2735" s="12" t="s">
        <v>8712</v>
      </c>
      <c r="I2735" s="13"/>
      <c r="J2735" s="13"/>
      <c r="M2735" s="15"/>
      <c r="N2735" s="13"/>
      <c r="P2735" s="13"/>
      <c r="R2735" s="13"/>
      <c r="S2735" s="16" t="s">
        <v>416</v>
      </c>
      <c r="T2735" s="13"/>
      <c r="W2735" s="13"/>
      <c r="Y2735" s="13"/>
      <c r="Z2735" s="14"/>
      <c r="AD2735" s="13">
        <f t="shared" si="279"/>
        <v>1</v>
      </c>
      <c r="AE2735" s="13">
        <f t="shared" si="282"/>
        <v>0</v>
      </c>
      <c r="AF2735" s="13">
        <f t="shared" si="283"/>
        <v>0</v>
      </c>
      <c r="AG2735" s="13">
        <f t="shared" si="278"/>
        <v>0</v>
      </c>
      <c r="AH2735" s="12">
        <f t="shared" si="281"/>
        <v>1</v>
      </c>
    </row>
    <row r="2736" spans="1:34" hidden="1" x14ac:dyDescent="0.3">
      <c r="A2736" s="11" t="s">
        <v>8713</v>
      </c>
      <c r="B2736" s="12" t="s">
        <v>4976</v>
      </c>
      <c r="C2736" s="12" t="s">
        <v>8595</v>
      </c>
      <c r="D2736" s="11" t="s">
        <v>8705</v>
      </c>
      <c r="E2736" s="11" t="s">
        <v>2477</v>
      </c>
      <c r="F2736" s="11" t="s">
        <v>8713</v>
      </c>
      <c r="G2736" s="12" t="s">
        <v>8714</v>
      </c>
      <c r="I2736" s="13"/>
      <c r="J2736" s="13" t="s">
        <v>370</v>
      </c>
      <c r="M2736" s="15"/>
      <c r="N2736" s="13"/>
      <c r="P2736" s="13"/>
      <c r="R2736" s="13"/>
      <c r="S2736" s="13" t="s">
        <v>370</v>
      </c>
      <c r="T2736" s="13"/>
      <c r="W2736" s="13"/>
      <c r="Y2736" s="13"/>
      <c r="Z2736" s="14"/>
      <c r="AD2736" s="13">
        <f t="shared" si="279"/>
        <v>2</v>
      </c>
      <c r="AE2736" s="13">
        <f t="shared" si="282"/>
        <v>0</v>
      </c>
      <c r="AF2736" s="13">
        <f t="shared" si="283"/>
        <v>0</v>
      </c>
      <c r="AG2736" s="13">
        <f t="shared" si="278"/>
        <v>0</v>
      </c>
      <c r="AH2736" s="12">
        <f t="shared" si="281"/>
        <v>2</v>
      </c>
    </row>
    <row r="2737" spans="1:34" hidden="1" x14ac:dyDescent="0.3">
      <c r="A2737" s="11" t="s">
        <v>293</v>
      </c>
      <c r="B2737" s="12" t="s">
        <v>4976</v>
      </c>
      <c r="C2737" s="12" t="s">
        <v>8595</v>
      </c>
      <c r="D2737" s="11" t="s">
        <v>8715</v>
      </c>
      <c r="E2737" s="11" t="s">
        <v>8716</v>
      </c>
      <c r="F2737" s="11" t="s">
        <v>293</v>
      </c>
      <c r="G2737" s="12" t="s">
        <v>8717</v>
      </c>
      <c r="I2737" s="13"/>
      <c r="J2737" s="13"/>
      <c r="K2737" s="14" t="s">
        <v>370</v>
      </c>
      <c r="M2737" s="15" t="s">
        <v>370</v>
      </c>
      <c r="N2737" s="13"/>
      <c r="O2737" s="13" t="s">
        <v>370</v>
      </c>
      <c r="P2737" s="13" t="s">
        <v>370</v>
      </c>
      <c r="Q2737" s="13" t="s">
        <v>370</v>
      </c>
      <c r="R2737" s="13"/>
      <c r="S2737" s="13" t="s">
        <v>370</v>
      </c>
      <c r="T2737" s="13" t="s">
        <v>370</v>
      </c>
      <c r="W2737" s="13" t="s">
        <v>370</v>
      </c>
      <c r="Y2737" s="13"/>
      <c r="Z2737" s="14"/>
      <c r="AD2737" s="13">
        <f t="shared" si="279"/>
        <v>8</v>
      </c>
      <c r="AE2737" s="13">
        <f t="shared" si="282"/>
        <v>0</v>
      </c>
      <c r="AF2737" s="13">
        <f t="shared" si="283"/>
        <v>0</v>
      </c>
      <c r="AG2737" s="13">
        <f t="shared" si="278"/>
        <v>0</v>
      </c>
      <c r="AH2737" s="12">
        <f t="shared" si="281"/>
        <v>8</v>
      </c>
    </row>
    <row r="2738" spans="1:34" hidden="1" x14ac:dyDescent="0.3">
      <c r="A2738" s="11" t="s">
        <v>8718</v>
      </c>
      <c r="B2738" s="12" t="s">
        <v>4976</v>
      </c>
      <c r="C2738" s="12" t="s">
        <v>8595</v>
      </c>
      <c r="D2738" s="11" t="s">
        <v>8715</v>
      </c>
      <c r="E2738" s="11" t="s">
        <v>2310</v>
      </c>
      <c r="F2738" s="11" t="s">
        <v>8718</v>
      </c>
      <c r="G2738" s="12" t="s">
        <v>8719</v>
      </c>
      <c r="I2738" s="13"/>
      <c r="J2738" s="13"/>
      <c r="M2738" s="15"/>
      <c r="N2738" s="13"/>
      <c r="O2738" s="13" t="s">
        <v>370</v>
      </c>
      <c r="P2738" s="13"/>
      <c r="R2738" s="13"/>
      <c r="S2738" s="13" t="s">
        <v>370</v>
      </c>
      <c r="T2738" s="13"/>
      <c r="W2738" s="13"/>
      <c r="Y2738" s="13"/>
      <c r="Z2738" s="14"/>
      <c r="AD2738" s="13">
        <f t="shared" si="279"/>
        <v>2</v>
      </c>
      <c r="AE2738" s="13">
        <f t="shared" si="282"/>
        <v>0</v>
      </c>
      <c r="AF2738" s="13">
        <f t="shared" si="283"/>
        <v>0</v>
      </c>
      <c r="AG2738" s="13">
        <f t="shared" si="278"/>
        <v>0</v>
      </c>
      <c r="AH2738" s="12">
        <f t="shared" si="281"/>
        <v>2</v>
      </c>
    </row>
    <row r="2739" spans="1:34" hidden="1" x14ac:dyDescent="0.3">
      <c r="A2739" s="11" t="s">
        <v>8720</v>
      </c>
      <c r="B2739" s="12" t="s">
        <v>4976</v>
      </c>
      <c r="C2739" s="12" t="s">
        <v>8595</v>
      </c>
      <c r="D2739" s="11" t="s">
        <v>8715</v>
      </c>
      <c r="E2739" s="11" t="s">
        <v>588</v>
      </c>
      <c r="F2739" s="11" t="s">
        <v>8720</v>
      </c>
      <c r="G2739" s="12" t="s">
        <v>8721</v>
      </c>
      <c r="I2739" s="13"/>
      <c r="J2739" s="13" t="s">
        <v>370</v>
      </c>
      <c r="M2739" s="15" t="s">
        <v>370</v>
      </c>
      <c r="N2739" s="13"/>
      <c r="O2739" s="13" t="s">
        <v>370</v>
      </c>
      <c r="P2739" s="13"/>
      <c r="R2739" s="13"/>
      <c r="S2739" s="13" t="s">
        <v>370</v>
      </c>
      <c r="T2739" s="13"/>
      <c r="W2739" s="13" t="s">
        <v>370</v>
      </c>
      <c r="Y2739" s="13"/>
      <c r="Z2739" s="14"/>
      <c r="AD2739" s="13">
        <f t="shared" si="279"/>
        <v>5</v>
      </c>
      <c r="AE2739" s="13">
        <f t="shared" si="282"/>
        <v>0</v>
      </c>
      <c r="AF2739" s="13">
        <f t="shared" si="283"/>
        <v>0</v>
      </c>
      <c r="AG2739" s="13">
        <f t="shared" si="278"/>
        <v>0</v>
      </c>
      <c r="AH2739" s="12">
        <f t="shared" si="281"/>
        <v>5</v>
      </c>
    </row>
    <row r="2740" spans="1:34" hidden="1" x14ac:dyDescent="0.3">
      <c r="A2740" s="11" t="s">
        <v>8722</v>
      </c>
      <c r="B2740" s="12" t="s">
        <v>4976</v>
      </c>
      <c r="C2740" s="12" t="s">
        <v>8595</v>
      </c>
      <c r="D2740" s="11" t="s">
        <v>8715</v>
      </c>
      <c r="E2740" s="11" t="s">
        <v>8723</v>
      </c>
      <c r="F2740" s="11" t="s">
        <v>8722</v>
      </c>
      <c r="G2740" s="12" t="s">
        <v>8724</v>
      </c>
      <c r="I2740" s="13"/>
      <c r="J2740" s="13"/>
      <c r="M2740" s="16" t="s">
        <v>416</v>
      </c>
      <c r="N2740" s="13"/>
      <c r="P2740" s="13"/>
      <c r="R2740" s="13"/>
      <c r="T2740" s="13"/>
      <c r="W2740" s="13"/>
      <c r="Y2740" s="13"/>
      <c r="Z2740" s="14"/>
      <c r="AD2740" s="13">
        <f t="shared" si="279"/>
        <v>1</v>
      </c>
      <c r="AE2740" s="13">
        <f t="shared" si="282"/>
        <v>0</v>
      </c>
      <c r="AF2740" s="13">
        <f t="shared" si="283"/>
        <v>0</v>
      </c>
      <c r="AG2740" s="13">
        <f t="shared" si="278"/>
        <v>0</v>
      </c>
      <c r="AH2740" s="12">
        <f t="shared" si="281"/>
        <v>1</v>
      </c>
    </row>
    <row r="2741" spans="1:34" hidden="1" x14ac:dyDescent="0.3">
      <c r="A2741" s="11" t="s">
        <v>8725</v>
      </c>
      <c r="B2741" s="12" t="s">
        <v>4976</v>
      </c>
      <c r="C2741" s="12" t="s">
        <v>8595</v>
      </c>
      <c r="D2741" s="11" t="s">
        <v>8715</v>
      </c>
      <c r="E2741" s="11" t="s">
        <v>8726</v>
      </c>
      <c r="F2741" s="11" t="s">
        <v>8725</v>
      </c>
      <c r="G2741" s="12" t="s">
        <v>8727</v>
      </c>
      <c r="I2741" s="13"/>
      <c r="J2741" s="13"/>
      <c r="M2741" s="16" t="s">
        <v>416</v>
      </c>
      <c r="N2741" s="13"/>
      <c r="P2741" s="13"/>
      <c r="R2741" s="13"/>
      <c r="T2741" s="13"/>
      <c r="W2741" s="13"/>
      <c r="Y2741" s="13"/>
      <c r="Z2741" s="14"/>
      <c r="AD2741" s="13">
        <f t="shared" si="279"/>
        <v>1</v>
      </c>
      <c r="AE2741" s="13">
        <f t="shared" si="282"/>
        <v>0</v>
      </c>
      <c r="AF2741" s="13">
        <f t="shared" si="283"/>
        <v>0</v>
      </c>
      <c r="AG2741" s="13">
        <f t="shared" si="278"/>
        <v>0</v>
      </c>
      <c r="AH2741" s="12">
        <f t="shared" si="281"/>
        <v>1</v>
      </c>
    </row>
    <row r="2742" spans="1:34" hidden="1" x14ac:dyDescent="0.3">
      <c r="A2742" s="11" t="s">
        <v>8728</v>
      </c>
      <c r="B2742" s="12" t="s">
        <v>4976</v>
      </c>
      <c r="C2742" s="12" t="s">
        <v>8595</v>
      </c>
      <c r="D2742" s="11" t="s">
        <v>8729</v>
      </c>
      <c r="E2742" s="11" t="s">
        <v>5868</v>
      </c>
      <c r="F2742" s="11" t="s">
        <v>8728</v>
      </c>
      <c r="G2742" s="12" t="s">
        <v>8730</v>
      </c>
      <c r="I2742" s="13"/>
      <c r="J2742" s="13" t="s">
        <v>370</v>
      </c>
      <c r="M2742" s="15" t="s">
        <v>370</v>
      </c>
      <c r="N2742" s="13"/>
      <c r="O2742" s="13" t="s">
        <v>370</v>
      </c>
      <c r="P2742" s="13"/>
      <c r="R2742" s="13"/>
      <c r="S2742" s="13" t="s">
        <v>370</v>
      </c>
      <c r="T2742" s="13"/>
      <c r="W2742" s="13"/>
      <c r="Y2742" s="13"/>
      <c r="Z2742" s="14"/>
      <c r="AD2742" s="13">
        <f t="shared" si="279"/>
        <v>4</v>
      </c>
      <c r="AE2742" s="13">
        <f t="shared" si="282"/>
        <v>0</v>
      </c>
      <c r="AF2742" s="13">
        <f t="shared" si="283"/>
        <v>0</v>
      </c>
      <c r="AG2742" s="13">
        <f t="shared" si="278"/>
        <v>0</v>
      </c>
      <c r="AH2742" s="12">
        <f t="shared" si="281"/>
        <v>4</v>
      </c>
    </row>
    <row r="2743" spans="1:34" hidden="1" x14ac:dyDescent="0.3">
      <c r="A2743" s="11" t="s">
        <v>8731</v>
      </c>
      <c r="B2743" s="12" t="s">
        <v>4976</v>
      </c>
      <c r="C2743" s="12" t="s">
        <v>8595</v>
      </c>
      <c r="D2743" s="11" t="s">
        <v>8729</v>
      </c>
      <c r="E2743" s="11" t="s">
        <v>8090</v>
      </c>
      <c r="F2743" s="11" t="s">
        <v>8731</v>
      </c>
      <c r="G2743" s="12" t="s">
        <v>8732</v>
      </c>
      <c r="I2743" s="13"/>
      <c r="J2743" s="13"/>
      <c r="M2743" s="15" t="s">
        <v>370</v>
      </c>
      <c r="N2743" s="13"/>
      <c r="O2743" s="13" t="s">
        <v>370</v>
      </c>
      <c r="P2743" s="13"/>
      <c r="R2743" s="13"/>
      <c r="T2743" s="13"/>
      <c r="W2743" s="13"/>
      <c r="Y2743" s="13"/>
      <c r="Z2743" s="14"/>
      <c r="AD2743" s="13">
        <f t="shared" si="279"/>
        <v>2</v>
      </c>
      <c r="AE2743" s="13">
        <f t="shared" si="282"/>
        <v>0</v>
      </c>
      <c r="AF2743" s="13">
        <f t="shared" si="283"/>
        <v>0</v>
      </c>
      <c r="AG2743" s="13">
        <f t="shared" si="278"/>
        <v>0</v>
      </c>
      <c r="AH2743" s="12">
        <f t="shared" si="281"/>
        <v>2</v>
      </c>
    </row>
    <row r="2744" spans="1:34" hidden="1" x14ac:dyDescent="0.3">
      <c r="A2744" s="11" t="s">
        <v>8733</v>
      </c>
      <c r="B2744" s="12" t="s">
        <v>4976</v>
      </c>
      <c r="C2744" s="12" t="s">
        <v>8595</v>
      </c>
      <c r="D2744" s="11" t="s">
        <v>8729</v>
      </c>
      <c r="E2744" s="11" t="s">
        <v>8734</v>
      </c>
      <c r="F2744" s="11" t="s">
        <v>8733</v>
      </c>
      <c r="G2744" s="12" t="s">
        <v>8735</v>
      </c>
      <c r="I2744" s="13"/>
      <c r="J2744" s="13" t="s">
        <v>370</v>
      </c>
      <c r="K2744" s="14" t="s">
        <v>370</v>
      </c>
      <c r="M2744" s="15" t="s">
        <v>370</v>
      </c>
      <c r="N2744" s="13"/>
      <c r="O2744" s="13" t="s">
        <v>370</v>
      </c>
      <c r="P2744" s="13" t="s">
        <v>370</v>
      </c>
      <c r="Q2744" s="13" t="s">
        <v>370</v>
      </c>
      <c r="R2744" s="13"/>
      <c r="S2744" s="13" t="s">
        <v>370</v>
      </c>
      <c r="T2744" s="13" t="s">
        <v>370</v>
      </c>
      <c r="W2744" s="13" t="s">
        <v>370</v>
      </c>
      <c r="Y2744" s="13"/>
      <c r="Z2744" s="14"/>
      <c r="AD2744" s="13">
        <f t="shared" si="279"/>
        <v>9</v>
      </c>
      <c r="AE2744" s="13">
        <f t="shared" si="282"/>
        <v>0</v>
      </c>
      <c r="AF2744" s="13">
        <f t="shared" si="283"/>
        <v>0</v>
      </c>
      <c r="AG2744" s="13">
        <f t="shared" si="278"/>
        <v>0</v>
      </c>
      <c r="AH2744" s="12">
        <f t="shared" si="281"/>
        <v>9</v>
      </c>
    </row>
    <row r="2745" spans="1:34" hidden="1" x14ac:dyDescent="0.3">
      <c r="A2745" s="11" t="s">
        <v>8736</v>
      </c>
      <c r="B2745" s="12" t="s">
        <v>4976</v>
      </c>
      <c r="C2745" s="12" t="s">
        <v>8737</v>
      </c>
      <c r="D2745" s="11" t="s">
        <v>8738</v>
      </c>
      <c r="E2745" s="11" t="s">
        <v>675</v>
      </c>
      <c r="F2745" s="11" t="s">
        <v>8736</v>
      </c>
      <c r="G2745" s="12" t="s">
        <v>8739</v>
      </c>
      <c r="I2745" s="13"/>
      <c r="J2745" s="13"/>
      <c r="K2745" s="14" t="s">
        <v>370</v>
      </c>
      <c r="M2745" s="15" t="s">
        <v>370</v>
      </c>
      <c r="N2745" s="13"/>
      <c r="O2745" s="13" t="s">
        <v>370</v>
      </c>
      <c r="P2745" s="13" t="s">
        <v>370</v>
      </c>
      <c r="Q2745" s="13" t="s">
        <v>370</v>
      </c>
      <c r="R2745" s="13"/>
      <c r="S2745" s="13" t="s">
        <v>370</v>
      </c>
      <c r="T2745" s="13" t="s">
        <v>370</v>
      </c>
      <c r="W2745" s="13" t="s">
        <v>370</v>
      </c>
      <c r="Y2745" s="13"/>
      <c r="Z2745" s="14"/>
      <c r="AD2745" s="13">
        <f t="shared" si="279"/>
        <v>8</v>
      </c>
      <c r="AE2745" s="13">
        <f t="shared" si="282"/>
        <v>0</v>
      </c>
      <c r="AF2745" s="13">
        <f t="shared" si="283"/>
        <v>0</v>
      </c>
      <c r="AG2745" s="13">
        <f t="shared" ref="AG2745:AG2813" si="284">COUNTIF(H2745:AA2745,"IN")</f>
        <v>0</v>
      </c>
      <c r="AH2745" s="12">
        <f t="shared" si="281"/>
        <v>8</v>
      </c>
    </row>
    <row r="2746" spans="1:34" hidden="1" x14ac:dyDescent="0.3">
      <c r="A2746" s="11" t="s">
        <v>8740</v>
      </c>
      <c r="B2746" s="12" t="s">
        <v>4976</v>
      </c>
      <c r="C2746" s="12" t="s">
        <v>8737</v>
      </c>
      <c r="D2746" s="11" t="s">
        <v>8738</v>
      </c>
      <c r="E2746" s="11" t="s">
        <v>1387</v>
      </c>
      <c r="F2746" s="11" t="s">
        <v>8740</v>
      </c>
      <c r="G2746" s="12" t="s">
        <v>8741</v>
      </c>
      <c r="I2746" s="13"/>
      <c r="J2746" s="13" t="s">
        <v>370</v>
      </c>
      <c r="M2746" s="15" t="s">
        <v>370</v>
      </c>
      <c r="N2746" s="13"/>
      <c r="O2746" s="13" t="s">
        <v>370</v>
      </c>
      <c r="P2746" s="13"/>
      <c r="R2746" s="13"/>
      <c r="S2746" s="13" t="s">
        <v>370</v>
      </c>
      <c r="T2746" s="13"/>
      <c r="W2746" s="13"/>
      <c r="Y2746" s="13"/>
      <c r="Z2746" s="14"/>
      <c r="AD2746" s="13">
        <f t="shared" si="279"/>
        <v>4</v>
      </c>
      <c r="AE2746" s="13">
        <f t="shared" si="282"/>
        <v>0</v>
      </c>
      <c r="AF2746" s="13">
        <f t="shared" si="283"/>
        <v>0</v>
      </c>
      <c r="AG2746" s="13">
        <f t="shared" si="284"/>
        <v>0</v>
      </c>
      <c r="AH2746" s="12">
        <f t="shared" si="281"/>
        <v>4</v>
      </c>
    </row>
    <row r="2747" spans="1:34" hidden="1" x14ac:dyDescent="0.3">
      <c r="A2747" s="11" t="s">
        <v>8742</v>
      </c>
      <c r="B2747" s="12" t="s">
        <v>4976</v>
      </c>
      <c r="C2747" s="12" t="s">
        <v>8737</v>
      </c>
      <c r="D2747" s="11" t="s">
        <v>8743</v>
      </c>
      <c r="E2747" s="11" t="s">
        <v>3855</v>
      </c>
      <c r="F2747" s="11" t="s">
        <v>8742</v>
      </c>
      <c r="G2747" s="12" t="s">
        <v>8744</v>
      </c>
      <c r="I2747" s="13"/>
      <c r="J2747" s="13" t="s">
        <v>370</v>
      </c>
      <c r="K2747" s="14" t="s">
        <v>370</v>
      </c>
      <c r="M2747" s="15" t="s">
        <v>370</v>
      </c>
      <c r="N2747" s="13"/>
      <c r="O2747" s="13" t="s">
        <v>370</v>
      </c>
      <c r="P2747" s="13" t="s">
        <v>370</v>
      </c>
      <c r="Q2747" s="13" t="s">
        <v>370</v>
      </c>
      <c r="R2747" s="13"/>
      <c r="S2747" s="13" t="s">
        <v>370</v>
      </c>
      <c r="T2747" s="13" t="s">
        <v>370</v>
      </c>
      <c r="U2747" s="13" t="s">
        <v>370</v>
      </c>
      <c r="W2747" s="13" t="s">
        <v>370</v>
      </c>
      <c r="Y2747" s="13"/>
      <c r="Z2747" s="14"/>
      <c r="AD2747" s="13">
        <f t="shared" si="279"/>
        <v>10</v>
      </c>
      <c r="AE2747" s="13">
        <f t="shared" si="282"/>
        <v>0</v>
      </c>
      <c r="AF2747" s="13">
        <f t="shared" si="283"/>
        <v>0</v>
      </c>
      <c r="AG2747" s="13">
        <f t="shared" si="284"/>
        <v>0</v>
      </c>
      <c r="AH2747" s="12">
        <f t="shared" si="281"/>
        <v>10</v>
      </c>
    </row>
    <row r="2748" spans="1:34" hidden="1" x14ac:dyDescent="0.3">
      <c r="A2748" s="11" t="s">
        <v>8745</v>
      </c>
      <c r="B2748" s="12" t="s">
        <v>4976</v>
      </c>
      <c r="C2748" s="12" t="s">
        <v>8737</v>
      </c>
      <c r="D2748" s="11" t="s">
        <v>8743</v>
      </c>
      <c r="E2748" s="11" t="s">
        <v>5085</v>
      </c>
      <c r="F2748" s="11" t="s">
        <v>8745</v>
      </c>
      <c r="G2748" s="12" t="s">
        <v>8746</v>
      </c>
      <c r="I2748" s="13"/>
      <c r="J2748" s="13" t="s">
        <v>370</v>
      </c>
      <c r="K2748" s="14" t="s">
        <v>370</v>
      </c>
      <c r="M2748" s="15"/>
      <c r="N2748" s="13"/>
      <c r="P2748" s="13"/>
      <c r="Q2748" s="13"/>
      <c r="R2748" s="13"/>
      <c r="S2748" s="13" t="s">
        <v>370</v>
      </c>
      <c r="T2748" s="13"/>
      <c r="W2748" s="13"/>
      <c r="Y2748" s="13"/>
      <c r="Z2748" s="14"/>
      <c r="AD2748" s="13">
        <f t="shared" ref="AD2748:AD2819" si="285">COUNTIF(H2748:Z2748,"X")+COUNTIF(H2748:Z2748, "X(e)")</f>
        <v>3</v>
      </c>
      <c r="AE2748" s="13">
        <f t="shared" si="282"/>
        <v>0</v>
      </c>
      <c r="AF2748" s="13">
        <f t="shared" si="283"/>
        <v>0</v>
      </c>
      <c r="AG2748" s="13">
        <f t="shared" si="284"/>
        <v>0</v>
      </c>
      <c r="AH2748" s="12">
        <f t="shared" si="281"/>
        <v>3</v>
      </c>
    </row>
    <row r="2749" spans="1:34" hidden="1" x14ac:dyDescent="0.3">
      <c r="A2749" s="11" t="s">
        <v>149</v>
      </c>
      <c r="B2749" s="12" t="s">
        <v>4976</v>
      </c>
      <c r="C2749" s="12" t="s">
        <v>8737</v>
      </c>
      <c r="D2749" s="11" t="s">
        <v>8747</v>
      </c>
      <c r="E2749" s="11" t="s">
        <v>998</v>
      </c>
      <c r="F2749" s="11" t="s">
        <v>149</v>
      </c>
      <c r="G2749" s="12" t="s">
        <v>8748</v>
      </c>
      <c r="I2749" s="13"/>
      <c r="J2749" s="13"/>
      <c r="K2749" s="14" t="s">
        <v>370</v>
      </c>
      <c r="M2749" s="15" t="s">
        <v>370</v>
      </c>
      <c r="N2749" s="13"/>
      <c r="O2749" s="13" t="s">
        <v>370</v>
      </c>
      <c r="P2749" s="13" t="s">
        <v>370</v>
      </c>
      <c r="Q2749" s="13" t="s">
        <v>370</v>
      </c>
      <c r="S2749" s="13" t="s">
        <v>370</v>
      </c>
      <c r="T2749" s="13" t="s">
        <v>370</v>
      </c>
      <c r="W2749" s="13" t="s">
        <v>370</v>
      </c>
      <c r="Y2749" s="13"/>
      <c r="Z2749" s="14"/>
      <c r="AD2749" s="13">
        <f t="shared" si="285"/>
        <v>8</v>
      </c>
      <c r="AE2749" s="13">
        <f t="shared" si="282"/>
        <v>0</v>
      </c>
      <c r="AF2749" s="13">
        <f t="shared" si="283"/>
        <v>0</v>
      </c>
      <c r="AG2749" s="13">
        <f t="shared" si="284"/>
        <v>0</v>
      </c>
      <c r="AH2749" s="12">
        <f t="shared" si="281"/>
        <v>8</v>
      </c>
    </row>
    <row r="2750" spans="1:34" hidden="1" x14ac:dyDescent="0.3">
      <c r="A2750" s="11" t="s">
        <v>8749</v>
      </c>
      <c r="B2750" s="12" t="s">
        <v>4976</v>
      </c>
      <c r="C2750" s="12" t="s">
        <v>8737</v>
      </c>
      <c r="D2750" s="11" t="s">
        <v>8747</v>
      </c>
      <c r="E2750" s="11" t="s">
        <v>2257</v>
      </c>
      <c r="F2750" s="11" t="s">
        <v>8749</v>
      </c>
      <c r="G2750" s="12" t="s">
        <v>8750</v>
      </c>
      <c r="H2750" s="13" t="s">
        <v>370</v>
      </c>
      <c r="I2750" s="13"/>
      <c r="J2750" s="13"/>
      <c r="K2750" s="14" t="s">
        <v>370</v>
      </c>
      <c r="M2750" s="15"/>
      <c r="N2750" s="13"/>
      <c r="P2750" s="13"/>
      <c r="R2750" s="13" t="s">
        <v>370</v>
      </c>
      <c r="T2750" s="13"/>
      <c r="W2750" s="13"/>
      <c r="Y2750" s="13"/>
      <c r="Z2750" s="14"/>
      <c r="AD2750" s="13">
        <f t="shared" si="285"/>
        <v>3</v>
      </c>
      <c r="AE2750" s="13">
        <f t="shared" si="282"/>
        <v>0</v>
      </c>
      <c r="AF2750" s="13">
        <f t="shared" si="283"/>
        <v>0</v>
      </c>
      <c r="AG2750" s="13">
        <f t="shared" si="284"/>
        <v>0</v>
      </c>
      <c r="AH2750" s="12">
        <f t="shared" si="281"/>
        <v>3</v>
      </c>
    </row>
    <row r="2751" spans="1:34" hidden="1" x14ac:dyDescent="0.3">
      <c r="A2751" s="11" t="s">
        <v>8751</v>
      </c>
      <c r="B2751" s="12" t="s">
        <v>4976</v>
      </c>
      <c r="C2751" s="12" t="s">
        <v>8737</v>
      </c>
      <c r="D2751" s="11" t="s">
        <v>8747</v>
      </c>
      <c r="E2751" s="11" t="s">
        <v>8752</v>
      </c>
      <c r="F2751" s="11" t="s">
        <v>8751</v>
      </c>
      <c r="G2751" s="12" t="s">
        <v>8753</v>
      </c>
      <c r="I2751" s="13"/>
      <c r="J2751" s="13"/>
      <c r="K2751" s="14" t="s">
        <v>370</v>
      </c>
      <c r="M2751" s="15" t="s">
        <v>396</v>
      </c>
      <c r="N2751" s="13"/>
      <c r="P2751" s="13"/>
      <c r="R2751" s="13"/>
      <c r="S2751" s="16"/>
      <c r="T2751" s="13"/>
      <c r="W2751" s="13" t="s">
        <v>370</v>
      </c>
      <c r="Y2751" s="13"/>
      <c r="Z2751" s="14"/>
      <c r="AD2751" s="13">
        <f t="shared" si="285"/>
        <v>2</v>
      </c>
      <c r="AE2751" s="13">
        <f t="shared" si="282"/>
        <v>0</v>
      </c>
      <c r="AF2751" s="13">
        <f t="shared" si="283"/>
        <v>0</v>
      </c>
      <c r="AG2751" s="13">
        <f t="shared" si="284"/>
        <v>0</v>
      </c>
      <c r="AH2751" s="12">
        <f t="shared" si="281"/>
        <v>2</v>
      </c>
    </row>
    <row r="2752" spans="1:34" hidden="1" x14ac:dyDescent="0.3">
      <c r="A2752" s="11" t="s">
        <v>8754</v>
      </c>
      <c r="B2752" s="12" t="s">
        <v>4976</v>
      </c>
      <c r="C2752" s="12" t="s">
        <v>8737</v>
      </c>
      <c r="D2752" s="11" t="s">
        <v>8747</v>
      </c>
      <c r="E2752" s="11" t="s">
        <v>3521</v>
      </c>
      <c r="F2752" s="11" t="s">
        <v>8754</v>
      </c>
      <c r="G2752" s="12" t="s">
        <v>8755</v>
      </c>
      <c r="I2752" s="13"/>
      <c r="J2752" s="13"/>
      <c r="K2752" s="14" t="s">
        <v>370</v>
      </c>
      <c r="M2752" s="12"/>
      <c r="N2752" s="13"/>
      <c r="P2752" s="13" t="s">
        <v>370</v>
      </c>
      <c r="Q2752" s="13" t="s">
        <v>370</v>
      </c>
      <c r="R2752" s="13"/>
      <c r="T2752" s="13" t="s">
        <v>370</v>
      </c>
      <c r="W2752" s="13"/>
      <c r="Y2752" s="13"/>
      <c r="Z2752" s="14"/>
      <c r="AD2752" s="13">
        <f t="shared" si="285"/>
        <v>4</v>
      </c>
      <c r="AE2752" s="13">
        <f t="shared" si="282"/>
        <v>0</v>
      </c>
      <c r="AF2752" s="13">
        <f t="shared" si="283"/>
        <v>0</v>
      </c>
      <c r="AG2752" s="13">
        <f t="shared" si="284"/>
        <v>0</v>
      </c>
      <c r="AH2752" s="12">
        <f t="shared" si="281"/>
        <v>4</v>
      </c>
    </row>
    <row r="2753" spans="1:34" hidden="1" x14ac:dyDescent="0.3">
      <c r="A2753" s="11" t="s">
        <v>8756</v>
      </c>
      <c r="B2753" s="12" t="s">
        <v>4976</v>
      </c>
      <c r="C2753" s="12" t="s">
        <v>8737</v>
      </c>
      <c r="D2753" s="11" t="s">
        <v>8747</v>
      </c>
      <c r="E2753" s="11" t="s">
        <v>8757</v>
      </c>
      <c r="F2753" s="11" t="s">
        <v>8756</v>
      </c>
      <c r="G2753" s="12" t="s">
        <v>8758</v>
      </c>
      <c r="I2753" s="13"/>
      <c r="J2753" s="13"/>
      <c r="M2753" s="15"/>
      <c r="N2753" s="13"/>
      <c r="P2753" s="13"/>
      <c r="R2753" s="13"/>
      <c r="S2753" s="16" t="s">
        <v>416</v>
      </c>
      <c r="T2753" s="13"/>
      <c r="W2753" s="13"/>
      <c r="Y2753" s="13"/>
      <c r="Z2753" s="14"/>
      <c r="AD2753" s="13">
        <f t="shared" si="285"/>
        <v>1</v>
      </c>
      <c r="AE2753" s="13">
        <f t="shared" si="282"/>
        <v>0</v>
      </c>
      <c r="AF2753" s="13">
        <f t="shared" si="283"/>
        <v>0</v>
      </c>
      <c r="AG2753" s="13">
        <f t="shared" si="284"/>
        <v>0</v>
      </c>
      <c r="AH2753" s="12">
        <f t="shared" si="281"/>
        <v>1</v>
      </c>
    </row>
    <row r="2754" spans="1:34" hidden="1" x14ac:dyDescent="0.3">
      <c r="A2754" s="11" t="s">
        <v>8759</v>
      </c>
      <c r="B2754" s="12" t="s">
        <v>4976</v>
      </c>
      <c r="C2754" s="12" t="s">
        <v>8737</v>
      </c>
      <c r="D2754" s="11" t="s">
        <v>8747</v>
      </c>
      <c r="E2754" s="11" t="s">
        <v>5844</v>
      </c>
      <c r="F2754" s="11" t="s">
        <v>8759</v>
      </c>
      <c r="G2754" s="12" t="s">
        <v>8760</v>
      </c>
      <c r="I2754" s="13"/>
      <c r="J2754" s="13"/>
      <c r="K2754" s="14" t="s">
        <v>370</v>
      </c>
      <c r="M2754" s="15"/>
      <c r="N2754" s="13"/>
      <c r="P2754" s="13"/>
      <c r="R2754" s="13"/>
      <c r="S2754" s="16"/>
      <c r="T2754" s="13"/>
      <c r="W2754" s="13"/>
      <c r="Y2754" s="13"/>
      <c r="Z2754" s="14"/>
      <c r="AD2754" s="13">
        <f t="shared" si="285"/>
        <v>1</v>
      </c>
      <c r="AE2754" s="13">
        <f t="shared" si="282"/>
        <v>0</v>
      </c>
      <c r="AF2754" s="13">
        <f t="shared" si="283"/>
        <v>0</v>
      </c>
      <c r="AG2754" s="13">
        <f t="shared" si="284"/>
        <v>0</v>
      </c>
      <c r="AH2754" s="12">
        <f t="shared" si="281"/>
        <v>1</v>
      </c>
    </row>
    <row r="2755" spans="1:34" hidden="1" x14ac:dyDescent="0.3">
      <c r="A2755" s="11" t="s">
        <v>8761</v>
      </c>
      <c r="B2755" s="12" t="s">
        <v>4976</v>
      </c>
      <c r="C2755" s="12" t="s">
        <v>8737</v>
      </c>
      <c r="D2755" s="11" t="s">
        <v>8747</v>
      </c>
      <c r="E2755" s="11" t="s">
        <v>8762</v>
      </c>
      <c r="F2755" s="11" t="s">
        <v>8761</v>
      </c>
      <c r="G2755" s="12" t="s">
        <v>8763</v>
      </c>
      <c r="I2755" s="13"/>
      <c r="J2755" s="13"/>
      <c r="K2755" s="17" t="s">
        <v>416</v>
      </c>
      <c r="M2755" s="15"/>
      <c r="N2755" s="13"/>
      <c r="P2755" s="13"/>
      <c r="R2755" s="13"/>
      <c r="S2755" s="16"/>
      <c r="T2755" s="13"/>
      <c r="W2755" s="13"/>
      <c r="Y2755" s="13"/>
      <c r="Z2755" s="14"/>
      <c r="AD2755" s="13">
        <f t="shared" si="285"/>
        <v>1</v>
      </c>
      <c r="AE2755" s="13">
        <f t="shared" si="282"/>
        <v>0</v>
      </c>
      <c r="AF2755" s="13">
        <f t="shared" si="283"/>
        <v>0</v>
      </c>
      <c r="AG2755" s="13">
        <f t="shared" si="284"/>
        <v>0</v>
      </c>
      <c r="AH2755" s="12">
        <f t="shared" si="281"/>
        <v>1</v>
      </c>
    </row>
    <row r="2756" spans="1:34" hidden="1" x14ac:dyDescent="0.3">
      <c r="A2756" s="11" t="s">
        <v>8764</v>
      </c>
      <c r="B2756" s="12" t="s">
        <v>4976</v>
      </c>
      <c r="C2756" s="12" t="s">
        <v>8737</v>
      </c>
      <c r="D2756" s="11" t="s">
        <v>8747</v>
      </c>
      <c r="E2756" s="11" t="s">
        <v>8765</v>
      </c>
      <c r="F2756" s="11" t="s">
        <v>8764</v>
      </c>
      <c r="G2756" s="12" t="s">
        <v>8766</v>
      </c>
      <c r="I2756" s="13"/>
      <c r="J2756" s="13"/>
      <c r="M2756" s="15" t="s">
        <v>370</v>
      </c>
      <c r="N2756" s="13"/>
      <c r="O2756" s="13" t="s">
        <v>370</v>
      </c>
      <c r="P2756" s="13"/>
      <c r="R2756" s="13"/>
      <c r="T2756" s="13"/>
      <c r="W2756" s="13"/>
      <c r="Y2756" s="13"/>
      <c r="Z2756" s="14"/>
      <c r="AD2756" s="13">
        <f t="shared" si="285"/>
        <v>2</v>
      </c>
      <c r="AE2756" s="13">
        <f t="shared" si="282"/>
        <v>0</v>
      </c>
      <c r="AF2756" s="13">
        <f t="shared" si="283"/>
        <v>0</v>
      </c>
      <c r="AG2756" s="13">
        <f t="shared" si="284"/>
        <v>0</v>
      </c>
      <c r="AH2756" s="12">
        <f t="shared" si="281"/>
        <v>2</v>
      </c>
    </row>
    <row r="2757" spans="1:34" hidden="1" x14ac:dyDescent="0.3">
      <c r="A2757" s="11" t="s">
        <v>8767</v>
      </c>
      <c r="B2757" s="12" t="s">
        <v>4976</v>
      </c>
      <c r="C2757" s="12" t="s">
        <v>8737</v>
      </c>
      <c r="D2757" s="11" t="s">
        <v>8747</v>
      </c>
      <c r="E2757" s="11" t="s">
        <v>8768</v>
      </c>
      <c r="F2757" s="11" t="s">
        <v>8767</v>
      </c>
      <c r="G2757" s="12" t="s">
        <v>8769</v>
      </c>
      <c r="H2757" s="13" t="s">
        <v>370</v>
      </c>
      <c r="I2757" s="13"/>
      <c r="J2757" s="13" t="s">
        <v>370</v>
      </c>
      <c r="K2757" s="14" t="s">
        <v>370</v>
      </c>
      <c r="M2757" s="15"/>
      <c r="N2757" s="13"/>
      <c r="P2757" s="13"/>
      <c r="R2757" s="13" t="s">
        <v>370</v>
      </c>
      <c r="T2757" s="13"/>
      <c r="V2757" s="13" t="s">
        <v>370</v>
      </c>
      <c r="W2757" s="13"/>
      <c r="Y2757" s="13"/>
      <c r="Z2757" s="14"/>
      <c r="AD2757" s="13">
        <f t="shared" si="285"/>
        <v>5</v>
      </c>
      <c r="AE2757" s="13">
        <f t="shared" si="282"/>
        <v>0</v>
      </c>
      <c r="AF2757" s="13">
        <f t="shared" si="283"/>
        <v>0</v>
      </c>
      <c r="AG2757" s="13">
        <f t="shared" si="284"/>
        <v>0</v>
      </c>
      <c r="AH2757" s="12">
        <f t="shared" ref="AH2757:AH2820" si="286">SUM(AD2757:AG2757)</f>
        <v>5</v>
      </c>
    </row>
    <row r="2758" spans="1:34" hidden="1" x14ac:dyDescent="0.3">
      <c r="A2758" s="11" t="s">
        <v>157</v>
      </c>
      <c r="B2758" s="12" t="s">
        <v>4976</v>
      </c>
      <c r="C2758" s="12" t="s">
        <v>8770</v>
      </c>
      <c r="D2758" s="11" t="s">
        <v>8771</v>
      </c>
      <c r="E2758" s="11" t="s">
        <v>686</v>
      </c>
      <c r="F2758" s="11" t="s">
        <v>157</v>
      </c>
      <c r="G2758" s="12" t="s">
        <v>8772</v>
      </c>
      <c r="H2758" s="13" t="s">
        <v>370</v>
      </c>
      <c r="I2758" s="13"/>
      <c r="J2758" s="13" t="s">
        <v>370</v>
      </c>
      <c r="K2758" s="14" t="s">
        <v>370</v>
      </c>
      <c r="M2758" s="15" t="s">
        <v>370</v>
      </c>
      <c r="N2758" s="13"/>
      <c r="O2758" s="13" t="s">
        <v>370</v>
      </c>
      <c r="P2758" s="13" t="s">
        <v>370</v>
      </c>
      <c r="Q2758" s="13" t="s">
        <v>370</v>
      </c>
      <c r="R2758" s="13" t="s">
        <v>370</v>
      </c>
      <c r="S2758" s="13" t="s">
        <v>370</v>
      </c>
      <c r="T2758" s="13" t="s">
        <v>370</v>
      </c>
      <c r="W2758" s="13" t="s">
        <v>370</v>
      </c>
      <c r="Y2758" s="13"/>
      <c r="Z2758" s="14"/>
      <c r="AD2758" s="13">
        <f t="shared" si="285"/>
        <v>11</v>
      </c>
      <c r="AE2758" s="13">
        <f t="shared" si="282"/>
        <v>0</v>
      </c>
      <c r="AF2758" s="13">
        <f t="shared" si="283"/>
        <v>0</v>
      </c>
      <c r="AG2758" s="13">
        <f t="shared" si="284"/>
        <v>0</v>
      </c>
      <c r="AH2758" s="12">
        <f t="shared" si="286"/>
        <v>11</v>
      </c>
    </row>
    <row r="2759" spans="1:34" hidden="1" x14ac:dyDescent="0.3">
      <c r="A2759" s="11" t="s">
        <v>8773</v>
      </c>
      <c r="B2759" s="12" t="s">
        <v>4976</v>
      </c>
      <c r="C2759" s="12" t="s">
        <v>8774</v>
      </c>
      <c r="D2759" s="11" t="s">
        <v>8775</v>
      </c>
      <c r="E2759" s="11" t="s">
        <v>609</v>
      </c>
      <c r="F2759" s="11" t="s">
        <v>8773</v>
      </c>
      <c r="G2759" s="12" t="s">
        <v>8776</v>
      </c>
      <c r="I2759" s="13"/>
      <c r="J2759" s="13" t="s">
        <v>370</v>
      </c>
      <c r="M2759" s="15" t="s">
        <v>370</v>
      </c>
      <c r="N2759" s="13"/>
      <c r="O2759" s="13" t="s">
        <v>370</v>
      </c>
      <c r="P2759" s="13"/>
      <c r="R2759" s="13"/>
      <c r="S2759" s="13" t="s">
        <v>370</v>
      </c>
      <c r="T2759" s="13"/>
      <c r="W2759" s="13" t="s">
        <v>370</v>
      </c>
      <c r="Y2759" s="13"/>
      <c r="Z2759" s="14"/>
      <c r="AD2759" s="13">
        <f t="shared" si="285"/>
        <v>5</v>
      </c>
      <c r="AE2759" s="13">
        <f t="shared" si="282"/>
        <v>0</v>
      </c>
      <c r="AF2759" s="13">
        <f t="shared" si="283"/>
        <v>0</v>
      </c>
      <c r="AG2759" s="13">
        <f t="shared" si="284"/>
        <v>0</v>
      </c>
      <c r="AH2759" s="12">
        <f t="shared" si="286"/>
        <v>5</v>
      </c>
    </row>
    <row r="2760" spans="1:34" hidden="1" x14ac:dyDescent="0.3">
      <c r="A2760" s="11" t="s">
        <v>8777</v>
      </c>
      <c r="B2760" s="12" t="s">
        <v>4976</v>
      </c>
      <c r="C2760" s="12" t="s">
        <v>8774</v>
      </c>
      <c r="D2760" s="11" t="s">
        <v>8775</v>
      </c>
      <c r="E2760" s="11" t="s">
        <v>8778</v>
      </c>
      <c r="F2760" s="11" t="s">
        <v>8777</v>
      </c>
      <c r="G2760" s="12" t="s">
        <v>8779</v>
      </c>
      <c r="H2760" s="13" t="s">
        <v>370</v>
      </c>
      <c r="I2760" s="13"/>
      <c r="J2760" s="13" t="s">
        <v>370</v>
      </c>
      <c r="M2760" s="15"/>
      <c r="N2760" s="13"/>
      <c r="P2760" s="13"/>
      <c r="R2760" s="13"/>
      <c r="T2760" s="13"/>
      <c r="W2760" s="13"/>
      <c r="Y2760" s="13"/>
      <c r="Z2760" s="14"/>
      <c r="AD2760" s="13">
        <f t="shared" si="285"/>
        <v>2</v>
      </c>
      <c r="AE2760" s="13">
        <f t="shared" si="282"/>
        <v>0</v>
      </c>
      <c r="AF2760" s="13">
        <f t="shared" si="283"/>
        <v>0</v>
      </c>
      <c r="AG2760" s="13">
        <f t="shared" si="284"/>
        <v>0</v>
      </c>
      <c r="AH2760" s="12">
        <f t="shared" si="286"/>
        <v>2</v>
      </c>
    </row>
    <row r="2761" spans="1:34" hidden="1" x14ac:dyDescent="0.3">
      <c r="A2761" s="11" t="s">
        <v>8780</v>
      </c>
      <c r="B2761" s="12" t="s">
        <v>4976</v>
      </c>
      <c r="C2761" s="12" t="s">
        <v>8781</v>
      </c>
      <c r="D2761" s="11" t="s">
        <v>8782</v>
      </c>
      <c r="E2761" s="11" t="s">
        <v>8783</v>
      </c>
      <c r="F2761" s="11" t="s">
        <v>8780</v>
      </c>
      <c r="G2761" s="12" t="s">
        <v>8784</v>
      </c>
      <c r="I2761" s="13" t="s">
        <v>524</v>
      </c>
      <c r="J2761" s="13"/>
      <c r="M2761" s="15" t="s">
        <v>524</v>
      </c>
      <c r="N2761" s="13" t="s">
        <v>524</v>
      </c>
      <c r="O2761" s="13" t="s">
        <v>396</v>
      </c>
      <c r="P2761" s="13"/>
      <c r="R2761" s="13"/>
      <c r="T2761" s="13"/>
      <c r="W2761" s="13" t="s">
        <v>524</v>
      </c>
      <c r="Y2761" s="13"/>
      <c r="Z2761" s="14"/>
      <c r="AD2761" s="13">
        <f t="shared" si="285"/>
        <v>0</v>
      </c>
      <c r="AE2761" s="13">
        <f t="shared" si="282"/>
        <v>0</v>
      </c>
      <c r="AF2761" s="13">
        <f t="shared" si="283"/>
        <v>4</v>
      </c>
      <c r="AG2761" s="13">
        <f t="shared" si="284"/>
        <v>0</v>
      </c>
      <c r="AH2761" s="12">
        <f t="shared" si="286"/>
        <v>4</v>
      </c>
    </row>
    <row r="2762" spans="1:34" hidden="1" x14ac:dyDescent="0.3">
      <c r="A2762" s="11" t="s">
        <v>8785</v>
      </c>
      <c r="B2762" s="12" t="s">
        <v>4976</v>
      </c>
      <c r="C2762" s="12" t="s">
        <v>8786</v>
      </c>
      <c r="D2762" s="11" t="s">
        <v>8787</v>
      </c>
      <c r="E2762" s="11" t="s">
        <v>8788</v>
      </c>
      <c r="F2762" s="11" t="s">
        <v>8785</v>
      </c>
      <c r="G2762" s="12" t="s">
        <v>8789</v>
      </c>
      <c r="I2762" s="13"/>
      <c r="J2762" s="13"/>
      <c r="M2762" s="15" t="s">
        <v>370</v>
      </c>
      <c r="N2762" s="13"/>
      <c r="P2762" s="13"/>
      <c r="R2762" s="13"/>
      <c r="T2762" s="13"/>
      <c r="W2762" s="13"/>
      <c r="Y2762" s="13"/>
      <c r="Z2762" s="14"/>
      <c r="AD2762" s="13">
        <f t="shared" si="285"/>
        <v>1</v>
      </c>
      <c r="AE2762" s="13">
        <f t="shared" si="282"/>
        <v>0</v>
      </c>
      <c r="AF2762" s="13">
        <f t="shared" si="283"/>
        <v>0</v>
      </c>
      <c r="AG2762" s="13">
        <f t="shared" si="284"/>
        <v>0</v>
      </c>
      <c r="AH2762" s="12">
        <f t="shared" si="286"/>
        <v>1</v>
      </c>
    </row>
    <row r="2763" spans="1:34" hidden="1" x14ac:dyDescent="0.3">
      <c r="A2763" s="11" t="s">
        <v>8790</v>
      </c>
      <c r="B2763" s="12" t="s">
        <v>4976</v>
      </c>
      <c r="C2763" s="12" t="s">
        <v>8786</v>
      </c>
      <c r="D2763" s="11" t="s">
        <v>8787</v>
      </c>
      <c r="E2763" s="11" t="s">
        <v>3378</v>
      </c>
      <c r="F2763" s="11" t="s">
        <v>8790</v>
      </c>
      <c r="G2763" s="12" t="s">
        <v>8791</v>
      </c>
      <c r="I2763" s="13"/>
      <c r="J2763" s="13" t="s">
        <v>370</v>
      </c>
      <c r="M2763" s="15" t="s">
        <v>370</v>
      </c>
      <c r="N2763" s="13"/>
      <c r="O2763" s="13" t="s">
        <v>370</v>
      </c>
      <c r="P2763" s="13"/>
      <c r="R2763" s="13"/>
      <c r="S2763" s="13" t="s">
        <v>370</v>
      </c>
      <c r="T2763" s="13"/>
      <c r="W2763" s="13" t="s">
        <v>370</v>
      </c>
      <c r="Y2763" s="13"/>
      <c r="Z2763" s="14"/>
      <c r="AD2763" s="13">
        <f t="shared" si="285"/>
        <v>5</v>
      </c>
      <c r="AE2763" s="13">
        <f t="shared" si="282"/>
        <v>0</v>
      </c>
      <c r="AF2763" s="13">
        <f t="shared" si="283"/>
        <v>0</v>
      </c>
      <c r="AG2763" s="13">
        <f t="shared" si="284"/>
        <v>0</v>
      </c>
      <c r="AH2763" s="12">
        <f t="shared" si="286"/>
        <v>5</v>
      </c>
    </row>
    <row r="2764" spans="1:34" hidden="1" x14ac:dyDescent="0.3">
      <c r="A2764" s="11" t="s">
        <v>8792</v>
      </c>
      <c r="B2764" s="12" t="s">
        <v>4976</v>
      </c>
      <c r="C2764" s="12" t="s">
        <v>8786</v>
      </c>
      <c r="D2764" s="11" t="s">
        <v>8793</v>
      </c>
      <c r="E2764" s="11" t="s">
        <v>8794</v>
      </c>
      <c r="F2764" s="11" t="s">
        <v>8792</v>
      </c>
      <c r="G2764" s="12" t="s">
        <v>8795</v>
      </c>
      <c r="I2764" s="13"/>
      <c r="J2764" s="13"/>
      <c r="K2764" s="14" t="s">
        <v>370</v>
      </c>
      <c r="M2764" s="15" t="s">
        <v>370</v>
      </c>
      <c r="N2764" s="13"/>
      <c r="P2764" s="13"/>
      <c r="R2764" s="13"/>
      <c r="T2764" s="13"/>
      <c r="U2764" s="13" t="s">
        <v>370</v>
      </c>
      <c r="W2764" s="13" t="s">
        <v>370</v>
      </c>
      <c r="Y2764" s="13"/>
      <c r="Z2764" s="14"/>
      <c r="AD2764" s="13">
        <f t="shared" si="285"/>
        <v>4</v>
      </c>
      <c r="AE2764" s="13">
        <f t="shared" si="282"/>
        <v>0</v>
      </c>
      <c r="AF2764" s="13">
        <f t="shared" si="283"/>
        <v>0</v>
      </c>
      <c r="AG2764" s="13">
        <f t="shared" si="284"/>
        <v>0</v>
      </c>
      <c r="AH2764" s="12">
        <f t="shared" si="286"/>
        <v>4</v>
      </c>
    </row>
    <row r="2765" spans="1:34" hidden="1" x14ac:dyDescent="0.3">
      <c r="A2765" s="11" t="s">
        <v>8796</v>
      </c>
      <c r="B2765" s="12" t="s">
        <v>4976</v>
      </c>
      <c r="C2765" s="12" t="s">
        <v>8786</v>
      </c>
      <c r="D2765" s="11" t="s">
        <v>8793</v>
      </c>
      <c r="E2765" s="11" t="s">
        <v>8797</v>
      </c>
      <c r="F2765" s="11" t="s">
        <v>8796</v>
      </c>
      <c r="G2765" s="12" t="s">
        <v>8798</v>
      </c>
      <c r="I2765" s="13"/>
      <c r="J2765" s="13" t="s">
        <v>370</v>
      </c>
      <c r="M2765" s="15" t="s">
        <v>370</v>
      </c>
      <c r="N2765" s="13"/>
      <c r="O2765" s="13" t="s">
        <v>370</v>
      </c>
      <c r="P2765" s="13"/>
      <c r="R2765" s="13"/>
      <c r="S2765" s="13" t="s">
        <v>370</v>
      </c>
      <c r="T2765" s="13"/>
      <c r="W2765" s="13" t="s">
        <v>370</v>
      </c>
      <c r="Y2765" s="13"/>
      <c r="Z2765" s="14"/>
      <c r="AD2765" s="13">
        <f t="shared" si="285"/>
        <v>5</v>
      </c>
      <c r="AE2765" s="13">
        <f t="shared" si="282"/>
        <v>0</v>
      </c>
      <c r="AF2765" s="13">
        <f t="shared" si="283"/>
        <v>0</v>
      </c>
      <c r="AG2765" s="13">
        <f t="shared" si="284"/>
        <v>0</v>
      </c>
      <c r="AH2765" s="12">
        <f t="shared" si="286"/>
        <v>5</v>
      </c>
    </row>
    <row r="2766" spans="1:34" hidden="1" x14ac:dyDescent="0.3">
      <c r="A2766" s="11" t="s">
        <v>8799</v>
      </c>
      <c r="B2766" s="12" t="s">
        <v>4976</v>
      </c>
      <c r="C2766" s="12" t="s">
        <v>8786</v>
      </c>
      <c r="D2766" s="11" t="s">
        <v>8793</v>
      </c>
      <c r="E2766" s="11" t="s">
        <v>2392</v>
      </c>
      <c r="F2766" s="11" t="s">
        <v>8799</v>
      </c>
      <c r="G2766" s="12" t="s">
        <v>8800</v>
      </c>
      <c r="H2766" s="13" t="s">
        <v>370</v>
      </c>
      <c r="I2766" s="13"/>
      <c r="J2766" s="13" t="s">
        <v>370</v>
      </c>
      <c r="M2766" s="15" t="s">
        <v>370</v>
      </c>
      <c r="N2766" s="13"/>
      <c r="O2766" s="13" t="s">
        <v>370</v>
      </c>
      <c r="P2766" s="13"/>
      <c r="R2766" s="13"/>
      <c r="S2766" s="13" t="s">
        <v>370</v>
      </c>
      <c r="T2766" s="13"/>
      <c r="W2766" s="13" t="s">
        <v>370</v>
      </c>
      <c r="Y2766" s="13"/>
      <c r="Z2766" s="14"/>
      <c r="AD2766" s="13">
        <f t="shared" si="285"/>
        <v>6</v>
      </c>
      <c r="AE2766" s="13">
        <f t="shared" si="282"/>
        <v>0</v>
      </c>
      <c r="AF2766" s="13">
        <f t="shared" si="283"/>
        <v>0</v>
      </c>
      <c r="AG2766" s="13">
        <f t="shared" si="284"/>
        <v>0</v>
      </c>
      <c r="AH2766" s="12">
        <f t="shared" si="286"/>
        <v>6</v>
      </c>
    </row>
    <row r="2767" spans="1:34" hidden="1" x14ac:dyDescent="0.3">
      <c r="A2767" s="11" t="s">
        <v>8801</v>
      </c>
      <c r="B2767" s="12" t="s">
        <v>4976</v>
      </c>
      <c r="C2767" s="12" t="s">
        <v>8786</v>
      </c>
      <c r="D2767" s="11" t="s">
        <v>8793</v>
      </c>
      <c r="E2767" s="11" t="s">
        <v>8802</v>
      </c>
      <c r="F2767" s="11" t="s">
        <v>8801</v>
      </c>
      <c r="G2767" s="12" t="s">
        <v>8803</v>
      </c>
      <c r="H2767" s="13" t="s">
        <v>1177</v>
      </c>
      <c r="I2767" s="13" t="s">
        <v>361</v>
      </c>
      <c r="J2767" s="13" t="s">
        <v>538</v>
      </c>
      <c r="K2767" s="14" t="s">
        <v>538</v>
      </c>
      <c r="L2767" s="13" t="s">
        <v>524</v>
      </c>
      <c r="M2767" s="15" t="s">
        <v>538</v>
      </c>
      <c r="N2767" s="13" t="s">
        <v>538</v>
      </c>
      <c r="P2767" s="13"/>
      <c r="Q2767" s="13" t="s">
        <v>538</v>
      </c>
      <c r="R2767" s="13" t="s">
        <v>524</v>
      </c>
      <c r="S2767" s="13" t="s">
        <v>524</v>
      </c>
      <c r="T2767" s="13"/>
      <c r="U2767" s="13" t="s">
        <v>524</v>
      </c>
      <c r="W2767" s="13" t="s">
        <v>538</v>
      </c>
      <c r="Y2767" s="13" t="s">
        <v>538</v>
      </c>
      <c r="Z2767" s="14"/>
      <c r="AD2767" s="13">
        <f t="shared" si="285"/>
        <v>0</v>
      </c>
      <c r="AE2767" s="13">
        <f t="shared" si="282"/>
        <v>7</v>
      </c>
      <c r="AF2767" s="13">
        <f t="shared" si="283"/>
        <v>5</v>
      </c>
      <c r="AG2767" s="13">
        <f t="shared" si="284"/>
        <v>0</v>
      </c>
      <c r="AH2767" s="12">
        <f t="shared" si="286"/>
        <v>12</v>
      </c>
    </row>
    <row r="2768" spans="1:34" hidden="1" x14ac:dyDescent="0.3">
      <c r="A2768" s="11" t="s">
        <v>306</v>
      </c>
      <c r="B2768" s="12" t="s">
        <v>4976</v>
      </c>
      <c r="C2768" s="12" t="s">
        <v>8786</v>
      </c>
      <c r="D2768" s="11" t="s">
        <v>8793</v>
      </c>
      <c r="E2768" s="11" t="s">
        <v>7589</v>
      </c>
      <c r="F2768" s="11" t="s">
        <v>306</v>
      </c>
      <c r="G2768" s="12" t="s">
        <v>8804</v>
      </c>
      <c r="I2768" s="13"/>
      <c r="J2768" s="13"/>
      <c r="K2768" s="14" t="s">
        <v>538</v>
      </c>
      <c r="M2768" s="15" t="s">
        <v>538</v>
      </c>
      <c r="N2768" s="13" t="s">
        <v>524</v>
      </c>
      <c r="O2768" s="13" t="s">
        <v>538</v>
      </c>
      <c r="P2768" s="13"/>
      <c r="Q2768" s="13" t="s">
        <v>538</v>
      </c>
      <c r="R2768" s="13"/>
      <c r="S2768" s="13" t="s">
        <v>538</v>
      </c>
      <c r="T2768" s="13" t="s">
        <v>538</v>
      </c>
      <c r="U2768" s="13" t="s">
        <v>524</v>
      </c>
      <c r="W2768" s="13" t="s">
        <v>538</v>
      </c>
      <c r="Y2768" s="13" t="s">
        <v>538</v>
      </c>
      <c r="Z2768" s="14"/>
      <c r="AD2768" s="13">
        <f t="shared" si="285"/>
        <v>0</v>
      </c>
      <c r="AE2768" s="13">
        <f t="shared" si="282"/>
        <v>8</v>
      </c>
      <c r="AF2768" s="13">
        <f t="shared" si="283"/>
        <v>2</v>
      </c>
      <c r="AG2768" s="13">
        <f t="shared" si="284"/>
        <v>0</v>
      </c>
      <c r="AH2768" s="12">
        <f t="shared" si="286"/>
        <v>10</v>
      </c>
    </row>
    <row r="2769" spans="1:34" hidden="1" x14ac:dyDescent="0.3">
      <c r="A2769" s="11" t="s">
        <v>8805</v>
      </c>
      <c r="B2769" s="12" t="s">
        <v>4976</v>
      </c>
      <c r="C2769" s="12" t="s">
        <v>8786</v>
      </c>
      <c r="D2769" s="11" t="s">
        <v>8793</v>
      </c>
      <c r="E2769" s="11" t="s">
        <v>8599</v>
      </c>
      <c r="F2769" s="11" t="s">
        <v>8805</v>
      </c>
      <c r="G2769" s="12" t="s">
        <v>8806</v>
      </c>
      <c r="H2769" s="13" t="s">
        <v>538</v>
      </c>
      <c r="I2769" s="13"/>
      <c r="J2769" s="13" t="s">
        <v>538</v>
      </c>
      <c r="K2769" s="14" t="s">
        <v>538</v>
      </c>
      <c r="L2769" s="13" t="s">
        <v>361</v>
      </c>
      <c r="M2769" s="15" t="s">
        <v>538</v>
      </c>
      <c r="N2769" s="13" t="s">
        <v>524</v>
      </c>
      <c r="O2769" s="13" t="s">
        <v>538</v>
      </c>
      <c r="P2769" s="13"/>
      <c r="R2769" s="13"/>
      <c r="S2769" s="13" t="s">
        <v>538</v>
      </c>
      <c r="T2769" s="13"/>
      <c r="W2769" s="13" t="s">
        <v>538</v>
      </c>
      <c r="Y2769" s="13" t="s">
        <v>538</v>
      </c>
      <c r="Z2769" s="14"/>
      <c r="AD2769" s="13">
        <f t="shared" si="285"/>
        <v>0</v>
      </c>
      <c r="AE2769" s="13">
        <f t="shared" si="282"/>
        <v>8</v>
      </c>
      <c r="AF2769" s="13">
        <f t="shared" si="283"/>
        <v>2</v>
      </c>
      <c r="AG2769" s="13">
        <f t="shared" si="284"/>
        <v>0</v>
      </c>
      <c r="AH2769" s="12">
        <f t="shared" si="286"/>
        <v>10</v>
      </c>
    </row>
    <row r="2770" spans="1:34" hidden="1" x14ac:dyDescent="0.3">
      <c r="A2770" s="11" t="s">
        <v>8807</v>
      </c>
      <c r="B2770" s="12" t="s">
        <v>4976</v>
      </c>
      <c r="C2770" s="12" t="s">
        <v>8786</v>
      </c>
      <c r="D2770" s="11" t="s">
        <v>8808</v>
      </c>
      <c r="E2770" s="11" t="s">
        <v>8809</v>
      </c>
      <c r="F2770" s="11" t="s">
        <v>8807</v>
      </c>
      <c r="G2770" s="12" t="s">
        <v>8810</v>
      </c>
      <c r="I2770" s="13" t="s">
        <v>524</v>
      </c>
      <c r="J2770" s="13"/>
      <c r="M2770" s="15" t="s">
        <v>538</v>
      </c>
      <c r="N2770" s="13" t="s">
        <v>524</v>
      </c>
      <c r="P2770" s="13"/>
      <c r="R2770" s="13"/>
      <c r="T2770" s="13"/>
      <c r="W2770" s="13"/>
      <c r="Y2770" s="13"/>
      <c r="Z2770" s="14" t="s">
        <v>524</v>
      </c>
      <c r="AD2770" s="13">
        <f t="shared" si="285"/>
        <v>0</v>
      </c>
      <c r="AE2770" s="13">
        <f t="shared" si="282"/>
        <v>1</v>
      </c>
      <c r="AF2770" s="13">
        <f t="shared" si="283"/>
        <v>3</v>
      </c>
      <c r="AG2770" s="13">
        <f t="shared" si="284"/>
        <v>0</v>
      </c>
      <c r="AH2770" s="12">
        <f t="shared" si="286"/>
        <v>4</v>
      </c>
    </row>
    <row r="2771" spans="1:34" hidden="1" x14ac:dyDescent="0.3">
      <c r="A2771" s="11" t="s">
        <v>8811</v>
      </c>
      <c r="B2771" s="12" t="s">
        <v>4976</v>
      </c>
      <c r="C2771" s="12" t="s">
        <v>8786</v>
      </c>
      <c r="D2771" s="11" t="s">
        <v>8812</v>
      </c>
      <c r="E2771" s="11" t="s">
        <v>8813</v>
      </c>
      <c r="F2771" s="11" t="s">
        <v>8811</v>
      </c>
      <c r="G2771" s="12" t="s">
        <v>8814</v>
      </c>
      <c r="I2771" s="13"/>
      <c r="J2771" s="13"/>
      <c r="M2771" s="15" t="s">
        <v>370</v>
      </c>
      <c r="N2771" s="13"/>
      <c r="O2771" s="13" t="s">
        <v>370</v>
      </c>
      <c r="P2771" s="13"/>
      <c r="R2771" s="13"/>
      <c r="T2771" s="13"/>
      <c r="W2771" s="13"/>
      <c r="Y2771" s="13"/>
      <c r="Z2771" s="14"/>
      <c r="AD2771" s="13">
        <f t="shared" si="285"/>
        <v>2</v>
      </c>
      <c r="AE2771" s="13">
        <f t="shared" si="282"/>
        <v>0</v>
      </c>
      <c r="AF2771" s="13">
        <f t="shared" si="283"/>
        <v>0</v>
      </c>
      <c r="AG2771" s="13">
        <f t="shared" si="284"/>
        <v>0</v>
      </c>
      <c r="AH2771" s="12">
        <f t="shared" si="286"/>
        <v>2</v>
      </c>
    </row>
    <row r="2772" spans="1:34" hidden="1" x14ac:dyDescent="0.3">
      <c r="A2772" s="11" t="s">
        <v>8815</v>
      </c>
      <c r="B2772" s="12" t="s">
        <v>4976</v>
      </c>
      <c r="C2772" s="12" t="s">
        <v>8786</v>
      </c>
      <c r="D2772" s="11" t="s">
        <v>8812</v>
      </c>
      <c r="E2772" s="11" t="s">
        <v>3935</v>
      </c>
      <c r="F2772" s="11" t="s">
        <v>8815</v>
      </c>
      <c r="G2772" s="12" t="s">
        <v>8816</v>
      </c>
      <c r="I2772" s="13"/>
      <c r="J2772" s="13" t="s">
        <v>370</v>
      </c>
      <c r="M2772" s="15"/>
      <c r="N2772" s="13"/>
      <c r="P2772" s="13"/>
      <c r="R2772" s="13"/>
      <c r="S2772" s="13" t="s">
        <v>370</v>
      </c>
      <c r="T2772" s="13"/>
      <c r="W2772" s="13"/>
      <c r="Y2772" s="13"/>
      <c r="Z2772" s="14"/>
      <c r="AD2772" s="13">
        <f t="shared" si="285"/>
        <v>2</v>
      </c>
      <c r="AE2772" s="13">
        <f t="shared" si="282"/>
        <v>0</v>
      </c>
      <c r="AF2772" s="13">
        <f t="shared" si="283"/>
        <v>0</v>
      </c>
      <c r="AG2772" s="13">
        <f t="shared" si="284"/>
        <v>0</v>
      </c>
      <c r="AH2772" s="12">
        <f t="shared" si="286"/>
        <v>2</v>
      </c>
    </row>
    <row r="2773" spans="1:34" hidden="1" x14ac:dyDescent="0.3">
      <c r="A2773" s="11" t="s">
        <v>8817</v>
      </c>
      <c r="B2773" s="12" t="s">
        <v>4976</v>
      </c>
      <c r="C2773" s="12" t="s">
        <v>8786</v>
      </c>
      <c r="D2773" s="11" t="s">
        <v>8818</v>
      </c>
      <c r="E2773" s="11" t="s">
        <v>8819</v>
      </c>
      <c r="F2773" s="11" t="s">
        <v>8817</v>
      </c>
      <c r="G2773" s="12" t="s">
        <v>8820</v>
      </c>
      <c r="I2773" s="13"/>
      <c r="J2773" s="13"/>
      <c r="K2773" s="14" t="s">
        <v>370</v>
      </c>
      <c r="M2773" s="15" t="s">
        <v>370</v>
      </c>
      <c r="N2773" s="13"/>
      <c r="O2773" s="13" t="s">
        <v>370</v>
      </c>
      <c r="P2773" s="13"/>
      <c r="Q2773" s="13" t="s">
        <v>370</v>
      </c>
      <c r="R2773" s="13"/>
      <c r="S2773" s="13" t="s">
        <v>370</v>
      </c>
      <c r="T2773" s="13" t="s">
        <v>370</v>
      </c>
      <c r="W2773" s="13" t="s">
        <v>370</v>
      </c>
      <c r="Y2773" s="13"/>
      <c r="Z2773" s="14"/>
      <c r="AD2773" s="13">
        <f t="shared" si="285"/>
        <v>7</v>
      </c>
      <c r="AE2773" s="13">
        <f t="shared" si="282"/>
        <v>0</v>
      </c>
      <c r="AF2773" s="13">
        <f t="shared" si="283"/>
        <v>0</v>
      </c>
      <c r="AG2773" s="13">
        <f t="shared" si="284"/>
        <v>0</v>
      </c>
      <c r="AH2773" s="12">
        <f t="shared" si="286"/>
        <v>7</v>
      </c>
    </row>
    <row r="2774" spans="1:34" hidden="1" x14ac:dyDescent="0.3">
      <c r="A2774" s="11" t="s">
        <v>8821</v>
      </c>
      <c r="B2774" s="12" t="s">
        <v>4976</v>
      </c>
      <c r="C2774" s="12" t="s">
        <v>8786</v>
      </c>
      <c r="D2774" s="11" t="s">
        <v>8822</v>
      </c>
      <c r="E2774" s="11" t="s">
        <v>8823</v>
      </c>
      <c r="F2774" s="11" t="s">
        <v>8821</v>
      </c>
      <c r="G2774" s="12" t="s">
        <v>8824</v>
      </c>
      <c r="I2774" s="13"/>
      <c r="J2774" s="13" t="s">
        <v>370</v>
      </c>
      <c r="K2774" s="14" t="s">
        <v>370</v>
      </c>
      <c r="M2774" s="15" t="s">
        <v>370</v>
      </c>
      <c r="N2774" s="13"/>
      <c r="O2774" s="13" t="s">
        <v>370</v>
      </c>
      <c r="P2774" s="13"/>
      <c r="Q2774" s="13" t="s">
        <v>370</v>
      </c>
      <c r="R2774" s="13"/>
      <c r="S2774" s="13" t="s">
        <v>370</v>
      </c>
      <c r="T2774" s="13" t="s">
        <v>370</v>
      </c>
      <c r="W2774" s="13" t="s">
        <v>370</v>
      </c>
      <c r="Y2774" s="13"/>
      <c r="Z2774" s="14"/>
      <c r="AD2774" s="13">
        <f t="shared" si="285"/>
        <v>8</v>
      </c>
      <c r="AE2774" s="13">
        <f t="shared" si="282"/>
        <v>0</v>
      </c>
      <c r="AF2774" s="13">
        <f t="shared" si="283"/>
        <v>0</v>
      </c>
      <c r="AG2774" s="13">
        <f t="shared" si="284"/>
        <v>0</v>
      </c>
      <c r="AH2774" s="12">
        <f t="shared" si="286"/>
        <v>8</v>
      </c>
    </row>
    <row r="2775" spans="1:34" hidden="1" x14ac:dyDescent="0.3">
      <c r="A2775" s="11" t="s">
        <v>8825</v>
      </c>
      <c r="B2775" s="12" t="s">
        <v>4976</v>
      </c>
      <c r="C2775" s="12" t="s">
        <v>8786</v>
      </c>
      <c r="D2775" s="11" t="s">
        <v>8822</v>
      </c>
      <c r="E2775" s="11" t="s">
        <v>8826</v>
      </c>
      <c r="F2775" s="11" t="s">
        <v>8825</v>
      </c>
      <c r="G2775" s="12" t="s">
        <v>8827</v>
      </c>
      <c r="H2775" s="13" t="s">
        <v>370</v>
      </c>
      <c r="I2775" s="13"/>
      <c r="J2775" s="13"/>
      <c r="L2775" s="13" t="s">
        <v>370</v>
      </c>
      <c r="M2775" s="15"/>
      <c r="N2775" s="13"/>
      <c r="P2775" s="13"/>
      <c r="R2775" s="13"/>
      <c r="T2775" s="13"/>
      <c r="W2775" s="13"/>
      <c r="Y2775" s="13"/>
      <c r="Z2775" s="14" t="s">
        <v>370</v>
      </c>
      <c r="AD2775" s="13">
        <f t="shared" si="285"/>
        <v>3</v>
      </c>
      <c r="AE2775" s="13">
        <f t="shared" si="282"/>
        <v>0</v>
      </c>
      <c r="AF2775" s="13">
        <f t="shared" si="283"/>
        <v>0</v>
      </c>
      <c r="AG2775" s="13">
        <f t="shared" si="284"/>
        <v>0</v>
      </c>
      <c r="AH2775" s="12">
        <f t="shared" si="286"/>
        <v>3</v>
      </c>
    </row>
    <row r="2776" spans="1:34" hidden="1" x14ac:dyDescent="0.3">
      <c r="A2776" s="11" t="s">
        <v>8828</v>
      </c>
      <c r="B2776" s="12" t="s">
        <v>4976</v>
      </c>
      <c r="C2776" s="12" t="s">
        <v>8786</v>
      </c>
      <c r="D2776" s="11" t="s">
        <v>8822</v>
      </c>
      <c r="E2776" s="11" t="s">
        <v>8829</v>
      </c>
      <c r="F2776" s="11" t="s">
        <v>8828</v>
      </c>
      <c r="G2776" s="12" t="s">
        <v>8830</v>
      </c>
      <c r="I2776" s="13"/>
      <c r="J2776" s="13"/>
      <c r="M2776" s="15"/>
      <c r="N2776" s="13"/>
      <c r="O2776" s="13" t="s">
        <v>370</v>
      </c>
      <c r="P2776" s="13"/>
      <c r="R2776" s="13"/>
      <c r="S2776" s="13" t="s">
        <v>370</v>
      </c>
      <c r="T2776" s="13"/>
      <c r="W2776" s="13"/>
      <c r="Y2776" s="13"/>
      <c r="Z2776" s="14"/>
      <c r="AD2776" s="13">
        <f t="shared" si="285"/>
        <v>2</v>
      </c>
      <c r="AE2776" s="13">
        <f t="shared" si="282"/>
        <v>0</v>
      </c>
      <c r="AF2776" s="13">
        <f t="shared" si="283"/>
        <v>0</v>
      </c>
      <c r="AG2776" s="13">
        <f t="shared" si="284"/>
        <v>0</v>
      </c>
      <c r="AH2776" s="12">
        <f t="shared" si="286"/>
        <v>2</v>
      </c>
    </row>
    <row r="2777" spans="1:34" hidden="1" x14ac:dyDescent="0.3">
      <c r="A2777" s="11" t="s">
        <v>8831</v>
      </c>
      <c r="B2777" s="12" t="s">
        <v>4976</v>
      </c>
      <c r="C2777" s="12" t="s">
        <v>8786</v>
      </c>
      <c r="D2777" s="11" t="s">
        <v>8822</v>
      </c>
      <c r="E2777" s="11" t="s">
        <v>2714</v>
      </c>
      <c r="F2777" s="11" t="s">
        <v>8831</v>
      </c>
      <c r="G2777" s="12" t="s">
        <v>8832</v>
      </c>
      <c r="H2777" s="13" t="s">
        <v>370</v>
      </c>
      <c r="I2777" s="13"/>
      <c r="J2777" s="13"/>
      <c r="K2777" s="14" t="s">
        <v>370</v>
      </c>
      <c r="M2777" s="15" t="s">
        <v>370</v>
      </c>
      <c r="N2777" s="13"/>
      <c r="P2777" s="13"/>
      <c r="Q2777" s="13" t="s">
        <v>370</v>
      </c>
      <c r="R2777" s="13" t="s">
        <v>525</v>
      </c>
      <c r="T2777" s="13"/>
      <c r="U2777" s="13" t="s">
        <v>370</v>
      </c>
      <c r="V2777" s="13" t="s">
        <v>361</v>
      </c>
      <c r="W2777" s="13" t="s">
        <v>370</v>
      </c>
      <c r="Y2777" s="13"/>
      <c r="Z2777" s="14"/>
      <c r="AD2777" s="13">
        <f t="shared" si="285"/>
        <v>6</v>
      </c>
      <c r="AE2777" s="13">
        <f t="shared" si="282"/>
        <v>0</v>
      </c>
      <c r="AF2777" s="13">
        <f t="shared" si="283"/>
        <v>1</v>
      </c>
      <c r="AG2777" s="13">
        <f t="shared" si="284"/>
        <v>0</v>
      </c>
      <c r="AH2777" s="12">
        <f t="shared" si="286"/>
        <v>7</v>
      </c>
    </row>
    <row r="2778" spans="1:34" hidden="1" x14ac:dyDescent="0.3">
      <c r="A2778" s="11" t="s">
        <v>162</v>
      </c>
      <c r="B2778" s="12" t="s">
        <v>4976</v>
      </c>
      <c r="C2778" s="12" t="s">
        <v>8786</v>
      </c>
      <c r="D2778" s="11" t="s">
        <v>8822</v>
      </c>
      <c r="E2778" s="11" t="s">
        <v>8833</v>
      </c>
      <c r="F2778" s="11" t="s">
        <v>162</v>
      </c>
      <c r="G2778" s="12" t="s">
        <v>8834</v>
      </c>
      <c r="H2778" s="13" t="s">
        <v>370</v>
      </c>
      <c r="I2778" s="13"/>
      <c r="J2778" s="13" t="s">
        <v>370</v>
      </c>
      <c r="K2778" s="14" t="s">
        <v>370</v>
      </c>
      <c r="M2778" s="15" t="s">
        <v>370</v>
      </c>
      <c r="N2778" s="13"/>
      <c r="P2778" s="13" t="s">
        <v>370</v>
      </c>
      <c r="Q2778" s="13" t="s">
        <v>370</v>
      </c>
      <c r="R2778" s="13" t="s">
        <v>370</v>
      </c>
      <c r="S2778" s="13" t="s">
        <v>370</v>
      </c>
      <c r="T2778" s="13" t="s">
        <v>370</v>
      </c>
      <c r="V2778" s="13" t="s">
        <v>359</v>
      </c>
      <c r="W2778" s="13" t="s">
        <v>370</v>
      </c>
      <c r="Y2778" s="13"/>
      <c r="Z2778" s="14"/>
      <c r="AD2778" s="13">
        <f t="shared" si="285"/>
        <v>11</v>
      </c>
      <c r="AE2778" s="13">
        <f t="shared" si="282"/>
        <v>0</v>
      </c>
      <c r="AF2778" s="13">
        <f t="shared" si="283"/>
        <v>0</v>
      </c>
      <c r="AG2778" s="13">
        <f t="shared" si="284"/>
        <v>0</v>
      </c>
      <c r="AH2778" s="12">
        <f t="shared" si="286"/>
        <v>11</v>
      </c>
    </row>
    <row r="2779" spans="1:34" hidden="1" x14ac:dyDescent="0.3">
      <c r="A2779" s="11" t="s">
        <v>8835</v>
      </c>
      <c r="B2779" s="12" t="s">
        <v>4976</v>
      </c>
      <c r="C2779" s="12" t="s">
        <v>8786</v>
      </c>
      <c r="D2779" s="11" t="s">
        <v>8822</v>
      </c>
      <c r="E2779" s="11" t="s">
        <v>1368</v>
      </c>
      <c r="F2779" s="11" t="s">
        <v>8835</v>
      </c>
      <c r="G2779" s="12" t="s">
        <v>8836</v>
      </c>
      <c r="H2779" s="13" t="s">
        <v>370</v>
      </c>
      <c r="I2779" s="13"/>
      <c r="J2779" s="13"/>
      <c r="K2779" s="14" t="s">
        <v>370</v>
      </c>
      <c r="M2779" s="15" t="s">
        <v>370</v>
      </c>
      <c r="N2779" s="13"/>
      <c r="P2779" s="13" t="s">
        <v>370</v>
      </c>
      <c r="Q2779" s="13" t="s">
        <v>370</v>
      </c>
      <c r="R2779" s="13"/>
      <c r="T2779" s="13" t="s">
        <v>370</v>
      </c>
      <c r="U2779" s="13" t="s">
        <v>370</v>
      </c>
      <c r="W2779" s="13" t="s">
        <v>370</v>
      </c>
      <c r="Y2779" s="13"/>
      <c r="Z2779" s="14"/>
      <c r="AD2779" s="13">
        <f t="shared" si="285"/>
        <v>8</v>
      </c>
      <c r="AE2779" s="13">
        <f t="shared" si="282"/>
        <v>0</v>
      </c>
      <c r="AF2779" s="13">
        <f t="shared" si="283"/>
        <v>0</v>
      </c>
      <c r="AG2779" s="13">
        <f t="shared" si="284"/>
        <v>0</v>
      </c>
      <c r="AH2779" s="12">
        <f t="shared" si="286"/>
        <v>8</v>
      </c>
    </row>
    <row r="2780" spans="1:34" hidden="1" x14ac:dyDescent="0.3">
      <c r="A2780" s="11" t="s">
        <v>8837</v>
      </c>
      <c r="B2780" s="12" t="s">
        <v>4976</v>
      </c>
      <c r="C2780" s="12" t="s">
        <v>8786</v>
      </c>
      <c r="D2780" s="11" t="s">
        <v>8822</v>
      </c>
      <c r="E2780" s="11" t="s">
        <v>5225</v>
      </c>
      <c r="F2780" s="11" t="s">
        <v>8837</v>
      </c>
      <c r="G2780" s="12" t="s">
        <v>8838</v>
      </c>
      <c r="I2780" s="13"/>
      <c r="J2780" s="13" t="s">
        <v>370</v>
      </c>
      <c r="K2780" s="14" t="s">
        <v>370</v>
      </c>
      <c r="M2780" s="15" t="s">
        <v>370</v>
      </c>
      <c r="N2780" s="13"/>
      <c r="O2780" s="13" t="s">
        <v>370</v>
      </c>
      <c r="P2780" s="13"/>
      <c r="R2780" s="13"/>
      <c r="S2780" s="13" t="s">
        <v>370</v>
      </c>
      <c r="T2780" s="13"/>
      <c r="W2780" s="13"/>
      <c r="Y2780" s="13"/>
      <c r="Z2780" s="14"/>
      <c r="AD2780" s="13">
        <f t="shared" si="285"/>
        <v>5</v>
      </c>
      <c r="AE2780" s="13">
        <f t="shared" si="282"/>
        <v>0</v>
      </c>
      <c r="AF2780" s="13">
        <f t="shared" si="283"/>
        <v>0</v>
      </c>
      <c r="AG2780" s="13">
        <f t="shared" si="284"/>
        <v>0</v>
      </c>
      <c r="AH2780" s="12">
        <f t="shared" si="286"/>
        <v>5</v>
      </c>
    </row>
    <row r="2781" spans="1:34" hidden="1" x14ac:dyDescent="0.3">
      <c r="A2781" s="11" t="s">
        <v>8839</v>
      </c>
      <c r="B2781" s="12" t="s">
        <v>4976</v>
      </c>
      <c r="C2781" s="12" t="s">
        <v>8786</v>
      </c>
      <c r="D2781" s="11" t="s">
        <v>8822</v>
      </c>
      <c r="E2781" s="11" t="s">
        <v>418</v>
      </c>
      <c r="F2781" s="11" t="s">
        <v>8839</v>
      </c>
      <c r="G2781" s="12" t="s">
        <v>8840</v>
      </c>
      <c r="I2781" s="13"/>
      <c r="J2781" s="13"/>
      <c r="M2781" s="15" t="s">
        <v>370</v>
      </c>
      <c r="N2781" s="13"/>
      <c r="O2781" s="13" t="s">
        <v>370</v>
      </c>
      <c r="P2781" s="13"/>
      <c r="R2781" s="13"/>
      <c r="S2781" s="13" t="s">
        <v>396</v>
      </c>
      <c r="T2781" s="13"/>
      <c r="W2781" s="13"/>
      <c r="Y2781" s="13"/>
      <c r="Z2781" s="14"/>
      <c r="AD2781" s="13">
        <f t="shared" si="285"/>
        <v>2</v>
      </c>
      <c r="AE2781" s="13">
        <f t="shared" si="282"/>
        <v>0</v>
      </c>
      <c r="AF2781" s="13">
        <f t="shared" si="283"/>
        <v>0</v>
      </c>
      <c r="AG2781" s="13">
        <f t="shared" si="284"/>
        <v>0</v>
      </c>
      <c r="AH2781" s="12">
        <f t="shared" si="286"/>
        <v>2</v>
      </c>
    </row>
    <row r="2782" spans="1:34" hidden="1" x14ac:dyDescent="0.3">
      <c r="A2782" s="11" t="s">
        <v>8841</v>
      </c>
      <c r="B2782" s="12" t="s">
        <v>4976</v>
      </c>
      <c r="C2782" s="12" t="s">
        <v>8786</v>
      </c>
      <c r="D2782" s="11" t="s">
        <v>8822</v>
      </c>
      <c r="E2782" s="11" t="s">
        <v>1259</v>
      </c>
      <c r="F2782" s="11" t="s">
        <v>8841</v>
      </c>
      <c r="G2782" s="12" t="s">
        <v>8842</v>
      </c>
      <c r="H2782" s="13" t="s">
        <v>370</v>
      </c>
      <c r="I2782" s="13"/>
      <c r="J2782" s="13" t="s">
        <v>370</v>
      </c>
      <c r="K2782" s="14" t="s">
        <v>370</v>
      </c>
      <c r="M2782" s="15"/>
      <c r="N2782" s="13"/>
      <c r="P2782" s="13"/>
      <c r="R2782" s="13" t="s">
        <v>370</v>
      </c>
      <c r="T2782" s="13"/>
      <c r="V2782" s="13" t="s">
        <v>359</v>
      </c>
      <c r="W2782" s="13"/>
      <c r="Y2782" s="13"/>
      <c r="Z2782" s="14"/>
      <c r="AD2782" s="13">
        <f t="shared" si="285"/>
        <v>5</v>
      </c>
      <c r="AE2782" s="13">
        <f t="shared" ref="AE2782:AE2849" si="287">COUNTIF(H2782:Z2782,"NB")</f>
        <v>0</v>
      </c>
      <c r="AF2782" s="13">
        <f t="shared" ref="AF2782:AF2849" si="288">COUNTIF(H2782:Z2782,"V")</f>
        <v>0</v>
      </c>
      <c r="AG2782" s="13">
        <f t="shared" si="284"/>
        <v>0</v>
      </c>
      <c r="AH2782" s="12">
        <f t="shared" si="286"/>
        <v>5</v>
      </c>
    </row>
    <row r="2783" spans="1:34" hidden="1" x14ac:dyDescent="0.3">
      <c r="A2783" s="11" t="s">
        <v>8843</v>
      </c>
      <c r="B2783" s="12" t="s">
        <v>4976</v>
      </c>
      <c r="C2783" s="12" t="s">
        <v>8786</v>
      </c>
      <c r="D2783" s="11" t="s">
        <v>8822</v>
      </c>
      <c r="E2783" s="11" t="s">
        <v>2242</v>
      </c>
      <c r="F2783" s="11" t="s">
        <v>8843</v>
      </c>
      <c r="G2783" s="12" t="s">
        <v>8844</v>
      </c>
      <c r="I2783" s="13"/>
      <c r="J2783" s="13"/>
      <c r="M2783" s="15" t="s">
        <v>370</v>
      </c>
      <c r="N2783" s="13"/>
      <c r="P2783" s="13"/>
      <c r="R2783" s="13"/>
      <c r="T2783" s="13"/>
      <c r="W2783" s="13"/>
      <c r="Y2783" s="13"/>
      <c r="Z2783" s="14"/>
      <c r="AD2783" s="13">
        <f t="shared" si="285"/>
        <v>1</v>
      </c>
      <c r="AE2783" s="13">
        <f t="shared" si="287"/>
        <v>0</v>
      </c>
      <c r="AF2783" s="13">
        <f t="shared" si="288"/>
        <v>0</v>
      </c>
      <c r="AG2783" s="13">
        <f t="shared" si="284"/>
        <v>0</v>
      </c>
      <c r="AH2783" s="12">
        <f t="shared" si="286"/>
        <v>1</v>
      </c>
    </row>
    <row r="2784" spans="1:34" hidden="1" x14ac:dyDescent="0.3">
      <c r="A2784" s="11" t="s">
        <v>8845</v>
      </c>
      <c r="B2784" s="12" t="s">
        <v>4976</v>
      </c>
      <c r="C2784" s="12" t="s">
        <v>8786</v>
      </c>
      <c r="D2784" s="11" t="s">
        <v>8822</v>
      </c>
      <c r="E2784" s="11" t="s">
        <v>8846</v>
      </c>
      <c r="F2784" s="11" t="s">
        <v>8845</v>
      </c>
      <c r="G2784" s="12" t="s">
        <v>8847</v>
      </c>
      <c r="I2784" s="13"/>
      <c r="J2784" s="13"/>
      <c r="K2784" s="14" t="s">
        <v>370</v>
      </c>
      <c r="M2784" s="15" t="s">
        <v>370</v>
      </c>
      <c r="N2784" s="13"/>
      <c r="P2784" s="13" t="s">
        <v>370</v>
      </c>
      <c r="Q2784" s="13" t="s">
        <v>370</v>
      </c>
      <c r="R2784" s="13"/>
      <c r="T2784" s="13" t="s">
        <v>370</v>
      </c>
      <c r="U2784" s="13" t="s">
        <v>370</v>
      </c>
      <c r="W2784" s="13" t="s">
        <v>370</v>
      </c>
      <c r="Y2784" s="13"/>
      <c r="Z2784" s="14"/>
      <c r="AD2784" s="13">
        <f t="shared" si="285"/>
        <v>7</v>
      </c>
      <c r="AE2784" s="13">
        <f t="shared" si="287"/>
        <v>0</v>
      </c>
      <c r="AF2784" s="13">
        <f t="shared" si="288"/>
        <v>0</v>
      </c>
      <c r="AG2784" s="13">
        <f t="shared" si="284"/>
        <v>0</v>
      </c>
      <c r="AH2784" s="12">
        <f t="shared" si="286"/>
        <v>7</v>
      </c>
    </row>
    <row r="2785" spans="1:34" hidden="1" x14ac:dyDescent="0.3">
      <c r="A2785" s="11" t="s">
        <v>8848</v>
      </c>
      <c r="B2785" s="12" t="s">
        <v>4976</v>
      </c>
      <c r="C2785" s="12" t="s">
        <v>8786</v>
      </c>
      <c r="D2785" s="11" t="s">
        <v>8822</v>
      </c>
      <c r="E2785" s="11" t="s">
        <v>8849</v>
      </c>
      <c r="F2785" s="11" t="s">
        <v>8848</v>
      </c>
      <c r="G2785" s="12" t="s">
        <v>8850</v>
      </c>
      <c r="I2785" s="13"/>
      <c r="J2785" s="13"/>
      <c r="M2785" s="15"/>
      <c r="N2785" s="13"/>
      <c r="O2785" s="13" t="s">
        <v>370</v>
      </c>
      <c r="P2785" s="13"/>
      <c r="Q2785" s="13"/>
      <c r="R2785" s="13"/>
      <c r="S2785" s="13" t="s">
        <v>359</v>
      </c>
      <c r="T2785" s="13"/>
      <c r="W2785" s="13"/>
      <c r="Y2785" s="13"/>
      <c r="Z2785" s="14"/>
      <c r="AD2785" s="13">
        <f t="shared" si="285"/>
        <v>2</v>
      </c>
      <c r="AE2785" s="13">
        <f t="shared" si="287"/>
        <v>0</v>
      </c>
      <c r="AF2785" s="13">
        <f t="shared" si="288"/>
        <v>0</v>
      </c>
      <c r="AG2785" s="13">
        <f t="shared" si="284"/>
        <v>0</v>
      </c>
      <c r="AH2785" s="12">
        <f t="shared" si="286"/>
        <v>2</v>
      </c>
    </row>
    <row r="2786" spans="1:34" hidden="1" x14ac:dyDescent="0.3">
      <c r="A2786" s="11" t="s">
        <v>8851</v>
      </c>
      <c r="B2786" s="12" t="s">
        <v>4976</v>
      </c>
      <c r="C2786" s="12" t="s">
        <v>8786</v>
      </c>
      <c r="D2786" s="11" t="s">
        <v>8822</v>
      </c>
      <c r="E2786" s="11" t="s">
        <v>8852</v>
      </c>
      <c r="F2786" s="11" t="s">
        <v>8851</v>
      </c>
      <c r="G2786" s="12" t="s">
        <v>8853</v>
      </c>
      <c r="I2786" s="13"/>
      <c r="J2786" s="13"/>
      <c r="K2786" s="14" t="s">
        <v>359</v>
      </c>
      <c r="M2786" s="13" t="s">
        <v>359</v>
      </c>
      <c r="N2786" s="13"/>
      <c r="P2786" s="13"/>
      <c r="Q2786" s="13"/>
      <c r="R2786" s="13"/>
      <c r="S2786" s="13" t="s">
        <v>359</v>
      </c>
      <c r="T2786" s="13"/>
      <c r="W2786" s="13"/>
      <c r="AD2786" s="13">
        <f t="shared" si="285"/>
        <v>3</v>
      </c>
      <c r="AE2786" s="13">
        <f t="shared" si="287"/>
        <v>0</v>
      </c>
      <c r="AF2786" s="13">
        <f t="shared" si="288"/>
        <v>0</v>
      </c>
      <c r="AG2786" s="13">
        <f t="shared" si="284"/>
        <v>0</v>
      </c>
      <c r="AH2786" s="12">
        <f t="shared" si="286"/>
        <v>3</v>
      </c>
    </row>
    <row r="2787" spans="1:34" hidden="1" x14ac:dyDescent="0.3">
      <c r="A2787" s="11" t="s">
        <v>8854</v>
      </c>
      <c r="B2787" s="12" t="s">
        <v>4976</v>
      </c>
      <c r="C2787" s="12" t="s">
        <v>8786</v>
      </c>
      <c r="D2787" s="11" t="s">
        <v>8822</v>
      </c>
      <c r="E2787" s="11" t="s">
        <v>8855</v>
      </c>
      <c r="F2787" s="11" t="s">
        <v>8854</v>
      </c>
      <c r="G2787" s="12" t="s">
        <v>8856</v>
      </c>
      <c r="I2787" s="13"/>
      <c r="J2787" s="16" t="s">
        <v>416</v>
      </c>
      <c r="M2787" s="15"/>
      <c r="N2787" s="13"/>
      <c r="P2787" s="13"/>
      <c r="R2787" s="13"/>
      <c r="T2787" s="13"/>
      <c r="W2787" s="13"/>
      <c r="Y2787" s="13"/>
      <c r="Z2787" s="14"/>
      <c r="AD2787" s="13">
        <f t="shared" si="285"/>
        <v>1</v>
      </c>
      <c r="AE2787" s="13">
        <f t="shared" si="287"/>
        <v>0</v>
      </c>
      <c r="AF2787" s="13">
        <f t="shared" si="288"/>
        <v>0</v>
      </c>
      <c r="AG2787" s="13">
        <f t="shared" si="284"/>
        <v>0</v>
      </c>
      <c r="AH2787" s="12">
        <f t="shared" si="286"/>
        <v>1</v>
      </c>
    </row>
    <row r="2788" spans="1:34" hidden="1" x14ac:dyDescent="0.3">
      <c r="A2788" s="11" t="s">
        <v>8857</v>
      </c>
      <c r="B2788" s="12" t="s">
        <v>4976</v>
      </c>
      <c r="C2788" s="12" t="s">
        <v>8786</v>
      </c>
      <c r="D2788" s="11" t="s">
        <v>8822</v>
      </c>
      <c r="E2788" s="11" t="s">
        <v>6305</v>
      </c>
      <c r="F2788" s="11" t="s">
        <v>8857</v>
      </c>
      <c r="G2788" s="12" t="s">
        <v>8858</v>
      </c>
      <c r="I2788" s="13"/>
      <c r="J2788" s="13" t="s">
        <v>370</v>
      </c>
      <c r="K2788" s="14" t="s">
        <v>370</v>
      </c>
      <c r="M2788" s="15" t="s">
        <v>370</v>
      </c>
      <c r="N2788" s="13"/>
      <c r="O2788" s="13" t="s">
        <v>370</v>
      </c>
      <c r="P2788" s="13"/>
      <c r="R2788" s="13"/>
      <c r="S2788" s="13" t="s">
        <v>370</v>
      </c>
      <c r="T2788" s="13"/>
      <c r="W2788" s="13" t="s">
        <v>370</v>
      </c>
      <c r="Y2788" s="13"/>
      <c r="Z2788" s="14"/>
      <c r="AD2788" s="13">
        <f t="shared" si="285"/>
        <v>6</v>
      </c>
      <c r="AE2788" s="13">
        <f t="shared" si="287"/>
        <v>0</v>
      </c>
      <c r="AF2788" s="13">
        <f t="shared" si="288"/>
        <v>0</v>
      </c>
      <c r="AG2788" s="13">
        <f t="shared" si="284"/>
        <v>0</v>
      </c>
      <c r="AH2788" s="12">
        <f t="shared" si="286"/>
        <v>6</v>
      </c>
    </row>
    <row r="2789" spans="1:34" hidden="1" x14ac:dyDescent="0.3">
      <c r="A2789" s="11" t="s">
        <v>8859</v>
      </c>
      <c r="B2789" s="12" t="s">
        <v>4976</v>
      </c>
      <c r="C2789" s="12" t="s">
        <v>8786</v>
      </c>
      <c r="D2789" s="11" t="s">
        <v>8822</v>
      </c>
      <c r="E2789" s="11" t="s">
        <v>5066</v>
      </c>
      <c r="F2789" s="11" t="s">
        <v>8859</v>
      </c>
      <c r="G2789" s="12" t="s">
        <v>8860</v>
      </c>
      <c r="I2789" s="13"/>
      <c r="J2789" s="13"/>
      <c r="K2789" s="14" t="s">
        <v>370</v>
      </c>
      <c r="M2789" s="15"/>
      <c r="N2789" s="13"/>
      <c r="P2789" s="13"/>
      <c r="Q2789" s="13" t="s">
        <v>370</v>
      </c>
      <c r="R2789" s="13"/>
      <c r="T2789" s="13"/>
      <c r="W2789" s="13" t="s">
        <v>370</v>
      </c>
      <c r="Y2789" s="13"/>
      <c r="Z2789" s="14"/>
      <c r="AD2789" s="13">
        <f t="shared" si="285"/>
        <v>3</v>
      </c>
      <c r="AE2789" s="13">
        <f t="shared" si="287"/>
        <v>0</v>
      </c>
      <c r="AF2789" s="13">
        <f t="shared" si="288"/>
        <v>0</v>
      </c>
      <c r="AG2789" s="13">
        <f t="shared" si="284"/>
        <v>0</v>
      </c>
    </row>
    <row r="2790" spans="1:34" hidden="1" x14ac:dyDescent="0.3">
      <c r="A2790" s="11" t="s">
        <v>8861</v>
      </c>
      <c r="B2790" s="12" t="s">
        <v>4976</v>
      </c>
      <c r="C2790" s="12" t="s">
        <v>8786</v>
      </c>
      <c r="D2790" s="11" t="s">
        <v>8822</v>
      </c>
      <c r="E2790" s="11" t="s">
        <v>8862</v>
      </c>
      <c r="F2790" s="11" t="s">
        <v>8861</v>
      </c>
      <c r="G2790" s="12" t="s">
        <v>8863</v>
      </c>
      <c r="H2790" s="13" t="s">
        <v>370</v>
      </c>
      <c r="I2790" s="13"/>
      <c r="J2790" s="13" t="s">
        <v>370</v>
      </c>
      <c r="K2790" s="14" t="s">
        <v>370</v>
      </c>
      <c r="L2790" s="13" t="s">
        <v>524</v>
      </c>
      <c r="M2790" s="15"/>
      <c r="N2790" s="13"/>
      <c r="P2790" s="13"/>
      <c r="R2790" s="13" t="s">
        <v>370</v>
      </c>
      <c r="S2790" s="13" t="s">
        <v>538</v>
      </c>
      <c r="T2790" s="13"/>
      <c r="V2790" s="13" t="s">
        <v>359</v>
      </c>
      <c r="W2790" s="13"/>
      <c r="Y2790" s="13"/>
      <c r="Z2790" s="14" t="s">
        <v>524</v>
      </c>
      <c r="AD2790" s="13">
        <f t="shared" si="285"/>
        <v>5</v>
      </c>
      <c r="AE2790" s="13">
        <f t="shared" si="287"/>
        <v>1</v>
      </c>
      <c r="AF2790" s="13">
        <f t="shared" si="288"/>
        <v>2</v>
      </c>
      <c r="AG2790" s="13">
        <f t="shared" si="284"/>
        <v>0</v>
      </c>
      <c r="AH2790" s="12">
        <f t="shared" si="286"/>
        <v>8</v>
      </c>
    </row>
    <row r="2791" spans="1:34" hidden="1" x14ac:dyDescent="0.3">
      <c r="A2791" s="11" t="s">
        <v>159</v>
      </c>
      <c r="B2791" s="12" t="s">
        <v>4976</v>
      </c>
      <c r="C2791" s="12" t="s">
        <v>8786</v>
      </c>
      <c r="D2791" s="11" t="s">
        <v>8822</v>
      </c>
      <c r="E2791" s="11" t="s">
        <v>6499</v>
      </c>
      <c r="F2791" s="11" t="s">
        <v>159</v>
      </c>
      <c r="G2791" s="12" t="s">
        <v>8864</v>
      </c>
      <c r="I2791" s="13"/>
      <c r="J2791" s="13" t="s">
        <v>370</v>
      </c>
      <c r="K2791" s="14" t="s">
        <v>370</v>
      </c>
      <c r="M2791" s="15" t="s">
        <v>370</v>
      </c>
      <c r="N2791" s="13"/>
      <c r="O2791" s="13" t="s">
        <v>370</v>
      </c>
      <c r="P2791" s="13"/>
      <c r="Q2791" s="13"/>
      <c r="R2791" s="13"/>
      <c r="S2791" s="13" t="s">
        <v>370</v>
      </c>
      <c r="T2791" s="13"/>
      <c r="W2791" s="13" t="s">
        <v>370</v>
      </c>
      <c r="Y2791" s="13"/>
      <c r="Z2791" s="14"/>
      <c r="AD2791" s="13">
        <f t="shared" si="285"/>
        <v>6</v>
      </c>
      <c r="AE2791" s="13">
        <f t="shared" si="287"/>
        <v>0</v>
      </c>
      <c r="AF2791" s="13">
        <f t="shared" si="288"/>
        <v>0</v>
      </c>
      <c r="AG2791" s="13">
        <f t="shared" si="284"/>
        <v>0</v>
      </c>
      <c r="AH2791" s="12">
        <f t="shared" si="286"/>
        <v>6</v>
      </c>
    </row>
    <row r="2792" spans="1:34" hidden="1" x14ac:dyDescent="0.3">
      <c r="A2792" s="11" t="s">
        <v>8865</v>
      </c>
      <c r="B2792" s="12" t="s">
        <v>4976</v>
      </c>
      <c r="C2792" s="12" t="s">
        <v>8786</v>
      </c>
      <c r="D2792" s="11" t="s">
        <v>8822</v>
      </c>
      <c r="E2792" s="11" t="s">
        <v>8866</v>
      </c>
      <c r="F2792" s="11" t="s">
        <v>8865</v>
      </c>
      <c r="G2792" s="12" t="s">
        <v>8867</v>
      </c>
      <c r="I2792" s="13"/>
      <c r="J2792" s="13"/>
      <c r="K2792" s="14" t="s">
        <v>370</v>
      </c>
      <c r="M2792" s="15" t="s">
        <v>370</v>
      </c>
      <c r="N2792" s="13"/>
      <c r="P2792" s="13"/>
      <c r="Q2792" s="13" t="s">
        <v>370</v>
      </c>
      <c r="R2792" s="13"/>
      <c r="T2792" s="13" t="s">
        <v>370</v>
      </c>
      <c r="W2792" s="13" t="s">
        <v>370</v>
      </c>
      <c r="Y2792" s="13"/>
      <c r="Z2792" s="14"/>
      <c r="AD2792" s="13">
        <f t="shared" si="285"/>
        <v>5</v>
      </c>
      <c r="AE2792" s="13">
        <f t="shared" si="287"/>
        <v>0</v>
      </c>
      <c r="AF2792" s="13">
        <f t="shared" si="288"/>
        <v>0</v>
      </c>
      <c r="AG2792" s="13">
        <f t="shared" si="284"/>
        <v>0</v>
      </c>
      <c r="AH2792" s="12">
        <f t="shared" si="286"/>
        <v>5</v>
      </c>
    </row>
    <row r="2793" spans="1:34" hidden="1" x14ac:dyDescent="0.3">
      <c r="A2793" s="11" t="s">
        <v>8868</v>
      </c>
      <c r="B2793" s="12" t="s">
        <v>4976</v>
      </c>
      <c r="C2793" s="12" t="s">
        <v>8786</v>
      </c>
      <c r="D2793" s="11" t="s">
        <v>8822</v>
      </c>
      <c r="E2793" s="11" t="s">
        <v>8869</v>
      </c>
      <c r="F2793" s="11" t="s">
        <v>8868</v>
      </c>
      <c r="G2793" s="12" t="s">
        <v>8870</v>
      </c>
      <c r="I2793" s="13"/>
      <c r="J2793" s="13"/>
      <c r="M2793" s="15"/>
      <c r="N2793" s="13"/>
      <c r="O2793" s="13" t="s">
        <v>370</v>
      </c>
      <c r="P2793" s="13"/>
      <c r="R2793" s="13"/>
      <c r="S2793" s="13" t="s">
        <v>370</v>
      </c>
      <c r="T2793" s="13"/>
      <c r="W2793" s="13"/>
      <c r="Y2793" s="13"/>
      <c r="Z2793" s="14"/>
      <c r="AD2793" s="13">
        <f t="shared" si="285"/>
        <v>2</v>
      </c>
      <c r="AE2793" s="13">
        <f t="shared" si="287"/>
        <v>0</v>
      </c>
      <c r="AF2793" s="13">
        <f t="shared" si="288"/>
        <v>0</v>
      </c>
      <c r="AG2793" s="13">
        <f t="shared" si="284"/>
        <v>0</v>
      </c>
      <c r="AH2793" s="12">
        <f t="shared" si="286"/>
        <v>2</v>
      </c>
    </row>
    <row r="2794" spans="1:34" hidden="1" x14ac:dyDescent="0.3">
      <c r="A2794" s="11" t="s">
        <v>8871</v>
      </c>
      <c r="B2794" s="12" t="s">
        <v>4976</v>
      </c>
      <c r="C2794" s="12" t="s">
        <v>8786</v>
      </c>
      <c r="D2794" s="11" t="s">
        <v>8822</v>
      </c>
      <c r="E2794" s="11" t="s">
        <v>5235</v>
      </c>
      <c r="F2794" s="11" t="s">
        <v>8871</v>
      </c>
      <c r="G2794" s="12" t="s">
        <v>8872</v>
      </c>
      <c r="I2794" s="13"/>
      <c r="J2794" s="13"/>
      <c r="M2794" s="15" t="s">
        <v>370</v>
      </c>
      <c r="N2794" s="13"/>
      <c r="O2794" s="13" t="s">
        <v>370</v>
      </c>
      <c r="P2794" s="13"/>
      <c r="R2794" s="13"/>
      <c r="S2794" s="13" t="s">
        <v>370</v>
      </c>
      <c r="T2794" s="13"/>
      <c r="W2794" s="13" t="s">
        <v>370</v>
      </c>
      <c r="Y2794" s="13"/>
      <c r="Z2794" s="14"/>
      <c r="AD2794" s="13">
        <f t="shared" si="285"/>
        <v>4</v>
      </c>
      <c r="AE2794" s="13">
        <f t="shared" si="287"/>
        <v>0</v>
      </c>
      <c r="AF2794" s="13">
        <f t="shared" si="288"/>
        <v>0</v>
      </c>
      <c r="AG2794" s="13">
        <f t="shared" si="284"/>
        <v>0</v>
      </c>
      <c r="AH2794" s="12">
        <f t="shared" si="286"/>
        <v>4</v>
      </c>
    </row>
    <row r="2795" spans="1:34" hidden="1" x14ac:dyDescent="0.3">
      <c r="A2795" s="11" t="s">
        <v>8873</v>
      </c>
      <c r="B2795" s="12" t="s">
        <v>4976</v>
      </c>
      <c r="C2795" s="12" t="s">
        <v>8786</v>
      </c>
      <c r="D2795" s="11" t="s">
        <v>8822</v>
      </c>
      <c r="E2795" s="11" t="s">
        <v>8874</v>
      </c>
      <c r="F2795" s="11" t="s">
        <v>8873</v>
      </c>
      <c r="G2795" s="12" t="s">
        <v>8875</v>
      </c>
      <c r="I2795" s="13"/>
      <c r="J2795" s="13"/>
      <c r="K2795" s="14" t="s">
        <v>370</v>
      </c>
      <c r="M2795" s="15" t="s">
        <v>370</v>
      </c>
      <c r="N2795" s="13"/>
      <c r="P2795" s="13"/>
      <c r="Q2795" s="13" t="s">
        <v>370</v>
      </c>
      <c r="R2795" s="13"/>
      <c r="T2795" s="13" t="s">
        <v>370</v>
      </c>
      <c r="W2795" s="13" t="s">
        <v>370</v>
      </c>
      <c r="Y2795" s="13"/>
      <c r="Z2795" s="14"/>
      <c r="AD2795" s="13">
        <f t="shared" si="285"/>
        <v>5</v>
      </c>
      <c r="AE2795" s="13">
        <f t="shared" si="287"/>
        <v>0</v>
      </c>
      <c r="AF2795" s="13">
        <f t="shared" si="288"/>
        <v>0</v>
      </c>
      <c r="AG2795" s="13">
        <f t="shared" si="284"/>
        <v>0</v>
      </c>
      <c r="AH2795" s="12">
        <f t="shared" si="286"/>
        <v>5</v>
      </c>
    </row>
    <row r="2796" spans="1:34" hidden="1" x14ac:dyDescent="0.3">
      <c r="A2796" s="11" t="s">
        <v>8876</v>
      </c>
      <c r="B2796" s="12" t="s">
        <v>4976</v>
      </c>
      <c r="C2796" s="12" t="s">
        <v>8786</v>
      </c>
      <c r="D2796" s="11" t="s">
        <v>8822</v>
      </c>
      <c r="E2796" s="11" t="s">
        <v>4377</v>
      </c>
      <c r="F2796" s="11" t="s">
        <v>8876</v>
      </c>
      <c r="G2796" s="12" t="s">
        <v>8877</v>
      </c>
      <c r="H2796" s="13" t="s">
        <v>370</v>
      </c>
      <c r="I2796" s="13"/>
      <c r="J2796" s="13" t="s">
        <v>370</v>
      </c>
      <c r="K2796" s="36"/>
      <c r="M2796" s="15"/>
      <c r="N2796" s="13"/>
      <c r="O2796" s="13" t="s">
        <v>370</v>
      </c>
      <c r="P2796" s="13"/>
      <c r="S2796" s="13" t="s">
        <v>370</v>
      </c>
      <c r="T2796" s="13"/>
      <c r="W2796" s="13"/>
      <c r="Y2796" s="13"/>
      <c r="Z2796" s="14"/>
      <c r="AD2796" s="13">
        <f t="shared" si="285"/>
        <v>4</v>
      </c>
      <c r="AE2796" s="13">
        <f t="shared" si="287"/>
        <v>0</v>
      </c>
      <c r="AF2796" s="13">
        <f t="shared" si="288"/>
        <v>0</v>
      </c>
      <c r="AG2796" s="13">
        <f t="shared" si="284"/>
        <v>0</v>
      </c>
      <c r="AH2796" s="12">
        <f t="shared" si="286"/>
        <v>4</v>
      </c>
    </row>
    <row r="2797" spans="1:34" hidden="1" x14ac:dyDescent="0.3">
      <c r="A2797" s="11" t="s">
        <v>8878</v>
      </c>
      <c r="B2797" s="12" t="s">
        <v>4976</v>
      </c>
      <c r="C2797" s="12" t="s">
        <v>8786</v>
      </c>
      <c r="D2797" s="11" t="s">
        <v>8822</v>
      </c>
      <c r="E2797" s="11" t="s">
        <v>3227</v>
      </c>
      <c r="F2797" s="11" t="s">
        <v>8878</v>
      </c>
      <c r="G2797" s="12" t="s">
        <v>8879</v>
      </c>
      <c r="H2797" s="13" t="s">
        <v>370</v>
      </c>
      <c r="I2797" s="13"/>
      <c r="J2797" s="13"/>
      <c r="K2797" s="14" t="s">
        <v>370</v>
      </c>
      <c r="M2797" s="15"/>
      <c r="N2797" s="13"/>
      <c r="P2797" s="13"/>
      <c r="R2797" s="13" t="s">
        <v>370</v>
      </c>
      <c r="T2797" s="13"/>
      <c r="V2797" s="13" t="s">
        <v>370</v>
      </c>
      <c r="W2797" s="13"/>
      <c r="Y2797" s="13"/>
      <c r="Z2797" s="14"/>
      <c r="AD2797" s="13">
        <f t="shared" si="285"/>
        <v>4</v>
      </c>
      <c r="AE2797" s="13">
        <f t="shared" si="287"/>
        <v>0</v>
      </c>
      <c r="AF2797" s="13">
        <f t="shared" si="288"/>
        <v>0</v>
      </c>
      <c r="AG2797" s="13">
        <f t="shared" si="284"/>
        <v>0</v>
      </c>
      <c r="AH2797" s="12">
        <f t="shared" si="286"/>
        <v>4</v>
      </c>
    </row>
    <row r="2798" spans="1:34" hidden="1" x14ac:dyDescent="0.3">
      <c r="A2798" s="11" t="s">
        <v>8880</v>
      </c>
      <c r="B2798" s="12" t="s">
        <v>4976</v>
      </c>
      <c r="C2798" s="12" t="s">
        <v>8786</v>
      </c>
      <c r="D2798" s="11" t="s">
        <v>8822</v>
      </c>
      <c r="E2798" s="11" t="s">
        <v>8797</v>
      </c>
      <c r="F2798" s="11" t="s">
        <v>8880</v>
      </c>
      <c r="G2798" s="12" t="s">
        <v>8881</v>
      </c>
      <c r="I2798" s="13"/>
      <c r="J2798" s="13" t="s">
        <v>370</v>
      </c>
      <c r="M2798" s="15" t="s">
        <v>370</v>
      </c>
      <c r="N2798" s="13"/>
      <c r="O2798" s="13" t="s">
        <v>370</v>
      </c>
      <c r="P2798" s="13"/>
      <c r="R2798" s="13"/>
      <c r="S2798" s="13" t="s">
        <v>370</v>
      </c>
      <c r="T2798" s="13"/>
      <c r="W2798" s="13" t="s">
        <v>370</v>
      </c>
      <c r="Y2798" s="13"/>
      <c r="Z2798" s="14"/>
      <c r="AD2798" s="13">
        <f t="shared" si="285"/>
        <v>5</v>
      </c>
      <c r="AE2798" s="13">
        <f t="shared" si="287"/>
        <v>0</v>
      </c>
      <c r="AF2798" s="13">
        <f t="shared" si="288"/>
        <v>0</v>
      </c>
      <c r="AG2798" s="13">
        <f t="shared" si="284"/>
        <v>0</v>
      </c>
      <c r="AH2798" s="12">
        <f t="shared" si="286"/>
        <v>5</v>
      </c>
    </row>
    <row r="2799" spans="1:34" hidden="1" x14ac:dyDescent="0.3">
      <c r="A2799" s="11" t="s">
        <v>8882</v>
      </c>
      <c r="B2799" s="12" t="s">
        <v>4976</v>
      </c>
      <c r="C2799" s="12" t="s">
        <v>8786</v>
      </c>
      <c r="D2799" s="11" t="s">
        <v>8822</v>
      </c>
      <c r="E2799" s="11" t="s">
        <v>8883</v>
      </c>
      <c r="F2799" s="11" t="s">
        <v>8882</v>
      </c>
      <c r="G2799" s="12" t="s">
        <v>8884</v>
      </c>
      <c r="H2799" s="13" t="s">
        <v>370</v>
      </c>
      <c r="I2799" s="13"/>
      <c r="J2799" s="13" t="s">
        <v>370</v>
      </c>
      <c r="L2799" s="13" t="s">
        <v>370</v>
      </c>
      <c r="M2799" s="15"/>
      <c r="N2799" s="13"/>
      <c r="O2799" s="13" t="s">
        <v>370</v>
      </c>
      <c r="P2799" s="13"/>
      <c r="R2799" s="13"/>
      <c r="S2799" s="13" t="s">
        <v>370</v>
      </c>
      <c r="T2799" s="13"/>
      <c r="W2799" s="13"/>
      <c r="Y2799" s="13"/>
      <c r="Z2799" s="14"/>
      <c r="AD2799" s="13">
        <f t="shared" si="285"/>
        <v>5</v>
      </c>
      <c r="AE2799" s="13">
        <f t="shared" si="287"/>
        <v>0</v>
      </c>
      <c r="AF2799" s="13">
        <f t="shared" si="288"/>
        <v>0</v>
      </c>
      <c r="AG2799" s="13">
        <f t="shared" si="284"/>
        <v>0</v>
      </c>
      <c r="AH2799" s="12">
        <f t="shared" si="286"/>
        <v>5</v>
      </c>
    </row>
    <row r="2800" spans="1:34" hidden="1" x14ac:dyDescent="0.3">
      <c r="A2800" s="11" t="s">
        <v>8885</v>
      </c>
      <c r="B2800" s="12" t="s">
        <v>4976</v>
      </c>
      <c r="C2800" s="12" t="s">
        <v>8786</v>
      </c>
      <c r="D2800" s="11" t="s">
        <v>8822</v>
      </c>
      <c r="E2800" s="11" t="s">
        <v>2791</v>
      </c>
      <c r="F2800" s="11" t="s">
        <v>8885</v>
      </c>
      <c r="G2800" s="12" t="s">
        <v>8886</v>
      </c>
      <c r="H2800" s="13" t="s">
        <v>370</v>
      </c>
      <c r="I2800" s="13"/>
      <c r="J2800" s="13" t="s">
        <v>370</v>
      </c>
      <c r="M2800" s="15" t="s">
        <v>370</v>
      </c>
      <c r="N2800" s="13"/>
      <c r="O2800" s="13" t="s">
        <v>370</v>
      </c>
      <c r="P2800" s="13"/>
      <c r="R2800" s="13"/>
      <c r="S2800" s="13" t="s">
        <v>370</v>
      </c>
      <c r="T2800" s="13"/>
      <c r="W2800" s="13" t="s">
        <v>370</v>
      </c>
      <c r="Y2800" s="13"/>
      <c r="Z2800" s="14"/>
      <c r="AD2800" s="13">
        <f t="shared" si="285"/>
        <v>6</v>
      </c>
      <c r="AE2800" s="13">
        <f t="shared" si="287"/>
        <v>0</v>
      </c>
      <c r="AF2800" s="13">
        <f t="shared" si="288"/>
        <v>0</v>
      </c>
      <c r="AG2800" s="13">
        <f t="shared" si="284"/>
        <v>0</v>
      </c>
      <c r="AH2800" s="12">
        <f t="shared" si="286"/>
        <v>6</v>
      </c>
    </row>
    <row r="2801" spans="1:34" hidden="1" x14ac:dyDescent="0.3">
      <c r="A2801" s="11" t="s">
        <v>8887</v>
      </c>
      <c r="B2801" s="12" t="s">
        <v>4976</v>
      </c>
      <c r="C2801" s="12" t="s">
        <v>8786</v>
      </c>
      <c r="D2801" s="11" t="s">
        <v>8822</v>
      </c>
      <c r="E2801" s="11" t="s">
        <v>1840</v>
      </c>
      <c r="F2801" s="11" t="s">
        <v>8887</v>
      </c>
      <c r="G2801" s="12" t="s">
        <v>8888</v>
      </c>
      <c r="I2801" s="13"/>
      <c r="J2801" s="13"/>
      <c r="M2801" s="15" t="s">
        <v>370</v>
      </c>
      <c r="N2801" s="13"/>
      <c r="O2801" s="13" t="s">
        <v>370</v>
      </c>
      <c r="P2801" s="13"/>
      <c r="R2801" s="13"/>
      <c r="T2801" s="13"/>
      <c r="W2801" s="13"/>
      <c r="Y2801" s="13"/>
      <c r="Z2801" s="14"/>
      <c r="AD2801" s="13">
        <f t="shared" si="285"/>
        <v>2</v>
      </c>
      <c r="AE2801" s="13">
        <f t="shared" si="287"/>
        <v>0</v>
      </c>
      <c r="AF2801" s="13">
        <f t="shared" si="288"/>
        <v>0</v>
      </c>
      <c r="AG2801" s="13">
        <f t="shared" si="284"/>
        <v>0</v>
      </c>
      <c r="AH2801" s="12">
        <f t="shared" si="286"/>
        <v>2</v>
      </c>
    </row>
    <row r="2802" spans="1:34" hidden="1" x14ac:dyDescent="0.3">
      <c r="A2802" s="11" t="s">
        <v>8889</v>
      </c>
      <c r="B2802" s="12" t="s">
        <v>4976</v>
      </c>
      <c r="C2802" s="12" t="s">
        <v>8786</v>
      </c>
      <c r="D2802" s="11" t="s">
        <v>8822</v>
      </c>
      <c r="E2802" s="11" t="s">
        <v>1284</v>
      </c>
      <c r="F2802" s="11" t="s">
        <v>8889</v>
      </c>
      <c r="G2802" s="12" t="s">
        <v>8890</v>
      </c>
      <c r="H2802" s="13" t="s">
        <v>370</v>
      </c>
      <c r="I2802" s="13"/>
      <c r="J2802" s="13" t="s">
        <v>370</v>
      </c>
      <c r="K2802" s="14" t="s">
        <v>370</v>
      </c>
      <c r="M2802" s="15" t="s">
        <v>370</v>
      </c>
      <c r="N2802" s="13"/>
      <c r="O2802" s="13" t="s">
        <v>370</v>
      </c>
      <c r="P2802" s="13" t="s">
        <v>370</v>
      </c>
      <c r="Q2802" s="13" t="s">
        <v>370</v>
      </c>
      <c r="R2802" s="13" t="s">
        <v>370</v>
      </c>
      <c r="S2802" s="13" t="s">
        <v>370</v>
      </c>
      <c r="T2802" s="13" t="s">
        <v>370</v>
      </c>
      <c r="U2802" s="13" t="s">
        <v>370</v>
      </c>
      <c r="V2802" s="13" t="s">
        <v>359</v>
      </c>
      <c r="W2802" s="13" t="s">
        <v>370</v>
      </c>
      <c r="Y2802" s="13"/>
      <c r="Z2802" s="14"/>
      <c r="AD2802" s="13">
        <f t="shared" si="285"/>
        <v>13</v>
      </c>
      <c r="AE2802" s="13">
        <f t="shared" si="287"/>
        <v>0</v>
      </c>
      <c r="AF2802" s="13">
        <f t="shared" si="288"/>
        <v>0</v>
      </c>
      <c r="AG2802" s="13">
        <f t="shared" si="284"/>
        <v>0</v>
      </c>
      <c r="AH2802" s="12">
        <f t="shared" si="286"/>
        <v>13</v>
      </c>
    </row>
    <row r="2803" spans="1:34" hidden="1" x14ac:dyDescent="0.3">
      <c r="A2803" s="11" t="s">
        <v>8891</v>
      </c>
      <c r="B2803" s="12" t="s">
        <v>4976</v>
      </c>
      <c r="C2803" s="12" t="s">
        <v>8892</v>
      </c>
      <c r="D2803" s="11" t="s">
        <v>8893</v>
      </c>
      <c r="E2803" s="11" t="s">
        <v>8894</v>
      </c>
      <c r="F2803" s="11" t="s">
        <v>8891</v>
      </c>
      <c r="G2803" s="12" t="s">
        <v>8895</v>
      </c>
      <c r="I2803" s="13"/>
      <c r="J2803" s="13"/>
      <c r="M2803" s="15"/>
      <c r="N2803" s="13" t="s">
        <v>396</v>
      </c>
      <c r="P2803" s="13" t="s">
        <v>361</v>
      </c>
      <c r="Q2803" s="13"/>
      <c r="R2803" s="13"/>
      <c r="T2803" s="13"/>
      <c r="W2803" s="13"/>
      <c r="Y2803" s="13" t="s">
        <v>396</v>
      </c>
      <c r="Z2803" s="14"/>
      <c r="AD2803" s="13">
        <f t="shared" si="285"/>
        <v>0</v>
      </c>
      <c r="AE2803" s="13">
        <f t="shared" si="287"/>
        <v>0</v>
      </c>
      <c r="AF2803" s="13">
        <f t="shared" si="288"/>
        <v>1</v>
      </c>
      <c r="AG2803" s="13">
        <f t="shared" si="284"/>
        <v>0</v>
      </c>
      <c r="AH2803" s="12">
        <f t="shared" si="286"/>
        <v>1</v>
      </c>
    </row>
    <row r="2804" spans="1:34" hidden="1" x14ac:dyDescent="0.3">
      <c r="A2804" s="11" t="s">
        <v>8896</v>
      </c>
      <c r="B2804" s="12" t="s">
        <v>4976</v>
      </c>
      <c r="C2804" s="12" t="s">
        <v>8897</v>
      </c>
      <c r="D2804" s="11" t="s">
        <v>8898</v>
      </c>
      <c r="E2804" s="11" t="s">
        <v>1343</v>
      </c>
      <c r="F2804" s="11" t="s">
        <v>8896</v>
      </c>
      <c r="G2804" s="12" t="s">
        <v>8899</v>
      </c>
      <c r="I2804" s="13" t="s">
        <v>361</v>
      </c>
      <c r="J2804" s="13"/>
      <c r="M2804" s="15" t="s">
        <v>538</v>
      </c>
      <c r="N2804" s="13"/>
      <c r="P2804" s="13"/>
      <c r="R2804" s="13"/>
      <c r="T2804" s="13"/>
      <c r="W2804" s="13"/>
      <c r="Y2804" s="13"/>
      <c r="Z2804" s="14"/>
      <c r="AD2804" s="13">
        <f t="shared" si="285"/>
        <v>0</v>
      </c>
      <c r="AE2804" s="13">
        <f t="shared" si="287"/>
        <v>1</v>
      </c>
      <c r="AF2804" s="13">
        <f t="shared" si="288"/>
        <v>1</v>
      </c>
      <c r="AG2804" s="13">
        <f t="shared" si="284"/>
        <v>0</v>
      </c>
      <c r="AH2804" s="12">
        <f t="shared" si="286"/>
        <v>2</v>
      </c>
    </row>
    <row r="2805" spans="1:34" hidden="1" x14ac:dyDescent="0.3">
      <c r="A2805" s="11" t="s">
        <v>155</v>
      </c>
      <c r="B2805" s="12" t="s">
        <v>4976</v>
      </c>
      <c r="C2805" s="12" t="s">
        <v>8897</v>
      </c>
      <c r="D2805" s="11" t="s">
        <v>8900</v>
      </c>
      <c r="E2805" s="11" t="s">
        <v>8452</v>
      </c>
      <c r="F2805" s="11" t="s">
        <v>155</v>
      </c>
      <c r="G2805" s="12" t="s">
        <v>8901</v>
      </c>
      <c r="I2805" s="13" t="s">
        <v>370</v>
      </c>
      <c r="J2805" s="13"/>
      <c r="K2805" s="14" t="s">
        <v>370</v>
      </c>
      <c r="M2805" s="15" t="s">
        <v>370</v>
      </c>
      <c r="N2805" s="13" t="s">
        <v>370</v>
      </c>
      <c r="O2805" s="13" t="s">
        <v>370</v>
      </c>
      <c r="P2805" s="13" t="s">
        <v>370</v>
      </c>
      <c r="Q2805" s="13" t="s">
        <v>370</v>
      </c>
      <c r="R2805" s="13"/>
      <c r="S2805" s="13" t="s">
        <v>524</v>
      </c>
      <c r="T2805" s="13" t="s">
        <v>370</v>
      </c>
      <c r="U2805" s="13" t="s">
        <v>370</v>
      </c>
      <c r="W2805" s="13" t="s">
        <v>370</v>
      </c>
      <c r="Y2805" s="13" t="s">
        <v>370</v>
      </c>
      <c r="Z2805" s="14"/>
      <c r="AD2805" s="13">
        <f t="shared" si="285"/>
        <v>11</v>
      </c>
      <c r="AE2805" s="13">
        <f t="shared" si="287"/>
        <v>0</v>
      </c>
      <c r="AF2805" s="13">
        <f t="shared" si="288"/>
        <v>1</v>
      </c>
      <c r="AG2805" s="13">
        <f t="shared" si="284"/>
        <v>0</v>
      </c>
      <c r="AH2805" s="12">
        <f t="shared" si="286"/>
        <v>12</v>
      </c>
    </row>
    <row r="2806" spans="1:34" hidden="1" x14ac:dyDescent="0.3">
      <c r="A2806" s="11" t="s">
        <v>8902</v>
      </c>
      <c r="B2806" s="12" t="s">
        <v>4976</v>
      </c>
      <c r="C2806" s="12" t="s">
        <v>8897</v>
      </c>
      <c r="D2806" s="11" t="s">
        <v>8900</v>
      </c>
      <c r="E2806" s="11" t="s">
        <v>8903</v>
      </c>
      <c r="F2806" s="11" t="s">
        <v>8902</v>
      </c>
      <c r="G2806" s="12" t="s">
        <v>8904</v>
      </c>
      <c r="I2806" s="13"/>
      <c r="J2806" s="13"/>
      <c r="L2806" s="13" t="s">
        <v>396</v>
      </c>
      <c r="M2806" s="15"/>
      <c r="N2806" s="13"/>
      <c r="O2806" s="13" t="s">
        <v>370</v>
      </c>
      <c r="P2806" s="13"/>
      <c r="R2806" s="13"/>
      <c r="S2806" s="13" t="s">
        <v>370</v>
      </c>
      <c r="T2806" s="13"/>
      <c r="W2806" s="13"/>
      <c r="Y2806" s="13"/>
      <c r="Z2806" s="14"/>
      <c r="AD2806" s="13">
        <f t="shared" si="285"/>
        <v>2</v>
      </c>
      <c r="AE2806" s="13">
        <f t="shared" si="287"/>
        <v>0</v>
      </c>
      <c r="AF2806" s="13">
        <f t="shared" si="288"/>
        <v>0</v>
      </c>
      <c r="AG2806" s="13">
        <f t="shared" si="284"/>
        <v>0</v>
      </c>
      <c r="AH2806" s="12">
        <f t="shared" si="286"/>
        <v>2</v>
      </c>
    </row>
    <row r="2807" spans="1:34" hidden="1" x14ac:dyDescent="0.3">
      <c r="A2807" s="11" t="s">
        <v>8905</v>
      </c>
      <c r="B2807" s="12" t="s">
        <v>4976</v>
      </c>
      <c r="C2807" s="12" t="s">
        <v>8897</v>
      </c>
      <c r="D2807" s="11" t="s">
        <v>8900</v>
      </c>
      <c r="E2807" s="11" t="s">
        <v>8906</v>
      </c>
      <c r="F2807" s="11" t="s">
        <v>8905</v>
      </c>
      <c r="G2807" s="12" t="s">
        <v>8907</v>
      </c>
      <c r="H2807" s="13" t="s">
        <v>370</v>
      </c>
      <c r="I2807" s="13"/>
      <c r="J2807" s="13"/>
      <c r="L2807" s="13" t="s">
        <v>370</v>
      </c>
      <c r="M2807" s="15"/>
      <c r="N2807" s="13"/>
      <c r="P2807" s="13"/>
      <c r="R2807" s="13"/>
      <c r="T2807" s="13"/>
      <c r="W2807" s="13"/>
      <c r="Y2807" s="13"/>
      <c r="Z2807" s="14"/>
      <c r="AD2807" s="13">
        <f t="shared" si="285"/>
        <v>2</v>
      </c>
      <c r="AE2807" s="13">
        <f t="shared" si="287"/>
        <v>0</v>
      </c>
      <c r="AF2807" s="13">
        <f t="shared" si="288"/>
        <v>0</v>
      </c>
      <c r="AG2807" s="13">
        <f t="shared" si="284"/>
        <v>0</v>
      </c>
      <c r="AH2807" s="12">
        <f t="shared" si="286"/>
        <v>2</v>
      </c>
    </row>
    <row r="2808" spans="1:34" hidden="1" x14ac:dyDescent="0.3">
      <c r="A2808" s="11" t="s">
        <v>8908</v>
      </c>
      <c r="B2808" s="12" t="s">
        <v>4976</v>
      </c>
      <c r="C2808" s="12" t="s">
        <v>8897</v>
      </c>
      <c r="D2808" s="11" t="s">
        <v>8900</v>
      </c>
      <c r="E2808" s="11" t="s">
        <v>2952</v>
      </c>
      <c r="F2808" s="11" t="s">
        <v>8908</v>
      </c>
      <c r="G2808" s="12" t="s">
        <v>8909</v>
      </c>
      <c r="H2808" s="13" t="s">
        <v>370</v>
      </c>
      <c r="I2808" s="13"/>
      <c r="J2808" s="13" t="s">
        <v>396</v>
      </c>
      <c r="L2808" s="13" t="s">
        <v>370</v>
      </c>
      <c r="M2808" s="15"/>
      <c r="N2808" s="13"/>
      <c r="P2808" s="13"/>
      <c r="R2808" s="13"/>
      <c r="T2808" s="13"/>
      <c r="W2808" s="13"/>
      <c r="Y2808" s="13"/>
      <c r="Z2808" s="14" t="s">
        <v>524</v>
      </c>
      <c r="AD2808" s="13">
        <f t="shared" si="285"/>
        <v>2</v>
      </c>
      <c r="AE2808" s="13">
        <f t="shared" si="287"/>
        <v>0</v>
      </c>
      <c r="AF2808" s="13">
        <f t="shared" si="288"/>
        <v>1</v>
      </c>
      <c r="AG2808" s="13">
        <f t="shared" si="284"/>
        <v>0</v>
      </c>
      <c r="AH2808" s="12">
        <f t="shared" si="286"/>
        <v>3</v>
      </c>
    </row>
    <row r="2809" spans="1:34" hidden="1" x14ac:dyDescent="0.3">
      <c r="A2809" s="11" t="s">
        <v>8910</v>
      </c>
      <c r="B2809" s="12" t="s">
        <v>4976</v>
      </c>
      <c r="C2809" s="12" t="s">
        <v>8897</v>
      </c>
      <c r="D2809" s="11" t="s">
        <v>8900</v>
      </c>
      <c r="E2809" s="11" t="s">
        <v>5211</v>
      </c>
      <c r="F2809" s="11" t="s">
        <v>8910</v>
      </c>
      <c r="G2809" s="12" t="s">
        <v>8911</v>
      </c>
      <c r="H2809" s="13" t="s">
        <v>370</v>
      </c>
      <c r="I2809" s="13"/>
      <c r="J2809" s="13" t="s">
        <v>370</v>
      </c>
      <c r="K2809" s="14" t="s">
        <v>370</v>
      </c>
      <c r="L2809" s="13" t="s">
        <v>524</v>
      </c>
      <c r="M2809" s="15"/>
      <c r="N2809" s="13"/>
      <c r="P2809" s="13"/>
      <c r="R2809" s="13" t="s">
        <v>370</v>
      </c>
      <c r="T2809" s="13" t="s">
        <v>370</v>
      </c>
      <c r="V2809" s="13" t="s">
        <v>370</v>
      </c>
      <c r="W2809" s="13"/>
      <c r="Y2809" s="13"/>
      <c r="Z2809" s="14"/>
      <c r="AD2809" s="13">
        <f t="shared" si="285"/>
        <v>6</v>
      </c>
      <c r="AE2809" s="13">
        <f t="shared" si="287"/>
        <v>0</v>
      </c>
      <c r="AF2809" s="13">
        <f t="shared" si="288"/>
        <v>1</v>
      </c>
      <c r="AG2809" s="13">
        <f t="shared" si="284"/>
        <v>0</v>
      </c>
      <c r="AH2809" s="12">
        <f t="shared" si="286"/>
        <v>7</v>
      </c>
    </row>
    <row r="2810" spans="1:34" hidden="1" x14ac:dyDescent="0.3">
      <c r="A2810" s="11" t="s">
        <v>8912</v>
      </c>
      <c r="B2810" s="12" t="s">
        <v>4976</v>
      </c>
      <c r="C2810" s="12" t="s">
        <v>8897</v>
      </c>
      <c r="D2810" s="11" t="s">
        <v>8900</v>
      </c>
      <c r="E2810" s="11" t="s">
        <v>8913</v>
      </c>
      <c r="F2810" s="11" t="s">
        <v>8912</v>
      </c>
      <c r="G2810" s="12" t="s">
        <v>8914</v>
      </c>
      <c r="H2810" s="13" t="s">
        <v>370</v>
      </c>
      <c r="I2810" s="13"/>
      <c r="J2810" s="13" t="s">
        <v>538</v>
      </c>
      <c r="K2810" s="14" t="s">
        <v>538</v>
      </c>
      <c r="L2810" s="13" t="s">
        <v>538</v>
      </c>
      <c r="M2810" s="15"/>
      <c r="N2810" s="13"/>
      <c r="P2810" s="13"/>
      <c r="R2810" s="13" t="s">
        <v>538</v>
      </c>
      <c r="S2810" s="13" t="s">
        <v>524</v>
      </c>
      <c r="T2810" s="13"/>
      <c r="V2810" s="13" t="s">
        <v>538</v>
      </c>
      <c r="W2810" s="13"/>
      <c r="Y2810" s="13"/>
      <c r="Z2810" s="14" t="s">
        <v>524</v>
      </c>
      <c r="AD2810" s="13">
        <f t="shared" si="285"/>
        <v>1</v>
      </c>
      <c r="AE2810" s="13">
        <f t="shared" si="287"/>
        <v>5</v>
      </c>
      <c r="AF2810" s="13">
        <f t="shared" si="288"/>
        <v>2</v>
      </c>
      <c r="AG2810" s="13">
        <f t="shared" si="284"/>
        <v>0</v>
      </c>
      <c r="AH2810" s="12">
        <f t="shared" si="286"/>
        <v>8</v>
      </c>
    </row>
    <row r="2811" spans="1:34" hidden="1" x14ac:dyDescent="0.3">
      <c r="A2811" s="11" t="s">
        <v>8915</v>
      </c>
      <c r="B2811" s="12" t="s">
        <v>4976</v>
      </c>
      <c r="C2811" s="12" t="s">
        <v>8897</v>
      </c>
      <c r="D2811" s="11" t="s">
        <v>8900</v>
      </c>
      <c r="E2811" s="11" t="s">
        <v>6404</v>
      </c>
      <c r="F2811" s="11" t="s">
        <v>8915</v>
      </c>
      <c r="G2811" s="12" t="s">
        <v>8916</v>
      </c>
      <c r="H2811" s="13" t="s">
        <v>370</v>
      </c>
      <c r="I2811" s="13"/>
      <c r="J2811" s="13" t="s">
        <v>370</v>
      </c>
      <c r="M2811" s="15"/>
      <c r="N2811" s="13"/>
      <c r="P2811" s="13"/>
      <c r="R2811" s="13"/>
      <c r="S2811" s="13" t="s">
        <v>524</v>
      </c>
      <c r="T2811" s="13"/>
      <c r="W2811" s="13"/>
      <c r="Y2811" s="13"/>
      <c r="Z2811" s="14"/>
      <c r="AD2811" s="13">
        <f t="shared" si="285"/>
        <v>2</v>
      </c>
      <c r="AE2811" s="13">
        <f t="shared" si="287"/>
        <v>0</v>
      </c>
      <c r="AF2811" s="13">
        <f t="shared" si="288"/>
        <v>1</v>
      </c>
      <c r="AG2811" s="13">
        <f t="shared" si="284"/>
        <v>0</v>
      </c>
      <c r="AH2811" s="12">
        <f t="shared" si="286"/>
        <v>3</v>
      </c>
    </row>
    <row r="2812" spans="1:34" hidden="1" x14ac:dyDescent="0.3">
      <c r="A2812" s="11" t="s">
        <v>8917</v>
      </c>
      <c r="B2812" s="12" t="s">
        <v>4976</v>
      </c>
      <c r="C2812" s="12" t="s">
        <v>8897</v>
      </c>
      <c r="D2812" s="11" t="s">
        <v>8900</v>
      </c>
      <c r="E2812" s="11" t="s">
        <v>8918</v>
      </c>
      <c r="F2812" s="11" t="s">
        <v>8917</v>
      </c>
      <c r="G2812" s="12" t="s">
        <v>8919</v>
      </c>
      <c r="I2812" s="13"/>
      <c r="J2812" s="13"/>
      <c r="M2812" s="15"/>
      <c r="N2812" s="13"/>
      <c r="O2812" s="23" t="s">
        <v>416</v>
      </c>
      <c r="P2812" s="13"/>
      <c r="R2812" s="13"/>
      <c r="T2812" s="13"/>
      <c r="W2812" s="13"/>
      <c r="Y2812" s="13"/>
      <c r="Z2812" s="14"/>
      <c r="AD2812" s="13">
        <f t="shared" si="285"/>
        <v>1</v>
      </c>
      <c r="AE2812" s="13">
        <f t="shared" si="287"/>
        <v>0</v>
      </c>
      <c r="AF2812" s="13">
        <f t="shared" si="288"/>
        <v>0</v>
      </c>
      <c r="AG2812" s="13">
        <f t="shared" si="284"/>
        <v>0</v>
      </c>
      <c r="AH2812" s="12">
        <f t="shared" si="286"/>
        <v>1</v>
      </c>
    </row>
    <row r="2813" spans="1:34" hidden="1" x14ac:dyDescent="0.3">
      <c r="A2813" s="11" t="s">
        <v>8920</v>
      </c>
      <c r="B2813" s="12" t="s">
        <v>4976</v>
      </c>
      <c r="C2813" s="12" t="s">
        <v>8897</v>
      </c>
      <c r="D2813" s="11" t="s">
        <v>8900</v>
      </c>
      <c r="E2813" s="11" t="s">
        <v>8921</v>
      </c>
      <c r="F2813" s="11" t="s">
        <v>8920</v>
      </c>
      <c r="G2813" s="12" t="s">
        <v>8922</v>
      </c>
      <c r="I2813" s="13"/>
      <c r="J2813" s="13"/>
      <c r="M2813" s="15"/>
      <c r="N2813" s="13"/>
      <c r="O2813" s="23" t="s">
        <v>416</v>
      </c>
      <c r="P2813" s="13"/>
      <c r="R2813" s="13"/>
      <c r="T2813" s="13"/>
      <c r="W2813" s="13"/>
      <c r="Y2813" s="13"/>
      <c r="Z2813" s="14"/>
      <c r="AD2813" s="13">
        <f t="shared" si="285"/>
        <v>1</v>
      </c>
      <c r="AE2813" s="13">
        <f t="shared" si="287"/>
        <v>0</v>
      </c>
      <c r="AF2813" s="13">
        <f t="shared" si="288"/>
        <v>0</v>
      </c>
      <c r="AG2813" s="13">
        <f t="shared" si="284"/>
        <v>0</v>
      </c>
      <c r="AH2813" s="12">
        <f t="shared" si="286"/>
        <v>1</v>
      </c>
    </row>
    <row r="2814" spans="1:34" hidden="1" x14ac:dyDescent="0.3">
      <c r="A2814" s="11" t="s">
        <v>8923</v>
      </c>
      <c r="B2814" s="12" t="s">
        <v>4976</v>
      </c>
      <c r="C2814" s="12" t="s">
        <v>8897</v>
      </c>
      <c r="D2814" s="11" t="s">
        <v>8900</v>
      </c>
      <c r="E2814" s="11" t="s">
        <v>8924</v>
      </c>
      <c r="F2814" s="11" t="s">
        <v>8923</v>
      </c>
      <c r="G2814" s="12" t="s">
        <v>8925</v>
      </c>
      <c r="I2814" s="13"/>
      <c r="J2814" s="13"/>
      <c r="M2814" s="15"/>
      <c r="N2814" s="13"/>
      <c r="O2814" s="23" t="s">
        <v>416</v>
      </c>
      <c r="P2814" s="13"/>
      <c r="R2814" s="13"/>
      <c r="T2814" s="13"/>
      <c r="W2814" s="13"/>
      <c r="Y2814" s="13"/>
      <c r="Z2814" s="14"/>
      <c r="AD2814" s="13">
        <f t="shared" si="285"/>
        <v>1</v>
      </c>
      <c r="AE2814" s="13">
        <f t="shared" si="287"/>
        <v>0</v>
      </c>
      <c r="AF2814" s="13">
        <f t="shared" si="288"/>
        <v>0</v>
      </c>
      <c r="AG2814" s="13">
        <f t="shared" ref="AG2814:AG2870" si="289">COUNTIF(H2814:AA2814,"IN")</f>
        <v>0</v>
      </c>
      <c r="AH2814" s="12">
        <f t="shared" si="286"/>
        <v>1</v>
      </c>
    </row>
    <row r="2815" spans="1:34" hidden="1" x14ac:dyDescent="0.3">
      <c r="A2815" s="11" t="s">
        <v>8926</v>
      </c>
      <c r="B2815" s="12" t="s">
        <v>4976</v>
      </c>
      <c r="C2815" s="12" t="s">
        <v>8897</v>
      </c>
      <c r="D2815" s="11" t="s">
        <v>8900</v>
      </c>
      <c r="E2815" s="11" t="s">
        <v>4670</v>
      </c>
      <c r="F2815" s="11" t="s">
        <v>8926</v>
      </c>
      <c r="G2815" s="12" t="s">
        <v>8927</v>
      </c>
      <c r="I2815" s="13"/>
      <c r="J2815" s="13"/>
      <c r="M2815" s="15"/>
      <c r="N2815" s="13"/>
      <c r="O2815" s="23" t="s">
        <v>416</v>
      </c>
      <c r="P2815" s="13"/>
      <c r="R2815" s="13"/>
      <c r="T2815" s="13"/>
      <c r="W2815" s="13"/>
      <c r="Y2815" s="13"/>
      <c r="Z2815" s="14"/>
      <c r="AD2815" s="13">
        <f t="shared" si="285"/>
        <v>1</v>
      </c>
      <c r="AE2815" s="13">
        <f t="shared" si="287"/>
        <v>0</v>
      </c>
      <c r="AF2815" s="13">
        <f t="shared" si="288"/>
        <v>0</v>
      </c>
      <c r="AG2815" s="13">
        <f t="shared" si="289"/>
        <v>0</v>
      </c>
      <c r="AH2815" s="12">
        <f t="shared" si="286"/>
        <v>1</v>
      </c>
    </row>
    <row r="2816" spans="1:34" hidden="1" x14ac:dyDescent="0.3">
      <c r="A2816" s="11" t="s">
        <v>8928</v>
      </c>
      <c r="B2816" s="12" t="s">
        <v>4976</v>
      </c>
      <c r="C2816" s="12" t="s">
        <v>8897</v>
      </c>
      <c r="D2816" s="11" t="s">
        <v>8929</v>
      </c>
      <c r="E2816" s="11" t="s">
        <v>8930</v>
      </c>
      <c r="F2816" s="11" t="s">
        <v>8928</v>
      </c>
      <c r="G2816" s="12" t="s">
        <v>8931</v>
      </c>
      <c r="I2816" s="13"/>
      <c r="J2816" s="13"/>
      <c r="M2816" s="15"/>
      <c r="N2816" s="13" t="s">
        <v>524</v>
      </c>
      <c r="P2816" s="13"/>
      <c r="R2816" s="13"/>
      <c r="T2816" s="13"/>
      <c r="W2816" s="13"/>
      <c r="Y2816" s="13"/>
      <c r="Z2816" s="14"/>
      <c r="AD2816" s="13">
        <f t="shared" si="285"/>
        <v>0</v>
      </c>
      <c r="AE2816" s="13">
        <f t="shared" si="287"/>
        <v>0</v>
      </c>
      <c r="AF2816" s="13">
        <f t="shared" si="288"/>
        <v>1</v>
      </c>
      <c r="AG2816" s="13">
        <f t="shared" si="289"/>
        <v>0</v>
      </c>
      <c r="AH2816" s="12">
        <f t="shared" si="286"/>
        <v>1</v>
      </c>
    </row>
    <row r="2817" spans="1:34" hidden="1" x14ac:dyDescent="0.3">
      <c r="A2817" s="11" t="s">
        <v>8932</v>
      </c>
      <c r="B2817" s="12" t="s">
        <v>4976</v>
      </c>
      <c r="C2817" s="12" t="s">
        <v>8897</v>
      </c>
      <c r="D2817" s="11" t="s">
        <v>8933</v>
      </c>
      <c r="E2817" s="11" t="s">
        <v>2864</v>
      </c>
      <c r="F2817" s="11" t="s">
        <v>8932</v>
      </c>
      <c r="G2817" s="12" t="s">
        <v>8934</v>
      </c>
      <c r="I2817" s="13"/>
      <c r="J2817" s="13"/>
      <c r="M2817" s="15"/>
      <c r="N2817" s="13" t="s">
        <v>524</v>
      </c>
      <c r="P2817" s="13"/>
      <c r="R2817" s="13"/>
      <c r="T2817" s="13"/>
      <c r="W2817" s="13" t="s">
        <v>525</v>
      </c>
      <c r="Y2817" s="13" t="s">
        <v>370</v>
      </c>
      <c r="Z2817" s="14"/>
      <c r="AD2817" s="13">
        <f t="shared" si="285"/>
        <v>1</v>
      </c>
      <c r="AE2817" s="13">
        <f t="shared" si="287"/>
        <v>0</v>
      </c>
      <c r="AF2817" s="13">
        <f t="shared" si="288"/>
        <v>1</v>
      </c>
      <c r="AG2817" s="13">
        <f t="shared" si="289"/>
        <v>0</v>
      </c>
      <c r="AH2817" s="12">
        <f t="shared" si="286"/>
        <v>2</v>
      </c>
    </row>
    <row r="2818" spans="1:34" hidden="1" x14ac:dyDescent="0.3">
      <c r="A2818" s="11" t="s">
        <v>8935</v>
      </c>
      <c r="B2818" s="12" t="s">
        <v>4976</v>
      </c>
      <c r="C2818" s="12" t="s">
        <v>8936</v>
      </c>
      <c r="D2818" s="11" t="s">
        <v>8937</v>
      </c>
      <c r="E2818" s="11" t="s">
        <v>8493</v>
      </c>
      <c r="F2818" s="11" t="s">
        <v>8935</v>
      </c>
      <c r="G2818" s="12" t="s">
        <v>8938</v>
      </c>
      <c r="H2818" s="13" t="s">
        <v>549</v>
      </c>
      <c r="I2818" s="13"/>
      <c r="J2818" s="13"/>
      <c r="M2818" s="15"/>
      <c r="N2818" s="13"/>
      <c r="P2818" s="13"/>
      <c r="R2818" s="13"/>
      <c r="T2818" s="13"/>
      <c r="W2818" s="13"/>
      <c r="Y2818" s="13"/>
      <c r="Z2818" s="14"/>
      <c r="AD2818" s="13">
        <f t="shared" si="285"/>
        <v>0</v>
      </c>
      <c r="AE2818" s="13">
        <f t="shared" si="287"/>
        <v>0</v>
      </c>
      <c r="AF2818" s="13">
        <f t="shared" si="288"/>
        <v>0</v>
      </c>
      <c r="AG2818" s="13">
        <f t="shared" si="289"/>
        <v>1</v>
      </c>
      <c r="AH2818" s="12">
        <f t="shared" si="286"/>
        <v>1</v>
      </c>
    </row>
    <row r="2819" spans="1:34" hidden="1" x14ac:dyDescent="0.3">
      <c r="A2819" s="11" t="s">
        <v>8939</v>
      </c>
      <c r="B2819" s="12" t="s">
        <v>4976</v>
      </c>
      <c r="C2819" s="12" t="s">
        <v>8936</v>
      </c>
      <c r="D2819" s="11" t="s">
        <v>8940</v>
      </c>
      <c r="E2819" s="11" t="s">
        <v>8941</v>
      </c>
      <c r="F2819" s="11" t="s">
        <v>8939</v>
      </c>
      <c r="G2819" s="12" t="s">
        <v>8942</v>
      </c>
      <c r="H2819" s="13" t="s">
        <v>549</v>
      </c>
      <c r="I2819" s="13" t="s">
        <v>524</v>
      </c>
      <c r="J2819" s="13"/>
      <c r="K2819" s="14" t="s">
        <v>549</v>
      </c>
      <c r="L2819" s="13" t="s">
        <v>524</v>
      </c>
      <c r="M2819" s="15"/>
      <c r="N2819" s="13"/>
      <c r="P2819" s="13"/>
      <c r="R2819" s="13"/>
      <c r="T2819" s="13"/>
      <c r="V2819" s="13" t="s">
        <v>549</v>
      </c>
      <c r="W2819" s="13"/>
      <c r="Y2819" s="13" t="s">
        <v>524</v>
      </c>
      <c r="Z2819" s="14" t="s">
        <v>524</v>
      </c>
      <c r="AD2819" s="13">
        <f t="shared" si="285"/>
        <v>0</v>
      </c>
      <c r="AE2819" s="13">
        <f t="shared" si="287"/>
        <v>0</v>
      </c>
      <c r="AF2819" s="13">
        <f t="shared" si="288"/>
        <v>4</v>
      </c>
      <c r="AG2819" s="13">
        <f t="shared" si="289"/>
        <v>3</v>
      </c>
      <c r="AH2819" s="12">
        <f t="shared" si="286"/>
        <v>7</v>
      </c>
    </row>
    <row r="2820" spans="1:34" hidden="1" x14ac:dyDescent="0.3">
      <c r="A2820" s="11" t="s">
        <v>8943</v>
      </c>
      <c r="B2820" s="12" t="s">
        <v>4976</v>
      </c>
      <c r="C2820" s="12" t="s">
        <v>8944</v>
      </c>
      <c r="D2820" s="11" t="s">
        <v>8945</v>
      </c>
      <c r="E2820" s="11" t="s">
        <v>8946</v>
      </c>
      <c r="F2820" s="11" t="s">
        <v>8943</v>
      </c>
      <c r="G2820" s="12" t="s">
        <v>8947</v>
      </c>
      <c r="I2820" s="13" t="s">
        <v>361</v>
      </c>
      <c r="J2820" s="13"/>
      <c r="M2820" s="15"/>
      <c r="N2820" s="13" t="s">
        <v>549</v>
      </c>
      <c r="P2820" s="13"/>
      <c r="R2820" s="13"/>
      <c r="T2820" s="13"/>
      <c r="U2820" s="13" t="s">
        <v>549</v>
      </c>
      <c r="W2820" s="13" t="s">
        <v>549</v>
      </c>
      <c r="Y2820" s="13"/>
      <c r="Z2820" s="14"/>
      <c r="AD2820" s="13">
        <f t="shared" ref="AD2820:AD2859" si="290">COUNTIF(H2820:Z2820,"X")+COUNTIF(H2820:Z2820, "X(e)")</f>
        <v>0</v>
      </c>
      <c r="AE2820" s="13">
        <f t="shared" si="287"/>
        <v>0</v>
      </c>
      <c r="AF2820" s="13">
        <f t="shared" si="288"/>
        <v>1</v>
      </c>
      <c r="AG2820" s="13">
        <f t="shared" si="289"/>
        <v>3</v>
      </c>
      <c r="AH2820" s="12">
        <f t="shared" si="286"/>
        <v>4</v>
      </c>
    </row>
    <row r="2821" spans="1:34" hidden="1" x14ac:dyDescent="0.3">
      <c r="A2821" s="11" t="s">
        <v>8948</v>
      </c>
      <c r="B2821" s="12" t="s">
        <v>4976</v>
      </c>
      <c r="C2821" s="12" t="s">
        <v>8944</v>
      </c>
      <c r="D2821" s="11" t="s">
        <v>8945</v>
      </c>
      <c r="E2821" s="11" t="s">
        <v>8289</v>
      </c>
      <c r="F2821" s="11" t="s">
        <v>8948</v>
      </c>
      <c r="G2821" s="12" t="s">
        <v>8949</v>
      </c>
      <c r="I2821" s="13"/>
      <c r="J2821" s="13"/>
      <c r="M2821" s="15"/>
      <c r="N2821" s="13" t="s">
        <v>549</v>
      </c>
      <c r="P2821" s="13"/>
      <c r="R2821" s="13"/>
      <c r="T2821" s="13"/>
      <c r="W2821" s="13"/>
      <c r="Y2821" s="13"/>
      <c r="Z2821" s="14"/>
      <c r="AD2821" s="13">
        <f t="shared" si="290"/>
        <v>0</v>
      </c>
      <c r="AE2821" s="13">
        <f t="shared" si="287"/>
        <v>0</v>
      </c>
      <c r="AF2821" s="13">
        <f t="shared" si="288"/>
        <v>0</v>
      </c>
      <c r="AG2821" s="13">
        <f t="shared" si="289"/>
        <v>1</v>
      </c>
      <c r="AH2821" s="12">
        <f t="shared" ref="AH2821:AH2859" si="291">SUM(AD2821:AG2821)</f>
        <v>1</v>
      </c>
    </row>
    <row r="2822" spans="1:34" hidden="1" x14ac:dyDescent="0.3">
      <c r="A2822" s="11" t="s">
        <v>8950</v>
      </c>
      <c r="B2822" s="12" t="s">
        <v>4976</v>
      </c>
      <c r="C2822" s="12" t="s">
        <v>8951</v>
      </c>
      <c r="D2822" s="11" t="s">
        <v>8952</v>
      </c>
      <c r="E2822" s="11" t="s">
        <v>8953</v>
      </c>
      <c r="F2822" s="11" t="s">
        <v>8950</v>
      </c>
      <c r="G2822" s="12" t="s">
        <v>8954</v>
      </c>
      <c r="I2822" s="13"/>
      <c r="J2822" s="13"/>
      <c r="K2822" s="14" t="s">
        <v>549</v>
      </c>
      <c r="M2822" s="15"/>
      <c r="N2822" s="13"/>
      <c r="P2822" s="13"/>
      <c r="R2822" s="13"/>
      <c r="T2822" s="13"/>
      <c r="U2822" s="13" t="s">
        <v>549</v>
      </c>
      <c r="W2822" s="13"/>
      <c r="Y2822" s="13"/>
      <c r="Z2822" s="14"/>
      <c r="AD2822" s="13">
        <f t="shared" si="290"/>
        <v>0</v>
      </c>
      <c r="AE2822" s="13">
        <f t="shared" si="287"/>
        <v>0</v>
      </c>
      <c r="AF2822" s="13">
        <f t="shared" si="288"/>
        <v>0</v>
      </c>
      <c r="AG2822" s="13">
        <f t="shared" si="289"/>
        <v>2</v>
      </c>
      <c r="AH2822" s="12">
        <f t="shared" si="291"/>
        <v>2</v>
      </c>
    </row>
    <row r="2823" spans="1:34" hidden="1" x14ac:dyDescent="0.3">
      <c r="A2823" s="11" t="s">
        <v>8955</v>
      </c>
      <c r="B2823" s="12" t="s">
        <v>4976</v>
      </c>
      <c r="C2823" s="12" t="s">
        <v>8951</v>
      </c>
      <c r="D2823" s="11" t="s">
        <v>8956</v>
      </c>
      <c r="E2823" s="11" t="s">
        <v>8957</v>
      </c>
      <c r="F2823" s="11" t="s">
        <v>8955</v>
      </c>
      <c r="G2823" s="12" t="s">
        <v>8958</v>
      </c>
      <c r="I2823" s="13" t="s">
        <v>361</v>
      </c>
      <c r="J2823" s="13"/>
      <c r="M2823" s="15" t="s">
        <v>549</v>
      </c>
      <c r="N2823" s="13"/>
      <c r="O2823" s="13" t="s">
        <v>549</v>
      </c>
      <c r="P2823" s="13"/>
      <c r="R2823" s="13"/>
      <c r="T2823" s="13"/>
      <c r="U2823" s="13" t="s">
        <v>549</v>
      </c>
      <c r="W2823" s="13" t="s">
        <v>549</v>
      </c>
      <c r="Y2823" s="13"/>
      <c r="Z2823" s="14"/>
      <c r="AD2823" s="13">
        <f t="shared" si="290"/>
        <v>0</v>
      </c>
      <c r="AE2823" s="13">
        <f t="shared" si="287"/>
        <v>0</v>
      </c>
      <c r="AF2823" s="13">
        <f t="shared" si="288"/>
        <v>1</v>
      </c>
      <c r="AG2823" s="13">
        <f t="shared" si="289"/>
        <v>4</v>
      </c>
      <c r="AH2823" s="12">
        <f t="shared" si="291"/>
        <v>5</v>
      </c>
    </row>
    <row r="2824" spans="1:34" hidden="1" x14ac:dyDescent="0.3">
      <c r="A2824" s="11" t="s">
        <v>8959</v>
      </c>
      <c r="B2824" s="12" t="s">
        <v>4976</v>
      </c>
      <c r="C2824" s="12" t="s">
        <v>8951</v>
      </c>
      <c r="D2824" s="11" t="s">
        <v>8956</v>
      </c>
      <c r="E2824" s="11" t="s">
        <v>8960</v>
      </c>
      <c r="F2824" s="11" t="s">
        <v>8959</v>
      </c>
      <c r="G2824" s="12" t="s">
        <v>8961</v>
      </c>
      <c r="I2824" s="27"/>
      <c r="J2824" s="13"/>
      <c r="M2824" s="15"/>
      <c r="N2824" s="13"/>
      <c r="P2824" s="13"/>
      <c r="R2824" s="13"/>
      <c r="T2824" s="13"/>
      <c r="W2824" s="13" t="s">
        <v>549</v>
      </c>
      <c r="Y2824" s="13"/>
      <c r="Z2824" s="14"/>
      <c r="AD2824" s="13">
        <f t="shared" si="290"/>
        <v>0</v>
      </c>
      <c r="AE2824" s="13">
        <f t="shared" si="287"/>
        <v>0</v>
      </c>
      <c r="AF2824" s="13">
        <f t="shared" si="288"/>
        <v>0</v>
      </c>
      <c r="AG2824" s="13">
        <f t="shared" si="289"/>
        <v>1</v>
      </c>
      <c r="AH2824" s="12">
        <f t="shared" si="291"/>
        <v>1</v>
      </c>
    </row>
    <row r="2825" spans="1:34" hidden="1" x14ac:dyDescent="0.3">
      <c r="A2825" s="11" t="s">
        <v>8962</v>
      </c>
      <c r="B2825" s="12" t="s">
        <v>4976</v>
      </c>
      <c r="C2825" s="12" t="s">
        <v>8963</v>
      </c>
      <c r="D2825" s="11" t="s">
        <v>8964</v>
      </c>
      <c r="E2825" s="11" t="s">
        <v>8965</v>
      </c>
      <c r="F2825" s="11" t="s">
        <v>8962</v>
      </c>
      <c r="G2825" s="12" t="s">
        <v>8966</v>
      </c>
      <c r="H2825" s="13" t="s">
        <v>549</v>
      </c>
      <c r="I2825" s="13" t="s">
        <v>549</v>
      </c>
      <c r="J2825" s="13" t="s">
        <v>549</v>
      </c>
      <c r="K2825" s="14" t="s">
        <v>549</v>
      </c>
      <c r="L2825" s="13" t="s">
        <v>549</v>
      </c>
      <c r="M2825" s="15" t="s">
        <v>549</v>
      </c>
      <c r="N2825" s="13" t="s">
        <v>549</v>
      </c>
      <c r="O2825" s="13" t="s">
        <v>549</v>
      </c>
      <c r="P2825" s="13" t="s">
        <v>549</v>
      </c>
      <c r="R2825" s="13" t="s">
        <v>549</v>
      </c>
      <c r="S2825" s="13" t="s">
        <v>549</v>
      </c>
      <c r="T2825" s="13" t="s">
        <v>549</v>
      </c>
      <c r="U2825" s="13" t="s">
        <v>549</v>
      </c>
      <c r="V2825" s="13" t="s">
        <v>549</v>
      </c>
      <c r="W2825" s="13" t="s">
        <v>549</v>
      </c>
      <c r="Y2825" s="13" t="s">
        <v>549</v>
      </c>
      <c r="Z2825" s="14" t="s">
        <v>549</v>
      </c>
      <c r="AD2825" s="13">
        <f t="shared" si="290"/>
        <v>0</v>
      </c>
      <c r="AE2825" s="13">
        <f t="shared" si="287"/>
        <v>0</v>
      </c>
      <c r="AF2825" s="13">
        <f t="shared" si="288"/>
        <v>0</v>
      </c>
      <c r="AG2825" s="13">
        <f t="shared" si="289"/>
        <v>17</v>
      </c>
      <c r="AH2825" s="12">
        <f t="shared" si="291"/>
        <v>17</v>
      </c>
    </row>
    <row r="2826" spans="1:34" hidden="1" x14ac:dyDescent="0.3">
      <c r="A2826" s="11" t="s">
        <v>8967</v>
      </c>
      <c r="B2826" s="12" t="s">
        <v>4976</v>
      </c>
      <c r="C2826" s="12" t="s">
        <v>8968</v>
      </c>
      <c r="D2826" s="11" t="s">
        <v>8969</v>
      </c>
      <c r="E2826" s="11" t="s">
        <v>8970</v>
      </c>
      <c r="F2826" s="11" t="s">
        <v>8967</v>
      </c>
      <c r="G2826" s="12" t="s">
        <v>8971</v>
      </c>
      <c r="I2826" s="13"/>
      <c r="J2826" s="13"/>
      <c r="M2826" s="15"/>
      <c r="N2826" s="13"/>
      <c r="P2826" s="13" t="s">
        <v>524</v>
      </c>
      <c r="R2826" s="13"/>
      <c r="T2826" s="13"/>
      <c r="U2826" s="13" t="s">
        <v>524</v>
      </c>
      <c r="W2826" s="13"/>
      <c r="Y2826" s="13"/>
      <c r="Z2826" s="14"/>
      <c r="AD2826" s="13">
        <f t="shared" si="290"/>
        <v>0</v>
      </c>
      <c r="AE2826" s="13">
        <f t="shared" si="287"/>
        <v>0</v>
      </c>
      <c r="AF2826" s="13">
        <f t="shared" si="288"/>
        <v>2</v>
      </c>
      <c r="AG2826" s="13">
        <f t="shared" si="289"/>
        <v>0</v>
      </c>
      <c r="AH2826" s="12">
        <f t="shared" si="291"/>
        <v>2</v>
      </c>
    </row>
    <row r="2827" spans="1:34" hidden="1" x14ac:dyDescent="0.3">
      <c r="A2827" s="11" t="s">
        <v>8972</v>
      </c>
      <c r="B2827" s="12" t="s">
        <v>4976</v>
      </c>
      <c r="C2827" s="12" t="s">
        <v>8968</v>
      </c>
      <c r="D2827" s="11" t="s">
        <v>8973</v>
      </c>
      <c r="E2827" s="11" t="s">
        <v>8974</v>
      </c>
      <c r="F2827" s="11" t="s">
        <v>8972</v>
      </c>
      <c r="G2827" s="12" t="s">
        <v>8975</v>
      </c>
      <c r="I2827" s="13"/>
      <c r="J2827" s="13"/>
      <c r="M2827" s="15"/>
      <c r="N2827" s="13"/>
      <c r="O2827" s="13" t="s">
        <v>524</v>
      </c>
      <c r="P2827" s="13"/>
      <c r="R2827" s="13"/>
      <c r="T2827" s="13"/>
      <c r="W2827" s="13"/>
      <c r="Y2827" s="13"/>
      <c r="Z2827" s="14"/>
      <c r="AD2827" s="13">
        <f t="shared" si="290"/>
        <v>0</v>
      </c>
      <c r="AE2827" s="13">
        <f t="shared" si="287"/>
        <v>0</v>
      </c>
      <c r="AF2827" s="13">
        <f t="shared" si="288"/>
        <v>1</v>
      </c>
      <c r="AG2827" s="13">
        <f t="shared" si="289"/>
        <v>0</v>
      </c>
      <c r="AH2827" s="12">
        <f t="shared" si="291"/>
        <v>1</v>
      </c>
    </row>
    <row r="2828" spans="1:34" hidden="1" x14ac:dyDescent="0.3">
      <c r="A2828" s="11" t="s">
        <v>8976</v>
      </c>
      <c r="B2828" s="12" t="s">
        <v>4976</v>
      </c>
      <c r="C2828" s="12" t="s">
        <v>8968</v>
      </c>
      <c r="D2828" s="11" t="s">
        <v>8973</v>
      </c>
      <c r="E2828" s="11" t="s">
        <v>8977</v>
      </c>
      <c r="F2828" s="11" t="s">
        <v>8976</v>
      </c>
      <c r="G2828" s="12" t="s">
        <v>8978</v>
      </c>
      <c r="H2828" s="13" t="s">
        <v>370</v>
      </c>
      <c r="I2828" s="13"/>
      <c r="J2828" s="13" t="s">
        <v>370</v>
      </c>
      <c r="K2828" s="14" t="s">
        <v>370</v>
      </c>
      <c r="M2828" s="15" t="s">
        <v>370</v>
      </c>
      <c r="N2828" s="13"/>
      <c r="P2828" s="13" t="s">
        <v>370</v>
      </c>
      <c r="Q2828" s="13" t="s">
        <v>370</v>
      </c>
      <c r="R2828" s="13" t="s">
        <v>370</v>
      </c>
      <c r="S2828" s="13" t="s">
        <v>370</v>
      </c>
      <c r="T2828" s="13" t="s">
        <v>370</v>
      </c>
      <c r="V2828" s="13" t="s">
        <v>370</v>
      </c>
      <c r="W2828" s="13" t="s">
        <v>370</v>
      </c>
      <c r="Y2828" s="13"/>
      <c r="Z2828" s="14"/>
      <c r="AD2828" s="13">
        <f t="shared" si="290"/>
        <v>11</v>
      </c>
      <c r="AE2828" s="13">
        <f t="shared" si="287"/>
        <v>0</v>
      </c>
      <c r="AF2828" s="13">
        <f t="shared" si="288"/>
        <v>0</v>
      </c>
      <c r="AG2828" s="13">
        <f t="shared" si="289"/>
        <v>0</v>
      </c>
      <c r="AH2828" s="12">
        <f t="shared" si="291"/>
        <v>11</v>
      </c>
    </row>
    <row r="2829" spans="1:34" hidden="1" x14ac:dyDescent="0.3">
      <c r="A2829" s="11" t="s">
        <v>8979</v>
      </c>
      <c r="B2829" s="12" t="s">
        <v>4976</v>
      </c>
      <c r="C2829" s="12" t="s">
        <v>8968</v>
      </c>
      <c r="D2829" s="11" t="s">
        <v>8973</v>
      </c>
      <c r="E2829" s="11" t="s">
        <v>2776</v>
      </c>
      <c r="F2829" s="11" t="s">
        <v>8979</v>
      </c>
      <c r="G2829" s="12" t="s">
        <v>8980</v>
      </c>
      <c r="H2829" s="13" t="s">
        <v>370</v>
      </c>
      <c r="I2829" s="13"/>
      <c r="J2829" s="13" t="s">
        <v>370</v>
      </c>
      <c r="K2829" s="14" t="s">
        <v>370</v>
      </c>
      <c r="M2829" s="15"/>
      <c r="N2829" s="13"/>
      <c r="P2829" s="13"/>
      <c r="R2829" s="13" t="s">
        <v>370</v>
      </c>
      <c r="S2829" s="13" t="s">
        <v>370</v>
      </c>
      <c r="T2829" s="13"/>
      <c r="V2829" s="13" t="s">
        <v>370</v>
      </c>
      <c r="W2829" s="13"/>
      <c r="Y2829" s="13"/>
      <c r="Z2829" s="14"/>
      <c r="AD2829" s="13">
        <f t="shared" si="290"/>
        <v>6</v>
      </c>
      <c r="AE2829" s="13">
        <f t="shared" si="287"/>
        <v>0</v>
      </c>
      <c r="AF2829" s="13">
        <f t="shared" si="288"/>
        <v>0</v>
      </c>
      <c r="AG2829" s="13">
        <f t="shared" si="289"/>
        <v>0</v>
      </c>
      <c r="AH2829" s="12">
        <f t="shared" si="291"/>
        <v>6</v>
      </c>
    </row>
    <row r="2830" spans="1:34" hidden="1" x14ac:dyDescent="0.3">
      <c r="A2830" s="11" t="s">
        <v>8981</v>
      </c>
      <c r="B2830" s="12" t="s">
        <v>4976</v>
      </c>
      <c r="C2830" s="12" t="s">
        <v>8968</v>
      </c>
      <c r="D2830" s="11" t="s">
        <v>8973</v>
      </c>
      <c r="E2830" s="11" t="s">
        <v>7152</v>
      </c>
      <c r="F2830" s="11" t="s">
        <v>8981</v>
      </c>
      <c r="G2830" s="12" t="s">
        <v>8982</v>
      </c>
      <c r="I2830" s="13"/>
      <c r="J2830" s="13"/>
      <c r="L2830" s="13" t="s">
        <v>370</v>
      </c>
      <c r="M2830" s="15"/>
      <c r="N2830" s="13"/>
      <c r="P2830" s="13"/>
      <c r="R2830" s="13"/>
      <c r="S2830" s="13" t="s">
        <v>370</v>
      </c>
      <c r="T2830" s="13"/>
      <c r="W2830" s="13"/>
      <c r="Y2830" s="13"/>
      <c r="Z2830" s="14"/>
      <c r="AD2830" s="13">
        <f t="shared" si="290"/>
        <v>2</v>
      </c>
      <c r="AE2830" s="13">
        <f t="shared" si="287"/>
        <v>0</v>
      </c>
      <c r="AF2830" s="13">
        <f t="shared" si="288"/>
        <v>0</v>
      </c>
      <c r="AG2830" s="13">
        <f t="shared" si="289"/>
        <v>0</v>
      </c>
      <c r="AH2830" s="12">
        <f t="shared" si="291"/>
        <v>2</v>
      </c>
    </row>
    <row r="2831" spans="1:34" hidden="1" x14ac:dyDescent="0.3">
      <c r="A2831" s="11" t="s">
        <v>8983</v>
      </c>
      <c r="B2831" s="12" t="s">
        <v>4976</v>
      </c>
      <c r="C2831" s="12" t="s">
        <v>8968</v>
      </c>
      <c r="D2831" s="11" t="s">
        <v>8973</v>
      </c>
      <c r="E2831" s="11" t="s">
        <v>3758</v>
      </c>
      <c r="F2831" s="11" t="s">
        <v>8983</v>
      </c>
      <c r="G2831" s="12" t="s">
        <v>8984</v>
      </c>
      <c r="H2831" s="37" t="s">
        <v>416</v>
      </c>
      <c r="I2831" s="13"/>
      <c r="J2831" s="13"/>
      <c r="M2831" s="15"/>
      <c r="N2831" s="13"/>
      <c r="P2831" s="13"/>
      <c r="R2831" s="13" t="s">
        <v>524</v>
      </c>
      <c r="T2831" s="13"/>
      <c r="W2831" s="13"/>
      <c r="Y2831" s="13"/>
      <c r="Z2831" s="14"/>
      <c r="AD2831" s="13">
        <f t="shared" si="290"/>
        <v>1</v>
      </c>
      <c r="AE2831" s="13">
        <f t="shared" si="287"/>
        <v>0</v>
      </c>
      <c r="AF2831" s="13">
        <f t="shared" si="288"/>
        <v>1</v>
      </c>
      <c r="AG2831" s="13">
        <f t="shared" si="289"/>
        <v>0</v>
      </c>
      <c r="AH2831" s="12">
        <f t="shared" si="291"/>
        <v>2</v>
      </c>
    </row>
    <row r="2832" spans="1:34" hidden="1" x14ac:dyDescent="0.3">
      <c r="A2832" s="11" t="s">
        <v>8985</v>
      </c>
      <c r="B2832" s="12" t="s">
        <v>4976</v>
      </c>
      <c r="C2832" s="12" t="s">
        <v>8968</v>
      </c>
      <c r="D2832" s="11" t="s">
        <v>8973</v>
      </c>
      <c r="E2832" s="11" t="s">
        <v>8986</v>
      </c>
      <c r="F2832" s="11" t="s">
        <v>8985</v>
      </c>
      <c r="G2832" s="12" t="s">
        <v>8987</v>
      </c>
      <c r="H2832" s="13" t="s">
        <v>370</v>
      </c>
      <c r="I2832" s="13"/>
      <c r="J2832" s="13" t="s">
        <v>370</v>
      </c>
      <c r="K2832" s="14" t="s">
        <v>370</v>
      </c>
      <c r="L2832" s="13" t="s">
        <v>370</v>
      </c>
      <c r="M2832" s="15"/>
      <c r="N2832" s="13"/>
      <c r="P2832" s="13"/>
      <c r="R2832" s="13" t="s">
        <v>524</v>
      </c>
      <c r="S2832" s="13" t="s">
        <v>370</v>
      </c>
      <c r="T2832" s="13"/>
      <c r="V2832" s="13" t="s">
        <v>370</v>
      </c>
      <c r="W2832" s="13"/>
      <c r="Y2832" s="13"/>
      <c r="Z2832" s="14" t="s">
        <v>370</v>
      </c>
      <c r="AD2832" s="13">
        <f t="shared" si="290"/>
        <v>7</v>
      </c>
      <c r="AE2832" s="13">
        <f t="shared" si="287"/>
        <v>0</v>
      </c>
      <c r="AF2832" s="13">
        <f t="shared" si="288"/>
        <v>1</v>
      </c>
      <c r="AG2832" s="13">
        <f t="shared" si="289"/>
        <v>0</v>
      </c>
      <c r="AH2832" s="12">
        <f t="shared" si="291"/>
        <v>8</v>
      </c>
    </row>
    <row r="2833" spans="1:34" hidden="1" x14ac:dyDescent="0.3">
      <c r="A2833" s="11" t="s">
        <v>8988</v>
      </c>
      <c r="B2833" s="12" t="s">
        <v>4976</v>
      </c>
      <c r="C2833" s="12" t="s">
        <v>8968</v>
      </c>
      <c r="D2833" s="11" t="s">
        <v>8973</v>
      </c>
      <c r="E2833" s="11" t="s">
        <v>1500</v>
      </c>
      <c r="F2833" s="11" t="s">
        <v>8988</v>
      </c>
      <c r="G2833" s="12" t="s">
        <v>8989</v>
      </c>
      <c r="H2833" s="13" t="s">
        <v>370</v>
      </c>
      <c r="I2833" s="13"/>
      <c r="J2833" s="13"/>
      <c r="K2833" s="14" t="s">
        <v>370</v>
      </c>
      <c r="M2833" s="15"/>
      <c r="N2833" s="13"/>
      <c r="P2833" s="13"/>
      <c r="R2833" s="13" t="s">
        <v>370</v>
      </c>
      <c r="T2833" s="13"/>
      <c r="V2833" s="13" t="s">
        <v>359</v>
      </c>
      <c r="W2833" s="13"/>
      <c r="Y2833" s="13"/>
      <c r="Z2833" s="14"/>
      <c r="AD2833" s="13">
        <f t="shared" si="290"/>
        <v>4</v>
      </c>
      <c r="AE2833" s="13">
        <f t="shared" si="287"/>
        <v>0</v>
      </c>
      <c r="AF2833" s="13">
        <f t="shared" si="288"/>
        <v>0</v>
      </c>
      <c r="AG2833" s="13">
        <f t="shared" si="289"/>
        <v>0</v>
      </c>
      <c r="AH2833" s="12">
        <f t="shared" si="291"/>
        <v>4</v>
      </c>
    </row>
    <row r="2834" spans="1:34" hidden="1" x14ac:dyDescent="0.3">
      <c r="A2834" s="11" t="s">
        <v>8990</v>
      </c>
      <c r="B2834" s="12" t="s">
        <v>4976</v>
      </c>
      <c r="C2834" s="12" t="s">
        <v>8968</v>
      </c>
      <c r="D2834" s="11" t="s">
        <v>8973</v>
      </c>
      <c r="E2834" s="11" t="s">
        <v>6780</v>
      </c>
      <c r="F2834" s="11" t="s">
        <v>8990</v>
      </c>
      <c r="G2834" s="12" t="s">
        <v>8991</v>
      </c>
      <c r="H2834" s="13" t="s">
        <v>370</v>
      </c>
      <c r="I2834" s="13"/>
      <c r="J2834" s="13" t="s">
        <v>370</v>
      </c>
      <c r="K2834" s="14" t="s">
        <v>370</v>
      </c>
      <c r="L2834" s="13" t="s">
        <v>370</v>
      </c>
      <c r="M2834" s="15"/>
      <c r="N2834" s="13"/>
      <c r="P2834" s="13"/>
      <c r="R2834" s="13" t="s">
        <v>370</v>
      </c>
      <c r="S2834" s="13" t="s">
        <v>370</v>
      </c>
      <c r="T2834" s="13"/>
      <c r="V2834" s="13" t="s">
        <v>370</v>
      </c>
      <c r="W2834" s="13"/>
      <c r="Y2834" s="13"/>
      <c r="Z2834" s="14"/>
      <c r="AD2834" s="13">
        <f t="shared" si="290"/>
        <v>7</v>
      </c>
      <c r="AE2834" s="13">
        <f t="shared" si="287"/>
        <v>0</v>
      </c>
      <c r="AF2834" s="13">
        <f t="shared" si="288"/>
        <v>0</v>
      </c>
      <c r="AG2834" s="13">
        <f t="shared" si="289"/>
        <v>0</v>
      </c>
      <c r="AH2834" s="12">
        <f t="shared" si="291"/>
        <v>7</v>
      </c>
    </row>
    <row r="2835" spans="1:34" hidden="1" x14ac:dyDescent="0.3">
      <c r="A2835" s="11" t="s">
        <v>8992</v>
      </c>
      <c r="B2835" s="12" t="s">
        <v>4976</v>
      </c>
      <c r="C2835" s="12" t="s">
        <v>8968</v>
      </c>
      <c r="D2835" s="11" t="s">
        <v>8973</v>
      </c>
      <c r="E2835" s="11" t="s">
        <v>8993</v>
      </c>
      <c r="F2835" s="11" t="s">
        <v>8992</v>
      </c>
      <c r="G2835" s="12" t="s">
        <v>8994</v>
      </c>
      <c r="H2835" s="13" t="s">
        <v>370</v>
      </c>
      <c r="I2835" s="13"/>
      <c r="J2835" s="13" t="s">
        <v>370</v>
      </c>
      <c r="M2835" s="15" t="s">
        <v>370</v>
      </c>
      <c r="N2835" s="13"/>
      <c r="O2835" s="13" t="s">
        <v>370</v>
      </c>
      <c r="P2835" s="13"/>
      <c r="R2835" s="13"/>
      <c r="S2835" s="13" t="s">
        <v>370</v>
      </c>
      <c r="T2835" s="13"/>
      <c r="W2835" s="13" t="s">
        <v>370</v>
      </c>
      <c r="Y2835" s="13"/>
      <c r="Z2835" s="14"/>
      <c r="AD2835" s="13">
        <f t="shared" si="290"/>
        <v>6</v>
      </c>
      <c r="AE2835" s="13">
        <f t="shared" si="287"/>
        <v>0</v>
      </c>
      <c r="AF2835" s="13">
        <f t="shared" si="288"/>
        <v>0</v>
      </c>
      <c r="AG2835" s="13">
        <f t="shared" si="289"/>
        <v>0</v>
      </c>
      <c r="AH2835" s="12">
        <f t="shared" si="291"/>
        <v>6</v>
      </c>
    </row>
    <row r="2836" spans="1:34" hidden="1" x14ac:dyDescent="0.3">
      <c r="A2836" s="11" t="s">
        <v>8995</v>
      </c>
      <c r="B2836" s="12" t="s">
        <v>4976</v>
      </c>
      <c r="C2836" s="12" t="s">
        <v>8996</v>
      </c>
      <c r="D2836" s="11" t="s">
        <v>8997</v>
      </c>
      <c r="E2836" s="11" t="s">
        <v>7360</v>
      </c>
      <c r="F2836" s="11" t="s">
        <v>8995</v>
      </c>
      <c r="G2836" s="12" t="s">
        <v>8998</v>
      </c>
      <c r="H2836" s="13" t="s">
        <v>549</v>
      </c>
      <c r="I2836" s="13"/>
      <c r="J2836" s="13"/>
      <c r="K2836" s="14" t="s">
        <v>396</v>
      </c>
      <c r="M2836" s="15"/>
      <c r="N2836" s="13"/>
      <c r="P2836" s="13"/>
      <c r="R2836" s="13"/>
      <c r="T2836" s="13"/>
      <c r="V2836" s="13" t="s">
        <v>549</v>
      </c>
      <c r="W2836" s="13"/>
      <c r="Y2836" s="13"/>
      <c r="Z2836" s="14"/>
      <c r="AD2836" s="13">
        <f t="shared" si="290"/>
        <v>0</v>
      </c>
      <c r="AE2836" s="13">
        <f t="shared" si="287"/>
        <v>0</v>
      </c>
      <c r="AF2836" s="13">
        <f t="shared" si="288"/>
        <v>0</v>
      </c>
      <c r="AG2836" s="13">
        <f t="shared" si="289"/>
        <v>2</v>
      </c>
      <c r="AH2836" s="12">
        <f t="shared" si="291"/>
        <v>2</v>
      </c>
    </row>
    <row r="2837" spans="1:34" hidden="1" x14ac:dyDescent="0.3">
      <c r="A2837" s="11" t="s">
        <v>8999</v>
      </c>
      <c r="B2837" s="12" t="s">
        <v>4976</v>
      </c>
      <c r="C2837" s="12" t="s">
        <v>8996</v>
      </c>
      <c r="D2837" s="11" t="s">
        <v>9000</v>
      </c>
      <c r="E2837" s="11" t="s">
        <v>9001</v>
      </c>
      <c r="F2837" s="11" t="s">
        <v>8999</v>
      </c>
      <c r="G2837" s="12" t="s">
        <v>9002</v>
      </c>
      <c r="H2837" s="13" t="s">
        <v>549</v>
      </c>
      <c r="I2837" s="13"/>
      <c r="J2837" s="13"/>
      <c r="K2837" s="14" t="s">
        <v>549</v>
      </c>
      <c r="M2837" s="15"/>
      <c r="N2837" s="13"/>
      <c r="P2837" s="13"/>
      <c r="R2837" s="13"/>
      <c r="T2837" s="13"/>
      <c r="V2837" s="13" t="s">
        <v>549</v>
      </c>
      <c r="W2837" s="13"/>
      <c r="Y2837" s="13"/>
      <c r="Z2837" s="14"/>
      <c r="AD2837" s="13">
        <f t="shared" si="290"/>
        <v>0</v>
      </c>
      <c r="AE2837" s="13">
        <f t="shared" si="287"/>
        <v>0</v>
      </c>
      <c r="AF2837" s="13">
        <f t="shared" si="288"/>
        <v>0</v>
      </c>
      <c r="AG2837" s="13">
        <f t="shared" si="289"/>
        <v>3</v>
      </c>
      <c r="AH2837" s="12">
        <f t="shared" si="291"/>
        <v>3</v>
      </c>
    </row>
    <row r="2838" spans="1:34" hidden="1" x14ac:dyDescent="0.3">
      <c r="A2838" s="11" t="s">
        <v>9003</v>
      </c>
      <c r="B2838" s="12" t="s">
        <v>4976</v>
      </c>
      <c r="C2838" s="12" t="s">
        <v>8996</v>
      </c>
      <c r="D2838" s="11" t="s">
        <v>9004</v>
      </c>
      <c r="E2838" s="11" t="s">
        <v>9005</v>
      </c>
      <c r="F2838" s="11" t="s">
        <v>9003</v>
      </c>
      <c r="G2838" s="12" t="s">
        <v>9006</v>
      </c>
      <c r="I2838" s="13"/>
      <c r="J2838" s="13"/>
      <c r="M2838" s="15" t="s">
        <v>370</v>
      </c>
      <c r="N2838" s="13"/>
      <c r="O2838" s="13" t="s">
        <v>370</v>
      </c>
      <c r="P2838" s="13"/>
      <c r="R2838" s="13"/>
      <c r="T2838" s="13"/>
      <c r="W2838" s="13" t="s">
        <v>370</v>
      </c>
      <c r="Y2838" s="13"/>
      <c r="Z2838" s="14"/>
      <c r="AD2838" s="13">
        <f t="shared" si="290"/>
        <v>3</v>
      </c>
      <c r="AE2838" s="13">
        <f t="shared" si="287"/>
        <v>0</v>
      </c>
      <c r="AF2838" s="13">
        <f t="shared" si="288"/>
        <v>0</v>
      </c>
      <c r="AG2838" s="13">
        <f t="shared" si="289"/>
        <v>0</v>
      </c>
      <c r="AH2838" s="12">
        <f t="shared" si="291"/>
        <v>3</v>
      </c>
    </row>
    <row r="2839" spans="1:34" hidden="1" x14ac:dyDescent="0.3">
      <c r="A2839" s="11" t="s">
        <v>9007</v>
      </c>
      <c r="B2839" s="12" t="s">
        <v>4976</v>
      </c>
      <c r="C2839" s="12" t="s">
        <v>8996</v>
      </c>
      <c r="D2839" s="11" t="s">
        <v>9004</v>
      </c>
      <c r="E2839" s="11" t="s">
        <v>2026</v>
      </c>
      <c r="F2839" s="11" t="s">
        <v>9007</v>
      </c>
      <c r="G2839" s="12" t="s">
        <v>9008</v>
      </c>
      <c r="I2839" s="13"/>
      <c r="J2839" s="13"/>
      <c r="K2839" s="17" t="s">
        <v>416</v>
      </c>
      <c r="M2839" s="15" t="s">
        <v>524</v>
      </c>
      <c r="N2839" s="13"/>
      <c r="P2839" s="13"/>
      <c r="R2839" s="13"/>
      <c r="T2839" s="13"/>
      <c r="W2839" s="13" t="s">
        <v>396</v>
      </c>
      <c r="Y2839" s="13"/>
      <c r="Z2839" s="14"/>
      <c r="AD2839" s="13">
        <f t="shared" si="290"/>
        <v>1</v>
      </c>
      <c r="AE2839" s="13">
        <f t="shared" si="287"/>
        <v>0</v>
      </c>
      <c r="AF2839" s="13">
        <f t="shared" si="288"/>
        <v>1</v>
      </c>
      <c r="AG2839" s="13">
        <f t="shared" si="289"/>
        <v>0</v>
      </c>
      <c r="AH2839" s="12">
        <f t="shared" si="291"/>
        <v>2</v>
      </c>
    </row>
    <row r="2840" spans="1:34" hidden="1" x14ac:dyDescent="0.3">
      <c r="A2840" s="11" t="s">
        <v>9009</v>
      </c>
      <c r="B2840" s="12" t="s">
        <v>4976</v>
      </c>
      <c r="C2840" s="12" t="s">
        <v>8996</v>
      </c>
      <c r="D2840" s="11" t="s">
        <v>9004</v>
      </c>
      <c r="E2840" s="11" t="s">
        <v>8946</v>
      </c>
      <c r="F2840" s="11" t="s">
        <v>9009</v>
      </c>
      <c r="G2840" s="12" t="s">
        <v>9010</v>
      </c>
      <c r="I2840" s="13"/>
      <c r="J2840" s="13"/>
      <c r="M2840" s="15" t="s">
        <v>370</v>
      </c>
      <c r="N2840" s="13"/>
      <c r="P2840" s="13"/>
      <c r="Q2840" s="13" t="s">
        <v>370</v>
      </c>
      <c r="R2840" s="13"/>
      <c r="T2840" s="13"/>
      <c r="U2840" s="13" t="s">
        <v>525</v>
      </c>
      <c r="W2840" s="13" t="s">
        <v>370</v>
      </c>
      <c r="Y2840" s="13"/>
      <c r="Z2840" s="14"/>
      <c r="AD2840" s="13">
        <f t="shared" si="290"/>
        <v>3</v>
      </c>
      <c r="AE2840" s="13">
        <f t="shared" si="287"/>
        <v>0</v>
      </c>
      <c r="AF2840" s="13">
        <f t="shared" si="288"/>
        <v>0</v>
      </c>
      <c r="AG2840" s="13">
        <f t="shared" si="289"/>
        <v>0</v>
      </c>
      <c r="AH2840" s="12">
        <f t="shared" si="291"/>
        <v>3</v>
      </c>
    </row>
    <row r="2841" spans="1:34" hidden="1" x14ac:dyDescent="0.3">
      <c r="A2841" s="11" t="s">
        <v>9011</v>
      </c>
      <c r="B2841" s="12" t="s">
        <v>4976</v>
      </c>
      <c r="C2841" s="12" t="s">
        <v>8996</v>
      </c>
      <c r="D2841" s="11" t="s">
        <v>9004</v>
      </c>
      <c r="E2841" s="11" t="s">
        <v>4766</v>
      </c>
      <c r="F2841" s="11" t="s">
        <v>9011</v>
      </c>
      <c r="G2841" s="12" t="s">
        <v>9012</v>
      </c>
      <c r="H2841" s="13" t="s">
        <v>370</v>
      </c>
      <c r="I2841" s="13"/>
      <c r="J2841" s="13" t="s">
        <v>370</v>
      </c>
      <c r="L2841" s="13" t="s">
        <v>370</v>
      </c>
      <c r="M2841" s="15"/>
      <c r="N2841" s="13"/>
      <c r="P2841" s="13"/>
      <c r="R2841" s="13"/>
      <c r="S2841" s="13" t="s">
        <v>370</v>
      </c>
      <c r="T2841" s="13"/>
      <c r="W2841" s="13"/>
      <c r="Y2841" s="13"/>
      <c r="Z2841" s="14"/>
      <c r="AD2841" s="13">
        <f t="shared" si="290"/>
        <v>4</v>
      </c>
      <c r="AE2841" s="13">
        <f t="shared" si="287"/>
        <v>0</v>
      </c>
      <c r="AF2841" s="13">
        <f t="shared" si="288"/>
        <v>0</v>
      </c>
      <c r="AG2841" s="13">
        <f t="shared" si="289"/>
        <v>0</v>
      </c>
      <c r="AH2841" s="12">
        <f t="shared" si="291"/>
        <v>4</v>
      </c>
    </row>
    <row r="2842" spans="1:34" hidden="1" x14ac:dyDescent="0.3">
      <c r="A2842" s="11" t="s">
        <v>9013</v>
      </c>
      <c r="B2842" s="12" t="s">
        <v>4976</v>
      </c>
      <c r="C2842" s="12" t="s">
        <v>8996</v>
      </c>
      <c r="D2842" s="11" t="s">
        <v>9004</v>
      </c>
      <c r="E2842" s="11" t="s">
        <v>2973</v>
      </c>
      <c r="F2842" s="11" t="s">
        <v>9013</v>
      </c>
      <c r="G2842" s="12" t="s">
        <v>9014</v>
      </c>
      <c r="H2842" s="13" t="s">
        <v>370</v>
      </c>
      <c r="I2842" s="13"/>
      <c r="J2842" s="13" t="s">
        <v>370</v>
      </c>
      <c r="K2842" s="14" t="s">
        <v>370</v>
      </c>
      <c r="L2842" s="13" t="s">
        <v>370</v>
      </c>
      <c r="M2842" s="15" t="s">
        <v>370</v>
      </c>
      <c r="N2842" s="13"/>
      <c r="O2842" s="13" t="s">
        <v>370</v>
      </c>
      <c r="P2842" s="13"/>
      <c r="Q2842" s="13" t="s">
        <v>370</v>
      </c>
      <c r="R2842" s="13" t="s">
        <v>370</v>
      </c>
      <c r="S2842" s="13" t="s">
        <v>370</v>
      </c>
      <c r="T2842" s="13"/>
      <c r="V2842" s="13" t="s">
        <v>370</v>
      </c>
      <c r="W2842" s="13" t="s">
        <v>370</v>
      </c>
      <c r="Y2842" s="13"/>
      <c r="Z2842" s="14"/>
      <c r="AD2842" s="13">
        <f t="shared" si="290"/>
        <v>11</v>
      </c>
      <c r="AE2842" s="13">
        <f t="shared" si="287"/>
        <v>0</v>
      </c>
      <c r="AF2842" s="13">
        <f t="shared" si="288"/>
        <v>0</v>
      </c>
      <c r="AG2842" s="13">
        <f t="shared" si="289"/>
        <v>0</v>
      </c>
      <c r="AH2842" s="12">
        <f t="shared" si="291"/>
        <v>11</v>
      </c>
    </row>
    <row r="2843" spans="1:34" hidden="1" x14ac:dyDescent="0.3">
      <c r="A2843" s="11" t="s">
        <v>9015</v>
      </c>
      <c r="B2843" s="12" t="s">
        <v>4976</v>
      </c>
      <c r="C2843" s="12" t="s">
        <v>8996</v>
      </c>
      <c r="D2843" s="11" t="s">
        <v>9004</v>
      </c>
      <c r="E2843" s="11" t="s">
        <v>9016</v>
      </c>
      <c r="F2843" s="11" t="s">
        <v>9015</v>
      </c>
      <c r="G2843" s="12" t="s">
        <v>9017</v>
      </c>
      <c r="I2843" s="13"/>
      <c r="J2843" s="13"/>
      <c r="M2843" s="15"/>
      <c r="N2843" s="13"/>
      <c r="O2843" s="13" t="s">
        <v>370</v>
      </c>
      <c r="P2843" s="13"/>
      <c r="R2843" s="13"/>
      <c r="S2843" s="13" t="s">
        <v>370</v>
      </c>
      <c r="T2843" s="13"/>
      <c r="W2843" s="13"/>
      <c r="Y2843" s="13"/>
      <c r="Z2843" s="14"/>
      <c r="AD2843" s="13">
        <f t="shared" si="290"/>
        <v>2</v>
      </c>
      <c r="AE2843" s="13">
        <f t="shared" si="287"/>
        <v>0</v>
      </c>
      <c r="AF2843" s="13">
        <f t="shared" si="288"/>
        <v>0</v>
      </c>
      <c r="AG2843" s="13">
        <f t="shared" si="289"/>
        <v>0</v>
      </c>
      <c r="AH2843" s="12">
        <f t="shared" si="291"/>
        <v>2</v>
      </c>
    </row>
    <row r="2844" spans="1:34" hidden="1" x14ac:dyDescent="0.3">
      <c r="A2844" s="11" t="s">
        <v>9018</v>
      </c>
      <c r="B2844" s="12" t="s">
        <v>4976</v>
      </c>
      <c r="C2844" s="12" t="s">
        <v>8996</v>
      </c>
      <c r="D2844" s="11" t="s">
        <v>9004</v>
      </c>
      <c r="E2844" s="11" t="s">
        <v>4309</v>
      </c>
      <c r="F2844" s="11" t="s">
        <v>9018</v>
      </c>
      <c r="G2844" s="12" t="s">
        <v>9019</v>
      </c>
      <c r="I2844" s="13"/>
      <c r="J2844" s="13" t="s">
        <v>370</v>
      </c>
      <c r="M2844" s="15"/>
      <c r="N2844" s="13"/>
      <c r="O2844" s="13" t="s">
        <v>370</v>
      </c>
      <c r="P2844" s="13"/>
      <c r="R2844" s="13"/>
      <c r="S2844" s="13" t="s">
        <v>370</v>
      </c>
      <c r="T2844" s="13"/>
      <c r="W2844" s="13"/>
      <c r="Y2844" s="13"/>
      <c r="Z2844" s="14"/>
      <c r="AD2844" s="13">
        <f t="shared" si="290"/>
        <v>3</v>
      </c>
      <c r="AE2844" s="13">
        <f t="shared" si="287"/>
        <v>0</v>
      </c>
      <c r="AF2844" s="13">
        <f t="shared" si="288"/>
        <v>0</v>
      </c>
      <c r="AG2844" s="13">
        <f t="shared" si="289"/>
        <v>0</v>
      </c>
      <c r="AH2844" s="12">
        <f t="shared" si="291"/>
        <v>3</v>
      </c>
    </row>
    <row r="2845" spans="1:34" hidden="1" x14ac:dyDescent="0.3">
      <c r="A2845" s="11" t="s">
        <v>9020</v>
      </c>
      <c r="B2845" s="12" t="s">
        <v>4976</v>
      </c>
      <c r="C2845" s="12" t="s">
        <v>8996</v>
      </c>
      <c r="D2845" s="11" t="s">
        <v>9004</v>
      </c>
      <c r="E2845" s="11" t="s">
        <v>9021</v>
      </c>
      <c r="F2845" s="11" t="s">
        <v>9020</v>
      </c>
      <c r="G2845" s="12" t="s">
        <v>9022</v>
      </c>
      <c r="I2845" s="13"/>
      <c r="J2845" s="13" t="s">
        <v>370</v>
      </c>
      <c r="M2845" s="15" t="s">
        <v>370</v>
      </c>
      <c r="N2845" s="13"/>
      <c r="O2845" s="13" t="s">
        <v>370</v>
      </c>
      <c r="P2845" s="13"/>
      <c r="R2845" s="13"/>
      <c r="S2845" s="13" t="s">
        <v>370</v>
      </c>
      <c r="T2845" s="13"/>
      <c r="W2845" s="13" t="s">
        <v>370</v>
      </c>
      <c r="Y2845" s="13"/>
      <c r="Z2845" s="14"/>
      <c r="AD2845" s="13">
        <f t="shared" si="290"/>
        <v>5</v>
      </c>
      <c r="AE2845" s="13">
        <f t="shared" si="287"/>
        <v>0</v>
      </c>
      <c r="AF2845" s="13">
        <f t="shared" si="288"/>
        <v>0</v>
      </c>
      <c r="AG2845" s="13">
        <f t="shared" si="289"/>
        <v>0</v>
      </c>
      <c r="AH2845" s="12">
        <f t="shared" si="291"/>
        <v>5</v>
      </c>
    </row>
    <row r="2846" spans="1:34" hidden="1" x14ac:dyDescent="0.3">
      <c r="A2846" s="11" t="s">
        <v>9023</v>
      </c>
      <c r="B2846" s="12" t="s">
        <v>4976</v>
      </c>
      <c r="C2846" s="12" t="s">
        <v>8996</v>
      </c>
      <c r="D2846" s="11" t="s">
        <v>9004</v>
      </c>
      <c r="E2846" s="11" t="s">
        <v>3478</v>
      </c>
      <c r="F2846" s="11" t="s">
        <v>9023</v>
      </c>
      <c r="G2846" s="12" t="s">
        <v>9024</v>
      </c>
      <c r="H2846" s="13" t="s">
        <v>370</v>
      </c>
      <c r="I2846" s="13"/>
      <c r="J2846" s="13" t="s">
        <v>370</v>
      </c>
      <c r="L2846" s="13" t="s">
        <v>370</v>
      </c>
      <c r="M2846" s="15"/>
      <c r="N2846" s="13"/>
      <c r="P2846" s="13"/>
      <c r="R2846" s="13"/>
      <c r="S2846" s="13" t="s">
        <v>370</v>
      </c>
      <c r="T2846" s="13"/>
      <c r="W2846" s="13"/>
      <c r="Y2846" s="13"/>
      <c r="Z2846" s="14"/>
      <c r="AD2846" s="13">
        <f t="shared" si="290"/>
        <v>4</v>
      </c>
      <c r="AE2846" s="13">
        <f t="shared" si="287"/>
        <v>0</v>
      </c>
      <c r="AF2846" s="13">
        <f t="shared" si="288"/>
        <v>0</v>
      </c>
      <c r="AG2846" s="13">
        <f t="shared" si="289"/>
        <v>0</v>
      </c>
      <c r="AH2846" s="12">
        <f t="shared" si="291"/>
        <v>4</v>
      </c>
    </row>
    <row r="2847" spans="1:34" hidden="1" x14ac:dyDescent="0.3">
      <c r="A2847" s="11" t="s">
        <v>9025</v>
      </c>
      <c r="B2847" s="12" t="s">
        <v>4976</v>
      </c>
      <c r="C2847" s="12" t="s">
        <v>8996</v>
      </c>
      <c r="D2847" s="11" t="s">
        <v>9004</v>
      </c>
      <c r="E2847" s="11" t="s">
        <v>7217</v>
      </c>
      <c r="F2847" s="11" t="s">
        <v>9025</v>
      </c>
      <c r="G2847" s="12" t="s">
        <v>9026</v>
      </c>
      <c r="H2847" s="13" t="s">
        <v>370</v>
      </c>
      <c r="I2847" s="13"/>
      <c r="J2847" s="13" t="s">
        <v>538</v>
      </c>
      <c r="L2847" s="13" t="s">
        <v>370</v>
      </c>
      <c r="M2847" s="15"/>
      <c r="N2847" s="13"/>
      <c r="P2847" s="13"/>
      <c r="R2847" s="13"/>
      <c r="S2847" s="13" t="s">
        <v>370</v>
      </c>
      <c r="T2847" s="13"/>
      <c r="W2847" s="13"/>
      <c r="Y2847" s="13"/>
      <c r="Z2847" s="14"/>
      <c r="AD2847" s="13">
        <f t="shared" si="290"/>
        <v>3</v>
      </c>
      <c r="AE2847" s="13">
        <f t="shared" si="287"/>
        <v>1</v>
      </c>
      <c r="AF2847" s="13">
        <f t="shared" si="288"/>
        <v>0</v>
      </c>
      <c r="AG2847" s="13">
        <f t="shared" si="289"/>
        <v>0</v>
      </c>
      <c r="AH2847" s="12">
        <f t="shared" si="291"/>
        <v>4</v>
      </c>
    </row>
    <row r="2848" spans="1:34" hidden="1" x14ac:dyDescent="0.3">
      <c r="A2848" s="11" t="s">
        <v>9027</v>
      </c>
      <c r="B2848" s="12" t="s">
        <v>4976</v>
      </c>
      <c r="C2848" s="12" t="s">
        <v>8996</v>
      </c>
      <c r="D2848" s="11" t="s">
        <v>9004</v>
      </c>
      <c r="E2848" s="11" t="s">
        <v>7352</v>
      </c>
      <c r="F2848" s="11" t="s">
        <v>9027</v>
      </c>
      <c r="G2848" s="12" t="s">
        <v>9028</v>
      </c>
      <c r="H2848" s="13" t="s">
        <v>370</v>
      </c>
      <c r="I2848" s="13"/>
      <c r="J2848" s="13"/>
      <c r="L2848" s="13" t="s">
        <v>370</v>
      </c>
      <c r="M2848" s="15"/>
      <c r="N2848" s="13"/>
      <c r="P2848" s="13"/>
      <c r="R2848" s="13"/>
      <c r="T2848" s="13"/>
      <c r="W2848" s="13"/>
      <c r="Y2848" s="13"/>
      <c r="Z2848" s="14" t="s">
        <v>370</v>
      </c>
      <c r="AD2848" s="13">
        <f t="shared" si="290"/>
        <v>3</v>
      </c>
      <c r="AE2848" s="13">
        <f t="shared" si="287"/>
        <v>0</v>
      </c>
      <c r="AF2848" s="13">
        <f t="shared" si="288"/>
        <v>0</v>
      </c>
      <c r="AG2848" s="13">
        <f t="shared" si="289"/>
        <v>0</v>
      </c>
      <c r="AH2848" s="12">
        <f t="shared" si="291"/>
        <v>3</v>
      </c>
    </row>
    <row r="2849" spans="1:34" hidden="1" x14ac:dyDescent="0.3">
      <c r="A2849" s="11" t="s">
        <v>185</v>
      </c>
      <c r="B2849" s="12" t="s">
        <v>4976</v>
      </c>
      <c r="C2849" s="12" t="s">
        <v>8996</v>
      </c>
      <c r="D2849" s="11" t="s">
        <v>9004</v>
      </c>
      <c r="E2849" s="11" t="s">
        <v>9029</v>
      </c>
      <c r="F2849" s="11" t="s">
        <v>185</v>
      </c>
      <c r="G2849" s="12" t="s">
        <v>9030</v>
      </c>
      <c r="I2849" s="13"/>
      <c r="J2849" s="13"/>
      <c r="M2849" s="15" t="s">
        <v>370</v>
      </c>
      <c r="N2849" s="13"/>
      <c r="O2849" s="13" t="s">
        <v>370</v>
      </c>
      <c r="P2849" s="13"/>
      <c r="R2849" s="13"/>
      <c r="S2849" s="13" t="s">
        <v>370</v>
      </c>
      <c r="T2849" s="13"/>
      <c r="U2849" s="13" t="s">
        <v>524</v>
      </c>
      <c r="W2849" s="13" t="s">
        <v>370</v>
      </c>
      <c r="Y2849" s="13"/>
      <c r="Z2849" s="14"/>
      <c r="AD2849" s="13">
        <f t="shared" si="290"/>
        <v>4</v>
      </c>
      <c r="AE2849" s="13">
        <f t="shared" si="287"/>
        <v>0</v>
      </c>
      <c r="AF2849" s="13">
        <f t="shared" si="288"/>
        <v>1</v>
      </c>
      <c r="AG2849" s="13">
        <f t="shared" si="289"/>
        <v>0</v>
      </c>
      <c r="AH2849" s="12">
        <f t="shared" si="291"/>
        <v>5</v>
      </c>
    </row>
    <row r="2850" spans="1:34" hidden="1" x14ac:dyDescent="0.3">
      <c r="A2850" s="11" t="s">
        <v>9031</v>
      </c>
      <c r="B2850" s="12" t="s">
        <v>4976</v>
      </c>
      <c r="C2850" s="12" t="s">
        <v>8996</v>
      </c>
      <c r="D2850" s="11" t="s">
        <v>9032</v>
      </c>
      <c r="E2850" s="11" t="s">
        <v>9033</v>
      </c>
      <c r="F2850" s="11" t="s">
        <v>9031</v>
      </c>
      <c r="G2850" s="12" t="s">
        <v>9034</v>
      </c>
      <c r="H2850" s="13" t="s">
        <v>370</v>
      </c>
      <c r="I2850" s="13"/>
      <c r="J2850" s="13" t="s">
        <v>370</v>
      </c>
      <c r="K2850" s="14" t="s">
        <v>370</v>
      </c>
      <c r="M2850" s="15" t="s">
        <v>370</v>
      </c>
      <c r="N2850" s="13"/>
      <c r="O2850" s="13" t="s">
        <v>370</v>
      </c>
      <c r="P2850" s="13" t="s">
        <v>538</v>
      </c>
      <c r="R2850" s="13" t="s">
        <v>538</v>
      </c>
      <c r="S2850" s="13" t="s">
        <v>370</v>
      </c>
      <c r="T2850" s="13" t="s">
        <v>370</v>
      </c>
      <c r="U2850" s="13" t="s">
        <v>525</v>
      </c>
      <c r="V2850" s="13" t="s">
        <v>370</v>
      </c>
      <c r="W2850" s="13" t="s">
        <v>370</v>
      </c>
      <c r="Y2850" s="13"/>
      <c r="Z2850" s="14"/>
      <c r="AD2850" s="13">
        <f>COUNTIF(H2850:Z2850,"X")+COUNTIF(H2850:Z2850, "X(e)")</f>
        <v>9</v>
      </c>
      <c r="AE2850" s="13">
        <f>COUNTIF(H2850:Z2850,"NB")</f>
        <v>2</v>
      </c>
      <c r="AF2850" s="13">
        <f>COUNTIF(H2850:Z2850,"V")</f>
        <v>0</v>
      </c>
      <c r="AG2850" s="13">
        <f>COUNTIF(H2850:AA2850,"IN")</f>
        <v>0</v>
      </c>
      <c r="AH2850" s="12">
        <f>SUM(AD2850:AG2850)</f>
        <v>11</v>
      </c>
    </row>
    <row r="2851" spans="1:34" hidden="1" x14ac:dyDescent="0.3">
      <c r="A2851" s="11" t="s">
        <v>9035</v>
      </c>
      <c r="B2851" s="12" t="s">
        <v>4976</v>
      </c>
      <c r="C2851" s="12" t="s">
        <v>8996</v>
      </c>
      <c r="D2851" s="11" t="s">
        <v>9032</v>
      </c>
      <c r="E2851" s="11" t="s">
        <v>9036</v>
      </c>
      <c r="F2851" s="11" t="s">
        <v>9035</v>
      </c>
      <c r="G2851" s="12" t="s">
        <v>9037</v>
      </c>
      <c r="H2851" s="13" t="s">
        <v>370</v>
      </c>
      <c r="I2851" s="12"/>
      <c r="J2851" s="13" t="s">
        <v>370</v>
      </c>
      <c r="K2851" s="14" t="s">
        <v>370</v>
      </c>
      <c r="M2851" s="15" t="s">
        <v>370</v>
      </c>
      <c r="O2851" s="13" t="s">
        <v>370</v>
      </c>
      <c r="Q2851" s="13" t="s">
        <v>370</v>
      </c>
      <c r="R2851" s="13" t="s">
        <v>370</v>
      </c>
      <c r="S2851" s="13" t="s">
        <v>370</v>
      </c>
      <c r="W2851" s="13" t="s">
        <v>370</v>
      </c>
      <c r="AD2851" s="13">
        <f>COUNTIF(H2851:Z2851,"X")+COUNTIF(H2851:Z2851, "X(e)")</f>
        <v>9</v>
      </c>
      <c r="AE2851" s="13">
        <f>COUNTIF(H2851:Z2851,"NB")</f>
        <v>0</v>
      </c>
      <c r="AF2851" s="13">
        <f>COUNTIF(H2851:Z2851,"V")</f>
        <v>0</v>
      </c>
      <c r="AG2851" s="13">
        <f>COUNTIF(H2851:AA2851,"IN")</f>
        <v>0</v>
      </c>
      <c r="AH2851" s="12">
        <f>SUM(AD2851:AG2851)</f>
        <v>9</v>
      </c>
    </row>
    <row r="2852" spans="1:34" hidden="1" x14ac:dyDescent="0.3">
      <c r="A2852" s="11" t="s">
        <v>9038</v>
      </c>
      <c r="B2852" s="12" t="s">
        <v>4976</v>
      </c>
      <c r="C2852" s="12" t="s">
        <v>8996</v>
      </c>
      <c r="D2852" s="11" t="s">
        <v>9032</v>
      </c>
      <c r="E2852" s="11" t="s">
        <v>9039</v>
      </c>
      <c r="F2852" s="11" t="s">
        <v>9038</v>
      </c>
      <c r="G2852" s="12" t="s">
        <v>9040</v>
      </c>
      <c r="I2852" s="13"/>
      <c r="J2852" s="13"/>
      <c r="M2852" s="15" t="s">
        <v>370</v>
      </c>
      <c r="N2852" s="13"/>
      <c r="O2852" s="13" t="s">
        <v>370</v>
      </c>
      <c r="P2852" s="13"/>
      <c r="R2852" s="13"/>
      <c r="S2852" s="13" t="s">
        <v>370</v>
      </c>
      <c r="T2852" s="13"/>
      <c r="W2852" s="13" t="s">
        <v>370</v>
      </c>
      <c r="Y2852" s="13"/>
      <c r="Z2852" s="14"/>
      <c r="AD2852" s="13">
        <f>COUNTIF(H2852:Z2852,"X")+COUNTIF(H2852:Z2852, "X(e)")</f>
        <v>4</v>
      </c>
      <c r="AE2852" s="13">
        <f>COUNTIF(H2852:Z2852,"NB")</f>
        <v>0</v>
      </c>
      <c r="AF2852" s="13">
        <f>COUNTIF(H2852:Z2852,"V")</f>
        <v>0</v>
      </c>
      <c r="AG2852" s="13">
        <f>COUNTIF(H2852:AA2852,"IN")</f>
        <v>0</v>
      </c>
      <c r="AH2852" s="12">
        <f>SUM(AD2852:AG2852)</f>
        <v>4</v>
      </c>
    </row>
    <row r="2853" spans="1:34" hidden="1" x14ac:dyDescent="0.3">
      <c r="A2853" s="11" t="s">
        <v>9041</v>
      </c>
      <c r="B2853" s="12" t="s">
        <v>4976</v>
      </c>
      <c r="C2853" s="12" t="s">
        <v>8996</v>
      </c>
      <c r="D2853" s="11" t="s">
        <v>9032</v>
      </c>
      <c r="E2853" s="11" t="s">
        <v>664</v>
      </c>
      <c r="F2853" s="11" t="s">
        <v>9041</v>
      </c>
      <c r="G2853" s="12" t="s">
        <v>9042</v>
      </c>
      <c r="I2853" s="13"/>
      <c r="J2853" s="13"/>
      <c r="M2853" s="15" t="s">
        <v>370</v>
      </c>
      <c r="N2853" s="13"/>
      <c r="O2853" s="13" t="s">
        <v>370</v>
      </c>
      <c r="P2853" s="13"/>
      <c r="R2853" s="13"/>
      <c r="T2853" s="13"/>
      <c r="W2853" s="13"/>
      <c r="Y2853" s="13"/>
      <c r="Z2853" s="14"/>
      <c r="AD2853" s="13">
        <f>COUNTIF(H2853:Z2853,"X")+COUNTIF(H2853:Z2853, "X(e)")</f>
        <v>2</v>
      </c>
      <c r="AE2853" s="13">
        <f>COUNTIF(H2853:Z2853,"NB")</f>
        <v>0</v>
      </c>
      <c r="AF2853" s="13">
        <f>COUNTIF(H2853:Z2853,"V")</f>
        <v>0</v>
      </c>
      <c r="AG2853" s="13">
        <f>COUNTIF(H2853:AA2853,"IN")</f>
        <v>0</v>
      </c>
      <c r="AH2853" s="12">
        <f>SUM(AD2853:AG2853)</f>
        <v>2</v>
      </c>
    </row>
    <row r="2854" spans="1:34" hidden="1" x14ac:dyDescent="0.3">
      <c r="A2854" s="11" t="s">
        <v>9043</v>
      </c>
      <c r="B2854" s="12" t="s">
        <v>4976</v>
      </c>
      <c r="C2854" s="12" t="s">
        <v>8996</v>
      </c>
      <c r="D2854" s="11" t="s">
        <v>9044</v>
      </c>
      <c r="E2854" s="11" t="s">
        <v>9045</v>
      </c>
      <c r="F2854" s="11" t="s">
        <v>9043</v>
      </c>
      <c r="G2854" s="12" t="s">
        <v>9046</v>
      </c>
      <c r="I2854" s="13"/>
      <c r="J2854" s="13"/>
      <c r="M2854" s="15" t="s">
        <v>370</v>
      </c>
      <c r="N2854" s="13"/>
      <c r="O2854" s="13" t="s">
        <v>370</v>
      </c>
      <c r="P2854" s="13"/>
      <c r="R2854" s="13"/>
      <c r="S2854" s="13" t="s">
        <v>370</v>
      </c>
      <c r="T2854" s="13"/>
      <c r="W2854" s="13"/>
      <c r="Y2854" s="13"/>
      <c r="Z2854" s="14"/>
      <c r="AD2854" s="13">
        <f>COUNTIF(H2854:Z2854,"X")+COUNTIF(H2854:Z2854, "X(e)")</f>
        <v>3</v>
      </c>
      <c r="AE2854" s="13">
        <f>COUNTIF(H2854:Z2854,"NB")</f>
        <v>0</v>
      </c>
      <c r="AF2854" s="13">
        <f>COUNTIF(H2854:Z2854,"V")</f>
        <v>0</v>
      </c>
      <c r="AG2854" s="13">
        <f>COUNTIF(H2854:AA2854,"IN")</f>
        <v>0</v>
      </c>
      <c r="AH2854" s="12">
        <f>SUM(AD2854:AG2854)</f>
        <v>3</v>
      </c>
    </row>
    <row r="2855" spans="1:34" hidden="1" x14ac:dyDescent="0.3">
      <c r="A2855" s="11" t="s">
        <v>9047</v>
      </c>
      <c r="B2855" s="12" t="s">
        <v>4976</v>
      </c>
      <c r="C2855" s="12" t="s">
        <v>8996</v>
      </c>
      <c r="D2855" s="11" t="s">
        <v>9044</v>
      </c>
      <c r="E2855" s="11" t="s">
        <v>998</v>
      </c>
      <c r="F2855" s="11" t="s">
        <v>9047</v>
      </c>
      <c r="G2855" s="12" t="s">
        <v>9048</v>
      </c>
      <c r="I2855" s="13"/>
      <c r="J2855" s="13"/>
      <c r="K2855" s="14" t="s">
        <v>370</v>
      </c>
      <c r="M2855" s="15" t="s">
        <v>370</v>
      </c>
      <c r="N2855" s="13"/>
      <c r="P2855" s="13" t="s">
        <v>370</v>
      </c>
      <c r="Q2855" s="13" t="s">
        <v>370</v>
      </c>
      <c r="R2855" s="13"/>
      <c r="S2855" s="13" t="s">
        <v>370</v>
      </c>
      <c r="T2855" s="13" t="s">
        <v>370</v>
      </c>
      <c r="W2855" s="13" t="s">
        <v>370</v>
      </c>
      <c r="Y2855" s="13"/>
      <c r="Z2855" s="14"/>
      <c r="AD2855" s="13">
        <f t="shared" si="290"/>
        <v>7</v>
      </c>
      <c r="AE2855" s="13">
        <f t="shared" ref="AE2855:AE2856" si="292">COUNTIF(H2855:Z2855,"NB")</f>
        <v>0</v>
      </c>
      <c r="AF2855" s="13">
        <f t="shared" ref="AF2855:AF2856" si="293">COUNTIF(H2855:Z2855,"V")</f>
        <v>0</v>
      </c>
      <c r="AG2855" s="13">
        <f t="shared" si="289"/>
        <v>0</v>
      </c>
      <c r="AH2855" s="12">
        <f t="shared" si="291"/>
        <v>7</v>
      </c>
    </row>
    <row r="2856" spans="1:34" hidden="1" x14ac:dyDescent="0.3">
      <c r="A2856" s="11" t="s">
        <v>9049</v>
      </c>
      <c r="B2856" s="12" t="s">
        <v>4976</v>
      </c>
      <c r="C2856" s="12" t="s">
        <v>8996</v>
      </c>
      <c r="D2856" s="11" t="s">
        <v>9044</v>
      </c>
      <c r="E2856" s="11" t="s">
        <v>9050</v>
      </c>
      <c r="F2856" s="11" t="s">
        <v>9049</v>
      </c>
      <c r="G2856" s="12" t="s">
        <v>9051</v>
      </c>
      <c r="H2856" s="13" t="s">
        <v>370</v>
      </c>
      <c r="I2856" s="13"/>
      <c r="J2856" s="13" t="s">
        <v>370</v>
      </c>
      <c r="K2856" s="14" t="s">
        <v>370</v>
      </c>
      <c r="M2856" s="15" t="s">
        <v>370</v>
      </c>
      <c r="N2856" s="13"/>
      <c r="O2856" s="13" t="s">
        <v>370</v>
      </c>
      <c r="P2856" s="13"/>
      <c r="Q2856" s="13" t="s">
        <v>370</v>
      </c>
      <c r="R2856" s="13" t="s">
        <v>370</v>
      </c>
      <c r="S2856" s="13" t="s">
        <v>370</v>
      </c>
      <c r="T2856" s="13" t="s">
        <v>370</v>
      </c>
      <c r="V2856" s="13" t="s">
        <v>370</v>
      </c>
      <c r="W2856" s="13" t="s">
        <v>370</v>
      </c>
      <c r="Y2856" s="13"/>
      <c r="Z2856" s="14"/>
      <c r="AD2856" s="13">
        <f t="shared" si="290"/>
        <v>11</v>
      </c>
      <c r="AE2856" s="13">
        <f t="shared" si="292"/>
        <v>0</v>
      </c>
      <c r="AF2856" s="13">
        <f t="shared" si="293"/>
        <v>0</v>
      </c>
      <c r="AG2856" s="13">
        <f t="shared" si="289"/>
        <v>0</v>
      </c>
      <c r="AH2856" s="12">
        <f t="shared" si="291"/>
        <v>11</v>
      </c>
    </row>
    <row r="2857" spans="1:34" hidden="1" x14ac:dyDescent="0.3">
      <c r="A2857" s="11" t="s">
        <v>9052</v>
      </c>
      <c r="B2857" s="12" t="s">
        <v>4976</v>
      </c>
      <c r="C2857" s="12" t="s">
        <v>8996</v>
      </c>
      <c r="D2857" s="11" t="s">
        <v>9044</v>
      </c>
      <c r="E2857" s="11" t="s">
        <v>9053</v>
      </c>
      <c r="F2857" s="11" t="s">
        <v>9052</v>
      </c>
      <c r="G2857" s="12" t="s">
        <v>9054</v>
      </c>
      <c r="I2857" s="13"/>
      <c r="J2857" s="13"/>
      <c r="K2857" s="14" t="s">
        <v>370</v>
      </c>
      <c r="M2857" s="15"/>
      <c r="N2857" s="13"/>
      <c r="P2857" s="13" t="s">
        <v>370</v>
      </c>
      <c r="Q2857" s="13" t="s">
        <v>370</v>
      </c>
      <c r="R2857" s="13"/>
      <c r="T2857" s="13" t="s">
        <v>370</v>
      </c>
      <c r="W2857" s="13" t="s">
        <v>370</v>
      </c>
      <c r="Y2857" s="13"/>
      <c r="Z2857" s="14"/>
      <c r="AD2857" s="13">
        <f>COUNTIF(H2857:Z2857,"X")+COUNTIF(H2857:Z2857, "X(e)")</f>
        <v>5</v>
      </c>
      <c r="AE2857" s="13">
        <f>COUNTIF(H2857:Z2857,"NB")</f>
        <v>0</v>
      </c>
      <c r="AF2857" s="13">
        <f>COUNTIF(H2857:Z2857,"V")</f>
        <v>0</v>
      </c>
      <c r="AG2857" s="13">
        <f>COUNTIF(H2857:AA2857,"IN")</f>
        <v>0</v>
      </c>
      <c r="AH2857" s="12">
        <f>SUM(AD2857:AG2857)</f>
        <v>5</v>
      </c>
    </row>
    <row r="2858" spans="1:34" hidden="1" x14ac:dyDescent="0.3">
      <c r="A2858" s="11" t="s">
        <v>197</v>
      </c>
      <c r="B2858" s="12" t="s">
        <v>4976</v>
      </c>
      <c r="C2858" s="12" t="s">
        <v>8996</v>
      </c>
      <c r="D2858" s="11" t="s">
        <v>9044</v>
      </c>
      <c r="E2858" s="11" t="s">
        <v>9055</v>
      </c>
      <c r="F2858" s="11" t="s">
        <v>197</v>
      </c>
      <c r="G2858" s="12" t="s">
        <v>9056</v>
      </c>
      <c r="I2858" s="13"/>
      <c r="J2858" s="13"/>
      <c r="M2858" s="16" t="s">
        <v>416</v>
      </c>
      <c r="N2858" s="13"/>
      <c r="P2858" s="13"/>
      <c r="R2858" s="13"/>
      <c r="T2858" s="13"/>
      <c r="W2858" s="13"/>
      <c r="Y2858" s="13"/>
      <c r="Z2858" s="14"/>
      <c r="AD2858" s="13">
        <f>COUNTIF(H2858:Z2858,"X")+COUNTIF(H2858:Z2858, "X(e)")</f>
        <v>1</v>
      </c>
      <c r="AE2858" s="13">
        <f>COUNTIF(H2858:Z2858,"NB")</f>
        <v>0</v>
      </c>
      <c r="AF2858" s="13">
        <f>COUNTIF(H2858:Z2858,"V")</f>
        <v>0</v>
      </c>
      <c r="AG2858" s="13">
        <f>COUNTIF(H2858:AA2858,"IN")</f>
        <v>0</v>
      </c>
      <c r="AH2858" s="12">
        <f>SUM(AD2858:AG2858)</f>
        <v>1</v>
      </c>
    </row>
    <row r="2859" spans="1:34" hidden="1" x14ac:dyDescent="0.3">
      <c r="A2859" s="11" t="s">
        <v>9057</v>
      </c>
      <c r="B2859" s="12" t="s">
        <v>4976</v>
      </c>
      <c r="C2859" s="12" t="s">
        <v>8996</v>
      </c>
      <c r="D2859" s="11" t="s">
        <v>9044</v>
      </c>
      <c r="E2859" s="11" t="s">
        <v>9058</v>
      </c>
      <c r="F2859" s="11" t="s">
        <v>9057</v>
      </c>
      <c r="G2859" s="12" t="s">
        <v>9059</v>
      </c>
      <c r="I2859" s="13"/>
      <c r="J2859" s="13"/>
      <c r="M2859" s="15" t="s">
        <v>370</v>
      </c>
      <c r="N2859" s="13"/>
      <c r="P2859" s="13"/>
      <c r="R2859" s="13"/>
      <c r="T2859" s="13"/>
      <c r="U2859" s="13" t="s">
        <v>370</v>
      </c>
      <c r="W2859" s="13" t="s">
        <v>370</v>
      </c>
      <c r="Y2859" s="13"/>
      <c r="Z2859" s="14"/>
      <c r="AD2859" s="13">
        <f t="shared" si="290"/>
        <v>3</v>
      </c>
      <c r="AE2859" s="13">
        <f t="shared" ref="AE2859:AE2882" si="294">COUNTIF(H2859:Z2859,"NB")</f>
        <v>0</v>
      </c>
      <c r="AF2859" s="13">
        <f t="shared" ref="AF2859:AF2882" si="295">COUNTIF(H2859:Z2859,"V")</f>
        <v>0</v>
      </c>
      <c r="AG2859" s="13">
        <f t="shared" si="289"/>
        <v>0</v>
      </c>
      <c r="AH2859" s="12">
        <f t="shared" si="291"/>
        <v>3</v>
      </c>
    </row>
    <row r="2860" spans="1:34" hidden="1" x14ac:dyDescent="0.3">
      <c r="A2860" s="11" t="s">
        <v>9060</v>
      </c>
      <c r="B2860" s="12" t="s">
        <v>4976</v>
      </c>
      <c r="C2860" s="12" t="s">
        <v>8996</v>
      </c>
      <c r="D2860" s="11" t="s">
        <v>9044</v>
      </c>
      <c r="E2860" s="11" t="s">
        <v>9061</v>
      </c>
      <c r="F2860" s="11" t="s">
        <v>9060</v>
      </c>
      <c r="G2860" s="12" t="s">
        <v>9062</v>
      </c>
      <c r="I2860" s="13"/>
      <c r="J2860" s="13" t="s">
        <v>370</v>
      </c>
      <c r="K2860" s="14" t="s">
        <v>370</v>
      </c>
      <c r="M2860" s="15" t="s">
        <v>370</v>
      </c>
      <c r="N2860" s="13"/>
      <c r="O2860" s="13" t="s">
        <v>370</v>
      </c>
      <c r="P2860" s="13" t="s">
        <v>370</v>
      </c>
      <c r="Q2860" s="13" t="s">
        <v>370</v>
      </c>
      <c r="R2860" s="13"/>
      <c r="S2860" s="13" t="s">
        <v>370</v>
      </c>
      <c r="T2860" s="13" t="s">
        <v>370</v>
      </c>
      <c r="W2860" s="13" t="s">
        <v>370</v>
      </c>
      <c r="Y2860" s="13"/>
      <c r="Z2860" s="14"/>
      <c r="AD2860" s="13">
        <f>COUNTIF(H2860:Z2860,"X")+COUNTIF(H2860:Z2860, "X(e)")</f>
        <v>9</v>
      </c>
      <c r="AE2860" s="13">
        <f>COUNTIF(H2860:Z2860,"NB")</f>
        <v>0</v>
      </c>
      <c r="AF2860" s="13">
        <f>COUNTIF(H2860:Z2860,"V")</f>
        <v>0</v>
      </c>
      <c r="AG2860" s="13">
        <f>COUNTIF(H2860:AA2860,"IN")</f>
        <v>0</v>
      </c>
      <c r="AH2860" s="12">
        <f>SUM(AD2860:AG2860)</f>
        <v>9</v>
      </c>
    </row>
    <row r="2861" spans="1:34" hidden="1" x14ac:dyDescent="0.3">
      <c r="A2861" s="11" t="s">
        <v>9063</v>
      </c>
      <c r="B2861" s="12" t="s">
        <v>4976</v>
      </c>
      <c r="C2861" s="12" t="s">
        <v>8996</v>
      </c>
      <c r="D2861" s="11" t="s">
        <v>9044</v>
      </c>
      <c r="E2861" s="11" t="s">
        <v>1107</v>
      </c>
      <c r="F2861" s="11" t="s">
        <v>9063</v>
      </c>
      <c r="G2861" s="12" t="s">
        <v>9064</v>
      </c>
      <c r="I2861" s="13"/>
      <c r="J2861" s="13" t="s">
        <v>370</v>
      </c>
      <c r="K2861" s="14" t="s">
        <v>370</v>
      </c>
      <c r="M2861" s="15" t="s">
        <v>370</v>
      </c>
      <c r="N2861" s="13"/>
      <c r="O2861" s="13" t="s">
        <v>370</v>
      </c>
      <c r="P2861" s="13" t="s">
        <v>370</v>
      </c>
      <c r="Q2861" s="13" t="s">
        <v>370</v>
      </c>
      <c r="R2861" s="13"/>
      <c r="S2861" s="13" t="s">
        <v>370</v>
      </c>
      <c r="T2861" s="13" t="s">
        <v>370</v>
      </c>
      <c r="W2861" s="13" t="s">
        <v>370</v>
      </c>
      <c r="Y2861" s="13"/>
      <c r="Z2861" s="14"/>
      <c r="AD2861" s="13">
        <f>COUNTIF(H2861:Z2861,"X")+COUNTIF(H2861:Z2861, "X(e)")</f>
        <v>9</v>
      </c>
      <c r="AE2861" s="13">
        <f>COUNTIF(H2861:Z2861,"NB")</f>
        <v>0</v>
      </c>
      <c r="AF2861" s="13">
        <f>COUNTIF(H2861:Z2861,"V")</f>
        <v>0</v>
      </c>
      <c r="AG2861" s="13">
        <f>COUNTIF(H2861:AA2861,"IN")</f>
        <v>0</v>
      </c>
      <c r="AH2861" s="12">
        <f>SUM(AD2861:AG2861)</f>
        <v>9</v>
      </c>
    </row>
    <row r="2862" spans="1:34" hidden="1" x14ac:dyDescent="0.3">
      <c r="A2862" s="11" t="s">
        <v>9065</v>
      </c>
      <c r="B2862" s="12" t="s">
        <v>4976</v>
      </c>
      <c r="C2862" s="12" t="s">
        <v>8996</v>
      </c>
      <c r="D2862" s="11" t="s">
        <v>9044</v>
      </c>
      <c r="E2862" s="11" t="s">
        <v>8557</v>
      </c>
      <c r="F2862" s="11" t="s">
        <v>9065</v>
      </c>
      <c r="G2862" s="12" t="s">
        <v>9066</v>
      </c>
      <c r="H2862" s="13" t="s">
        <v>370</v>
      </c>
      <c r="I2862" s="13"/>
      <c r="J2862" s="13"/>
      <c r="K2862" s="14" t="s">
        <v>370</v>
      </c>
      <c r="M2862" s="15"/>
      <c r="N2862" s="13"/>
      <c r="P2862" s="13"/>
      <c r="R2862" s="13" t="s">
        <v>370</v>
      </c>
      <c r="T2862" s="13"/>
      <c r="W2862" s="13"/>
      <c r="Y2862" s="13"/>
      <c r="Z2862" s="14"/>
      <c r="AD2862" s="13">
        <f>COUNTIF(H2862:Z2862,"X")+COUNTIF(H2862:Z2862, "X(e)")</f>
        <v>3</v>
      </c>
      <c r="AE2862" s="13">
        <f>COUNTIF(H2862:Z2862,"NB")</f>
        <v>0</v>
      </c>
      <c r="AF2862" s="13">
        <f>COUNTIF(H2862:Z2862,"V")</f>
        <v>0</v>
      </c>
      <c r="AG2862" s="13">
        <f>COUNTIF(H2862:AA2862,"IN")</f>
        <v>0</v>
      </c>
      <c r="AH2862" s="12">
        <f>SUM(AD2862:AG2862)</f>
        <v>3</v>
      </c>
    </row>
    <row r="2863" spans="1:34" hidden="1" x14ac:dyDescent="0.3">
      <c r="A2863" s="11" t="s">
        <v>9067</v>
      </c>
      <c r="B2863" s="12" t="s">
        <v>4976</v>
      </c>
      <c r="C2863" s="12" t="s">
        <v>8996</v>
      </c>
      <c r="D2863" s="11" t="s">
        <v>9044</v>
      </c>
      <c r="E2863" s="11" t="s">
        <v>1020</v>
      </c>
      <c r="F2863" s="11" t="s">
        <v>9067</v>
      </c>
      <c r="G2863" s="12" t="s">
        <v>9068</v>
      </c>
      <c r="H2863" s="13" t="s">
        <v>370</v>
      </c>
      <c r="I2863" s="13"/>
      <c r="J2863" s="13"/>
      <c r="K2863" s="14" t="s">
        <v>370</v>
      </c>
      <c r="M2863" s="15"/>
      <c r="N2863" s="13"/>
      <c r="P2863" s="13" t="s">
        <v>370</v>
      </c>
      <c r="Q2863" s="13" t="s">
        <v>370</v>
      </c>
      <c r="R2863" s="13" t="s">
        <v>370</v>
      </c>
      <c r="T2863" s="13" t="s">
        <v>370</v>
      </c>
      <c r="U2863" s="13" t="s">
        <v>370</v>
      </c>
      <c r="W2863" s="13" t="s">
        <v>370</v>
      </c>
      <c r="Y2863" s="13"/>
      <c r="Z2863" s="14"/>
      <c r="AD2863" s="13">
        <f t="shared" ref="AD2863:AD2870" si="296">COUNTIF(H2863:Z2863,"X")+COUNTIF(H2863:Z2863, "X(e)")</f>
        <v>8</v>
      </c>
      <c r="AE2863" s="13">
        <f t="shared" si="294"/>
        <v>0</v>
      </c>
      <c r="AF2863" s="13">
        <f t="shared" si="295"/>
        <v>0</v>
      </c>
      <c r="AG2863" s="13">
        <f t="shared" si="289"/>
        <v>0</v>
      </c>
      <c r="AH2863" s="12">
        <f t="shared" ref="AH2863:AH2870" si="297">SUM(AD2863:AG2863)</f>
        <v>8</v>
      </c>
    </row>
    <row r="2864" spans="1:34" hidden="1" x14ac:dyDescent="0.3">
      <c r="A2864" s="11" t="s">
        <v>198</v>
      </c>
      <c r="B2864" s="12" t="s">
        <v>4976</v>
      </c>
      <c r="C2864" s="12" t="s">
        <v>8996</v>
      </c>
      <c r="D2864" s="11" t="s">
        <v>9044</v>
      </c>
      <c r="E2864" s="11" t="s">
        <v>9069</v>
      </c>
      <c r="F2864" s="11" t="s">
        <v>198</v>
      </c>
      <c r="G2864" s="12" t="s">
        <v>9070</v>
      </c>
      <c r="I2864" s="13"/>
      <c r="J2864" s="13" t="s">
        <v>370</v>
      </c>
      <c r="K2864" s="14" t="s">
        <v>370</v>
      </c>
      <c r="M2864" s="15" t="s">
        <v>370</v>
      </c>
      <c r="N2864" s="13"/>
      <c r="O2864" s="13" t="s">
        <v>370</v>
      </c>
      <c r="P2864" s="13"/>
      <c r="R2864" s="13"/>
      <c r="S2864" s="13" t="s">
        <v>370</v>
      </c>
      <c r="T2864" s="13"/>
      <c r="W2864" s="13" t="s">
        <v>370</v>
      </c>
      <c r="Y2864" s="13"/>
      <c r="Z2864" s="14"/>
      <c r="AD2864" s="13">
        <f t="shared" si="296"/>
        <v>6</v>
      </c>
      <c r="AE2864" s="13">
        <f t="shared" si="294"/>
        <v>0</v>
      </c>
      <c r="AF2864" s="13">
        <f t="shared" si="295"/>
        <v>0</v>
      </c>
      <c r="AG2864" s="13">
        <f t="shared" si="289"/>
        <v>0</v>
      </c>
      <c r="AH2864" s="12">
        <f t="shared" si="297"/>
        <v>6</v>
      </c>
    </row>
    <row r="2865" spans="1:34" hidden="1" x14ac:dyDescent="0.3">
      <c r="A2865" s="11" t="s">
        <v>9071</v>
      </c>
      <c r="B2865" s="12" t="s">
        <v>4976</v>
      </c>
      <c r="C2865" s="12" t="s">
        <v>8996</v>
      </c>
      <c r="D2865" s="11" t="s">
        <v>9044</v>
      </c>
      <c r="E2865" s="11" t="s">
        <v>9072</v>
      </c>
      <c r="F2865" s="11" t="s">
        <v>9071</v>
      </c>
      <c r="G2865" s="12" t="s">
        <v>9073</v>
      </c>
      <c r="I2865" s="13"/>
      <c r="J2865" s="13"/>
      <c r="M2865" s="15" t="s">
        <v>370</v>
      </c>
      <c r="N2865" s="13"/>
      <c r="O2865" s="13" t="s">
        <v>370</v>
      </c>
      <c r="P2865" s="13"/>
      <c r="R2865" s="13"/>
      <c r="T2865" s="13"/>
      <c r="W2865" s="13"/>
      <c r="Y2865" s="13"/>
      <c r="Z2865" s="14"/>
      <c r="AD2865" s="13">
        <f t="shared" si="296"/>
        <v>2</v>
      </c>
      <c r="AE2865" s="13">
        <f t="shared" si="294"/>
        <v>0</v>
      </c>
      <c r="AF2865" s="13">
        <f t="shared" si="295"/>
        <v>0</v>
      </c>
      <c r="AG2865" s="13">
        <f t="shared" si="289"/>
        <v>0</v>
      </c>
      <c r="AH2865" s="12">
        <f t="shared" si="297"/>
        <v>2</v>
      </c>
    </row>
    <row r="2866" spans="1:34" hidden="1" x14ac:dyDescent="0.3">
      <c r="A2866" s="11" t="s">
        <v>9074</v>
      </c>
      <c r="B2866" s="12" t="s">
        <v>4976</v>
      </c>
      <c r="C2866" s="12" t="s">
        <v>8996</v>
      </c>
      <c r="D2866" s="11" t="s">
        <v>9044</v>
      </c>
      <c r="E2866" s="11" t="s">
        <v>9075</v>
      </c>
      <c r="F2866" s="11" t="s">
        <v>9074</v>
      </c>
      <c r="G2866" s="12" t="s">
        <v>9076</v>
      </c>
      <c r="I2866" s="13"/>
      <c r="J2866" s="13"/>
      <c r="M2866" s="15" t="s">
        <v>370</v>
      </c>
      <c r="N2866" s="13"/>
      <c r="P2866" s="13"/>
      <c r="R2866" s="13"/>
      <c r="T2866" s="13"/>
      <c r="W2866" s="13"/>
      <c r="Y2866" s="13"/>
      <c r="Z2866" s="14"/>
      <c r="AD2866" s="13">
        <f>COUNTIF(H2866:Z2866,"X")+COUNTIF(H2866:Z2866, "X(e)")</f>
        <v>1</v>
      </c>
      <c r="AE2866" s="13">
        <f>COUNTIF(H2866:Z2866,"NB")</f>
        <v>0</v>
      </c>
      <c r="AF2866" s="13">
        <f>COUNTIF(H2866:Z2866,"V")</f>
        <v>0</v>
      </c>
      <c r="AG2866" s="13">
        <f>COUNTIF(H2866:AA2866,"IN")</f>
        <v>0</v>
      </c>
      <c r="AH2866" s="12">
        <f>SUM(AD2866:AG2866)</f>
        <v>1</v>
      </c>
    </row>
    <row r="2867" spans="1:34" hidden="1" x14ac:dyDescent="0.3">
      <c r="A2867" s="11" t="s">
        <v>9077</v>
      </c>
      <c r="B2867" s="12" t="s">
        <v>4976</v>
      </c>
      <c r="C2867" s="12" t="s">
        <v>8996</v>
      </c>
      <c r="D2867" s="11" t="s">
        <v>9044</v>
      </c>
      <c r="E2867" s="11" t="s">
        <v>9078</v>
      </c>
      <c r="F2867" s="11" t="s">
        <v>9077</v>
      </c>
      <c r="G2867" s="12" t="s">
        <v>9079</v>
      </c>
      <c r="I2867" s="13"/>
      <c r="J2867" s="13" t="s">
        <v>370</v>
      </c>
      <c r="K2867" s="14" t="s">
        <v>370</v>
      </c>
      <c r="M2867" s="15" t="s">
        <v>370</v>
      </c>
      <c r="N2867" s="13"/>
      <c r="O2867" s="13" t="s">
        <v>370</v>
      </c>
      <c r="P2867" s="13"/>
      <c r="Q2867" s="13" t="s">
        <v>370</v>
      </c>
      <c r="R2867" s="13"/>
      <c r="S2867" s="13" t="s">
        <v>370</v>
      </c>
      <c r="T2867" s="13"/>
      <c r="W2867" s="13" t="s">
        <v>370</v>
      </c>
      <c r="Y2867" s="13"/>
      <c r="Z2867" s="14"/>
      <c r="AD2867" s="13">
        <f>COUNTIF(H2867:Z2867,"X")+COUNTIF(H2867:Z2867, "X(e)")</f>
        <v>7</v>
      </c>
      <c r="AE2867" s="13">
        <f>COUNTIF(H2867:Z2867,"NB")</f>
        <v>0</v>
      </c>
      <c r="AF2867" s="13">
        <f>COUNTIF(H2867:Z2867,"V")</f>
        <v>0</v>
      </c>
      <c r="AG2867" s="13">
        <f>COUNTIF(H2867:AA2867,"IN")</f>
        <v>0</v>
      </c>
      <c r="AH2867" s="12">
        <f>SUM(AD2867:AG2867)</f>
        <v>7</v>
      </c>
    </row>
    <row r="2868" spans="1:34" hidden="1" x14ac:dyDescent="0.3">
      <c r="A2868" s="11" t="s">
        <v>9080</v>
      </c>
      <c r="B2868" s="12" t="s">
        <v>4976</v>
      </c>
      <c r="C2868" s="12" t="s">
        <v>8996</v>
      </c>
      <c r="D2868" s="11" t="s">
        <v>9044</v>
      </c>
      <c r="E2868" s="11" t="s">
        <v>9081</v>
      </c>
      <c r="F2868" s="11" t="s">
        <v>9080</v>
      </c>
      <c r="G2868" s="12" t="s">
        <v>9082</v>
      </c>
      <c r="I2868" s="13"/>
      <c r="J2868" s="13" t="s">
        <v>370</v>
      </c>
      <c r="M2868" s="15" t="s">
        <v>370</v>
      </c>
      <c r="N2868" s="13"/>
      <c r="O2868" s="13" t="s">
        <v>370</v>
      </c>
      <c r="P2868" s="13"/>
      <c r="R2868" s="13"/>
      <c r="S2868" s="13" t="s">
        <v>370</v>
      </c>
      <c r="T2868" s="13"/>
      <c r="W2868" s="13"/>
      <c r="Y2868" s="13"/>
      <c r="Z2868" s="14"/>
      <c r="AD2868" s="13">
        <f t="shared" si="296"/>
        <v>4</v>
      </c>
      <c r="AE2868" s="13">
        <f t="shared" si="294"/>
        <v>0</v>
      </c>
      <c r="AF2868" s="13">
        <f t="shared" si="295"/>
        <v>0</v>
      </c>
      <c r="AG2868" s="13">
        <f t="shared" si="289"/>
        <v>0</v>
      </c>
      <c r="AH2868" s="12">
        <f t="shared" si="297"/>
        <v>4</v>
      </c>
    </row>
    <row r="2869" spans="1:34" hidden="1" x14ac:dyDescent="0.3">
      <c r="A2869" s="11" t="s">
        <v>9083</v>
      </c>
      <c r="B2869" s="12" t="s">
        <v>4976</v>
      </c>
      <c r="C2869" s="12" t="s">
        <v>8996</v>
      </c>
      <c r="D2869" s="11" t="s">
        <v>9044</v>
      </c>
      <c r="E2869" s="11" t="s">
        <v>992</v>
      </c>
      <c r="F2869" s="11" t="s">
        <v>9083</v>
      </c>
      <c r="G2869" s="12" t="s">
        <v>9084</v>
      </c>
      <c r="I2869" s="13"/>
      <c r="J2869" s="13"/>
      <c r="K2869" s="14" t="s">
        <v>370</v>
      </c>
      <c r="M2869" s="15"/>
      <c r="N2869" s="13"/>
      <c r="P2869" s="13" t="s">
        <v>370</v>
      </c>
      <c r="Q2869" s="13" t="s">
        <v>370</v>
      </c>
      <c r="R2869" s="13"/>
      <c r="T2869" s="13" t="s">
        <v>370</v>
      </c>
      <c r="W2869" s="13" t="s">
        <v>370</v>
      </c>
      <c r="Y2869" s="13"/>
      <c r="Z2869" s="14"/>
      <c r="AD2869" s="13">
        <f>COUNTIF(H2869:Z2869,"X")+COUNTIF(H2869:Z2869, "X(e)")</f>
        <v>5</v>
      </c>
      <c r="AE2869" s="13">
        <f>COUNTIF(H2869:Z2869,"NB")</f>
        <v>0</v>
      </c>
      <c r="AF2869" s="13">
        <f>COUNTIF(H2869:Z2869,"V")</f>
        <v>0</v>
      </c>
      <c r="AG2869" s="13">
        <f>COUNTIF(H2869:AA2869,"IN")</f>
        <v>0</v>
      </c>
      <c r="AH2869" s="12">
        <f>SUM(AD2869:AG2869)</f>
        <v>5</v>
      </c>
    </row>
    <row r="2870" spans="1:34" hidden="1" x14ac:dyDescent="0.3">
      <c r="A2870" s="11" t="s">
        <v>9085</v>
      </c>
      <c r="B2870" s="12" t="s">
        <v>4976</v>
      </c>
      <c r="C2870" s="12" t="s">
        <v>8996</v>
      </c>
      <c r="D2870" s="11" t="s">
        <v>9044</v>
      </c>
      <c r="E2870" s="11" t="s">
        <v>1259</v>
      </c>
      <c r="F2870" s="11" t="s">
        <v>9085</v>
      </c>
      <c r="G2870" s="12" t="s">
        <v>9086</v>
      </c>
      <c r="I2870" s="13"/>
      <c r="J2870" s="13" t="s">
        <v>370</v>
      </c>
      <c r="K2870" s="14" t="s">
        <v>370</v>
      </c>
      <c r="M2870" s="15" t="s">
        <v>370</v>
      </c>
      <c r="N2870" s="13"/>
      <c r="O2870" s="13" t="s">
        <v>370</v>
      </c>
      <c r="P2870" s="13"/>
      <c r="R2870" s="13"/>
      <c r="S2870" s="13" t="s">
        <v>370</v>
      </c>
      <c r="T2870" s="13"/>
      <c r="W2870" s="13" t="s">
        <v>370</v>
      </c>
      <c r="Y2870" s="13"/>
      <c r="Z2870" s="14"/>
      <c r="AD2870" s="13">
        <f t="shared" si="296"/>
        <v>6</v>
      </c>
      <c r="AE2870" s="13">
        <f t="shared" si="294"/>
        <v>0</v>
      </c>
      <c r="AF2870" s="13">
        <f t="shared" si="295"/>
        <v>0</v>
      </c>
      <c r="AG2870" s="13">
        <f t="shared" si="289"/>
        <v>0</v>
      </c>
      <c r="AH2870" s="12">
        <f t="shared" si="297"/>
        <v>6</v>
      </c>
    </row>
    <row r="2871" spans="1:34" hidden="1" x14ac:dyDescent="0.3">
      <c r="A2871" s="11" t="s">
        <v>9087</v>
      </c>
      <c r="B2871" s="12" t="s">
        <v>4976</v>
      </c>
      <c r="C2871" s="12" t="s">
        <v>8996</v>
      </c>
      <c r="D2871" s="11" t="s">
        <v>9044</v>
      </c>
      <c r="E2871" s="11" t="s">
        <v>3998</v>
      </c>
      <c r="F2871" s="11" t="s">
        <v>9087</v>
      </c>
      <c r="G2871" s="12" t="s">
        <v>9088</v>
      </c>
      <c r="H2871" s="13" t="s">
        <v>370</v>
      </c>
      <c r="I2871" s="13"/>
      <c r="J2871" s="13"/>
      <c r="K2871" s="14" t="s">
        <v>370</v>
      </c>
      <c r="M2871" s="15"/>
      <c r="N2871" s="13"/>
      <c r="P2871" s="13"/>
      <c r="R2871" s="13" t="s">
        <v>370</v>
      </c>
      <c r="T2871" s="13"/>
      <c r="W2871" s="13"/>
      <c r="Y2871" s="13"/>
      <c r="Z2871" s="14"/>
      <c r="AD2871" s="13">
        <f>COUNTIF(H2871:Z2871,"X")+COUNTIF(H2871:Z2871, "X(e)")</f>
        <v>3</v>
      </c>
      <c r="AE2871" s="13">
        <f t="shared" si="294"/>
        <v>0</v>
      </c>
      <c r="AF2871" s="13">
        <f t="shared" si="295"/>
        <v>0</v>
      </c>
      <c r="AG2871" s="13">
        <f>COUNTIF(H2871:AA2871,"IN")</f>
        <v>0</v>
      </c>
      <c r="AH2871" s="12">
        <f>SUM(AD2871:AG2871)</f>
        <v>3</v>
      </c>
    </row>
    <row r="2872" spans="1:34" hidden="1" x14ac:dyDescent="0.3">
      <c r="A2872" s="11" t="s">
        <v>9089</v>
      </c>
      <c r="B2872" s="12" t="s">
        <v>4976</v>
      </c>
      <c r="C2872" s="12" t="s">
        <v>9090</v>
      </c>
      <c r="D2872" s="11" t="s">
        <v>9091</v>
      </c>
      <c r="E2872" s="11" t="s">
        <v>9092</v>
      </c>
      <c r="F2872" s="11" t="s">
        <v>9089</v>
      </c>
      <c r="G2872" s="12" t="s">
        <v>9093</v>
      </c>
      <c r="I2872" s="13"/>
      <c r="J2872" s="13"/>
      <c r="M2872" s="15" t="s">
        <v>370</v>
      </c>
      <c r="N2872" s="13"/>
      <c r="P2872" s="13"/>
      <c r="R2872" s="13"/>
      <c r="T2872" s="13"/>
      <c r="W2872" s="13" t="s">
        <v>370</v>
      </c>
      <c r="Y2872" s="13"/>
      <c r="Z2872" s="14"/>
      <c r="AD2872" s="13">
        <f>COUNTIF(H2872:Z2872,"X")+COUNTIF(H2872:Z2872, "X(e)")</f>
        <v>2</v>
      </c>
      <c r="AE2872" s="13">
        <f t="shared" si="294"/>
        <v>0</v>
      </c>
      <c r="AF2872" s="13">
        <f t="shared" si="295"/>
        <v>0</v>
      </c>
      <c r="AG2872" s="13">
        <f>COUNTIF(H2872:AA2872,"IN")</f>
        <v>0</v>
      </c>
      <c r="AH2872" s="12">
        <f>SUM(AD2872:AG2872)</f>
        <v>2</v>
      </c>
    </row>
    <row r="2873" spans="1:34" hidden="1" x14ac:dyDescent="0.3">
      <c r="A2873" s="11" t="s">
        <v>9094</v>
      </c>
      <c r="B2873" s="12" t="s">
        <v>4976</v>
      </c>
      <c r="C2873" s="12" t="s">
        <v>9095</v>
      </c>
      <c r="D2873" s="11" t="s">
        <v>9096</v>
      </c>
      <c r="E2873" s="11" t="s">
        <v>9097</v>
      </c>
      <c r="F2873" s="11" t="s">
        <v>9094</v>
      </c>
      <c r="G2873" s="12" t="s">
        <v>9098</v>
      </c>
      <c r="I2873" s="13"/>
      <c r="J2873" s="13"/>
      <c r="M2873" s="15" t="s">
        <v>370</v>
      </c>
      <c r="N2873" s="13"/>
      <c r="O2873" s="13" t="s">
        <v>370</v>
      </c>
      <c r="P2873" s="13"/>
      <c r="R2873" s="13"/>
      <c r="T2873" s="13"/>
      <c r="W2873" s="13"/>
      <c r="Y2873" s="13"/>
      <c r="Z2873" s="14"/>
      <c r="AD2873" s="13">
        <f t="shared" ref="AD2873:AD2882" si="298">COUNTIF(H2873:Z2873,"X")+COUNTIF(H2873:Z2873, "X(e)")</f>
        <v>2</v>
      </c>
      <c r="AE2873" s="13">
        <f t="shared" si="294"/>
        <v>0</v>
      </c>
      <c r="AF2873" s="13">
        <f t="shared" si="295"/>
        <v>0</v>
      </c>
      <c r="AG2873" s="13">
        <f t="shared" ref="AG2873:AG2936" si="299">COUNTIF(H2873:AA2873,"IN")</f>
        <v>0</v>
      </c>
      <c r="AH2873" s="12">
        <f t="shared" ref="AH2873:AH2882" si="300">SUM(AD2873:AG2873)</f>
        <v>2</v>
      </c>
    </row>
    <row r="2874" spans="1:34" hidden="1" x14ac:dyDescent="0.3">
      <c r="A2874" s="11" t="s">
        <v>9099</v>
      </c>
      <c r="B2874" s="12" t="s">
        <v>4976</v>
      </c>
      <c r="C2874" s="12" t="s">
        <v>9095</v>
      </c>
      <c r="D2874" s="11" t="s">
        <v>9100</v>
      </c>
      <c r="E2874" s="11" t="s">
        <v>7379</v>
      </c>
      <c r="F2874" s="11" t="s">
        <v>9099</v>
      </c>
      <c r="G2874" s="12" t="s">
        <v>9101</v>
      </c>
      <c r="I2874" s="13"/>
      <c r="J2874" s="13"/>
      <c r="M2874" s="15" t="s">
        <v>370</v>
      </c>
      <c r="N2874" s="13"/>
      <c r="O2874" s="13" t="s">
        <v>370</v>
      </c>
      <c r="P2874" s="13"/>
      <c r="R2874" s="13"/>
      <c r="S2874" s="13" t="s">
        <v>370</v>
      </c>
      <c r="T2874" s="13"/>
      <c r="W2874" s="13"/>
      <c r="Y2874" s="13"/>
      <c r="Z2874" s="14"/>
      <c r="AD2874" s="13">
        <f t="shared" si="298"/>
        <v>3</v>
      </c>
      <c r="AE2874" s="13">
        <f t="shared" si="294"/>
        <v>0</v>
      </c>
      <c r="AF2874" s="13">
        <f t="shared" si="295"/>
        <v>0</v>
      </c>
      <c r="AG2874" s="13">
        <f t="shared" si="299"/>
        <v>0</v>
      </c>
      <c r="AH2874" s="12">
        <f t="shared" si="300"/>
        <v>3</v>
      </c>
    </row>
    <row r="2875" spans="1:34" hidden="1" x14ac:dyDescent="0.3">
      <c r="A2875" s="11" t="s">
        <v>9102</v>
      </c>
      <c r="B2875" s="12" t="s">
        <v>4976</v>
      </c>
      <c r="C2875" s="12" t="s">
        <v>9095</v>
      </c>
      <c r="D2875" s="11" t="s">
        <v>9100</v>
      </c>
      <c r="E2875" s="11" t="s">
        <v>454</v>
      </c>
      <c r="F2875" s="11" t="s">
        <v>9102</v>
      </c>
      <c r="G2875" s="12" t="s">
        <v>9103</v>
      </c>
      <c r="I2875" s="13"/>
      <c r="J2875" s="13" t="s">
        <v>370</v>
      </c>
      <c r="M2875" s="15" t="s">
        <v>370</v>
      </c>
      <c r="N2875" s="13"/>
      <c r="O2875" s="13" t="s">
        <v>370</v>
      </c>
      <c r="P2875" s="13"/>
      <c r="R2875" s="13"/>
      <c r="S2875" s="13" t="s">
        <v>370</v>
      </c>
      <c r="T2875" s="13"/>
      <c r="W2875" s="13"/>
      <c r="Y2875" s="13"/>
      <c r="Z2875" s="14"/>
      <c r="AD2875" s="13">
        <f t="shared" si="298"/>
        <v>4</v>
      </c>
      <c r="AE2875" s="13">
        <f t="shared" si="294"/>
        <v>0</v>
      </c>
      <c r="AF2875" s="13">
        <f t="shared" si="295"/>
        <v>0</v>
      </c>
      <c r="AG2875" s="13">
        <f t="shared" si="299"/>
        <v>0</v>
      </c>
      <c r="AH2875" s="12">
        <f t="shared" si="300"/>
        <v>4</v>
      </c>
    </row>
    <row r="2876" spans="1:34" hidden="1" x14ac:dyDescent="0.3">
      <c r="A2876" s="11" t="s">
        <v>9104</v>
      </c>
      <c r="B2876" s="12" t="s">
        <v>4976</v>
      </c>
      <c r="C2876" s="12" t="s">
        <v>9095</v>
      </c>
      <c r="D2876" s="11" t="s">
        <v>9100</v>
      </c>
      <c r="E2876" s="11" t="s">
        <v>9105</v>
      </c>
      <c r="F2876" s="11" t="s">
        <v>9104</v>
      </c>
      <c r="G2876" s="12" t="s">
        <v>9106</v>
      </c>
      <c r="I2876" s="13"/>
      <c r="J2876" s="13"/>
      <c r="M2876" s="15" t="s">
        <v>370</v>
      </c>
      <c r="N2876" s="13"/>
      <c r="O2876" s="13" t="s">
        <v>370</v>
      </c>
      <c r="P2876" s="13"/>
      <c r="R2876" s="13"/>
      <c r="S2876" s="13" t="s">
        <v>370</v>
      </c>
      <c r="T2876" s="13"/>
      <c r="W2876" s="13" t="s">
        <v>370</v>
      </c>
      <c r="Y2876" s="13"/>
      <c r="Z2876" s="14"/>
      <c r="AD2876" s="13">
        <f t="shared" si="298"/>
        <v>4</v>
      </c>
      <c r="AE2876" s="13">
        <f t="shared" si="294"/>
        <v>0</v>
      </c>
      <c r="AF2876" s="13">
        <f t="shared" si="295"/>
        <v>0</v>
      </c>
      <c r="AG2876" s="13">
        <f t="shared" si="299"/>
        <v>0</v>
      </c>
      <c r="AH2876" s="12">
        <f t="shared" si="300"/>
        <v>4</v>
      </c>
    </row>
    <row r="2877" spans="1:34" hidden="1" x14ac:dyDescent="0.3">
      <c r="A2877" s="11" t="s">
        <v>9107</v>
      </c>
      <c r="B2877" s="12" t="s">
        <v>4976</v>
      </c>
      <c r="C2877" s="12" t="s">
        <v>9095</v>
      </c>
      <c r="D2877" s="11" t="s">
        <v>9100</v>
      </c>
      <c r="E2877" s="11" t="s">
        <v>9108</v>
      </c>
      <c r="F2877" s="11" t="s">
        <v>9107</v>
      </c>
      <c r="G2877" s="12" t="s">
        <v>9109</v>
      </c>
      <c r="H2877" s="13" t="s">
        <v>370</v>
      </c>
      <c r="I2877" s="13"/>
      <c r="J2877" s="13" t="s">
        <v>370</v>
      </c>
      <c r="M2877" s="15" t="s">
        <v>370</v>
      </c>
      <c r="N2877" s="13"/>
      <c r="O2877" s="13" t="s">
        <v>370</v>
      </c>
      <c r="P2877" s="13"/>
      <c r="R2877" s="13"/>
      <c r="S2877" s="13" t="s">
        <v>370</v>
      </c>
      <c r="T2877" s="13"/>
      <c r="W2877" s="13" t="s">
        <v>370</v>
      </c>
      <c r="Y2877" s="13"/>
      <c r="Z2877" s="14"/>
      <c r="AD2877" s="13">
        <f t="shared" si="298"/>
        <v>6</v>
      </c>
      <c r="AE2877" s="13">
        <f t="shared" si="294"/>
        <v>0</v>
      </c>
      <c r="AF2877" s="13">
        <f t="shared" si="295"/>
        <v>0</v>
      </c>
      <c r="AG2877" s="13">
        <f t="shared" si="299"/>
        <v>0</v>
      </c>
      <c r="AH2877" s="12">
        <f t="shared" si="300"/>
        <v>6</v>
      </c>
    </row>
    <row r="2878" spans="1:34" hidden="1" x14ac:dyDescent="0.3">
      <c r="A2878" s="11" t="s">
        <v>9110</v>
      </c>
      <c r="B2878" s="12" t="s">
        <v>4976</v>
      </c>
      <c r="C2878" s="12" t="s">
        <v>9095</v>
      </c>
      <c r="D2878" s="11" t="s">
        <v>9100</v>
      </c>
      <c r="E2878" s="11" t="s">
        <v>9111</v>
      </c>
      <c r="F2878" s="11" t="s">
        <v>9110</v>
      </c>
      <c r="G2878" s="12" t="s">
        <v>9112</v>
      </c>
      <c r="I2878" s="13"/>
      <c r="J2878" s="13"/>
      <c r="M2878" s="15" t="s">
        <v>370</v>
      </c>
      <c r="N2878" s="13"/>
      <c r="P2878" s="13"/>
      <c r="R2878" s="13"/>
      <c r="T2878" s="13"/>
      <c r="W2878" s="13"/>
      <c r="Y2878" s="13"/>
      <c r="Z2878" s="14"/>
      <c r="AD2878" s="13">
        <f t="shared" si="298"/>
        <v>1</v>
      </c>
      <c r="AE2878" s="13">
        <f t="shared" si="294"/>
        <v>0</v>
      </c>
      <c r="AF2878" s="13">
        <f t="shared" si="295"/>
        <v>0</v>
      </c>
      <c r="AG2878" s="13">
        <f t="shared" si="299"/>
        <v>0</v>
      </c>
      <c r="AH2878" s="12">
        <f t="shared" si="300"/>
        <v>1</v>
      </c>
    </row>
    <row r="2879" spans="1:34" hidden="1" x14ac:dyDescent="0.3">
      <c r="A2879" s="11" t="s">
        <v>9113</v>
      </c>
      <c r="B2879" s="12" t="s">
        <v>4976</v>
      </c>
      <c r="C2879" s="12" t="s">
        <v>9095</v>
      </c>
      <c r="D2879" s="11" t="s">
        <v>9100</v>
      </c>
      <c r="E2879" s="11" t="s">
        <v>9114</v>
      </c>
      <c r="F2879" s="11" t="s">
        <v>9113</v>
      </c>
      <c r="G2879" s="12" t="s">
        <v>9115</v>
      </c>
      <c r="I2879" s="13"/>
      <c r="J2879" s="13"/>
      <c r="M2879" s="15" t="s">
        <v>370</v>
      </c>
      <c r="N2879" s="13"/>
      <c r="O2879" s="13" t="s">
        <v>370</v>
      </c>
      <c r="P2879" s="13"/>
      <c r="R2879" s="13"/>
      <c r="T2879" s="13"/>
      <c r="W2879" s="13"/>
      <c r="Y2879" s="13"/>
      <c r="Z2879" s="14"/>
      <c r="AD2879" s="13">
        <f t="shared" si="298"/>
        <v>2</v>
      </c>
      <c r="AE2879" s="13">
        <f t="shared" si="294"/>
        <v>0</v>
      </c>
      <c r="AF2879" s="13">
        <f t="shared" si="295"/>
        <v>0</v>
      </c>
      <c r="AG2879" s="13">
        <f t="shared" si="299"/>
        <v>0</v>
      </c>
      <c r="AH2879" s="12">
        <f t="shared" si="300"/>
        <v>2</v>
      </c>
    </row>
    <row r="2880" spans="1:34" hidden="1" x14ac:dyDescent="0.3">
      <c r="A2880" s="11" t="s">
        <v>9116</v>
      </c>
      <c r="B2880" s="12" t="s">
        <v>4976</v>
      </c>
      <c r="C2880" s="12" t="s">
        <v>9095</v>
      </c>
      <c r="D2880" s="11" t="s">
        <v>9117</v>
      </c>
      <c r="E2880" s="11" t="s">
        <v>1752</v>
      </c>
      <c r="F2880" s="11" t="s">
        <v>9116</v>
      </c>
      <c r="G2880" s="12" t="s">
        <v>9118</v>
      </c>
      <c r="I2880" s="13"/>
      <c r="J2880" s="13"/>
      <c r="M2880" s="15"/>
      <c r="N2880" s="13"/>
      <c r="O2880" s="13" t="s">
        <v>370</v>
      </c>
      <c r="P2880" s="13"/>
      <c r="R2880" s="13"/>
      <c r="S2880" s="13" t="s">
        <v>370</v>
      </c>
      <c r="T2880" s="13"/>
      <c r="W2880" s="13"/>
      <c r="Y2880" s="13"/>
      <c r="Z2880" s="14"/>
      <c r="AD2880" s="13">
        <f t="shared" si="298"/>
        <v>2</v>
      </c>
      <c r="AE2880" s="13">
        <f t="shared" si="294"/>
        <v>0</v>
      </c>
      <c r="AF2880" s="13">
        <f t="shared" si="295"/>
        <v>0</v>
      </c>
      <c r="AG2880" s="13">
        <f t="shared" si="299"/>
        <v>0</v>
      </c>
      <c r="AH2880" s="12">
        <f t="shared" si="300"/>
        <v>2</v>
      </c>
    </row>
    <row r="2881" spans="1:34" hidden="1" x14ac:dyDescent="0.3">
      <c r="A2881" s="11" t="s">
        <v>9119</v>
      </c>
      <c r="B2881" s="12" t="s">
        <v>4976</v>
      </c>
      <c r="C2881" s="12" t="s">
        <v>9095</v>
      </c>
      <c r="D2881" s="11" t="s">
        <v>9120</v>
      </c>
      <c r="E2881" s="11" t="s">
        <v>9121</v>
      </c>
      <c r="F2881" s="11" t="s">
        <v>9119</v>
      </c>
      <c r="G2881" s="12" t="s">
        <v>9122</v>
      </c>
      <c r="H2881" s="13" t="s">
        <v>370</v>
      </c>
      <c r="I2881" s="13"/>
      <c r="J2881" s="13" t="s">
        <v>370</v>
      </c>
      <c r="M2881" s="15"/>
      <c r="N2881" s="13"/>
      <c r="P2881" s="13"/>
      <c r="R2881" s="13"/>
      <c r="T2881" s="13"/>
      <c r="W2881" s="13"/>
      <c r="Y2881" s="13"/>
      <c r="Z2881" s="14"/>
      <c r="AD2881" s="13">
        <f t="shared" si="298"/>
        <v>2</v>
      </c>
      <c r="AE2881" s="13">
        <f t="shared" si="294"/>
        <v>0</v>
      </c>
      <c r="AF2881" s="13">
        <f t="shared" si="295"/>
        <v>0</v>
      </c>
      <c r="AG2881" s="13">
        <f t="shared" si="299"/>
        <v>0</v>
      </c>
      <c r="AH2881" s="12">
        <f t="shared" si="300"/>
        <v>2</v>
      </c>
    </row>
    <row r="2882" spans="1:34" hidden="1" x14ac:dyDescent="0.3">
      <c r="A2882" s="11" t="s">
        <v>9123</v>
      </c>
      <c r="B2882" s="12" t="s">
        <v>4976</v>
      </c>
      <c r="C2882" s="12" t="s">
        <v>9095</v>
      </c>
      <c r="D2882" s="11" t="s">
        <v>9120</v>
      </c>
      <c r="E2882" s="11" t="s">
        <v>9124</v>
      </c>
      <c r="F2882" s="11" t="s">
        <v>9123</v>
      </c>
      <c r="G2882" s="12" t="s">
        <v>9125</v>
      </c>
      <c r="H2882" s="13" t="s">
        <v>370</v>
      </c>
      <c r="I2882" s="13"/>
      <c r="J2882" s="13" t="s">
        <v>370</v>
      </c>
      <c r="M2882" s="15"/>
      <c r="N2882" s="13"/>
      <c r="P2882" s="13"/>
      <c r="R2882" s="13" t="s">
        <v>370</v>
      </c>
      <c r="T2882" s="13"/>
      <c r="W2882" s="13"/>
      <c r="Y2882" s="13"/>
      <c r="Z2882" s="14"/>
      <c r="AD2882" s="13">
        <f t="shared" si="298"/>
        <v>3</v>
      </c>
      <c r="AE2882" s="13">
        <f t="shared" si="294"/>
        <v>0</v>
      </c>
      <c r="AF2882" s="13">
        <f t="shared" si="295"/>
        <v>0</v>
      </c>
      <c r="AG2882" s="13">
        <f t="shared" si="299"/>
        <v>0</v>
      </c>
      <c r="AH2882" s="12">
        <f t="shared" si="300"/>
        <v>3</v>
      </c>
    </row>
    <row r="2883" spans="1:34" hidden="1" x14ac:dyDescent="0.3">
      <c r="A2883" s="11" t="s">
        <v>9126</v>
      </c>
      <c r="B2883" s="12" t="s">
        <v>4976</v>
      </c>
      <c r="C2883" s="12" t="s">
        <v>9095</v>
      </c>
      <c r="D2883" s="11" t="s">
        <v>9127</v>
      </c>
      <c r="E2883" s="11" t="s">
        <v>9128</v>
      </c>
      <c r="F2883" s="11" t="s">
        <v>9126</v>
      </c>
      <c r="G2883" s="12" t="s">
        <v>9129</v>
      </c>
      <c r="I2883" s="13"/>
      <c r="J2883" s="13"/>
      <c r="M2883" s="15" t="s">
        <v>370</v>
      </c>
      <c r="N2883" s="13" t="s">
        <v>370</v>
      </c>
      <c r="O2883" s="13" t="s">
        <v>525</v>
      </c>
      <c r="P2883" s="13"/>
      <c r="R2883" s="13"/>
      <c r="T2883" s="13"/>
      <c r="W2883" s="13"/>
      <c r="Y2883" s="13" t="s">
        <v>370</v>
      </c>
      <c r="Z2883" s="14"/>
      <c r="AD2883" s="13">
        <f>COUNTIF(H2883:Z2883,"X")+COUNTIF(H2883:Z2883, "X(e)")</f>
        <v>3</v>
      </c>
      <c r="AE2883" s="13">
        <f>COUNTIF(H2883:Z2883,"NB")</f>
        <v>0</v>
      </c>
      <c r="AF2883" s="13">
        <f>COUNTIF(H2883:Z2883,"V")</f>
        <v>0</v>
      </c>
      <c r="AG2883" s="13">
        <f t="shared" si="299"/>
        <v>0</v>
      </c>
      <c r="AH2883" s="12">
        <f>SUM(AD2883:AG2883)</f>
        <v>3</v>
      </c>
    </row>
    <row r="2884" spans="1:34" hidden="1" x14ac:dyDescent="0.3">
      <c r="A2884" s="11" t="s">
        <v>9130</v>
      </c>
      <c r="B2884" s="12" t="s">
        <v>4976</v>
      </c>
      <c r="C2884" s="12" t="s">
        <v>9095</v>
      </c>
      <c r="D2884" s="11" t="s">
        <v>9127</v>
      </c>
      <c r="E2884" s="11" t="s">
        <v>4986</v>
      </c>
      <c r="F2884" s="11" t="s">
        <v>9130</v>
      </c>
      <c r="G2884" s="12" t="s">
        <v>9131</v>
      </c>
      <c r="H2884" s="13" t="s">
        <v>370</v>
      </c>
      <c r="I2884" s="13"/>
      <c r="J2884" s="13" t="s">
        <v>370</v>
      </c>
      <c r="K2884" s="14" t="s">
        <v>370</v>
      </c>
      <c r="M2884" s="15" t="s">
        <v>370</v>
      </c>
      <c r="N2884" s="13"/>
      <c r="P2884" s="13" t="s">
        <v>370</v>
      </c>
      <c r="Q2884" s="13" t="s">
        <v>370</v>
      </c>
      <c r="R2884" s="13" t="s">
        <v>370</v>
      </c>
      <c r="S2884" s="13" t="s">
        <v>370</v>
      </c>
      <c r="T2884" s="13" t="s">
        <v>370</v>
      </c>
      <c r="V2884" s="13" t="s">
        <v>370</v>
      </c>
      <c r="W2884" s="13" t="s">
        <v>370</v>
      </c>
      <c r="Y2884" s="13"/>
      <c r="Z2884" s="14"/>
      <c r="AD2884" s="13">
        <f>COUNTIF(H2884:Z2884,"X")+COUNTIF(H2884:Z2884, "X(e)")</f>
        <v>11</v>
      </c>
      <c r="AE2884" s="13">
        <f>COUNTIF(H2884:Z2884,"NB")</f>
        <v>0</v>
      </c>
      <c r="AF2884" s="13">
        <f>COUNTIF(H2884:Z2884,"V")</f>
        <v>0</v>
      </c>
      <c r="AG2884" s="13">
        <f t="shared" si="299"/>
        <v>0</v>
      </c>
      <c r="AH2884" s="12">
        <f>SUM(AD2884:AG2884)</f>
        <v>11</v>
      </c>
    </row>
    <row r="2885" spans="1:34" hidden="1" x14ac:dyDescent="0.3">
      <c r="A2885" s="11" t="s">
        <v>9132</v>
      </c>
      <c r="B2885" s="12" t="s">
        <v>4976</v>
      </c>
      <c r="C2885" s="12" t="s">
        <v>9095</v>
      </c>
      <c r="D2885" s="11" t="s">
        <v>9127</v>
      </c>
      <c r="E2885" s="11" t="s">
        <v>4252</v>
      </c>
      <c r="F2885" s="11" t="s">
        <v>9132</v>
      </c>
      <c r="G2885" s="12" t="s">
        <v>9133</v>
      </c>
      <c r="H2885" s="13" t="s">
        <v>1177</v>
      </c>
      <c r="I2885" s="13"/>
      <c r="J2885" s="13" t="s">
        <v>370</v>
      </c>
      <c r="K2885" s="14" t="s">
        <v>370</v>
      </c>
      <c r="M2885" s="15" t="s">
        <v>370</v>
      </c>
      <c r="N2885" s="13"/>
      <c r="O2885" s="13" t="s">
        <v>370</v>
      </c>
      <c r="P2885" s="13"/>
      <c r="R2885" s="13"/>
      <c r="S2885" s="13" t="s">
        <v>370</v>
      </c>
      <c r="T2885" s="13"/>
      <c r="W2885" s="13" t="s">
        <v>370</v>
      </c>
      <c r="Y2885" s="13"/>
      <c r="Z2885" s="14"/>
      <c r="AD2885" s="13">
        <f>COUNTIF(H2885:Z2885,"X")+COUNTIF(H2885:Z2885, "X(e)")</f>
        <v>6</v>
      </c>
      <c r="AE2885" s="13">
        <f>COUNTIF(H2885:Z2885,"NB")</f>
        <v>0</v>
      </c>
      <c r="AF2885" s="13">
        <f>COUNTIF(H2885:Z2885,"V")</f>
        <v>0</v>
      </c>
      <c r="AG2885" s="13">
        <f t="shared" si="299"/>
        <v>0</v>
      </c>
      <c r="AH2885" s="12">
        <f>SUM(AD2885:AG2885)</f>
        <v>6</v>
      </c>
    </row>
    <row r="2886" spans="1:34" hidden="1" x14ac:dyDescent="0.3">
      <c r="A2886" s="11" t="s">
        <v>187</v>
      </c>
      <c r="B2886" s="12" t="s">
        <v>4976</v>
      </c>
      <c r="C2886" s="12" t="s">
        <v>9095</v>
      </c>
      <c r="D2886" s="11" t="s">
        <v>9134</v>
      </c>
      <c r="E2886" s="11" t="s">
        <v>9135</v>
      </c>
      <c r="F2886" s="11" t="s">
        <v>187</v>
      </c>
      <c r="G2886" s="12" t="s">
        <v>9136</v>
      </c>
      <c r="I2886" s="13"/>
      <c r="J2886" s="13"/>
      <c r="K2886" s="14" t="s">
        <v>370</v>
      </c>
      <c r="M2886" s="15" t="s">
        <v>370</v>
      </c>
      <c r="N2886" s="13"/>
      <c r="O2886" s="13" t="s">
        <v>370</v>
      </c>
      <c r="P2886" s="13"/>
      <c r="R2886" s="13"/>
      <c r="S2886" s="13" t="s">
        <v>396</v>
      </c>
      <c r="T2886" s="13"/>
      <c r="W2886" s="13" t="s">
        <v>370</v>
      </c>
      <c r="Y2886" s="13"/>
      <c r="Z2886" s="14"/>
      <c r="AD2886" s="13">
        <f t="shared" ref="AD2886:AD2949" si="301">COUNTIF(H2886:Z2886,"X")+COUNTIF(H2886:Z2886, "X(e)")</f>
        <v>4</v>
      </c>
      <c r="AE2886" s="13">
        <f t="shared" ref="AE2886:AE2949" si="302">COUNTIF(H2886:Z2886,"NB")</f>
        <v>0</v>
      </c>
      <c r="AF2886" s="13">
        <f t="shared" ref="AF2886:AF2949" si="303">COUNTIF(H2886:Z2886,"V")</f>
        <v>0</v>
      </c>
      <c r="AG2886" s="13">
        <f t="shared" si="299"/>
        <v>0</v>
      </c>
      <c r="AH2886" s="12">
        <f t="shared" ref="AH2886:AH2949" si="304">SUM(AD2886:AG2886)</f>
        <v>4</v>
      </c>
    </row>
    <row r="2887" spans="1:34" hidden="1" x14ac:dyDescent="0.3">
      <c r="A2887" s="11" t="s">
        <v>9137</v>
      </c>
      <c r="B2887" s="12" t="s">
        <v>4976</v>
      </c>
      <c r="C2887" s="12" t="s">
        <v>9095</v>
      </c>
      <c r="D2887" s="11" t="s">
        <v>9134</v>
      </c>
      <c r="E2887" s="11" t="s">
        <v>9138</v>
      </c>
      <c r="F2887" s="11" t="s">
        <v>9137</v>
      </c>
      <c r="G2887" s="12" t="s">
        <v>9139</v>
      </c>
      <c r="I2887" s="13"/>
      <c r="J2887" s="13"/>
      <c r="M2887" s="15" t="s">
        <v>370</v>
      </c>
      <c r="N2887" s="13"/>
      <c r="P2887" s="13"/>
      <c r="R2887" s="13"/>
      <c r="T2887" s="13"/>
      <c r="W2887" s="13" t="s">
        <v>370</v>
      </c>
      <c r="Y2887" s="13"/>
      <c r="Z2887" s="14"/>
      <c r="AD2887" s="13">
        <f t="shared" si="301"/>
        <v>2</v>
      </c>
      <c r="AE2887" s="13">
        <f t="shared" si="302"/>
        <v>0</v>
      </c>
      <c r="AF2887" s="13">
        <f t="shared" si="303"/>
        <v>0</v>
      </c>
      <c r="AG2887" s="13">
        <f t="shared" si="299"/>
        <v>0</v>
      </c>
      <c r="AH2887" s="12">
        <f t="shared" si="304"/>
        <v>2</v>
      </c>
    </row>
    <row r="2888" spans="1:34" hidden="1" x14ac:dyDescent="0.3">
      <c r="A2888" s="11" t="s">
        <v>9140</v>
      </c>
      <c r="B2888" s="12" t="s">
        <v>4976</v>
      </c>
      <c r="C2888" s="12" t="s">
        <v>9095</v>
      </c>
      <c r="D2888" s="11" t="s">
        <v>9141</v>
      </c>
      <c r="E2888" s="11" t="s">
        <v>9142</v>
      </c>
      <c r="F2888" s="11" t="s">
        <v>9140</v>
      </c>
      <c r="G2888" s="12" t="s">
        <v>9143</v>
      </c>
      <c r="H2888" s="12"/>
      <c r="I2888" s="12"/>
      <c r="J2888" s="13"/>
      <c r="L2888" s="12"/>
      <c r="M2888" s="16" t="s">
        <v>416</v>
      </c>
      <c r="N2888" s="13"/>
      <c r="P2888" s="13"/>
      <c r="W2888" s="13"/>
      <c r="AD2888" s="13">
        <f t="shared" si="301"/>
        <v>1</v>
      </c>
      <c r="AE2888" s="13">
        <f t="shared" si="302"/>
        <v>0</v>
      </c>
      <c r="AF2888" s="13">
        <f t="shared" si="303"/>
        <v>0</v>
      </c>
      <c r="AG2888" s="13">
        <f t="shared" si="299"/>
        <v>0</v>
      </c>
      <c r="AH2888" s="12">
        <f t="shared" si="304"/>
        <v>1</v>
      </c>
    </row>
    <row r="2889" spans="1:34" hidden="1" x14ac:dyDescent="0.3">
      <c r="A2889" s="11" t="s">
        <v>9144</v>
      </c>
      <c r="B2889" s="12" t="s">
        <v>4976</v>
      </c>
      <c r="C2889" s="12" t="s">
        <v>9095</v>
      </c>
      <c r="D2889" s="11" t="s">
        <v>9141</v>
      </c>
      <c r="E2889" s="11" t="s">
        <v>9145</v>
      </c>
      <c r="F2889" s="11" t="s">
        <v>9144</v>
      </c>
      <c r="G2889" s="12" t="s">
        <v>9146</v>
      </c>
      <c r="H2889" s="12"/>
      <c r="I2889" s="12"/>
      <c r="J2889" s="13"/>
      <c r="L2889" s="12"/>
      <c r="M2889" s="13" t="s">
        <v>370</v>
      </c>
      <c r="N2889" s="13"/>
      <c r="P2889" s="13"/>
      <c r="W2889" s="13" t="s">
        <v>370</v>
      </c>
      <c r="AD2889" s="13">
        <f t="shared" si="301"/>
        <v>2</v>
      </c>
      <c r="AE2889" s="13">
        <f t="shared" si="302"/>
        <v>0</v>
      </c>
      <c r="AF2889" s="13">
        <f t="shared" si="303"/>
        <v>0</v>
      </c>
      <c r="AG2889" s="13">
        <f t="shared" si="299"/>
        <v>0</v>
      </c>
      <c r="AH2889" s="12">
        <f t="shared" si="304"/>
        <v>2</v>
      </c>
    </row>
    <row r="2890" spans="1:34" hidden="1" x14ac:dyDescent="0.3">
      <c r="A2890" s="11" t="s">
        <v>9147</v>
      </c>
      <c r="B2890" s="12" t="s">
        <v>4976</v>
      </c>
      <c r="C2890" s="12" t="s">
        <v>9095</v>
      </c>
      <c r="D2890" s="11" t="s">
        <v>9141</v>
      </c>
      <c r="E2890" s="11" t="s">
        <v>9148</v>
      </c>
      <c r="F2890" s="11" t="s">
        <v>9147</v>
      </c>
      <c r="G2890" s="12" t="s">
        <v>9149</v>
      </c>
      <c r="H2890" s="12"/>
      <c r="I2890" s="12"/>
      <c r="J2890" s="13"/>
      <c r="L2890" s="12"/>
      <c r="M2890" s="15" t="s">
        <v>370</v>
      </c>
      <c r="N2890" s="13"/>
      <c r="P2890" s="13"/>
      <c r="W2890" s="13"/>
      <c r="AD2890" s="13">
        <f t="shared" si="301"/>
        <v>1</v>
      </c>
      <c r="AE2890" s="13">
        <f t="shared" si="302"/>
        <v>0</v>
      </c>
      <c r="AF2890" s="13">
        <f t="shared" si="303"/>
        <v>0</v>
      </c>
      <c r="AG2890" s="13">
        <f t="shared" si="299"/>
        <v>0</v>
      </c>
      <c r="AH2890" s="12">
        <f t="shared" si="304"/>
        <v>1</v>
      </c>
    </row>
    <row r="2891" spans="1:34" hidden="1" x14ac:dyDescent="0.3">
      <c r="A2891" s="11" t="s">
        <v>9150</v>
      </c>
      <c r="B2891" s="12" t="s">
        <v>4976</v>
      </c>
      <c r="C2891" s="12" t="s">
        <v>9095</v>
      </c>
      <c r="D2891" s="11" t="s">
        <v>9141</v>
      </c>
      <c r="E2891" s="11" t="s">
        <v>9151</v>
      </c>
      <c r="F2891" s="11" t="s">
        <v>9150</v>
      </c>
      <c r="G2891" s="12" t="s">
        <v>9152</v>
      </c>
      <c r="H2891" s="12"/>
      <c r="I2891" s="12"/>
      <c r="J2891" s="13"/>
      <c r="L2891" s="12"/>
      <c r="M2891" s="12"/>
      <c r="N2891" s="13"/>
      <c r="P2891" s="13"/>
      <c r="W2891" s="16" t="s">
        <v>416</v>
      </c>
      <c r="AD2891" s="13">
        <f t="shared" si="301"/>
        <v>1</v>
      </c>
      <c r="AE2891" s="13">
        <f t="shared" si="302"/>
        <v>0</v>
      </c>
      <c r="AF2891" s="13">
        <f t="shared" si="303"/>
        <v>0</v>
      </c>
      <c r="AG2891" s="13">
        <f t="shared" si="299"/>
        <v>0</v>
      </c>
      <c r="AH2891" s="12">
        <f t="shared" si="304"/>
        <v>1</v>
      </c>
    </row>
    <row r="2892" spans="1:34" hidden="1" x14ac:dyDescent="0.3">
      <c r="A2892" s="11" t="s">
        <v>9153</v>
      </c>
      <c r="B2892" s="12" t="s">
        <v>4976</v>
      </c>
      <c r="C2892" s="12" t="s">
        <v>9095</v>
      </c>
      <c r="D2892" s="11" t="s">
        <v>9141</v>
      </c>
      <c r="E2892" s="11" t="s">
        <v>9154</v>
      </c>
      <c r="F2892" s="11" t="s">
        <v>9153</v>
      </c>
      <c r="G2892" s="12" t="s">
        <v>9155</v>
      </c>
      <c r="H2892" s="12"/>
      <c r="I2892" s="12"/>
      <c r="J2892" s="13"/>
      <c r="L2892" s="12"/>
      <c r="M2892" s="12"/>
      <c r="N2892" s="13"/>
      <c r="P2892" s="13"/>
      <c r="W2892" s="16" t="s">
        <v>416</v>
      </c>
      <c r="AD2892" s="13">
        <f t="shared" si="301"/>
        <v>1</v>
      </c>
      <c r="AE2892" s="13">
        <f t="shared" si="302"/>
        <v>0</v>
      </c>
      <c r="AF2892" s="13">
        <f t="shared" si="303"/>
        <v>0</v>
      </c>
      <c r="AG2892" s="13">
        <f t="shared" si="299"/>
        <v>0</v>
      </c>
      <c r="AH2892" s="12">
        <f t="shared" si="304"/>
        <v>1</v>
      </c>
    </row>
    <row r="2893" spans="1:34" hidden="1" x14ac:dyDescent="0.3">
      <c r="A2893" s="11" t="s">
        <v>9156</v>
      </c>
      <c r="B2893" s="12" t="s">
        <v>4976</v>
      </c>
      <c r="C2893" s="12" t="s">
        <v>9095</v>
      </c>
      <c r="D2893" s="11" t="s">
        <v>9141</v>
      </c>
      <c r="E2893" s="11" t="s">
        <v>9157</v>
      </c>
      <c r="F2893" s="11" t="s">
        <v>9156</v>
      </c>
      <c r="G2893" s="12" t="s">
        <v>9158</v>
      </c>
      <c r="H2893" s="12"/>
      <c r="I2893" s="12"/>
      <c r="J2893" s="13"/>
      <c r="L2893" s="12"/>
      <c r="M2893" s="13" t="s">
        <v>370</v>
      </c>
      <c r="N2893" s="13"/>
      <c r="O2893" s="13" t="s">
        <v>370</v>
      </c>
      <c r="P2893" s="13"/>
      <c r="S2893" s="13" t="s">
        <v>370</v>
      </c>
      <c r="W2893" s="13" t="s">
        <v>370</v>
      </c>
      <c r="AD2893" s="13">
        <f t="shared" si="301"/>
        <v>4</v>
      </c>
      <c r="AE2893" s="13">
        <f t="shared" si="302"/>
        <v>0</v>
      </c>
      <c r="AF2893" s="13">
        <f t="shared" si="303"/>
        <v>0</v>
      </c>
      <c r="AG2893" s="13">
        <f t="shared" si="299"/>
        <v>0</v>
      </c>
      <c r="AH2893" s="12">
        <f t="shared" si="304"/>
        <v>4</v>
      </c>
    </row>
    <row r="2894" spans="1:34" hidden="1" x14ac:dyDescent="0.3">
      <c r="A2894" s="11" t="s">
        <v>9159</v>
      </c>
      <c r="B2894" s="12" t="s">
        <v>4976</v>
      </c>
      <c r="C2894" s="12" t="s">
        <v>9095</v>
      </c>
      <c r="D2894" s="11" t="s">
        <v>9141</v>
      </c>
      <c r="E2894" s="11" t="s">
        <v>4229</v>
      </c>
      <c r="F2894" s="11" t="s">
        <v>9159</v>
      </c>
      <c r="G2894" s="12" t="s">
        <v>9160</v>
      </c>
      <c r="H2894" s="13" t="s">
        <v>359</v>
      </c>
      <c r="I2894" s="13"/>
      <c r="J2894" s="13" t="s">
        <v>370</v>
      </c>
      <c r="M2894" s="15"/>
      <c r="N2894" s="13"/>
      <c r="P2894" s="13"/>
      <c r="R2894" s="13"/>
      <c r="S2894" s="13" t="s">
        <v>370</v>
      </c>
      <c r="T2894" s="13"/>
      <c r="W2894" s="13"/>
      <c r="Y2894" s="13"/>
      <c r="Z2894" s="14"/>
      <c r="AD2894" s="13">
        <f t="shared" si="301"/>
        <v>3</v>
      </c>
      <c r="AE2894" s="13">
        <f t="shared" si="302"/>
        <v>0</v>
      </c>
      <c r="AF2894" s="13">
        <f t="shared" si="303"/>
        <v>0</v>
      </c>
      <c r="AG2894" s="13">
        <f t="shared" si="299"/>
        <v>0</v>
      </c>
      <c r="AH2894" s="12">
        <f t="shared" si="304"/>
        <v>3</v>
      </c>
    </row>
    <row r="2895" spans="1:34" hidden="1" x14ac:dyDescent="0.3">
      <c r="A2895" s="11" t="s">
        <v>250</v>
      </c>
      <c r="B2895" s="12" t="s">
        <v>4976</v>
      </c>
      <c r="C2895" s="12" t="s">
        <v>9095</v>
      </c>
      <c r="D2895" s="11" t="s">
        <v>9141</v>
      </c>
      <c r="E2895" s="11" t="s">
        <v>8794</v>
      </c>
      <c r="F2895" s="11" t="s">
        <v>250</v>
      </c>
      <c r="G2895" s="12" t="s">
        <v>9161</v>
      </c>
      <c r="I2895" s="13"/>
      <c r="J2895" s="13"/>
      <c r="M2895" s="15" t="s">
        <v>370</v>
      </c>
      <c r="N2895" s="13"/>
      <c r="O2895" s="13" t="s">
        <v>370</v>
      </c>
      <c r="P2895" s="13"/>
      <c r="R2895" s="13"/>
      <c r="S2895" s="13" t="s">
        <v>370</v>
      </c>
      <c r="T2895" s="13"/>
      <c r="W2895" s="13"/>
      <c r="Y2895" s="13"/>
      <c r="Z2895" s="14"/>
      <c r="AD2895" s="13">
        <f t="shared" si="301"/>
        <v>3</v>
      </c>
      <c r="AE2895" s="13">
        <f t="shared" si="302"/>
        <v>0</v>
      </c>
      <c r="AF2895" s="13">
        <f t="shared" si="303"/>
        <v>0</v>
      </c>
      <c r="AG2895" s="13">
        <f t="shared" si="299"/>
        <v>0</v>
      </c>
      <c r="AH2895" s="12">
        <f t="shared" si="304"/>
        <v>3</v>
      </c>
    </row>
    <row r="2896" spans="1:34" hidden="1" x14ac:dyDescent="0.3">
      <c r="A2896" s="11" t="s">
        <v>9162</v>
      </c>
      <c r="B2896" s="12" t="s">
        <v>4976</v>
      </c>
      <c r="C2896" s="12" t="s">
        <v>9095</v>
      </c>
      <c r="D2896" s="11" t="s">
        <v>9141</v>
      </c>
      <c r="E2896" s="11" t="s">
        <v>9163</v>
      </c>
      <c r="F2896" s="11" t="s">
        <v>9162</v>
      </c>
      <c r="G2896" s="12" t="s">
        <v>9164</v>
      </c>
      <c r="I2896" s="13"/>
      <c r="J2896" s="13"/>
      <c r="M2896" s="15"/>
      <c r="N2896" s="13"/>
      <c r="O2896" s="13" t="s">
        <v>370</v>
      </c>
      <c r="P2896" s="13"/>
      <c r="R2896" s="13"/>
      <c r="S2896" s="13" t="s">
        <v>370</v>
      </c>
      <c r="T2896" s="13"/>
      <c r="W2896" s="13"/>
      <c r="Y2896" s="13"/>
      <c r="Z2896" s="14"/>
      <c r="AD2896" s="13">
        <f t="shared" si="301"/>
        <v>2</v>
      </c>
      <c r="AE2896" s="13">
        <f t="shared" si="302"/>
        <v>0</v>
      </c>
      <c r="AF2896" s="13">
        <f t="shared" si="303"/>
        <v>0</v>
      </c>
      <c r="AG2896" s="13">
        <f t="shared" si="299"/>
        <v>0</v>
      </c>
      <c r="AH2896" s="12">
        <f t="shared" si="304"/>
        <v>2</v>
      </c>
    </row>
    <row r="2897" spans="1:34" hidden="1" x14ac:dyDescent="0.3">
      <c r="A2897" s="11" t="s">
        <v>9165</v>
      </c>
      <c r="B2897" s="12" t="s">
        <v>4976</v>
      </c>
      <c r="C2897" s="12" t="s">
        <v>9095</v>
      </c>
      <c r="D2897" s="11" t="s">
        <v>9141</v>
      </c>
      <c r="E2897" s="11" t="s">
        <v>9166</v>
      </c>
      <c r="F2897" s="11" t="s">
        <v>9165</v>
      </c>
      <c r="G2897" s="12" t="s">
        <v>9167</v>
      </c>
      <c r="I2897" s="13"/>
      <c r="J2897" s="13"/>
      <c r="M2897" s="15" t="s">
        <v>370</v>
      </c>
      <c r="N2897" s="13"/>
      <c r="P2897" s="13"/>
      <c r="R2897" s="13"/>
      <c r="T2897" s="13"/>
      <c r="W2897" s="13" t="s">
        <v>370</v>
      </c>
      <c r="Y2897" s="13"/>
      <c r="Z2897" s="14"/>
      <c r="AD2897" s="13">
        <f t="shared" si="301"/>
        <v>2</v>
      </c>
      <c r="AE2897" s="13">
        <f t="shared" si="302"/>
        <v>0</v>
      </c>
      <c r="AF2897" s="13">
        <f t="shared" si="303"/>
        <v>0</v>
      </c>
      <c r="AG2897" s="13">
        <f t="shared" si="299"/>
        <v>0</v>
      </c>
      <c r="AH2897" s="12">
        <f t="shared" si="304"/>
        <v>2</v>
      </c>
    </row>
    <row r="2898" spans="1:34" hidden="1" x14ac:dyDescent="0.3">
      <c r="A2898" s="11" t="s">
        <v>9168</v>
      </c>
      <c r="B2898" s="12" t="s">
        <v>4976</v>
      </c>
      <c r="C2898" s="12" t="s">
        <v>9095</v>
      </c>
      <c r="D2898" s="11" t="s">
        <v>9141</v>
      </c>
      <c r="E2898" s="11" t="s">
        <v>9169</v>
      </c>
      <c r="F2898" s="11" t="s">
        <v>9168</v>
      </c>
      <c r="G2898" s="12" t="s">
        <v>9170</v>
      </c>
      <c r="I2898" s="13"/>
      <c r="J2898" s="13" t="s">
        <v>370</v>
      </c>
      <c r="K2898" s="14" t="s">
        <v>370</v>
      </c>
      <c r="M2898" s="15" t="s">
        <v>370</v>
      </c>
      <c r="N2898" s="13"/>
      <c r="P2898" s="13" t="s">
        <v>370</v>
      </c>
      <c r="Q2898" s="13" t="s">
        <v>370</v>
      </c>
      <c r="R2898" s="13"/>
      <c r="S2898" s="13" t="s">
        <v>370</v>
      </c>
      <c r="T2898" s="13" t="s">
        <v>370</v>
      </c>
      <c r="W2898" s="13" t="s">
        <v>370</v>
      </c>
      <c r="Y2898" s="13"/>
      <c r="Z2898" s="14"/>
      <c r="AD2898" s="13">
        <f t="shared" si="301"/>
        <v>8</v>
      </c>
      <c r="AE2898" s="13">
        <f t="shared" si="302"/>
        <v>0</v>
      </c>
      <c r="AF2898" s="13">
        <f t="shared" si="303"/>
        <v>0</v>
      </c>
      <c r="AG2898" s="13">
        <f t="shared" si="299"/>
        <v>0</v>
      </c>
      <c r="AH2898" s="12">
        <f t="shared" si="304"/>
        <v>8</v>
      </c>
    </row>
    <row r="2899" spans="1:34" hidden="1" x14ac:dyDescent="0.3">
      <c r="A2899" s="11" t="s">
        <v>9171</v>
      </c>
      <c r="B2899" s="12" t="s">
        <v>4976</v>
      </c>
      <c r="C2899" s="12" t="s">
        <v>9095</v>
      </c>
      <c r="D2899" s="11" t="s">
        <v>9141</v>
      </c>
      <c r="E2899" s="11" t="s">
        <v>8218</v>
      </c>
      <c r="F2899" s="11" t="s">
        <v>9171</v>
      </c>
      <c r="G2899" s="12" t="s">
        <v>9172</v>
      </c>
      <c r="I2899" s="13"/>
      <c r="J2899" s="13"/>
      <c r="K2899" s="17" t="s">
        <v>416</v>
      </c>
      <c r="M2899" s="15"/>
      <c r="N2899" s="13"/>
      <c r="P2899" s="13"/>
      <c r="R2899" s="13"/>
      <c r="T2899" s="13"/>
      <c r="W2899" s="13"/>
      <c r="Y2899" s="13"/>
      <c r="Z2899" s="14"/>
      <c r="AD2899" s="13">
        <f t="shared" si="301"/>
        <v>1</v>
      </c>
      <c r="AE2899" s="13">
        <f t="shared" si="302"/>
        <v>0</v>
      </c>
      <c r="AF2899" s="13">
        <f t="shared" si="303"/>
        <v>0</v>
      </c>
      <c r="AG2899" s="13">
        <f t="shared" si="299"/>
        <v>0</v>
      </c>
      <c r="AH2899" s="12">
        <f t="shared" si="304"/>
        <v>1</v>
      </c>
    </row>
    <row r="2900" spans="1:34" hidden="1" x14ac:dyDescent="0.3">
      <c r="A2900" s="11" t="s">
        <v>9173</v>
      </c>
      <c r="B2900" s="12" t="s">
        <v>4976</v>
      </c>
      <c r="C2900" s="12" t="s">
        <v>9095</v>
      </c>
      <c r="D2900" s="11" t="s">
        <v>9141</v>
      </c>
      <c r="E2900" s="11" t="s">
        <v>1256</v>
      </c>
      <c r="F2900" s="11" t="s">
        <v>9173</v>
      </c>
      <c r="G2900" s="12" t="s">
        <v>9174</v>
      </c>
      <c r="I2900" s="13"/>
      <c r="J2900" s="13"/>
      <c r="K2900" s="17" t="s">
        <v>416</v>
      </c>
      <c r="M2900" s="15"/>
      <c r="N2900" s="13"/>
      <c r="P2900" s="13"/>
      <c r="R2900" s="13"/>
      <c r="T2900" s="13"/>
      <c r="W2900" s="13"/>
      <c r="Y2900" s="13"/>
      <c r="Z2900" s="14"/>
      <c r="AD2900" s="13">
        <f t="shared" si="301"/>
        <v>1</v>
      </c>
      <c r="AE2900" s="13">
        <f t="shared" si="302"/>
        <v>0</v>
      </c>
      <c r="AF2900" s="13">
        <f t="shared" si="303"/>
        <v>0</v>
      </c>
      <c r="AG2900" s="13">
        <f t="shared" si="299"/>
        <v>0</v>
      </c>
      <c r="AH2900" s="12">
        <f t="shared" si="304"/>
        <v>1</v>
      </c>
    </row>
    <row r="2901" spans="1:34" hidden="1" x14ac:dyDescent="0.3">
      <c r="A2901" s="11" t="s">
        <v>9175</v>
      </c>
      <c r="B2901" s="12" t="s">
        <v>4976</v>
      </c>
      <c r="C2901" s="12" t="s">
        <v>9095</v>
      </c>
      <c r="D2901" s="11" t="s">
        <v>9141</v>
      </c>
      <c r="E2901" s="11" t="s">
        <v>9176</v>
      </c>
      <c r="F2901" s="11" t="s">
        <v>9175</v>
      </c>
      <c r="G2901" s="12" t="s">
        <v>9177</v>
      </c>
      <c r="H2901" s="13" t="s">
        <v>370</v>
      </c>
      <c r="I2901" s="13"/>
      <c r="J2901" s="13" t="s">
        <v>370</v>
      </c>
      <c r="K2901" s="17"/>
      <c r="M2901" s="15"/>
      <c r="N2901" s="13"/>
      <c r="P2901" s="13"/>
      <c r="R2901" s="13"/>
      <c r="T2901" s="13"/>
      <c r="W2901" s="13"/>
      <c r="Y2901" s="13"/>
      <c r="Z2901" s="14"/>
      <c r="AD2901" s="13">
        <f t="shared" si="301"/>
        <v>2</v>
      </c>
      <c r="AE2901" s="13">
        <f t="shared" si="302"/>
        <v>0</v>
      </c>
      <c r="AF2901" s="13">
        <f t="shared" si="303"/>
        <v>0</v>
      </c>
      <c r="AG2901" s="13">
        <f t="shared" si="299"/>
        <v>0</v>
      </c>
      <c r="AH2901" s="12">
        <f t="shared" si="304"/>
        <v>2</v>
      </c>
    </row>
    <row r="2902" spans="1:34" hidden="1" x14ac:dyDescent="0.3">
      <c r="A2902" s="11" t="s">
        <v>9178</v>
      </c>
      <c r="B2902" s="12" t="s">
        <v>4976</v>
      </c>
      <c r="C2902" s="12" t="s">
        <v>9095</v>
      </c>
      <c r="D2902" s="11" t="s">
        <v>9141</v>
      </c>
      <c r="E2902" s="11" t="s">
        <v>664</v>
      </c>
      <c r="F2902" s="11" t="s">
        <v>9178</v>
      </c>
      <c r="G2902" s="12" t="s">
        <v>9179</v>
      </c>
      <c r="H2902" s="13" t="s">
        <v>370</v>
      </c>
      <c r="I2902" s="13"/>
      <c r="J2902" s="13" t="s">
        <v>370</v>
      </c>
      <c r="K2902" s="14" t="s">
        <v>370</v>
      </c>
      <c r="M2902" s="15"/>
      <c r="N2902" s="13"/>
      <c r="P2902" s="13"/>
      <c r="R2902" s="13" t="s">
        <v>370</v>
      </c>
      <c r="T2902" s="13"/>
      <c r="W2902" s="13"/>
      <c r="Y2902" s="13"/>
      <c r="Z2902" s="14"/>
      <c r="AD2902" s="13">
        <f t="shared" si="301"/>
        <v>4</v>
      </c>
      <c r="AE2902" s="13">
        <f t="shared" si="302"/>
        <v>0</v>
      </c>
      <c r="AF2902" s="13">
        <f t="shared" si="303"/>
        <v>0</v>
      </c>
      <c r="AG2902" s="13">
        <f t="shared" si="299"/>
        <v>0</v>
      </c>
      <c r="AH2902" s="12">
        <f t="shared" si="304"/>
        <v>4</v>
      </c>
    </row>
    <row r="2903" spans="1:34" hidden="1" x14ac:dyDescent="0.3">
      <c r="A2903" s="11" t="s">
        <v>9180</v>
      </c>
      <c r="B2903" s="12" t="s">
        <v>4976</v>
      </c>
      <c r="C2903" s="12" t="s">
        <v>9095</v>
      </c>
      <c r="D2903" s="11" t="s">
        <v>9141</v>
      </c>
      <c r="E2903" s="11" t="s">
        <v>9181</v>
      </c>
      <c r="F2903" s="11" t="s">
        <v>9180</v>
      </c>
      <c r="G2903" s="12" t="s">
        <v>9182</v>
      </c>
      <c r="I2903" s="13"/>
      <c r="J2903" s="13"/>
      <c r="M2903" s="15" t="s">
        <v>370</v>
      </c>
      <c r="N2903" s="13"/>
      <c r="O2903" s="13" t="s">
        <v>370</v>
      </c>
      <c r="P2903" s="13"/>
      <c r="R2903" s="13"/>
      <c r="S2903" s="13" t="s">
        <v>370</v>
      </c>
      <c r="T2903" s="13"/>
      <c r="W2903" s="13" t="s">
        <v>370</v>
      </c>
      <c r="Y2903" s="13"/>
      <c r="Z2903" s="14"/>
      <c r="AD2903" s="13">
        <f t="shared" si="301"/>
        <v>4</v>
      </c>
      <c r="AE2903" s="13">
        <f t="shared" si="302"/>
        <v>0</v>
      </c>
      <c r="AF2903" s="13">
        <f t="shared" si="303"/>
        <v>0</v>
      </c>
      <c r="AG2903" s="13">
        <f t="shared" si="299"/>
        <v>0</v>
      </c>
      <c r="AH2903" s="12">
        <f t="shared" si="304"/>
        <v>4</v>
      </c>
    </row>
    <row r="2904" spans="1:34" hidden="1" x14ac:dyDescent="0.3">
      <c r="A2904" s="11" t="s">
        <v>9183</v>
      </c>
      <c r="B2904" s="12" t="s">
        <v>4976</v>
      </c>
      <c r="C2904" s="12" t="s">
        <v>9095</v>
      </c>
      <c r="D2904" s="11" t="s">
        <v>9141</v>
      </c>
      <c r="E2904" s="11" t="s">
        <v>4766</v>
      </c>
      <c r="F2904" s="11" t="s">
        <v>9183</v>
      </c>
      <c r="G2904" s="12" t="s">
        <v>9184</v>
      </c>
      <c r="I2904" s="13"/>
      <c r="J2904" s="13"/>
      <c r="M2904" s="13" t="s">
        <v>370</v>
      </c>
      <c r="N2904" s="13"/>
      <c r="P2904" s="13"/>
      <c r="R2904" s="13"/>
      <c r="T2904" s="13"/>
      <c r="W2904" s="13"/>
      <c r="Y2904" s="13"/>
      <c r="Z2904" s="14"/>
      <c r="AD2904" s="13">
        <f t="shared" si="301"/>
        <v>1</v>
      </c>
      <c r="AE2904" s="13">
        <f t="shared" si="302"/>
        <v>0</v>
      </c>
      <c r="AF2904" s="13">
        <f t="shared" si="303"/>
        <v>0</v>
      </c>
      <c r="AG2904" s="13">
        <f t="shared" si="299"/>
        <v>0</v>
      </c>
      <c r="AH2904" s="12">
        <f t="shared" si="304"/>
        <v>1</v>
      </c>
    </row>
    <row r="2905" spans="1:34" hidden="1" x14ac:dyDescent="0.3">
      <c r="A2905" s="11" t="s">
        <v>9185</v>
      </c>
      <c r="B2905" s="12" t="s">
        <v>4976</v>
      </c>
      <c r="C2905" s="12" t="s">
        <v>9095</v>
      </c>
      <c r="D2905" s="11" t="s">
        <v>9141</v>
      </c>
      <c r="E2905" s="11" t="s">
        <v>2343</v>
      </c>
      <c r="F2905" s="11" t="s">
        <v>9185</v>
      </c>
      <c r="G2905" s="12" t="s">
        <v>9186</v>
      </c>
      <c r="I2905" s="13"/>
      <c r="J2905" s="13"/>
      <c r="M2905" s="15" t="s">
        <v>370</v>
      </c>
      <c r="N2905" s="13"/>
      <c r="O2905" s="13" t="s">
        <v>370</v>
      </c>
      <c r="P2905" s="13"/>
      <c r="R2905" s="13"/>
      <c r="S2905" s="13" t="s">
        <v>370</v>
      </c>
      <c r="T2905" s="13"/>
      <c r="W2905" s="13"/>
      <c r="Y2905" s="13"/>
      <c r="Z2905" s="14"/>
      <c r="AD2905" s="13">
        <f t="shared" si="301"/>
        <v>3</v>
      </c>
      <c r="AE2905" s="13">
        <f t="shared" si="302"/>
        <v>0</v>
      </c>
      <c r="AF2905" s="13">
        <f t="shared" si="303"/>
        <v>0</v>
      </c>
      <c r="AG2905" s="13">
        <f t="shared" si="299"/>
        <v>0</v>
      </c>
      <c r="AH2905" s="12">
        <f t="shared" si="304"/>
        <v>3</v>
      </c>
    </row>
    <row r="2906" spans="1:34" hidden="1" x14ac:dyDescent="0.3">
      <c r="A2906" s="11" t="s">
        <v>9187</v>
      </c>
      <c r="B2906" s="12" t="s">
        <v>4976</v>
      </c>
      <c r="C2906" s="12" t="s">
        <v>9095</v>
      </c>
      <c r="D2906" s="11" t="s">
        <v>9188</v>
      </c>
      <c r="E2906" s="11" t="s">
        <v>1045</v>
      </c>
      <c r="F2906" s="11" t="s">
        <v>9187</v>
      </c>
      <c r="G2906" s="12" t="s">
        <v>9189</v>
      </c>
      <c r="I2906" s="13"/>
      <c r="J2906" s="13"/>
      <c r="M2906" s="15" t="s">
        <v>524</v>
      </c>
      <c r="N2906" s="13"/>
      <c r="P2906" s="13"/>
      <c r="R2906" s="13"/>
      <c r="T2906" s="13"/>
      <c r="W2906" s="13"/>
      <c r="Y2906" s="13"/>
      <c r="Z2906" s="14"/>
      <c r="AD2906" s="13">
        <f t="shared" si="301"/>
        <v>0</v>
      </c>
      <c r="AE2906" s="13">
        <f t="shared" si="302"/>
        <v>0</v>
      </c>
      <c r="AF2906" s="13">
        <f t="shared" si="303"/>
        <v>1</v>
      </c>
      <c r="AG2906" s="13">
        <f t="shared" si="299"/>
        <v>0</v>
      </c>
      <c r="AH2906" s="12">
        <f t="shared" si="304"/>
        <v>1</v>
      </c>
    </row>
    <row r="2907" spans="1:34" hidden="1" x14ac:dyDescent="0.3">
      <c r="A2907" s="11" t="s">
        <v>9190</v>
      </c>
      <c r="B2907" s="12" t="s">
        <v>4976</v>
      </c>
      <c r="C2907" s="12" t="s">
        <v>9095</v>
      </c>
      <c r="D2907" s="11" t="s">
        <v>9191</v>
      </c>
      <c r="E2907" s="11" t="s">
        <v>3275</v>
      </c>
      <c r="F2907" s="11" t="s">
        <v>9190</v>
      </c>
      <c r="G2907" s="12" t="s">
        <v>9192</v>
      </c>
      <c r="H2907" s="13" t="s">
        <v>370</v>
      </c>
      <c r="I2907" s="13" t="s">
        <v>370</v>
      </c>
      <c r="J2907" s="13" t="s">
        <v>370</v>
      </c>
      <c r="K2907" s="14" t="s">
        <v>370</v>
      </c>
      <c r="L2907" s="13" t="s">
        <v>370</v>
      </c>
      <c r="M2907" s="15" t="s">
        <v>370</v>
      </c>
      <c r="N2907" s="13" t="s">
        <v>370</v>
      </c>
      <c r="O2907" s="13" t="s">
        <v>370</v>
      </c>
      <c r="P2907" s="13" t="s">
        <v>370</v>
      </c>
      <c r="Q2907" s="13" t="s">
        <v>370</v>
      </c>
      <c r="R2907" s="13" t="s">
        <v>370</v>
      </c>
      <c r="S2907" s="13" t="s">
        <v>370</v>
      </c>
      <c r="T2907" s="13" t="s">
        <v>370</v>
      </c>
      <c r="V2907" s="13" t="s">
        <v>370</v>
      </c>
      <c r="W2907" s="13" t="s">
        <v>370</v>
      </c>
      <c r="Y2907" s="13"/>
      <c r="Z2907" s="14" t="s">
        <v>524</v>
      </c>
      <c r="AD2907" s="13">
        <f t="shared" si="301"/>
        <v>15</v>
      </c>
      <c r="AE2907" s="13">
        <f>COUNTIF(H2907:Z2907,"NB")</f>
        <v>0</v>
      </c>
      <c r="AF2907" s="13">
        <f>COUNTIF(H2907:Z2907,"V")</f>
        <v>1</v>
      </c>
      <c r="AG2907" s="13">
        <f t="shared" si="299"/>
        <v>0</v>
      </c>
      <c r="AH2907" s="12">
        <f t="shared" si="304"/>
        <v>16</v>
      </c>
    </row>
    <row r="2908" spans="1:34" hidden="1" x14ac:dyDescent="0.3">
      <c r="A2908" s="11" t="s">
        <v>9193</v>
      </c>
      <c r="B2908" s="12" t="s">
        <v>4976</v>
      </c>
      <c r="C2908" s="12" t="s">
        <v>9095</v>
      </c>
      <c r="D2908" s="11" t="s">
        <v>9194</v>
      </c>
      <c r="E2908" s="11" t="s">
        <v>9195</v>
      </c>
      <c r="F2908" s="11" t="s">
        <v>9193</v>
      </c>
      <c r="G2908" s="12" t="s">
        <v>9196</v>
      </c>
      <c r="I2908" s="13"/>
      <c r="J2908" s="13"/>
      <c r="M2908" s="15"/>
      <c r="N2908" s="13"/>
      <c r="P2908" s="13"/>
      <c r="R2908" s="13"/>
      <c r="T2908" s="13"/>
      <c r="W2908" s="13" t="s">
        <v>524</v>
      </c>
      <c r="Y2908" s="13"/>
      <c r="Z2908" s="14"/>
      <c r="AD2908" s="13">
        <f t="shared" si="301"/>
        <v>0</v>
      </c>
      <c r="AE2908" s="13">
        <f>COUNTIF(H2908:Z2908,"NB")</f>
        <v>0</v>
      </c>
      <c r="AF2908" s="13">
        <f>COUNTIF(H2908:Z2908,"V")</f>
        <v>1</v>
      </c>
      <c r="AG2908" s="13">
        <f t="shared" si="299"/>
        <v>0</v>
      </c>
      <c r="AH2908" s="12">
        <f t="shared" si="304"/>
        <v>1</v>
      </c>
    </row>
    <row r="2909" spans="1:34" hidden="1" x14ac:dyDescent="0.3">
      <c r="A2909" s="11" t="s">
        <v>9197</v>
      </c>
      <c r="B2909" s="12" t="s">
        <v>4976</v>
      </c>
      <c r="C2909" s="12" t="s">
        <v>9095</v>
      </c>
      <c r="D2909" s="11" t="s">
        <v>9198</v>
      </c>
      <c r="E2909" s="11" t="s">
        <v>7300</v>
      </c>
      <c r="F2909" s="11" t="s">
        <v>9197</v>
      </c>
      <c r="G2909" s="12" t="s">
        <v>9199</v>
      </c>
      <c r="I2909" s="13"/>
      <c r="J2909" s="13"/>
      <c r="M2909" s="15" t="s">
        <v>370</v>
      </c>
      <c r="N2909" s="13"/>
      <c r="O2909" s="13" t="s">
        <v>370</v>
      </c>
      <c r="P2909" s="13"/>
      <c r="R2909" s="13"/>
      <c r="T2909" s="13"/>
      <c r="W2909" s="13"/>
      <c r="Y2909" s="13"/>
      <c r="Z2909" s="14"/>
      <c r="AD2909" s="13">
        <f t="shared" si="301"/>
        <v>2</v>
      </c>
      <c r="AE2909" s="13">
        <f>COUNTIF(H2909:Z2909,"NB")</f>
        <v>0</v>
      </c>
      <c r="AF2909" s="13">
        <f>COUNTIF(H2909:Z2909,"V")</f>
        <v>0</v>
      </c>
      <c r="AG2909" s="13">
        <f t="shared" si="299"/>
        <v>0</v>
      </c>
      <c r="AH2909" s="12">
        <f t="shared" si="304"/>
        <v>2</v>
      </c>
    </row>
    <row r="2910" spans="1:34" hidden="1" x14ac:dyDescent="0.3">
      <c r="A2910" s="11" t="s">
        <v>9200</v>
      </c>
      <c r="B2910" s="12" t="s">
        <v>4976</v>
      </c>
      <c r="C2910" s="12" t="s">
        <v>9095</v>
      </c>
      <c r="D2910" s="11" t="s">
        <v>9198</v>
      </c>
      <c r="E2910" s="11" t="s">
        <v>9201</v>
      </c>
      <c r="F2910" s="11" t="s">
        <v>9200</v>
      </c>
      <c r="G2910" s="12" t="s">
        <v>9202</v>
      </c>
      <c r="I2910" s="13"/>
      <c r="J2910" s="13"/>
      <c r="M2910" s="15" t="s">
        <v>370</v>
      </c>
      <c r="N2910" s="13"/>
      <c r="P2910" s="13"/>
      <c r="R2910" s="13"/>
      <c r="T2910" s="13"/>
      <c r="W2910" s="13" t="s">
        <v>370</v>
      </c>
      <c r="Y2910" s="13"/>
      <c r="Z2910" s="14"/>
      <c r="AD2910" s="13">
        <f t="shared" si="301"/>
        <v>2</v>
      </c>
      <c r="AE2910" s="13">
        <f t="shared" si="302"/>
        <v>0</v>
      </c>
      <c r="AF2910" s="13">
        <f t="shared" si="303"/>
        <v>0</v>
      </c>
      <c r="AG2910" s="13">
        <f t="shared" si="299"/>
        <v>0</v>
      </c>
      <c r="AH2910" s="12">
        <f t="shared" si="304"/>
        <v>2</v>
      </c>
    </row>
    <row r="2911" spans="1:34" hidden="1" x14ac:dyDescent="0.3">
      <c r="A2911" s="11" t="s">
        <v>9203</v>
      </c>
      <c r="B2911" s="12" t="s">
        <v>4976</v>
      </c>
      <c r="C2911" s="12" t="s">
        <v>9095</v>
      </c>
      <c r="D2911" s="11" t="s">
        <v>9198</v>
      </c>
      <c r="E2911" s="11" t="s">
        <v>3882</v>
      </c>
      <c r="F2911" s="11" t="s">
        <v>9203</v>
      </c>
      <c r="G2911" s="12" t="s">
        <v>9204</v>
      </c>
      <c r="I2911" s="13"/>
      <c r="J2911" s="13"/>
      <c r="K2911" s="14" t="s">
        <v>370</v>
      </c>
      <c r="M2911" s="15"/>
      <c r="N2911" s="13"/>
      <c r="P2911" s="13"/>
      <c r="Q2911" s="13" t="s">
        <v>370</v>
      </c>
      <c r="R2911" s="13"/>
      <c r="T2911" s="13"/>
      <c r="W2911" s="13" t="s">
        <v>370</v>
      </c>
      <c r="Y2911" s="13"/>
      <c r="Z2911" s="14"/>
      <c r="AD2911" s="13">
        <f t="shared" si="301"/>
        <v>3</v>
      </c>
      <c r="AE2911" s="13">
        <f>COUNTIF(H2911:Z2911,"NB")</f>
        <v>0</v>
      </c>
      <c r="AF2911" s="13">
        <f>COUNTIF(H2911:Z2911,"V")</f>
        <v>0</v>
      </c>
      <c r="AG2911" s="13">
        <f t="shared" si="299"/>
        <v>0</v>
      </c>
      <c r="AH2911" s="12">
        <f t="shared" si="304"/>
        <v>3</v>
      </c>
    </row>
    <row r="2912" spans="1:34" hidden="1" x14ac:dyDescent="0.3">
      <c r="A2912" s="11" t="s">
        <v>9205</v>
      </c>
      <c r="B2912" s="12" t="s">
        <v>4976</v>
      </c>
      <c r="C2912" s="12" t="s">
        <v>9095</v>
      </c>
      <c r="D2912" s="11" t="s">
        <v>9198</v>
      </c>
      <c r="E2912" s="11" t="s">
        <v>4784</v>
      </c>
      <c r="F2912" s="11" t="s">
        <v>9205</v>
      </c>
      <c r="G2912" s="12" t="s">
        <v>9206</v>
      </c>
      <c r="I2912" s="13"/>
      <c r="J2912" s="13"/>
      <c r="M2912" s="16" t="s">
        <v>416</v>
      </c>
      <c r="N2912" s="13"/>
      <c r="P2912" s="13"/>
      <c r="R2912" s="13"/>
      <c r="T2912" s="13"/>
      <c r="W2912" s="13"/>
      <c r="Y2912" s="13"/>
      <c r="Z2912" s="14"/>
      <c r="AD2912" s="13">
        <f t="shared" si="301"/>
        <v>1</v>
      </c>
      <c r="AE2912" s="13">
        <f>COUNTIF(H2912:Z2912,"NB")</f>
        <v>0</v>
      </c>
      <c r="AF2912" s="13">
        <f>COUNTIF(H2912:Z2912,"V")</f>
        <v>0</v>
      </c>
      <c r="AG2912" s="13">
        <f t="shared" si="299"/>
        <v>0</v>
      </c>
      <c r="AH2912" s="12">
        <f t="shared" si="304"/>
        <v>1</v>
      </c>
    </row>
    <row r="2913" spans="1:34" hidden="1" x14ac:dyDescent="0.3">
      <c r="A2913" s="11" t="s">
        <v>9207</v>
      </c>
      <c r="B2913" s="12" t="s">
        <v>4976</v>
      </c>
      <c r="C2913" s="12" t="s">
        <v>9095</v>
      </c>
      <c r="D2913" s="11" t="s">
        <v>9198</v>
      </c>
      <c r="E2913" s="11" t="s">
        <v>8072</v>
      </c>
      <c r="F2913" s="11" t="s">
        <v>9207</v>
      </c>
      <c r="G2913" s="12" t="s">
        <v>9208</v>
      </c>
      <c r="I2913" s="13"/>
      <c r="J2913" s="13"/>
      <c r="M2913" s="15" t="s">
        <v>370</v>
      </c>
      <c r="N2913" s="13"/>
      <c r="P2913" s="13"/>
      <c r="R2913" s="13"/>
      <c r="T2913" s="13"/>
      <c r="W2913" s="13" t="s">
        <v>370</v>
      </c>
      <c r="Y2913" s="13"/>
      <c r="Z2913" s="14"/>
      <c r="AD2913" s="13">
        <f t="shared" si="301"/>
        <v>2</v>
      </c>
      <c r="AE2913" s="13">
        <f t="shared" si="302"/>
        <v>0</v>
      </c>
      <c r="AF2913" s="13">
        <f t="shared" si="303"/>
        <v>0</v>
      </c>
      <c r="AG2913" s="13">
        <f t="shared" si="299"/>
        <v>0</v>
      </c>
      <c r="AH2913" s="12">
        <f t="shared" si="304"/>
        <v>2</v>
      </c>
    </row>
    <row r="2914" spans="1:34" hidden="1" x14ac:dyDescent="0.3">
      <c r="A2914" s="11" t="s">
        <v>9209</v>
      </c>
      <c r="B2914" s="12" t="s">
        <v>4976</v>
      </c>
      <c r="C2914" s="12" t="s">
        <v>9095</v>
      </c>
      <c r="D2914" s="11" t="s">
        <v>9198</v>
      </c>
      <c r="E2914" s="11" t="s">
        <v>9210</v>
      </c>
      <c r="F2914" s="11" t="s">
        <v>9209</v>
      </c>
      <c r="G2914" s="12" t="s">
        <v>9211</v>
      </c>
      <c r="I2914" s="13"/>
      <c r="J2914" s="13"/>
      <c r="M2914" s="16" t="s">
        <v>416</v>
      </c>
      <c r="N2914" s="13"/>
      <c r="P2914" s="13"/>
      <c r="R2914" s="13"/>
      <c r="T2914" s="13"/>
      <c r="W2914" s="13"/>
      <c r="Y2914" s="13"/>
      <c r="Z2914" s="14"/>
      <c r="AD2914" s="13">
        <f t="shared" si="301"/>
        <v>1</v>
      </c>
      <c r="AE2914" s="13">
        <f>COUNTIF(H2914:Z2914,"NB")</f>
        <v>0</v>
      </c>
      <c r="AF2914" s="13">
        <f>COUNTIF(H2914:Z2914,"V")</f>
        <v>0</v>
      </c>
      <c r="AG2914" s="13">
        <f t="shared" si="299"/>
        <v>0</v>
      </c>
      <c r="AH2914" s="12">
        <f t="shared" si="304"/>
        <v>1</v>
      </c>
    </row>
    <row r="2915" spans="1:34" hidden="1" x14ac:dyDescent="0.3">
      <c r="A2915" s="11" t="s">
        <v>9212</v>
      </c>
      <c r="B2915" s="12" t="s">
        <v>4976</v>
      </c>
      <c r="C2915" s="12" t="s">
        <v>9095</v>
      </c>
      <c r="D2915" s="11" t="s">
        <v>9198</v>
      </c>
      <c r="E2915" s="11" t="s">
        <v>9213</v>
      </c>
      <c r="F2915" s="11" t="s">
        <v>9212</v>
      </c>
      <c r="G2915" s="12" t="s">
        <v>9214</v>
      </c>
      <c r="I2915" s="13"/>
      <c r="J2915" s="13"/>
      <c r="M2915" s="16" t="s">
        <v>416</v>
      </c>
      <c r="N2915" s="13"/>
      <c r="P2915" s="13"/>
      <c r="R2915" s="13"/>
      <c r="T2915" s="13"/>
      <c r="W2915" s="13"/>
      <c r="Y2915" s="13"/>
      <c r="Z2915" s="14"/>
      <c r="AD2915" s="13">
        <f t="shared" si="301"/>
        <v>1</v>
      </c>
      <c r="AE2915" s="13">
        <f>COUNTIF(H2915:Z2915,"NB")</f>
        <v>0</v>
      </c>
      <c r="AF2915" s="13">
        <f>COUNTIF(H2915:Z2915,"V")</f>
        <v>0</v>
      </c>
      <c r="AG2915" s="13">
        <f t="shared" si="299"/>
        <v>0</v>
      </c>
      <c r="AH2915" s="12">
        <f t="shared" si="304"/>
        <v>1</v>
      </c>
    </row>
    <row r="2916" spans="1:34" hidden="1" x14ac:dyDescent="0.3">
      <c r="A2916" s="11" t="s">
        <v>9215</v>
      </c>
      <c r="B2916" s="12" t="s">
        <v>4976</v>
      </c>
      <c r="C2916" s="12" t="s">
        <v>9095</v>
      </c>
      <c r="D2916" s="11" t="s">
        <v>9198</v>
      </c>
      <c r="E2916" s="11" t="s">
        <v>9216</v>
      </c>
      <c r="F2916" s="11" t="s">
        <v>9215</v>
      </c>
      <c r="G2916" s="12" t="s">
        <v>9217</v>
      </c>
      <c r="I2916" s="13"/>
      <c r="J2916" s="13"/>
      <c r="M2916" s="15" t="s">
        <v>370</v>
      </c>
      <c r="N2916" s="13"/>
      <c r="O2916" s="13" t="s">
        <v>370</v>
      </c>
      <c r="P2916" s="13"/>
      <c r="R2916" s="13"/>
      <c r="T2916" s="13"/>
      <c r="W2916" s="13"/>
      <c r="Y2916" s="13"/>
      <c r="Z2916" s="14"/>
      <c r="AD2916" s="13">
        <f t="shared" si="301"/>
        <v>2</v>
      </c>
      <c r="AE2916" s="13">
        <f t="shared" si="302"/>
        <v>0</v>
      </c>
      <c r="AF2916" s="13">
        <f t="shared" si="303"/>
        <v>0</v>
      </c>
      <c r="AG2916" s="13">
        <f t="shared" si="299"/>
        <v>0</v>
      </c>
      <c r="AH2916" s="12">
        <f t="shared" si="304"/>
        <v>2</v>
      </c>
    </row>
    <row r="2917" spans="1:34" hidden="1" x14ac:dyDescent="0.3">
      <c r="A2917" s="11" t="s">
        <v>9218</v>
      </c>
      <c r="B2917" s="12" t="s">
        <v>4976</v>
      </c>
      <c r="C2917" s="12" t="s">
        <v>9095</v>
      </c>
      <c r="D2917" s="11" t="s">
        <v>9198</v>
      </c>
      <c r="E2917" s="11" t="s">
        <v>6746</v>
      </c>
      <c r="F2917" s="11" t="s">
        <v>9218</v>
      </c>
      <c r="G2917" s="12" t="s">
        <v>9219</v>
      </c>
      <c r="I2917" s="13"/>
      <c r="J2917" s="13"/>
      <c r="M2917" s="15"/>
      <c r="N2917" s="13"/>
      <c r="O2917" s="13" t="s">
        <v>370</v>
      </c>
      <c r="P2917" s="13"/>
      <c r="R2917" s="13"/>
      <c r="S2917" s="13" t="s">
        <v>370</v>
      </c>
      <c r="T2917" s="13"/>
      <c r="W2917" s="13"/>
      <c r="Y2917" s="13"/>
      <c r="Z2917" s="14"/>
      <c r="AD2917" s="13">
        <f t="shared" si="301"/>
        <v>2</v>
      </c>
      <c r="AE2917" s="13">
        <f t="shared" si="302"/>
        <v>0</v>
      </c>
      <c r="AF2917" s="13">
        <f t="shared" si="303"/>
        <v>0</v>
      </c>
      <c r="AG2917" s="13">
        <f t="shared" si="299"/>
        <v>0</v>
      </c>
      <c r="AH2917" s="12">
        <f t="shared" si="304"/>
        <v>2</v>
      </c>
    </row>
    <row r="2918" spans="1:34" hidden="1" x14ac:dyDescent="0.3">
      <c r="A2918" s="11" t="s">
        <v>9220</v>
      </c>
      <c r="B2918" s="12" t="s">
        <v>4976</v>
      </c>
      <c r="C2918" s="12" t="s">
        <v>9095</v>
      </c>
      <c r="D2918" s="11" t="s">
        <v>9198</v>
      </c>
      <c r="E2918" s="11" t="s">
        <v>9221</v>
      </c>
      <c r="F2918" s="11" t="s">
        <v>9220</v>
      </c>
      <c r="G2918" s="12" t="s">
        <v>9222</v>
      </c>
      <c r="I2918" s="13"/>
      <c r="J2918" s="13"/>
      <c r="M2918" s="15"/>
      <c r="N2918" s="13"/>
      <c r="P2918" s="13"/>
      <c r="R2918" s="13"/>
      <c r="S2918" s="16" t="s">
        <v>416</v>
      </c>
      <c r="T2918" s="13"/>
      <c r="W2918" s="13"/>
      <c r="Y2918" s="13"/>
      <c r="Z2918" s="14"/>
      <c r="AD2918" s="13">
        <f t="shared" si="301"/>
        <v>1</v>
      </c>
      <c r="AE2918" s="13">
        <f t="shared" si="302"/>
        <v>0</v>
      </c>
      <c r="AF2918" s="13">
        <f t="shared" si="303"/>
        <v>0</v>
      </c>
      <c r="AG2918" s="13">
        <f t="shared" si="299"/>
        <v>0</v>
      </c>
      <c r="AH2918" s="12">
        <f t="shared" si="304"/>
        <v>1</v>
      </c>
    </row>
    <row r="2919" spans="1:34" hidden="1" x14ac:dyDescent="0.3">
      <c r="A2919" s="11" t="s">
        <v>9223</v>
      </c>
      <c r="B2919" s="12" t="s">
        <v>4976</v>
      </c>
      <c r="C2919" s="12" t="s">
        <v>9095</v>
      </c>
      <c r="D2919" s="11" t="s">
        <v>9198</v>
      </c>
      <c r="E2919" s="11" t="s">
        <v>2683</v>
      </c>
      <c r="F2919" s="11" t="s">
        <v>9223</v>
      </c>
      <c r="G2919" s="12" t="s">
        <v>9224</v>
      </c>
      <c r="I2919" s="13"/>
      <c r="J2919" s="13"/>
      <c r="M2919" s="15" t="s">
        <v>370</v>
      </c>
      <c r="N2919" s="13"/>
      <c r="O2919" s="13" t="s">
        <v>370</v>
      </c>
      <c r="P2919" s="13"/>
      <c r="R2919" s="13"/>
      <c r="S2919" s="13" t="s">
        <v>370</v>
      </c>
      <c r="T2919" s="13"/>
      <c r="W2919" s="13"/>
      <c r="Y2919" s="13"/>
      <c r="Z2919" s="14"/>
      <c r="AD2919" s="13">
        <f t="shared" si="301"/>
        <v>3</v>
      </c>
      <c r="AE2919" s="13">
        <f t="shared" si="302"/>
        <v>0</v>
      </c>
      <c r="AF2919" s="13">
        <f t="shared" si="303"/>
        <v>0</v>
      </c>
      <c r="AG2919" s="13">
        <f t="shared" si="299"/>
        <v>0</v>
      </c>
      <c r="AH2919" s="12">
        <f t="shared" si="304"/>
        <v>3</v>
      </c>
    </row>
    <row r="2920" spans="1:34" hidden="1" x14ac:dyDescent="0.3">
      <c r="A2920" s="11" t="s">
        <v>9225</v>
      </c>
      <c r="B2920" s="12" t="s">
        <v>4976</v>
      </c>
      <c r="C2920" s="12" t="s">
        <v>9095</v>
      </c>
      <c r="D2920" s="11" t="s">
        <v>9198</v>
      </c>
      <c r="E2920" s="11" t="s">
        <v>3601</v>
      </c>
      <c r="F2920" s="11" t="s">
        <v>9225</v>
      </c>
      <c r="G2920" s="12" t="s">
        <v>9226</v>
      </c>
      <c r="I2920" s="13"/>
      <c r="J2920" s="13"/>
      <c r="M2920" s="15" t="s">
        <v>370</v>
      </c>
      <c r="N2920" s="13"/>
      <c r="O2920" s="13" t="s">
        <v>370</v>
      </c>
      <c r="P2920" s="13"/>
      <c r="R2920" s="13"/>
      <c r="S2920" s="13" t="s">
        <v>370</v>
      </c>
      <c r="T2920" s="13"/>
      <c r="W2920" s="13" t="s">
        <v>370</v>
      </c>
      <c r="Y2920" s="13"/>
      <c r="Z2920" s="14"/>
      <c r="AD2920" s="13">
        <f t="shared" si="301"/>
        <v>4</v>
      </c>
      <c r="AE2920" s="13">
        <f t="shared" si="302"/>
        <v>0</v>
      </c>
      <c r="AF2920" s="13">
        <f t="shared" si="303"/>
        <v>0</v>
      </c>
      <c r="AG2920" s="13">
        <f t="shared" si="299"/>
        <v>0</v>
      </c>
      <c r="AH2920" s="12">
        <f t="shared" si="304"/>
        <v>4</v>
      </c>
    </row>
    <row r="2921" spans="1:34" hidden="1" x14ac:dyDescent="0.3">
      <c r="A2921" s="11" t="s">
        <v>9227</v>
      </c>
      <c r="B2921" s="12" t="s">
        <v>4976</v>
      </c>
      <c r="C2921" s="12" t="s">
        <v>9095</v>
      </c>
      <c r="D2921" s="11" t="s">
        <v>9198</v>
      </c>
      <c r="E2921" s="11" t="s">
        <v>9228</v>
      </c>
      <c r="F2921" s="11" t="s">
        <v>9227</v>
      </c>
      <c r="G2921" s="12" t="s">
        <v>9229</v>
      </c>
      <c r="I2921" s="13"/>
      <c r="J2921" s="13"/>
      <c r="M2921" s="15" t="s">
        <v>370</v>
      </c>
      <c r="N2921" s="13"/>
      <c r="O2921" s="13" t="s">
        <v>370</v>
      </c>
      <c r="P2921" s="13"/>
      <c r="R2921" s="13"/>
      <c r="S2921" s="13" t="s">
        <v>370</v>
      </c>
      <c r="T2921" s="13"/>
      <c r="W2921" s="13" t="s">
        <v>370</v>
      </c>
      <c r="Y2921" s="13"/>
      <c r="Z2921" s="14"/>
      <c r="AD2921" s="13">
        <f t="shared" si="301"/>
        <v>4</v>
      </c>
      <c r="AE2921" s="13">
        <f t="shared" si="302"/>
        <v>0</v>
      </c>
      <c r="AF2921" s="13">
        <f t="shared" si="303"/>
        <v>0</v>
      </c>
      <c r="AG2921" s="13">
        <f t="shared" si="299"/>
        <v>0</v>
      </c>
      <c r="AH2921" s="12">
        <f t="shared" si="304"/>
        <v>4</v>
      </c>
    </row>
    <row r="2922" spans="1:34" hidden="1" x14ac:dyDescent="0.3">
      <c r="A2922" s="11" t="s">
        <v>9230</v>
      </c>
      <c r="B2922" s="12" t="s">
        <v>4976</v>
      </c>
      <c r="C2922" s="12" t="s">
        <v>9095</v>
      </c>
      <c r="D2922" s="11" t="s">
        <v>9198</v>
      </c>
      <c r="E2922" s="11" t="s">
        <v>9231</v>
      </c>
      <c r="F2922" s="11" t="s">
        <v>9230</v>
      </c>
      <c r="G2922" s="12" t="s">
        <v>9232</v>
      </c>
      <c r="I2922" s="13"/>
      <c r="J2922" s="13"/>
      <c r="M2922" s="19" t="s">
        <v>416</v>
      </c>
      <c r="N2922" s="13"/>
      <c r="P2922" s="13"/>
      <c r="R2922" s="13"/>
      <c r="T2922" s="13"/>
      <c r="W2922" s="13"/>
      <c r="Y2922" s="13"/>
      <c r="Z2922" s="14"/>
      <c r="AD2922" s="13">
        <f t="shared" si="301"/>
        <v>1</v>
      </c>
      <c r="AE2922" s="13">
        <f t="shared" si="302"/>
        <v>0</v>
      </c>
      <c r="AF2922" s="13">
        <f t="shared" si="303"/>
        <v>0</v>
      </c>
      <c r="AG2922" s="13">
        <f t="shared" si="299"/>
        <v>0</v>
      </c>
      <c r="AH2922" s="12">
        <f t="shared" si="304"/>
        <v>1</v>
      </c>
    </row>
    <row r="2923" spans="1:34" hidden="1" x14ac:dyDescent="0.3">
      <c r="A2923" s="11" t="s">
        <v>9233</v>
      </c>
      <c r="B2923" s="12" t="s">
        <v>4976</v>
      </c>
      <c r="C2923" s="12" t="s">
        <v>9095</v>
      </c>
      <c r="D2923" s="11" t="s">
        <v>9198</v>
      </c>
      <c r="E2923" s="11" t="s">
        <v>9234</v>
      </c>
      <c r="F2923" s="11" t="s">
        <v>9233</v>
      </c>
      <c r="G2923" s="12" t="s">
        <v>9235</v>
      </c>
      <c r="I2923" s="13"/>
      <c r="J2923" s="13"/>
      <c r="M2923" s="15" t="s">
        <v>370</v>
      </c>
      <c r="N2923" s="13"/>
      <c r="O2923" s="13" t="s">
        <v>370</v>
      </c>
      <c r="P2923" s="13"/>
      <c r="R2923" s="13"/>
      <c r="S2923" s="13" t="s">
        <v>370</v>
      </c>
      <c r="T2923" s="13"/>
      <c r="W2923" s="13" t="s">
        <v>370</v>
      </c>
      <c r="Y2923" s="13"/>
      <c r="Z2923" s="14"/>
      <c r="AD2923" s="13">
        <f t="shared" si="301"/>
        <v>4</v>
      </c>
      <c r="AE2923" s="13">
        <f t="shared" si="302"/>
        <v>0</v>
      </c>
      <c r="AF2923" s="13">
        <f t="shared" si="303"/>
        <v>0</v>
      </c>
      <c r="AG2923" s="13">
        <f t="shared" si="299"/>
        <v>0</v>
      </c>
      <c r="AH2923" s="12">
        <f t="shared" si="304"/>
        <v>4</v>
      </c>
    </row>
    <row r="2924" spans="1:34" hidden="1" x14ac:dyDescent="0.3">
      <c r="A2924" s="11" t="s">
        <v>9236</v>
      </c>
      <c r="B2924" s="12" t="s">
        <v>4976</v>
      </c>
      <c r="C2924" s="12" t="s">
        <v>9095</v>
      </c>
      <c r="D2924" s="11" t="s">
        <v>9198</v>
      </c>
      <c r="E2924" s="11" t="s">
        <v>1229</v>
      </c>
      <c r="F2924" s="11" t="s">
        <v>9236</v>
      </c>
      <c r="G2924" s="12" t="s">
        <v>9237</v>
      </c>
      <c r="I2924" s="13"/>
      <c r="J2924" s="13"/>
      <c r="M2924" s="15"/>
      <c r="N2924" s="13"/>
      <c r="O2924" s="13" t="s">
        <v>370</v>
      </c>
      <c r="P2924" s="13"/>
      <c r="R2924" s="13"/>
      <c r="S2924" s="13" t="s">
        <v>370</v>
      </c>
      <c r="T2924" s="13"/>
      <c r="W2924" s="13"/>
      <c r="Y2924" s="13"/>
      <c r="Z2924" s="14"/>
      <c r="AD2924" s="13">
        <f t="shared" si="301"/>
        <v>2</v>
      </c>
      <c r="AE2924" s="13">
        <f>COUNTIF(H2924:Z2924,"NB")</f>
        <v>0</v>
      </c>
      <c r="AF2924" s="13">
        <f>COUNTIF(H2924:Z2924,"V")</f>
        <v>0</v>
      </c>
      <c r="AG2924" s="13">
        <f t="shared" si="299"/>
        <v>0</v>
      </c>
      <c r="AH2924" s="12">
        <f t="shared" si="304"/>
        <v>2</v>
      </c>
    </row>
    <row r="2925" spans="1:34" hidden="1" x14ac:dyDescent="0.3">
      <c r="A2925" s="11" t="s">
        <v>9238</v>
      </c>
      <c r="B2925" s="12" t="s">
        <v>4976</v>
      </c>
      <c r="C2925" s="12" t="s">
        <v>9095</v>
      </c>
      <c r="D2925" s="11" t="s">
        <v>9198</v>
      </c>
      <c r="E2925" s="11" t="s">
        <v>9239</v>
      </c>
      <c r="F2925" s="11" t="s">
        <v>9238</v>
      </c>
      <c r="G2925" s="12" t="s">
        <v>9240</v>
      </c>
      <c r="I2925" s="13"/>
      <c r="J2925" s="13"/>
      <c r="M2925" s="15"/>
      <c r="N2925" s="13"/>
      <c r="O2925" s="23" t="s">
        <v>416</v>
      </c>
      <c r="P2925" s="13"/>
      <c r="R2925" s="13"/>
      <c r="T2925" s="13"/>
      <c r="W2925" s="13"/>
      <c r="Y2925" s="13"/>
      <c r="Z2925" s="14"/>
      <c r="AD2925" s="13">
        <f t="shared" si="301"/>
        <v>1</v>
      </c>
      <c r="AE2925" s="13">
        <f>COUNTIF(H2925:Z2925,"NB")</f>
        <v>0</v>
      </c>
      <c r="AF2925" s="13">
        <f>COUNTIF(H2925:Z2925,"V")</f>
        <v>0</v>
      </c>
      <c r="AG2925" s="13">
        <f t="shared" si="299"/>
        <v>0</v>
      </c>
      <c r="AH2925" s="12">
        <f t="shared" si="304"/>
        <v>1</v>
      </c>
    </row>
    <row r="2926" spans="1:34" hidden="1" x14ac:dyDescent="0.3">
      <c r="A2926" s="11" t="s">
        <v>9241</v>
      </c>
      <c r="B2926" s="12" t="s">
        <v>4976</v>
      </c>
      <c r="C2926" s="12" t="s">
        <v>9095</v>
      </c>
      <c r="D2926" s="11" t="s">
        <v>9198</v>
      </c>
      <c r="E2926" s="11" t="s">
        <v>9242</v>
      </c>
      <c r="F2926" s="11" t="s">
        <v>9241</v>
      </c>
      <c r="G2926" s="12" t="s">
        <v>9243</v>
      </c>
      <c r="I2926" s="13"/>
      <c r="J2926" s="13"/>
      <c r="M2926" s="15"/>
      <c r="N2926" s="13"/>
      <c r="O2926" s="13" t="s">
        <v>370</v>
      </c>
      <c r="P2926" s="13"/>
      <c r="R2926" s="13"/>
      <c r="S2926" s="13" t="s">
        <v>370</v>
      </c>
      <c r="T2926" s="13"/>
      <c r="W2926" s="13"/>
      <c r="Y2926" s="13"/>
      <c r="Z2926" s="14"/>
      <c r="AD2926" s="13">
        <f t="shared" si="301"/>
        <v>2</v>
      </c>
      <c r="AE2926" s="13">
        <f>COUNTIF(H2926:Z2926,"NB")</f>
        <v>0</v>
      </c>
      <c r="AF2926" s="13">
        <f>COUNTIF(H2926:Z2926,"V")</f>
        <v>0</v>
      </c>
      <c r="AG2926" s="13">
        <f t="shared" si="299"/>
        <v>0</v>
      </c>
      <c r="AH2926" s="12">
        <f t="shared" si="304"/>
        <v>2</v>
      </c>
    </row>
    <row r="2927" spans="1:34" hidden="1" x14ac:dyDescent="0.3">
      <c r="A2927" s="11" t="s">
        <v>9244</v>
      </c>
      <c r="B2927" s="12" t="s">
        <v>4976</v>
      </c>
      <c r="C2927" s="12" t="s">
        <v>9095</v>
      </c>
      <c r="D2927" s="11" t="s">
        <v>9198</v>
      </c>
      <c r="E2927" s="11" t="s">
        <v>9245</v>
      </c>
      <c r="F2927" s="11" t="s">
        <v>9244</v>
      </c>
      <c r="G2927" s="12" t="s">
        <v>9246</v>
      </c>
      <c r="I2927" s="13"/>
      <c r="J2927" s="13"/>
      <c r="M2927" s="15"/>
      <c r="N2927" s="13"/>
      <c r="P2927" s="13"/>
      <c r="R2927" s="13"/>
      <c r="S2927" s="16" t="s">
        <v>416</v>
      </c>
      <c r="T2927" s="13"/>
      <c r="W2927" s="13"/>
      <c r="Y2927" s="13"/>
      <c r="Z2927" s="14"/>
      <c r="AD2927" s="13">
        <f t="shared" si="301"/>
        <v>1</v>
      </c>
      <c r="AE2927" s="13">
        <f>COUNTIF(H2927:Z2927,"NB")</f>
        <v>0</v>
      </c>
      <c r="AF2927" s="13">
        <f>COUNTIF(H2927:Z2927,"V")</f>
        <v>0</v>
      </c>
      <c r="AG2927" s="13">
        <f t="shared" si="299"/>
        <v>0</v>
      </c>
      <c r="AH2927" s="12">
        <f t="shared" si="304"/>
        <v>1</v>
      </c>
    </row>
    <row r="2928" spans="1:34" hidden="1" x14ac:dyDescent="0.3">
      <c r="A2928" s="11" t="s">
        <v>9247</v>
      </c>
      <c r="B2928" s="12" t="s">
        <v>4976</v>
      </c>
      <c r="C2928" s="12" t="s">
        <v>9095</v>
      </c>
      <c r="D2928" s="11" t="s">
        <v>9198</v>
      </c>
      <c r="E2928" s="11" t="s">
        <v>3513</v>
      </c>
      <c r="F2928" s="11" t="s">
        <v>9247</v>
      </c>
      <c r="G2928" s="12" t="s">
        <v>9248</v>
      </c>
      <c r="I2928" s="13"/>
      <c r="J2928" s="13"/>
      <c r="M2928" s="15"/>
      <c r="N2928" s="13"/>
      <c r="P2928" s="13"/>
      <c r="R2928" s="13"/>
      <c r="S2928" s="16" t="s">
        <v>416</v>
      </c>
      <c r="T2928" s="13"/>
      <c r="W2928" s="13"/>
      <c r="Y2928" s="13"/>
      <c r="Z2928" s="14"/>
      <c r="AD2928" s="13">
        <f t="shared" si="301"/>
        <v>1</v>
      </c>
      <c r="AE2928" s="13">
        <f t="shared" si="302"/>
        <v>0</v>
      </c>
      <c r="AF2928" s="13">
        <f t="shared" si="303"/>
        <v>0</v>
      </c>
      <c r="AG2928" s="13">
        <f t="shared" si="299"/>
        <v>0</v>
      </c>
      <c r="AH2928" s="12">
        <f t="shared" si="304"/>
        <v>1</v>
      </c>
    </row>
    <row r="2929" spans="1:34" hidden="1" x14ac:dyDescent="0.3">
      <c r="A2929" s="11" t="s">
        <v>9249</v>
      </c>
      <c r="B2929" s="12" t="s">
        <v>4976</v>
      </c>
      <c r="C2929" s="12" t="s">
        <v>9095</v>
      </c>
      <c r="D2929" s="11" t="s">
        <v>9198</v>
      </c>
      <c r="E2929" s="11" t="s">
        <v>9250</v>
      </c>
      <c r="F2929" s="11" t="s">
        <v>9249</v>
      </c>
      <c r="G2929" s="12" t="s">
        <v>9251</v>
      </c>
      <c r="I2929" s="13"/>
      <c r="J2929" s="13"/>
      <c r="M2929" s="15"/>
      <c r="N2929" s="13"/>
      <c r="P2929" s="13"/>
      <c r="R2929" s="13"/>
      <c r="S2929" s="16" t="s">
        <v>416</v>
      </c>
      <c r="T2929" s="13"/>
      <c r="W2929" s="13"/>
      <c r="Y2929" s="13"/>
      <c r="Z2929" s="14"/>
      <c r="AD2929" s="13">
        <f t="shared" si="301"/>
        <v>1</v>
      </c>
      <c r="AE2929" s="13">
        <f t="shared" si="302"/>
        <v>0</v>
      </c>
      <c r="AF2929" s="13">
        <f t="shared" si="303"/>
        <v>0</v>
      </c>
      <c r="AG2929" s="13">
        <f t="shared" si="299"/>
        <v>0</v>
      </c>
      <c r="AH2929" s="12">
        <f t="shared" si="304"/>
        <v>1</v>
      </c>
    </row>
    <row r="2930" spans="1:34" hidden="1" x14ac:dyDescent="0.3">
      <c r="A2930" s="11" t="s">
        <v>9252</v>
      </c>
      <c r="B2930" s="12" t="s">
        <v>4976</v>
      </c>
      <c r="C2930" s="12" t="s">
        <v>9095</v>
      </c>
      <c r="D2930" s="11" t="s">
        <v>9198</v>
      </c>
      <c r="E2930" s="11" t="s">
        <v>9253</v>
      </c>
      <c r="F2930" s="11" t="s">
        <v>9252</v>
      </c>
      <c r="G2930" s="12" t="s">
        <v>9254</v>
      </c>
      <c r="I2930" s="13"/>
      <c r="J2930" s="13"/>
      <c r="M2930" s="15"/>
      <c r="N2930" s="13"/>
      <c r="P2930" s="13"/>
      <c r="R2930" s="13"/>
      <c r="S2930" s="16" t="s">
        <v>416</v>
      </c>
      <c r="T2930" s="13"/>
      <c r="W2930" s="13"/>
      <c r="Y2930" s="13"/>
      <c r="Z2930" s="14"/>
      <c r="AD2930" s="13">
        <f t="shared" si="301"/>
        <v>1</v>
      </c>
      <c r="AE2930" s="13">
        <f>COUNTIF(H2930:Z2930,"NB")</f>
        <v>0</v>
      </c>
      <c r="AF2930" s="13">
        <f>COUNTIF(H2930:Z2930,"V")</f>
        <v>0</v>
      </c>
      <c r="AG2930" s="13">
        <f t="shared" si="299"/>
        <v>0</v>
      </c>
      <c r="AH2930" s="12">
        <f t="shared" si="304"/>
        <v>1</v>
      </c>
    </row>
    <row r="2931" spans="1:34" hidden="1" x14ac:dyDescent="0.3">
      <c r="A2931" s="11" t="s">
        <v>9255</v>
      </c>
      <c r="B2931" s="12" t="s">
        <v>4976</v>
      </c>
      <c r="C2931" s="12" t="s">
        <v>9095</v>
      </c>
      <c r="D2931" s="11" t="s">
        <v>9198</v>
      </c>
      <c r="E2931" s="11" t="s">
        <v>9256</v>
      </c>
      <c r="F2931" s="11" t="s">
        <v>9255</v>
      </c>
      <c r="G2931" s="12" t="s">
        <v>9257</v>
      </c>
      <c r="I2931" s="13"/>
      <c r="J2931" s="13"/>
      <c r="M2931" s="15"/>
      <c r="N2931" s="13"/>
      <c r="P2931" s="13"/>
      <c r="R2931" s="13"/>
      <c r="S2931" s="16" t="s">
        <v>416</v>
      </c>
      <c r="T2931" s="13"/>
      <c r="W2931" s="13"/>
      <c r="Y2931" s="13"/>
      <c r="Z2931" s="14"/>
      <c r="AD2931" s="13">
        <f t="shared" si="301"/>
        <v>1</v>
      </c>
      <c r="AE2931" s="13">
        <f t="shared" si="302"/>
        <v>0</v>
      </c>
      <c r="AF2931" s="13">
        <f t="shared" si="303"/>
        <v>0</v>
      </c>
      <c r="AG2931" s="13">
        <f t="shared" si="299"/>
        <v>0</v>
      </c>
      <c r="AH2931" s="12">
        <f t="shared" si="304"/>
        <v>1</v>
      </c>
    </row>
    <row r="2932" spans="1:34" hidden="1" x14ac:dyDescent="0.3">
      <c r="A2932" s="11" t="s">
        <v>9258</v>
      </c>
      <c r="B2932" s="12" t="s">
        <v>4976</v>
      </c>
      <c r="C2932" s="12" t="s">
        <v>9095</v>
      </c>
      <c r="D2932" s="11" t="s">
        <v>9198</v>
      </c>
      <c r="E2932" s="11" t="s">
        <v>9259</v>
      </c>
      <c r="F2932" s="11" t="s">
        <v>9258</v>
      </c>
      <c r="G2932" s="12" t="s">
        <v>9260</v>
      </c>
      <c r="I2932" s="13"/>
      <c r="J2932" s="13" t="s">
        <v>370</v>
      </c>
      <c r="M2932" s="15"/>
      <c r="N2932" s="13"/>
      <c r="P2932" s="13"/>
      <c r="R2932" s="13"/>
      <c r="S2932" s="13" t="s">
        <v>370</v>
      </c>
      <c r="T2932" s="13"/>
      <c r="W2932" s="13"/>
      <c r="Y2932" s="13"/>
      <c r="Z2932" s="14"/>
      <c r="AD2932" s="13">
        <f t="shared" si="301"/>
        <v>2</v>
      </c>
      <c r="AE2932" s="13">
        <f t="shared" si="302"/>
        <v>0</v>
      </c>
      <c r="AF2932" s="13">
        <f t="shared" si="303"/>
        <v>0</v>
      </c>
      <c r="AG2932" s="13">
        <f t="shared" si="299"/>
        <v>0</v>
      </c>
      <c r="AH2932" s="12">
        <f t="shared" si="304"/>
        <v>2</v>
      </c>
    </row>
    <row r="2933" spans="1:34" hidden="1" x14ac:dyDescent="0.3">
      <c r="A2933" s="11" t="s">
        <v>9261</v>
      </c>
      <c r="B2933" s="12" t="s">
        <v>4976</v>
      </c>
      <c r="C2933" s="12" t="s">
        <v>9095</v>
      </c>
      <c r="D2933" s="11" t="s">
        <v>9198</v>
      </c>
      <c r="E2933" s="11" t="s">
        <v>9262</v>
      </c>
      <c r="F2933" s="11" t="s">
        <v>9261</v>
      </c>
      <c r="G2933" s="12" t="s">
        <v>9263</v>
      </c>
      <c r="I2933" s="13"/>
      <c r="J2933" s="16" t="s">
        <v>416</v>
      </c>
      <c r="M2933" s="15"/>
      <c r="N2933" s="13"/>
      <c r="P2933" s="13"/>
      <c r="R2933" s="13"/>
      <c r="T2933" s="13"/>
      <c r="W2933" s="13"/>
      <c r="Y2933" s="13"/>
      <c r="Z2933" s="14"/>
      <c r="AD2933" s="13">
        <f t="shared" si="301"/>
        <v>1</v>
      </c>
      <c r="AE2933" s="13">
        <f t="shared" si="302"/>
        <v>0</v>
      </c>
      <c r="AF2933" s="13">
        <f t="shared" si="303"/>
        <v>0</v>
      </c>
      <c r="AG2933" s="13">
        <f t="shared" si="299"/>
        <v>0</v>
      </c>
      <c r="AH2933" s="12">
        <f t="shared" si="304"/>
        <v>1</v>
      </c>
    </row>
    <row r="2934" spans="1:34" hidden="1" x14ac:dyDescent="0.3">
      <c r="A2934" s="11" t="s">
        <v>9264</v>
      </c>
      <c r="B2934" s="12" t="s">
        <v>4976</v>
      </c>
      <c r="C2934" s="12" t="s">
        <v>9095</v>
      </c>
      <c r="D2934" s="11" t="s">
        <v>9198</v>
      </c>
      <c r="E2934" s="11" t="s">
        <v>7729</v>
      </c>
      <c r="F2934" s="11" t="s">
        <v>9264</v>
      </c>
      <c r="G2934" s="12" t="s">
        <v>9265</v>
      </c>
      <c r="H2934" s="13" t="s">
        <v>370</v>
      </c>
      <c r="I2934" s="13"/>
      <c r="J2934" s="13" t="s">
        <v>370</v>
      </c>
      <c r="M2934" s="15"/>
      <c r="N2934" s="13"/>
      <c r="P2934" s="13"/>
      <c r="R2934" s="13"/>
      <c r="T2934" s="13"/>
      <c r="W2934" s="13"/>
      <c r="Y2934" s="13"/>
      <c r="Z2934" s="14"/>
      <c r="AD2934" s="13">
        <f t="shared" si="301"/>
        <v>2</v>
      </c>
      <c r="AE2934" s="13">
        <f t="shared" si="302"/>
        <v>0</v>
      </c>
      <c r="AF2934" s="13">
        <f t="shared" si="303"/>
        <v>0</v>
      </c>
      <c r="AG2934" s="13">
        <f t="shared" si="299"/>
        <v>0</v>
      </c>
      <c r="AH2934" s="12">
        <f t="shared" si="304"/>
        <v>2</v>
      </c>
    </row>
    <row r="2935" spans="1:34" hidden="1" x14ac:dyDescent="0.3">
      <c r="A2935" s="11" t="s">
        <v>9266</v>
      </c>
      <c r="B2935" s="12" t="s">
        <v>4976</v>
      </c>
      <c r="C2935" s="12" t="s">
        <v>9095</v>
      </c>
      <c r="D2935" s="11" t="s">
        <v>9198</v>
      </c>
      <c r="E2935" s="11" t="s">
        <v>9267</v>
      </c>
      <c r="F2935" s="11" t="s">
        <v>9266</v>
      </c>
      <c r="G2935" s="12" t="s">
        <v>9268</v>
      </c>
      <c r="H2935" s="16" t="s">
        <v>416</v>
      </c>
      <c r="I2935" s="13"/>
      <c r="J2935" s="13"/>
      <c r="M2935" s="15"/>
      <c r="N2935" s="13"/>
      <c r="P2935" s="13"/>
      <c r="R2935" s="13"/>
      <c r="T2935" s="13"/>
      <c r="W2935" s="13"/>
      <c r="Y2935" s="13"/>
      <c r="Z2935" s="14"/>
      <c r="AD2935" s="13">
        <f t="shared" si="301"/>
        <v>1</v>
      </c>
      <c r="AE2935" s="13">
        <f t="shared" si="302"/>
        <v>0</v>
      </c>
      <c r="AF2935" s="13">
        <f t="shared" si="303"/>
        <v>0</v>
      </c>
      <c r="AG2935" s="13">
        <f t="shared" si="299"/>
        <v>0</v>
      </c>
      <c r="AH2935" s="12">
        <f t="shared" si="304"/>
        <v>1</v>
      </c>
    </row>
    <row r="2936" spans="1:34" hidden="1" x14ac:dyDescent="0.3">
      <c r="A2936" s="11" t="s">
        <v>9269</v>
      </c>
      <c r="B2936" s="12" t="s">
        <v>4976</v>
      </c>
      <c r="C2936" s="12" t="s">
        <v>9270</v>
      </c>
      <c r="D2936" s="11" t="s">
        <v>9271</v>
      </c>
      <c r="E2936" s="11" t="s">
        <v>9272</v>
      </c>
      <c r="F2936" s="11" t="s">
        <v>9269</v>
      </c>
      <c r="G2936" s="12" t="s">
        <v>9273</v>
      </c>
      <c r="H2936" s="13" t="s">
        <v>538</v>
      </c>
      <c r="I2936" s="13" t="s">
        <v>538</v>
      </c>
      <c r="J2936" s="13" t="s">
        <v>538</v>
      </c>
      <c r="K2936" s="14" t="s">
        <v>538</v>
      </c>
      <c r="L2936" s="13" t="s">
        <v>524</v>
      </c>
      <c r="M2936" s="15" t="s">
        <v>538</v>
      </c>
      <c r="N2936" s="13" t="s">
        <v>538</v>
      </c>
      <c r="O2936" s="13" t="s">
        <v>524</v>
      </c>
      <c r="P2936" s="13" t="s">
        <v>538</v>
      </c>
      <c r="Q2936" s="13" t="s">
        <v>538</v>
      </c>
      <c r="R2936" s="13" t="s">
        <v>538</v>
      </c>
      <c r="S2936" s="13" t="s">
        <v>538</v>
      </c>
      <c r="T2936" s="13" t="s">
        <v>538</v>
      </c>
      <c r="U2936" s="13" t="s">
        <v>538</v>
      </c>
      <c r="V2936" s="13" t="s">
        <v>524</v>
      </c>
      <c r="W2936" s="13" t="s">
        <v>538</v>
      </c>
      <c r="Y2936" s="13" t="s">
        <v>538</v>
      </c>
      <c r="Z2936" s="14"/>
      <c r="AD2936" s="13">
        <f t="shared" si="301"/>
        <v>0</v>
      </c>
      <c r="AE2936" s="13">
        <f t="shared" si="302"/>
        <v>14</v>
      </c>
      <c r="AF2936" s="13">
        <f t="shared" si="303"/>
        <v>3</v>
      </c>
      <c r="AG2936" s="13">
        <f t="shared" si="299"/>
        <v>0</v>
      </c>
      <c r="AH2936" s="12">
        <f t="shared" si="304"/>
        <v>17</v>
      </c>
    </row>
    <row r="2937" spans="1:34" hidden="1" x14ac:dyDescent="0.3">
      <c r="A2937" s="11" t="s">
        <v>9274</v>
      </c>
      <c r="B2937" s="12" t="s">
        <v>4976</v>
      </c>
      <c r="C2937" s="12" t="s">
        <v>9270</v>
      </c>
      <c r="D2937" s="11" t="s">
        <v>9275</v>
      </c>
      <c r="E2937" s="11" t="s">
        <v>9276</v>
      </c>
      <c r="F2937" s="11" t="s">
        <v>9274</v>
      </c>
      <c r="G2937" s="12" t="s">
        <v>9277</v>
      </c>
      <c r="I2937" s="13"/>
      <c r="J2937" s="13"/>
      <c r="K2937" s="14" t="s">
        <v>370</v>
      </c>
      <c r="M2937" s="15" t="s">
        <v>370</v>
      </c>
      <c r="N2937" s="13"/>
      <c r="P2937" s="13" t="s">
        <v>370</v>
      </c>
      <c r="Q2937" s="13" t="s">
        <v>370</v>
      </c>
      <c r="R2937" s="13"/>
      <c r="T2937" s="13" t="s">
        <v>370</v>
      </c>
      <c r="W2937" s="13" t="s">
        <v>370</v>
      </c>
      <c r="Y2937" s="13" t="s">
        <v>524</v>
      </c>
      <c r="Z2937" s="14"/>
      <c r="AD2937" s="13">
        <f t="shared" si="301"/>
        <v>6</v>
      </c>
      <c r="AE2937" s="13">
        <f t="shared" si="302"/>
        <v>0</v>
      </c>
      <c r="AF2937" s="13">
        <f t="shared" si="303"/>
        <v>1</v>
      </c>
      <c r="AG2937" s="13">
        <f t="shared" ref="AG2937:AG3000" si="305">COUNTIF(H2937:AA2937,"IN")</f>
        <v>0</v>
      </c>
      <c r="AH2937" s="12">
        <f t="shared" si="304"/>
        <v>7</v>
      </c>
    </row>
    <row r="2938" spans="1:34" hidden="1" x14ac:dyDescent="0.3">
      <c r="A2938" s="11" t="s">
        <v>9278</v>
      </c>
      <c r="B2938" s="12" t="s">
        <v>4976</v>
      </c>
      <c r="C2938" s="12" t="s">
        <v>9270</v>
      </c>
      <c r="D2938" s="11" t="s">
        <v>9279</v>
      </c>
      <c r="E2938" s="11" t="s">
        <v>4935</v>
      </c>
      <c r="F2938" s="11" t="s">
        <v>9278</v>
      </c>
      <c r="G2938" s="12" t="s">
        <v>9280</v>
      </c>
      <c r="I2938" s="13" t="s">
        <v>524</v>
      </c>
      <c r="J2938" s="13" t="s">
        <v>370</v>
      </c>
      <c r="K2938" s="14" t="s">
        <v>370</v>
      </c>
      <c r="M2938" s="15" t="s">
        <v>370</v>
      </c>
      <c r="N2938" s="13" t="s">
        <v>370</v>
      </c>
      <c r="O2938" s="13" t="s">
        <v>370</v>
      </c>
      <c r="P2938" s="13" t="s">
        <v>370</v>
      </c>
      <c r="Q2938" s="13" t="s">
        <v>370</v>
      </c>
      <c r="R2938" s="13"/>
      <c r="S2938" s="13" t="s">
        <v>370</v>
      </c>
      <c r="T2938" s="13" t="s">
        <v>370</v>
      </c>
      <c r="U2938" s="13" t="s">
        <v>370</v>
      </c>
      <c r="W2938" s="13" t="s">
        <v>370</v>
      </c>
      <c r="Y2938" s="13"/>
      <c r="Z2938" s="14"/>
      <c r="AD2938" s="13">
        <f t="shared" si="301"/>
        <v>11</v>
      </c>
      <c r="AE2938" s="13">
        <f t="shared" si="302"/>
        <v>0</v>
      </c>
      <c r="AF2938" s="13">
        <f t="shared" si="303"/>
        <v>1</v>
      </c>
      <c r="AG2938" s="13">
        <f t="shared" si="305"/>
        <v>0</v>
      </c>
      <c r="AH2938" s="12">
        <f t="shared" si="304"/>
        <v>12</v>
      </c>
    </row>
    <row r="2939" spans="1:34" hidden="1" x14ac:dyDescent="0.3">
      <c r="A2939" s="11" t="s">
        <v>9281</v>
      </c>
      <c r="B2939" s="12" t="s">
        <v>4976</v>
      </c>
      <c r="C2939" s="12" t="s">
        <v>9270</v>
      </c>
      <c r="D2939" s="11" t="s">
        <v>9279</v>
      </c>
      <c r="E2939" s="11" t="s">
        <v>722</v>
      </c>
      <c r="F2939" s="11" t="s">
        <v>9281</v>
      </c>
      <c r="G2939" s="12" t="s">
        <v>9282</v>
      </c>
      <c r="H2939" s="13" t="s">
        <v>370</v>
      </c>
      <c r="I2939" s="13"/>
      <c r="J2939" s="13" t="s">
        <v>370</v>
      </c>
      <c r="K2939" s="14" t="s">
        <v>370</v>
      </c>
      <c r="L2939" s="13" t="s">
        <v>524</v>
      </c>
      <c r="M2939" s="15"/>
      <c r="N2939" s="13"/>
      <c r="P2939" s="13"/>
      <c r="R2939" s="13" t="s">
        <v>370</v>
      </c>
      <c r="S2939" s="13" t="s">
        <v>538</v>
      </c>
      <c r="T2939" s="13"/>
      <c r="V2939" s="13" t="s">
        <v>370</v>
      </c>
      <c r="W2939" s="13"/>
      <c r="Y2939" s="13"/>
      <c r="Z2939" s="14"/>
      <c r="AD2939" s="13">
        <f t="shared" si="301"/>
        <v>5</v>
      </c>
      <c r="AE2939" s="13">
        <f t="shared" si="302"/>
        <v>1</v>
      </c>
      <c r="AF2939" s="13">
        <f t="shared" si="303"/>
        <v>1</v>
      </c>
      <c r="AG2939" s="13">
        <f t="shared" si="305"/>
        <v>0</v>
      </c>
      <c r="AH2939" s="12">
        <f t="shared" si="304"/>
        <v>7</v>
      </c>
    </row>
    <row r="2940" spans="1:34" hidden="1" x14ac:dyDescent="0.3">
      <c r="A2940" s="11" t="s">
        <v>9283</v>
      </c>
      <c r="B2940" s="12" t="s">
        <v>4976</v>
      </c>
      <c r="C2940" s="12" t="s">
        <v>9270</v>
      </c>
      <c r="D2940" s="11" t="s">
        <v>9279</v>
      </c>
      <c r="E2940" s="11" t="s">
        <v>9284</v>
      </c>
      <c r="F2940" s="11" t="s">
        <v>9283</v>
      </c>
      <c r="G2940" s="12" t="s">
        <v>9285</v>
      </c>
      <c r="I2940" s="13"/>
      <c r="J2940" s="13"/>
      <c r="L2940" s="13" t="s">
        <v>370</v>
      </c>
      <c r="M2940" s="15" t="s">
        <v>370</v>
      </c>
      <c r="N2940" s="13"/>
      <c r="O2940" s="13" t="s">
        <v>370</v>
      </c>
      <c r="P2940" s="13"/>
      <c r="R2940" s="13"/>
      <c r="S2940" s="13" t="s">
        <v>370</v>
      </c>
      <c r="T2940" s="13"/>
      <c r="W2940" s="13"/>
      <c r="Y2940" s="13"/>
      <c r="Z2940" s="14"/>
      <c r="AD2940" s="13">
        <f t="shared" si="301"/>
        <v>4</v>
      </c>
      <c r="AE2940" s="13">
        <f t="shared" si="302"/>
        <v>0</v>
      </c>
      <c r="AF2940" s="13">
        <f t="shared" si="303"/>
        <v>0</v>
      </c>
      <c r="AG2940" s="13">
        <f t="shared" si="305"/>
        <v>0</v>
      </c>
      <c r="AH2940" s="12">
        <f t="shared" si="304"/>
        <v>4</v>
      </c>
    </row>
    <row r="2941" spans="1:34" hidden="1" x14ac:dyDescent="0.3">
      <c r="A2941" s="11" t="s">
        <v>9286</v>
      </c>
      <c r="B2941" s="12" t="s">
        <v>4976</v>
      </c>
      <c r="C2941" s="12" t="s">
        <v>9270</v>
      </c>
      <c r="D2941" s="11" t="s">
        <v>9279</v>
      </c>
      <c r="E2941" s="11" t="s">
        <v>9287</v>
      </c>
      <c r="F2941" s="11" t="s">
        <v>9286</v>
      </c>
      <c r="G2941" s="12" t="s">
        <v>9288</v>
      </c>
      <c r="H2941" s="13" t="s">
        <v>370</v>
      </c>
      <c r="I2941" s="13"/>
      <c r="J2941" s="13"/>
      <c r="K2941" s="14" t="s">
        <v>524</v>
      </c>
      <c r="M2941" s="15"/>
      <c r="N2941" s="13"/>
      <c r="P2941" s="13"/>
      <c r="R2941" s="13"/>
      <c r="T2941" s="13"/>
      <c r="V2941" s="13" t="s">
        <v>370</v>
      </c>
      <c r="W2941" s="13"/>
      <c r="Y2941" s="13"/>
      <c r="Z2941" s="14"/>
      <c r="AD2941" s="13">
        <f t="shared" si="301"/>
        <v>2</v>
      </c>
      <c r="AE2941" s="13">
        <f t="shared" si="302"/>
        <v>0</v>
      </c>
      <c r="AF2941" s="13">
        <f t="shared" si="303"/>
        <v>1</v>
      </c>
      <c r="AG2941" s="13">
        <f t="shared" si="305"/>
        <v>0</v>
      </c>
      <c r="AH2941" s="12">
        <f t="shared" si="304"/>
        <v>3</v>
      </c>
    </row>
    <row r="2942" spans="1:34" hidden="1" x14ac:dyDescent="0.3">
      <c r="A2942" s="11" t="s">
        <v>9289</v>
      </c>
      <c r="B2942" s="12" t="s">
        <v>4976</v>
      </c>
      <c r="C2942" s="12" t="s">
        <v>9270</v>
      </c>
      <c r="D2942" s="11" t="s">
        <v>9279</v>
      </c>
      <c r="E2942" s="11" t="s">
        <v>9290</v>
      </c>
      <c r="F2942" s="11" t="s">
        <v>9289</v>
      </c>
      <c r="G2942" s="12" t="s">
        <v>9291</v>
      </c>
      <c r="H2942" s="13" t="s">
        <v>370</v>
      </c>
      <c r="I2942" s="13"/>
      <c r="J2942" s="13"/>
      <c r="L2942" s="13" t="s">
        <v>370</v>
      </c>
      <c r="M2942" s="15"/>
      <c r="N2942" s="13"/>
      <c r="P2942" s="13"/>
      <c r="R2942" s="13"/>
      <c r="T2942" s="13"/>
      <c r="W2942" s="13"/>
      <c r="Y2942" s="13"/>
      <c r="Z2942" s="14" t="s">
        <v>370</v>
      </c>
      <c r="AD2942" s="13">
        <f t="shared" si="301"/>
        <v>3</v>
      </c>
      <c r="AE2942" s="13">
        <f t="shared" si="302"/>
        <v>0</v>
      </c>
      <c r="AF2942" s="13">
        <f t="shared" si="303"/>
        <v>0</v>
      </c>
      <c r="AG2942" s="13">
        <f t="shared" si="305"/>
        <v>0</v>
      </c>
      <c r="AH2942" s="12">
        <f t="shared" si="304"/>
        <v>3</v>
      </c>
    </row>
    <row r="2943" spans="1:34" hidden="1" x14ac:dyDescent="0.3">
      <c r="A2943" s="11" t="s">
        <v>9292</v>
      </c>
      <c r="B2943" s="12" t="s">
        <v>4976</v>
      </c>
      <c r="C2943" s="12" t="s">
        <v>9270</v>
      </c>
      <c r="D2943" s="11" t="s">
        <v>9293</v>
      </c>
      <c r="E2943" s="11" t="s">
        <v>9294</v>
      </c>
      <c r="F2943" s="11" t="s">
        <v>9292</v>
      </c>
      <c r="G2943" s="12" t="s">
        <v>9295</v>
      </c>
      <c r="I2943" s="13"/>
      <c r="J2943" s="13" t="s">
        <v>370</v>
      </c>
      <c r="M2943" s="15" t="s">
        <v>370</v>
      </c>
      <c r="N2943" s="13"/>
      <c r="O2943" s="13" t="s">
        <v>370</v>
      </c>
      <c r="P2943" s="13"/>
      <c r="R2943" s="13"/>
      <c r="S2943" s="13" t="s">
        <v>370</v>
      </c>
      <c r="T2943" s="13"/>
      <c r="W2943" s="13" t="s">
        <v>370</v>
      </c>
      <c r="Y2943" s="13"/>
      <c r="Z2943" s="14"/>
      <c r="AD2943" s="13">
        <f t="shared" si="301"/>
        <v>5</v>
      </c>
      <c r="AE2943" s="13">
        <f t="shared" si="302"/>
        <v>0</v>
      </c>
      <c r="AF2943" s="13">
        <f t="shared" si="303"/>
        <v>0</v>
      </c>
      <c r="AG2943" s="13">
        <f t="shared" si="305"/>
        <v>0</v>
      </c>
      <c r="AH2943" s="12">
        <f t="shared" si="304"/>
        <v>5</v>
      </c>
    </row>
    <row r="2944" spans="1:34" hidden="1" x14ac:dyDescent="0.3">
      <c r="A2944" s="11" t="s">
        <v>9296</v>
      </c>
      <c r="B2944" s="12" t="s">
        <v>4976</v>
      </c>
      <c r="C2944" s="12" t="s">
        <v>9270</v>
      </c>
      <c r="D2944" s="11" t="s">
        <v>9297</v>
      </c>
      <c r="E2944" s="11" t="s">
        <v>9298</v>
      </c>
      <c r="F2944" s="11" t="s">
        <v>9296</v>
      </c>
      <c r="G2944" s="12" t="s">
        <v>9299</v>
      </c>
      <c r="I2944" s="13"/>
      <c r="J2944" s="13" t="s">
        <v>370</v>
      </c>
      <c r="K2944" s="14" t="s">
        <v>370</v>
      </c>
      <c r="M2944" s="15" t="s">
        <v>370</v>
      </c>
      <c r="N2944" s="13"/>
      <c r="O2944" s="13" t="s">
        <v>370</v>
      </c>
      <c r="P2944" s="13"/>
      <c r="R2944" s="13"/>
      <c r="S2944" s="13" t="s">
        <v>370</v>
      </c>
      <c r="T2944" s="13"/>
      <c r="W2944" s="13" t="s">
        <v>370</v>
      </c>
      <c r="Y2944" s="13"/>
      <c r="Z2944" s="14"/>
      <c r="AD2944" s="13">
        <f t="shared" si="301"/>
        <v>6</v>
      </c>
      <c r="AE2944" s="13">
        <f t="shared" si="302"/>
        <v>0</v>
      </c>
      <c r="AF2944" s="13">
        <f t="shared" si="303"/>
        <v>0</v>
      </c>
      <c r="AG2944" s="13">
        <f t="shared" si="305"/>
        <v>0</v>
      </c>
      <c r="AH2944" s="12">
        <f t="shared" si="304"/>
        <v>6</v>
      </c>
    </row>
    <row r="2945" spans="1:34" hidden="1" x14ac:dyDescent="0.3">
      <c r="A2945" s="11" t="s">
        <v>9300</v>
      </c>
      <c r="B2945" s="12" t="s">
        <v>4976</v>
      </c>
      <c r="C2945" s="12" t="s">
        <v>9270</v>
      </c>
      <c r="D2945" s="11" t="s">
        <v>9297</v>
      </c>
      <c r="E2945" s="11" t="s">
        <v>9301</v>
      </c>
      <c r="F2945" s="11" t="s">
        <v>9300</v>
      </c>
      <c r="G2945" s="12" t="s">
        <v>9302</v>
      </c>
      <c r="I2945" s="13"/>
      <c r="J2945" s="13" t="s">
        <v>370</v>
      </c>
      <c r="M2945" s="15"/>
      <c r="N2945" s="13"/>
      <c r="P2945" s="13"/>
      <c r="R2945" s="13"/>
      <c r="S2945" s="13" t="s">
        <v>370</v>
      </c>
      <c r="T2945" s="13"/>
      <c r="W2945" s="13"/>
      <c r="Y2945" s="13"/>
      <c r="Z2945" s="14"/>
      <c r="AD2945" s="13">
        <f t="shared" si="301"/>
        <v>2</v>
      </c>
      <c r="AE2945" s="13">
        <f t="shared" si="302"/>
        <v>0</v>
      </c>
      <c r="AF2945" s="13">
        <f t="shared" si="303"/>
        <v>0</v>
      </c>
      <c r="AG2945" s="13">
        <f t="shared" si="305"/>
        <v>0</v>
      </c>
      <c r="AH2945" s="12">
        <f t="shared" si="304"/>
        <v>2</v>
      </c>
    </row>
    <row r="2946" spans="1:34" hidden="1" x14ac:dyDescent="0.3">
      <c r="A2946" s="11" t="s">
        <v>9303</v>
      </c>
      <c r="B2946" s="12" t="s">
        <v>4976</v>
      </c>
      <c r="C2946" s="12" t="s">
        <v>9270</v>
      </c>
      <c r="D2946" s="11" t="s">
        <v>9297</v>
      </c>
      <c r="E2946" s="11" t="s">
        <v>2313</v>
      </c>
      <c r="F2946" s="11" t="s">
        <v>9303</v>
      </c>
      <c r="G2946" s="12" t="s">
        <v>9304</v>
      </c>
      <c r="I2946" s="13"/>
      <c r="J2946" s="13" t="s">
        <v>370</v>
      </c>
      <c r="K2946" s="14" t="s">
        <v>370</v>
      </c>
      <c r="M2946" s="15" t="s">
        <v>370</v>
      </c>
      <c r="N2946" s="13"/>
      <c r="O2946" s="13" t="s">
        <v>370</v>
      </c>
      <c r="P2946" s="13" t="s">
        <v>370</v>
      </c>
      <c r="Q2946" s="13" t="s">
        <v>370</v>
      </c>
      <c r="R2946" s="13"/>
      <c r="S2946" s="13" t="s">
        <v>370</v>
      </c>
      <c r="T2946" s="13" t="s">
        <v>370</v>
      </c>
      <c r="W2946" s="13" t="s">
        <v>370</v>
      </c>
      <c r="Y2946" s="13"/>
      <c r="Z2946" s="14"/>
      <c r="AD2946" s="13">
        <f t="shared" si="301"/>
        <v>9</v>
      </c>
      <c r="AE2946" s="13">
        <f t="shared" si="302"/>
        <v>0</v>
      </c>
      <c r="AF2946" s="13">
        <f t="shared" si="303"/>
        <v>0</v>
      </c>
      <c r="AG2946" s="13">
        <f t="shared" si="305"/>
        <v>0</v>
      </c>
      <c r="AH2946" s="12">
        <f t="shared" si="304"/>
        <v>9</v>
      </c>
    </row>
    <row r="2947" spans="1:34" hidden="1" x14ac:dyDescent="0.3">
      <c r="A2947" s="11" t="s">
        <v>9305</v>
      </c>
      <c r="B2947" s="12" t="s">
        <v>4976</v>
      </c>
      <c r="C2947" s="12" t="s">
        <v>9270</v>
      </c>
      <c r="D2947" s="11" t="s">
        <v>9297</v>
      </c>
      <c r="E2947" s="11" t="s">
        <v>4964</v>
      </c>
      <c r="F2947" s="11" t="s">
        <v>9305</v>
      </c>
      <c r="G2947" s="12" t="s">
        <v>9306</v>
      </c>
      <c r="I2947" s="13"/>
      <c r="J2947" s="13"/>
      <c r="M2947" s="15" t="s">
        <v>370</v>
      </c>
      <c r="N2947" s="13"/>
      <c r="O2947" s="13" t="s">
        <v>370</v>
      </c>
      <c r="P2947" s="13"/>
      <c r="R2947" s="13"/>
      <c r="T2947" s="13"/>
      <c r="W2947" s="13"/>
      <c r="Y2947" s="13"/>
      <c r="Z2947" s="14"/>
      <c r="AD2947" s="13">
        <f t="shared" si="301"/>
        <v>2</v>
      </c>
      <c r="AE2947" s="13">
        <f t="shared" si="302"/>
        <v>0</v>
      </c>
      <c r="AF2947" s="13">
        <f t="shared" si="303"/>
        <v>0</v>
      </c>
      <c r="AG2947" s="13">
        <f t="shared" si="305"/>
        <v>0</v>
      </c>
      <c r="AH2947" s="12">
        <f t="shared" si="304"/>
        <v>2</v>
      </c>
    </row>
    <row r="2948" spans="1:34" hidden="1" x14ac:dyDescent="0.3">
      <c r="A2948" s="11" t="s">
        <v>9307</v>
      </c>
      <c r="B2948" s="12" t="s">
        <v>4976</v>
      </c>
      <c r="C2948" s="12" t="s">
        <v>9270</v>
      </c>
      <c r="D2948" s="11" t="s">
        <v>9297</v>
      </c>
      <c r="E2948" s="11" t="s">
        <v>9308</v>
      </c>
      <c r="F2948" s="11" t="s">
        <v>9307</v>
      </c>
      <c r="G2948" s="12" t="s">
        <v>9309</v>
      </c>
      <c r="H2948" s="13" t="s">
        <v>370</v>
      </c>
      <c r="I2948" s="13"/>
      <c r="J2948" s="13" t="s">
        <v>370</v>
      </c>
      <c r="K2948" s="14" t="s">
        <v>370</v>
      </c>
      <c r="M2948" s="15" t="s">
        <v>370</v>
      </c>
      <c r="N2948" s="13"/>
      <c r="O2948" s="13" t="s">
        <v>370</v>
      </c>
      <c r="P2948" s="13" t="s">
        <v>370</v>
      </c>
      <c r="Q2948" s="13" t="s">
        <v>370</v>
      </c>
      <c r="R2948" s="13" t="s">
        <v>370</v>
      </c>
      <c r="S2948" s="13" t="s">
        <v>370</v>
      </c>
      <c r="T2948" s="13" t="s">
        <v>370</v>
      </c>
      <c r="U2948" s="13" t="s">
        <v>370</v>
      </c>
      <c r="W2948" s="13" t="s">
        <v>370</v>
      </c>
      <c r="Y2948" s="13"/>
      <c r="Z2948" s="14"/>
      <c r="AD2948" s="13">
        <f t="shared" si="301"/>
        <v>12</v>
      </c>
      <c r="AE2948" s="13">
        <f t="shared" si="302"/>
        <v>0</v>
      </c>
      <c r="AF2948" s="13">
        <f t="shared" si="303"/>
        <v>0</v>
      </c>
      <c r="AG2948" s="13">
        <f t="shared" si="305"/>
        <v>0</v>
      </c>
      <c r="AH2948" s="12">
        <f t="shared" si="304"/>
        <v>12</v>
      </c>
    </row>
    <row r="2949" spans="1:34" hidden="1" x14ac:dyDescent="0.3">
      <c r="A2949" s="11" t="s">
        <v>9310</v>
      </c>
      <c r="B2949" s="12" t="s">
        <v>4976</v>
      </c>
      <c r="C2949" s="12" t="s">
        <v>9270</v>
      </c>
      <c r="D2949" s="11" t="s">
        <v>9297</v>
      </c>
      <c r="E2949" s="11" t="s">
        <v>9311</v>
      </c>
      <c r="F2949" s="11" t="s">
        <v>9310</v>
      </c>
      <c r="G2949" s="12" t="s">
        <v>9312</v>
      </c>
      <c r="I2949" s="13"/>
      <c r="J2949" s="13"/>
      <c r="M2949" s="15" t="s">
        <v>370</v>
      </c>
      <c r="N2949" s="13"/>
      <c r="P2949" s="13"/>
      <c r="R2949" s="13"/>
      <c r="T2949" s="13"/>
      <c r="W2949" s="13"/>
      <c r="Y2949" s="13"/>
      <c r="Z2949" s="14"/>
      <c r="AD2949" s="13">
        <f t="shared" si="301"/>
        <v>1</v>
      </c>
      <c r="AE2949" s="13">
        <f t="shared" si="302"/>
        <v>0</v>
      </c>
      <c r="AF2949" s="13">
        <f t="shared" si="303"/>
        <v>0</v>
      </c>
      <c r="AG2949" s="13">
        <f t="shared" si="305"/>
        <v>0</v>
      </c>
      <c r="AH2949" s="12">
        <f t="shared" si="304"/>
        <v>1</v>
      </c>
    </row>
    <row r="2950" spans="1:34" hidden="1" x14ac:dyDescent="0.3">
      <c r="A2950" s="11" t="s">
        <v>9313</v>
      </c>
      <c r="B2950" s="12" t="s">
        <v>4976</v>
      </c>
      <c r="C2950" s="12" t="s">
        <v>9270</v>
      </c>
      <c r="D2950" s="11" t="s">
        <v>9297</v>
      </c>
      <c r="E2950" s="11" t="s">
        <v>4352</v>
      </c>
      <c r="F2950" s="11" t="s">
        <v>9313</v>
      </c>
      <c r="G2950" s="12" t="s">
        <v>9314</v>
      </c>
      <c r="I2950" s="13"/>
      <c r="J2950" s="13"/>
      <c r="M2950" s="16" t="s">
        <v>416</v>
      </c>
      <c r="N2950" s="13"/>
      <c r="P2950" s="13"/>
      <c r="R2950" s="13"/>
      <c r="T2950" s="13"/>
      <c r="W2950" s="13"/>
      <c r="Y2950" s="13"/>
      <c r="Z2950" s="14"/>
      <c r="AD2950" s="13">
        <f t="shared" ref="AD2950:AD3001" si="306">COUNTIF(H2950:Z2950,"X")+COUNTIF(H2950:Z2950, "X(e)")</f>
        <v>1</v>
      </c>
      <c r="AE2950" s="13">
        <f t="shared" ref="AE2950:AE3013" si="307">COUNTIF(H2950:Z2950,"NB")</f>
        <v>0</v>
      </c>
      <c r="AF2950" s="13">
        <f t="shared" ref="AF2950:AF3013" si="308">COUNTIF(H2950:Z2950,"V")</f>
        <v>0</v>
      </c>
      <c r="AG2950" s="13">
        <f t="shared" si="305"/>
        <v>0</v>
      </c>
      <c r="AH2950" s="12">
        <f t="shared" ref="AH2950:AH2999" si="309">SUM(AD2950:AG2950)</f>
        <v>1</v>
      </c>
    </row>
    <row r="2951" spans="1:34" hidden="1" x14ac:dyDescent="0.3">
      <c r="A2951" s="11" t="s">
        <v>9315</v>
      </c>
      <c r="B2951" s="12" t="s">
        <v>4976</v>
      </c>
      <c r="C2951" s="12" t="s">
        <v>9270</v>
      </c>
      <c r="D2951" s="11" t="s">
        <v>9297</v>
      </c>
      <c r="E2951" s="11" t="s">
        <v>9316</v>
      </c>
      <c r="F2951" s="11" t="s">
        <v>9315</v>
      </c>
      <c r="G2951" s="12" t="s">
        <v>9317</v>
      </c>
      <c r="I2951" s="13"/>
      <c r="J2951" s="13" t="s">
        <v>370</v>
      </c>
      <c r="K2951" s="14" t="s">
        <v>370</v>
      </c>
      <c r="M2951" s="15" t="s">
        <v>370</v>
      </c>
      <c r="N2951" s="13"/>
      <c r="O2951" s="13" t="s">
        <v>370</v>
      </c>
      <c r="P2951" s="13"/>
      <c r="R2951" s="13"/>
      <c r="S2951" s="13" t="s">
        <v>370</v>
      </c>
      <c r="T2951" s="13"/>
      <c r="W2951" s="13" t="s">
        <v>370</v>
      </c>
      <c r="Y2951" s="13"/>
      <c r="Z2951" s="14"/>
      <c r="AD2951" s="13">
        <f t="shared" si="306"/>
        <v>6</v>
      </c>
      <c r="AE2951" s="13">
        <f t="shared" si="307"/>
        <v>0</v>
      </c>
      <c r="AF2951" s="13">
        <f t="shared" si="308"/>
        <v>0</v>
      </c>
      <c r="AG2951" s="13">
        <f t="shared" si="305"/>
        <v>0</v>
      </c>
      <c r="AH2951" s="12">
        <f t="shared" si="309"/>
        <v>6</v>
      </c>
    </row>
    <row r="2952" spans="1:34" hidden="1" x14ac:dyDescent="0.3">
      <c r="A2952" s="11" t="s">
        <v>9318</v>
      </c>
      <c r="B2952" s="12" t="s">
        <v>4976</v>
      </c>
      <c r="C2952" s="12" t="s">
        <v>9270</v>
      </c>
      <c r="D2952" s="11" t="s">
        <v>9319</v>
      </c>
      <c r="E2952" s="11" t="s">
        <v>391</v>
      </c>
      <c r="F2952" s="11" t="s">
        <v>9318</v>
      </c>
      <c r="G2952" s="12" t="s">
        <v>9320</v>
      </c>
      <c r="H2952" s="13" t="s">
        <v>370</v>
      </c>
      <c r="I2952" s="13"/>
      <c r="J2952" s="13" t="s">
        <v>370</v>
      </c>
      <c r="K2952" s="14" t="s">
        <v>370</v>
      </c>
      <c r="M2952" s="15" t="s">
        <v>370</v>
      </c>
      <c r="N2952" s="13"/>
      <c r="O2952" s="13" t="s">
        <v>370</v>
      </c>
      <c r="P2952" s="13"/>
      <c r="R2952" s="13" t="s">
        <v>370</v>
      </c>
      <c r="S2952" s="13" t="s">
        <v>370</v>
      </c>
      <c r="T2952" s="13"/>
      <c r="V2952" s="13" t="s">
        <v>370</v>
      </c>
      <c r="W2952" s="13" t="s">
        <v>370</v>
      </c>
      <c r="Y2952" s="13"/>
      <c r="Z2952" s="14"/>
      <c r="AD2952" s="13">
        <f t="shared" si="306"/>
        <v>9</v>
      </c>
      <c r="AE2952" s="13">
        <f t="shared" si="307"/>
        <v>0</v>
      </c>
      <c r="AF2952" s="13">
        <f t="shared" si="308"/>
        <v>0</v>
      </c>
      <c r="AG2952" s="13">
        <f t="shared" si="305"/>
        <v>0</v>
      </c>
      <c r="AH2952" s="12">
        <f t="shared" si="309"/>
        <v>9</v>
      </c>
    </row>
    <row r="2953" spans="1:34" hidden="1" x14ac:dyDescent="0.3">
      <c r="A2953" s="11" t="s">
        <v>9321</v>
      </c>
      <c r="B2953" s="12" t="s">
        <v>4976</v>
      </c>
      <c r="C2953" s="12" t="s">
        <v>9270</v>
      </c>
      <c r="D2953" s="11" t="s">
        <v>9319</v>
      </c>
      <c r="E2953" s="11" t="s">
        <v>6975</v>
      </c>
      <c r="F2953" s="11" t="s">
        <v>9321</v>
      </c>
      <c r="G2953" s="12" t="s">
        <v>9322</v>
      </c>
      <c r="H2953" s="13" t="s">
        <v>370</v>
      </c>
      <c r="I2953" s="13"/>
      <c r="J2953" s="13" t="s">
        <v>370</v>
      </c>
      <c r="K2953" s="14" t="s">
        <v>370</v>
      </c>
      <c r="M2953" s="15"/>
      <c r="N2953" s="13"/>
      <c r="P2953" s="13"/>
      <c r="R2953" s="13" t="s">
        <v>370</v>
      </c>
      <c r="T2953" s="13"/>
      <c r="V2953" s="13" t="s">
        <v>370</v>
      </c>
      <c r="W2953" s="13"/>
      <c r="Y2953" s="13"/>
      <c r="Z2953" s="14"/>
      <c r="AD2953" s="13">
        <f t="shared" si="306"/>
        <v>5</v>
      </c>
      <c r="AE2953" s="13">
        <f t="shared" si="307"/>
        <v>0</v>
      </c>
      <c r="AF2953" s="13">
        <f t="shared" si="308"/>
        <v>0</v>
      </c>
      <c r="AG2953" s="13">
        <f t="shared" si="305"/>
        <v>0</v>
      </c>
      <c r="AH2953" s="12">
        <f t="shared" si="309"/>
        <v>5</v>
      </c>
    </row>
    <row r="2954" spans="1:34" hidden="1" x14ac:dyDescent="0.3">
      <c r="A2954" s="11" t="s">
        <v>9323</v>
      </c>
      <c r="B2954" s="12" t="s">
        <v>4976</v>
      </c>
      <c r="C2954" s="12" t="s">
        <v>9270</v>
      </c>
      <c r="D2954" s="11" t="s">
        <v>9319</v>
      </c>
      <c r="E2954" s="11" t="s">
        <v>2977</v>
      </c>
      <c r="F2954" s="11" t="s">
        <v>9323</v>
      </c>
      <c r="G2954" s="12" t="s">
        <v>9324</v>
      </c>
      <c r="I2954" s="13"/>
      <c r="J2954" s="13"/>
      <c r="M2954" s="15" t="s">
        <v>370</v>
      </c>
      <c r="N2954" s="13"/>
      <c r="O2954" s="13" t="s">
        <v>370</v>
      </c>
      <c r="P2954" s="13"/>
      <c r="R2954" s="13"/>
      <c r="S2954" s="13" t="s">
        <v>370</v>
      </c>
      <c r="T2954" s="13"/>
      <c r="W2954" s="13"/>
      <c r="Y2954" s="13"/>
      <c r="Z2954" s="14"/>
      <c r="AD2954" s="13">
        <f t="shared" si="306"/>
        <v>3</v>
      </c>
      <c r="AE2954" s="13">
        <f t="shared" si="307"/>
        <v>0</v>
      </c>
      <c r="AF2954" s="13">
        <f t="shared" si="308"/>
        <v>0</v>
      </c>
      <c r="AG2954" s="13">
        <f t="shared" si="305"/>
        <v>0</v>
      </c>
      <c r="AH2954" s="12">
        <f t="shared" si="309"/>
        <v>3</v>
      </c>
    </row>
    <row r="2955" spans="1:34" hidden="1" x14ac:dyDescent="0.3">
      <c r="A2955" s="11" t="s">
        <v>9325</v>
      </c>
      <c r="B2955" s="12" t="s">
        <v>4976</v>
      </c>
      <c r="C2955" s="12" t="s">
        <v>9270</v>
      </c>
      <c r="D2955" s="11" t="s">
        <v>9319</v>
      </c>
      <c r="E2955" s="11" t="s">
        <v>1544</v>
      </c>
      <c r="F2955" s="11" t="s">
        <v>9325</v>
      </c>
      <c r="G2955" s="12" t="s">
        <v>9326</v>
      </c>
      <c r="I2955" s="13"/>
      <c r="J2955" s="13"/>
      <c r="K2955" s="14" t="s">
        <v>370</v>
      </c>
      <c r="M2955" s="15"/>
      <c r="N2955" s="13"/>
      <c r="P2955" s="13"/>
      <c r="R2955" s="13"/>
      <c r="S2955" s="16" t="s">
        <v>416</v>
      </c>
      <c r="T2955" s="13"/>
      <c r="W2955" s="13"/>
      <c r="Y2955" s="13"/>
      <c r="Z2955" s="14"/>
      <c r="AD2955" s="13">
        <f t="shared" si="306"/>
        <v>2</v>
      </c>
      <c r="AE2955" s="13">
        <f t="shared" si="307"/>
        <v>0</v>
      </c>
      <c r="AF2955" s="13">
        <f t="shared" si="308"/>
        <v>0</v>
      </c>
      <c r="AG2955" s="13">
        <f t="shared" si="305"/>
        <v>0</v>
      </c>
      <c r="AH2955" s="12">
        <f t="shared" si="309"/>
        <v>2</v>
      </c>
    </row>
    <row r="2956" spans="1:34" hidden="1" x14ac:dyDescent="0.3">
      <c r="A2956" s="11" t="s">
        <v>9327</v>
      </c>
      <c r="B2956" s="12" t="s">
        <v>4976</v>
      </c>
      <c r="C2956" s="12" t="s">
        <v>9270</v>
      </c>
      <c r="D2956" s="11" t="s">
        <v>9319</v>
      </c>
      <c r="E2956" s="11" t="s">
        <v>7217</v>
      </c>
      <c r="F2956" s="11" t="s">
        <v>9327</v>
      </c>
      <c r="G2956" s="12" t="s">
        <v>9328</v>
      </c>
      <c r="I2956" s="13"/>
      <c r="J2956" s="13"/>
      <c r="M2956" s="15" t="s">
        <v>370</v>
      </c>
      <c r="N2956" s="13"/>
      <c r="O2956" s="13" t="s">
        <v>370</v>
      </c>
      <c r="P2956" s="13"/>
      <c r="R2956" s="13"/>
      <c r="S2956" s="13" t="s">
        <v>370</v>
      </c>
      <c r="T2956" s="13"/>
      <c r="W2956" s="13" t="s">
        <v>370</v>
      </c>
      <c r="Y2956" s="13"/>
      <c r="Z2956" s="14"/>
      <c r="AD2956" s="13">
        <f t="shared" si="306"/>
        <v>4</v>
      </c>
      <c r="AE2956" s="13">
        <f t="shared" si="307"/>
        <v>0</v>
      </c>
      <c r="AF2956" s="13">
        <f t="shared" si="308"/>
        <v>0</v>
      </c>
      <c r="AG2956" s="13">
        <f t="shared" si="305"/>
        <v>0</v>
      </c>
      <c r="AH2956" s="12">
        <f t="shared" si="309"/>
        <v>4</v>
      </c>
    </row>
    <row r="2957" spans="1:34" hidden="1" x14ac:dyDescent="0.3">
      <c r="A2957" s="11" t="s">
        <v>9329</v>
      </c>
      <c r="B2957" s="12" t="s">
        <v>4976</v>
      </c>
      <c r="C2957" s="12" t="s">
        <v>9270</v>
      </c>
      <c r="D2957" s="11" t="s">
        <v>9319</v>
      </c>
      <c r="E2957" s="11" t="s">
        <v>9330</v>
      </c>
      <c r="F2957" s="11" t="s">
        <v>9329</v>
      </c>
      <c r="G2957" s="12" t="s">
        <v>9331</v>
      </c>
      <c r="I2957" s="13"/>
      <c r="J2957" s="13" t="s">
        <v>370</v>
      </c>
      <c r="K2957" s="14" t="s">
        <v>370</v>
      </c>
      <c r="M2957" s="15" t="s">
        <v>370</v>
      </c>
      <c r="N2957" s="13"/>
      <c r="O2957" s="13" t="s">
        <v>370</v>
      </c>
      <c r="P2957" s="13" t="s">
        <v>370</v>
      </c>
      <c r="Q2957" s="13" t="s">
        <v>370</v>
      </c>
      <c r="R2957" s="13"/>
      <c r="S2957" s="13" t="s">
        <v>370</v>
      </c>
      <c r="T2957" s="13" t="s">
        <v>370</v>
      </c>
      <c r="U2957" s="13" t="s">
        <v>370</v>
      </c>
      <c r="W2957" s="13" t="s">
        <v>370</v>
      </c>
      <c r="Y2957" s="13"/>
      <c r="Z2957" s="14"/>
      <c r="AD2957" s="13">
        <f t="shared" si="306"/>
        <v>10</v>
      </c>
      <c r="AE2957" s="13">
        <f t="shared" si="307"/>
        <v>0</v>
      </c>
      <c r="AF2957" s="13">
        <f t="shared" si="308"/>
        <v>0</v>
      </c>
      <c r="AG2957" s="13">
        <f t="shared" si="305"/>
        <v>0</v>
      </c>
      <c r="AH2957" s="12">
        <f t="shared" si="309"/>
        <v>10</v>
      </c>
    </row>
    <row r="2958" spans="1:34" hidden="1" x14ac:dyDescent="0.3">
      <c r="A2958" s="11" t="s">
        <v>9332</v>
      </c>
      <c r="B2958" s="12" t="s">
        <v>4976</v>
      </c>
      <c r="C2958" s="12" t="s">
        <v>9270</v>
      </c>
      <c r="D2958" s="11" t="s">
        <v>9319</v>
      </c>
      <c r="E2958" s="11" t="s">
        <v>9333</v>
      </c>
      <c r="F2958" s="11" t="s">
        <v>9332</v>
      </c>
      <c r="G2958" s="12" t="s">
        <v>9334</v>
      </c>
      <c r="I2958" s="13"/>
      <c r="J2958" s="13" t="s">
        <v>370</v>
      </c>
      <c r="M2958" s="15" t="s">
        <v>370</v>
      </c>
      <c r="N2958" s="13"/>
      <c r="O2958" s="13" t="s">
        <v>370</v>
      </c>
      <c r="P2958" s="13"/>
      <c r="R2958" s="13"/>
      <c r="S2958" s="13" t="s">
        <v>370</v>
      </c>
      <c r="T2958" s="13"/>
      <c r="W2958" s="13" t="s">
        <v>370</v>
      </c>
      <c r="Y2958" s="13"/>
      <c r="Z2958" s="14"/>
      <c r="AD2958" s="13">
        <f t="shared" si="306"/>
        <v>5</v>
      </c>
      <c r="AE2958" s="13">
        <f t="shared" si="307"/>
        <v>0</v>
      </c>
      <c r="AF2958" s="13">
        <f t="shared" si="308"/>
        <v>0</v>
      </c>
      <c r="AG2958" s="13">
        <f t="shared" si="305"/>
        <v>0</v>
      </c>
      <c r="AH2958" s="12">
        <f t="shared" si="309"/>
        <v>5</v>
      </c>
    </row>
    <row r="2959" spans="1:34" hidden="1" x14ac:dyDescent="0.3">
      <c r="A2959" s="11" t="s">
        <v>9335</v>
      </c>
      <c r="B2959" s="12" t="s">
        <v>4976</v>
      </c>
      <c r="C2959" s="12" t="s">
        <v>9270</v>
      </c>
      <c r="D2959" s="11" t="s">
        <v>9319</v>
      </c>
      <c r="E2959" s="11" t="s">
        <v>7627</v>
      </c>
      <c r="F2959" s="11" t="s">
        <v>9335</v>
      </c>
      <c r="G2959" s="12" t="s">
        <v>9336</v>
      </c>
      <c r="I2959" s="13"/>
      <c r="J2959" s="13"/>
      <c r="K2959" s="14" t="s">
        <v>370</v>
      </c>
      <c r="M2959" s="15" t="s">
        <v>370</v>
      </c>
      <c r="N2959" s="13"/>
      <c r="O2959" s="13" t="s">
        <v>370</v>
      </c>
      <c r="P2959" s="13"/>
      <c r="R2959" s="13"/>
      <c r="S2959" s="13" t="s">
        <v>370</v>
      </c>
      <c r="T2959" s="13"/>
      <c r="W2959" s="13"/>
      <c r="Y2959" s="13"/>
      <c r="Z2959" s="14"/>
      <c r="AD2959" s="13">
        <f>COUNTIF(H2959:Z2959,"X")+COUNTIF(H2959:Z2959, "X(e)")</f>
        <v>4</v>
      </c>
      <c r="AE2959" s="13">
        <f>COUNTIF(H2959:Z2959,"NB")</f>
        <v>0</v>
      </c>
      <c r="AF2959" s="13">
        <f>COUNTIF(H2959:Z2959,"V")</f>
        <v>0</v>
      </c>
      <c r="AG2959" s="13">
        <f t="shared" si="305"/>
        <v>0</v>
      </c>
      <c r="AH2959" s="12">
        <f>SUM(AD2959:AG2959)</f>
        <v>4</v>
      </c>
    </row>
    <row r="2960" spans="1:34" hidden="1" x14ac:dyDescent="0.3">
      <c r="A2960" s="11" t="s">
        <v>9337</v>
      </c>
      <c r="B2960" s="12" t="s">
        <v>4976</v>
      </c>
      <c r="C2960" s="12" t="s">
        <v>9270</v>
      </c>
      <c r="D2960" s="11" t="s">
        <v>9319</v>
      </c>
      <c r="E2960" s="11" t="s">
        <v>9338</v>
      </c>
      <c r="F2960" s="11" t="s">
        <v>9337</v>
      </c>
      <c r="G2960" s="12" t="s">
        <v>9339</v>
      </c>
      <c r="H2960" s="13" t="s">
        <v>370</v>
      </c>
      <c r="I2960" s="13"/>
      <c r="J2960" s="13" t="s">
        <v>370</v>
      </c>
      <c r="K2960" s="14" t="s">
        <v>370</v>
      </c>
      <c r="M2960" s="15" t="s">
        <v>370</v>
      </c>
      <c r="N2960" s="13"/>
      <c r="O2960" s="13" t="s">
        <v>370</v>
      </c>
      <c r="P2960" s="13" t="s">
        <v>370</v>
      </c>
      <c r="Q2960" s="13" t="s">
        <v>370</v>
      </c>
      <c r="R2960" s="13" t="s">
        <v>370</v>
      </c>
      <c r="S2960" s="13" t="s">
        <v>370</v>
      </c>
      <c r="T2960" s="13" t="s">
        <v>370</v>
      </c>
      <c r="V2960" s="13" t="s">
        <v>370</v>
      </c>
      <c r="W2960" s="13" t="s">
        <v>370</v>
      </c>
      <c r="Y2960" s="13"/>
      <c r="Z2960" s="14"/>
      <c r="AD2960" s="13">
        <f>COUNTIF(H2960:Z2960,"X")+COUNTIF(H2960:Z2960, "X(e)")</f>
        <v>12</v>
      </c>
      <c r="AE2960" s="13">
        <f>COUNTIF(H2960:Z2960,"NB")</f>
        <v>0</v>
      </c>
      <c r="AF2960" s="13">
        <f>COUNTIF(H2960:Z2960,"V")</f>
        <v>0</v>
      </c>
      <c r="AG2960" s="13">
        <f t="shared" si="305"/>
        <v>0</v>
      </c>
      <c r="AH2960" s="12">
        <f>SUM(AD2960:AG2960)</f>
        <v>12</v>
      </c>
    </row>
    <row r="2961" spans="1:34" hidden="1" x14ac:dyDescent="0.3">
      <c r="A2961" s="11" t="s">
        <v>9340</v>
      </c>
      <c r="B2961" s="12" t="s">
        <v>4976</v>
      </c>
      <c r="C2961" s="12" t="s">
        <v>9270</v>
      </c>
      <c r="D2961" s="11" t="s">
        <v>9319</v>
      </c>
      <c r="E2961" s="11" t="s">
        <v>9341</v>
      </c>
      <c r="F2961" s="11" t="s">
        <v>9340</v>
      </c>
      <c r="G2961" s="12" t="s">
        <v>9342</v>
      </c>
      <c r="I2961" s="13"/>
      <c r="J2961" s="13" t="s">
        <v>370</v>
      </c>
      <c r="K2961" s="14" t="s">
        <v>370</v>
      </c>
      <c r="M2961" s="15" t="s">
        <v>370</v>
      </c>
      <c r="N2961" s="13"/>
      <c r="O2961" s="13" t="s">
        <v>370</v>
      </c>
      <c r="P2961" s="13"/>
      <c r="R2961" s="13"/>
      <c r="S2961" s="13" t="s">
        <v>370</v>
      </c>
      <c r="T2961" s="13"/>
      <c r="W2961" s="13"/>
      <c r="Y2961" s="13"/>
      <c r="Z2961" s="14"/>
      <c r="AD2961" s="13">
        <f t="shared" si="306"/>
        <v>5</v>
      </c>
      <c r="AE2961" s="13">
        <f t="shared" si="307"/>
        <v>0</v>
      </c>
      <c r="AF2961" s="13">
        <f t="shared" si="308"/>
        <v>0</v>
      </c>
      <c r="AG2961" s="13">
        <f t="shared" si="305"/>
        <v>0</v>
      </c>
      <c r="AH2961" s="12">
        <f t="shared" si="309"/>
        <v>5</v>
      </c>
    </row>
    <row r="2962" spans="1:34" hidden="1" x14ac:dyDescent="0.3">
      <c r="A2962" s="11" t="s">
        <v>9343</v>
      </c>
      <c r="B2962" s="12" t="s">
        <v>4976</v>
      </c>
      <c r="C2962" s="12" t="s">
        <v>9270</v>
      </c>
      <c r="D2962" s="11" t="s">
        <v>9344</v>
      </c>
      <c r="E2962" s="11" t="s">
        <v>9345</v>
      </c>
      <c r="F2962" s="11" t="s">
        <v>9343</v>
      </c>
      <c r="G2962" s="12" t="s">
        <v>9346</v>
      </c>
      <c r="I2962" s="13" t="s">
        <v>370</v>
      </c>
      <c r="J2962" s="13"/>
      <c r="M2962" s="15" t="s">
        <v>370</v>
      </c>
      <c r="N2962" s="13" t="s">
        <v>370</v>
      </c>
      <c r="P2962" s="13"/>
      <c r="Q2962" s="13" t="s">
        <v>370</v>
      </c>
      <c r="R2962" s="13"/>
      <c r="T2962" s="13"/>
      <c r="W2962" s="13" t="s">
        <v>370</v>
      </c>
      <c r="Y2962" s="13" t="s">
        <v>549</v>
      </c>
      <c r="Z2962" s="14"/>
      <c r="AD2962" s="13">
        <f t="shared" si="306"/>
        <v>5</v>
      </c>
      <c r="AE2962" s="13">
        <f t="shared" si="307"/>
        <v>0</v>
      </c>
      <c r="AF2962" s="13">
        <f t="shared" si="308"/>
        <v>0</v>
      </c>
      <c r="AG2962" s="13">
        <f t="shared" si="305"/>
        <v>1</v>
      </c>
      <c r="AH2962" s="12">
        <f t="shared" si="309"/>
        <v>6</v>
      </c>
    </row>
    <row r="2963" spans="1:34" hidden="1" x14ac:dyDescent="0.3">
      <c r="A2963" s="11" t="s">
        <v>9347</v>
      </c>
      <c r="B2963" s="12" t="s">
        <v>4976</v>
      </c>
      <c r="C2963" s="12" t="s">
        <v>9270</v>
      </c>
      <c r="D2963" s="11" t="s">
        <v>9344</v>
      </c>
      <c r="E2963" s="11" t="s">
        <v>9348</v>
      </c>
      <c r="F2963" s="11" t="s">
        <v>9347</v>
      </c>
      <c r="G2963" s="12" t="s">
        <v>9349</v>
      </c>
      <c r="H2963" s="13" t="s">
        <v>370</v>
      </c>
      <c r="I2963" s="13"/>
      <c r="J2963" s="13" t="s">
        <v>370</v>
      </c>
      <c r="K2963" s="14" t="s">
        <v>370</v>
      </c>
      <c r="M2963" s="15" t="s">
        <v>370</v>
      </c>
      <c r="N2963" s="13"/>
      <c r="O2963" s="13" t="s">
        <v>370</v>
      </c>
      <c r="P2963" s="13"/>
      <c r="R2963" s="13" t="s">
        <v>370</v>
      </c>
      <c r="S2963" s="13" t="s">
        <v>370</v>
      </c>
      <c r="T2963" s="13"/>
      <c r="W2963" s="13"/>
      <c r="Y2963" s="13"/>
      <c r="Z2963" s="14"/>
      <c r="AD2963" s="13">
        <f t="shared" si="306"/>
        <v>7</v>
      </c>
      <c r="AE2963" s="13">
        <f t="shared" si="307"/>
        <v>0</v>
      </c>
      <c r="AF2963" s="13">
        <f t="shared" si="308"/>
        <v>0</v>
      </c>
      <c r="AG2963" s="13">
        <f t="shared" si="305"/>
        <v>0</v>
      </c>
      <c r="AH2963" s="12">
        <f t="shared" si="309"/>
        <v>7</v>
      </c>
    </row>
    <row r="2964" spans="1:34" hidden="1" x14ac:dyDescent="0.3">
      <c r="A2964" s="11" t="s">
        <v>9350</v>
      </c>
      <c r="B2964" s="12" t="s">
        <v>4976</v>
      </c>
      <c r="C2964" s="12" t="s">
        <v>9270</v>
      </c>
      <c r="D2964" s="11" t="s">
        <v>9344</v>
      </c>
      <c r="E2964" s="11" t="s">
        <v>9351</v>
      </c>
      <c r="F2964" s="11" t="s">
        <v>9350</v>
      </c>
      <c r="G2964" s="12" t="s">
        <v>9352</v>
      </c>
      <c r="I2964" s="13"/>
      <c r="J2964" s="13"/>
      <c r="K2964" s="17" t="s">
        <v>416</v>
      </c>
      <c r="M2964" s="15"/>
      <c r="N2964" s="13"/>
      <c r="P2964" s="13"/>
      <c r="R2964" s="13"/>
      <c r="T2964" s="13"/>
      <c r="W2964" s="13"/>
      <c r="Y2964" s="13"/>
      <c r="Z2964" s="14"/>
      <c r="AD2964" s="13">
        <f t="shared" si="306"/>
        <v>1</v>
      </c>
      <c r="AE2964" s="13">
        <f t="shared" si="307"/>
        <v>0</v>
      </c>
      <c r="AF2964" s="13">
        <f t="shared" si="308"/>
        <v>0</v>
      </c>
      <c r="AG2964" s="13">
        <f t="shared" si="305"/>
        <v>0</v>
      </c>
      <c r="AH2964" s="12">
        <f t="shared" si="309"/>
        <v>1</v>
      </c>
    </row>
    <row r="2965" spans="1:34" hidden="1" x14ac:dyDescent="0.3">
      <c r="A2965" s="11" t="s">
        <v>9353</v>
      </c>
      <c r="B2965" s="12" t="s">
        <v>4976</v>
      </c>
      <c r="C2965" s="12" t="s">
        <v>9270</v>
      </c>
      <c r="D2965" s="11" t="s">
        <v>9344</v>
      </c>
      <c r="E2965" s="11" t="s">
        <v>9354</v>
      </c>
      <c r="F2965" s="11" t="s">
        <v>9353</v>
      </c>
      <c r="G2965" s="12" t="s">
        <v>9355</v>
      </c>
      <c r="I2965" s="13"/>
      <c r="J2965" s="13"/>
      <c r="M2965" s="15"/>
      <c r="N2965" s="13"/>
      <c r="O2965" s="13" t="s">
        <v>370</v>
      </c>
      <c r="P2965" s="13"/>
      <c r="R2965" s="13"/>
      <c r="S2965" s="13" t="s">
        <v>370</v>
      </c>
      <c r="T2965" s="13"/>
      <c r="W2965" s="13"/>
      <c r="Y2965" s="13"/>
      <c r="Z2965" s="14"/>
      <c r="AD2965" s="13">
        <f t="shared" si="306"/>
        <v>2</v>
      </c>
      <c r="AE2965" s="13">
        <f t="shared" si="307"/>
        <v>0</v>
      </c>
      <c r="AF2965" s="13">
        <f t="shared" si="308"/>
        <v>0</v>
      </c>
      <c r="AG2965" s="13">
        <f t="shared" si="305"/>
        <v>0</v>
      </c>
      <c r="AH2965" s="12">
        <f t="shared" si="309"/>
        <v>2</v>
      </c>
    </row>
    <row r="2966" spans="1:34" hidden="1" x14ac:dyDescent="0.3">
      <c r="A2966" s="11" t="s">
        <v>325</v>
      </c>
      <c r="B2966" s="12" t="s">
        <v>4976</v>
      </c>
      <c r="C2966" s="12" t="s">
        <v>9270</v>
      </c>
      <c r="D2966" s="11" t="s">
        <v>9344</v>
      </c>
      <c r="E2966" s="11" t="s">
        <v>9356</v>
      </c>
      <c r="F2966" s="11" t="s">
        <v>325</v>
      </c>
      <c r="G2966" s="12" t="s">
        <v>9357</v>
      </c>
      <c r="I2966" s="13"/>
      <c r="J2966" s="13"/>
      <c r="M2966" s="15" t="s">
        <v>370</v>
      </c>
      <c r="N2966" s="13"/>
      <c r="O2966" s="13" t="s">
        <v>370</v>
      </c>
      <c r="P2966" s="13"/>
      <c r="R2966" s="13"/>
      <c r="S2966" s="13" t="s">
        <v>370</v>
      </c>
      <c r="T2966" s="13"/>
      <c r="W2966" s="13" t="s">
        <v>370</v>
      </c>
      <c r="Y2966" s="13"/>
      <c r="Z2966" s="14"/>
      <c r="AD2966" s="13">
        <f t="shared" si="306"/>
        <v>4</v>
      </c>
      <c r="AE2966" s="13">
        <f t="shared" si="307"/>
        <v>0</v>
      </c>
      <c r="AF2966" s="13">
        <f t="shared" si="308"/>
        <v>0</v>
      </c>
      <c r="AG2966" s="13">
        <f t="shared" si="305"/>
        <v>0</v>
      </c>
      <c r="AH2966" s="12">
        <f t="shared" si="309"/>
        <v>4</v>
      </c>
    </row>
    <row r="2967" spans="1:34" hidden="1" x14ac:dyDescent="0.3">
      <c r="A2967" s="11" t="s">
        <v>9358</v>
      </c>
      <c r="B2967" s="12" t="s">
        <v>4976</v>
      </c>
      <c r="C2967" s="12" t="s">
        <v>9270</v>
      </c>
      <c r="D2967" s="11" t="s">
        <v>9344</v>
      </c>
      <c r="E2967" s="11" t="s">
        <v>3510</v>
      </c>
      <c r="F2967" s="11" t="s">
        <v>9358</v>
      </c>
      <c r="G2967" s="12" t="s">
        <v>9359</v>
      </c>
      <c r="I2967" s="13"/>
      <c r="J2967" s="13" t="s">
        <v>370</v>
      </c>
      <c r="K2967" s="14" t="s">
        <v>370</v>
      </c>
      <c r="M2967" s="15" t="s">
        <v>370</v>
      </c>
      <c r="N2967" s="13"/>
      <c r="O2967" s="13" t="s">
        <v>370</v>
      </c>
      <c r="P2967" s="13" t="s">
        <v>370</v>
      </c>
      <c r="Q2967" s="13" t="s">
        <v>370</v>
      </c>
      <c r="R2967" s="13"/>
      <c r="S2967" s="13" t="s">
        <v>370</v>
      </c>
      <c r="T2967" s="13" t="s">
        <v>370</v>
      </c>
      <c r="U2967" s="13" t="s">
        <v>370</v>
      </c>
      <c r="W2967" s="13" t="s">
        <v>370</v>
      </c>
      <c r="Y2967" s="13"/>
      <c r="Z2967" s="14"/>
      <c r="AD2967" s="13">
        <f t="shared" si="306"/>
        <v>10</v>
      </c>
      <c r="AE2967" s="13">
        <f t="shared" si="307"/>
        <v>0</v>
      </c>
      <c r="AF2967" s="13">
        <f t="shared" si="308"/>
        <v>0</v>
      </c>
      <c r="AG2967" s="13">
        <f t="shared" si="305"/>
        <v>0</v>
      </c>
      <c r="AH2967" s="12">
        <f t="shared" si="309"/>
        <v>10</v>
      </c>
    </row>
    <row r="2968" spans="1:34" hidden="1" x14ac:dyDescent="0.3">
      <c r="A2968" s="11" t="s">
        <v>9360</v>
      </c>
      <c r="B2968" s="12" t="s">
        <v>4976</v>
      </c>
      <c r="C2968" s="12" t="s">
        <v>9270</v>
      </c>
      <c r="D2968" s="11" t="s">
        <v>9344</v>
      </c>
      <c r="E2968" s="11" t="s">
        <v>9361</v>
      </c>
      <c r="F2968" s="11" t="s">
        <v>9360</v>
      </c>
      <c r="G2968" s="12" t="s">
        <v>9362</v>
      </c>
      <c r="H2968" s="13" t="s">
        <v>370</v>
      </c>
      <c r="I2968" s="12"/>
      <c r="J2968" s="13" t="s">
        <v>359</v>
      </c>
      <c r="K2968" s="14" t="s">
        <v>359</v>
      </c>
      <c r="L2968" s="12" t="s">
        <v>524</v>
      </c>
      <c r="M2968" s="12"/>
      <c r="P2968" s="13"/>
      <c r="R2968" s="13" t="s">
        <v>359</v>
      </c>
      <c r="V2968" s="13" t="s">
        <v>370</v>
      </c>
      <c r="W2968" s="13"/>
      <c r="AD2968" s="13">
        <f t="shared" si="306"/>
        <v>5</v>
      </c>
      <c r="AE2968" s="13">
        <f t="shared" si="307"/>
        <v>0</v>
      </c>
      <c r="AF2968" s="13">
        <f t="shared" si="308"/>
        <v>1</v>
      </c>
      <c r="AG2968" s="13">
        <f t="shared" si="305"/>
        <v>0</v>
      </c>
      <c r="AH2968" s="12">
        <f t="shared" si="309"/>
        <v>6</v>
      </c>
    </row>
    <row r="2969" spans="1:34" hidden="1" x14ac:dyDescent="0.3">
      <c r="A2969" s="11" t="s">
        <v>9363</v>
      </c>
      <c r="B2969" s="12" t="s">
        <v>4976</v>
      </c>
      <c r="C2969" s="12" t="s">
        <v>9270</v>
      </c>
      <c r="D2969" s="11" t="s">
        <v>9344</v>
      </c>
      <c r="E2969" s="11" t="s">
        <v>9364</v>
      </c>
      <c r="F2969" s="11" t="s">
        <v>9363</v>
      </c>
      <c r="G2969" s="12" t="s">
        <v>9365</v>
      </c>
      <c r="I2969" s="13"/>
      <c r="J2969" s="13"/>
      <c r="M2969" s="15" t="s">
        <v>538</v>
      </c>
      <c r="N2969" s="13" t="s">
        <v>524</v>
      </c>
      <c r="P2969" s="13"/>
      <c r="R2969" s="13"/>
      <c r="T2969" s="13"/>
      <c r="U2969" s="13" t="s">
        <v>524</v>
      </c>
      <c r="W2969" s="13" t="s">
        <v>538</v>
      </c>
      <c r="Y2969" s="13"/>
      <c r="Z2969" s="14"/>
      <c r="AD2969" s="13">
        <f t="shared" si="306"/>
        <v>0</v>
      </c>
      <c r="AE2969" s="13">
        <f t="shared" si="307"/>
        <v>2</v>
      </c>
      <c r="AF2969" s="13">
        <f t="shared" si="308"/>
        <v>2</v>
      </c>
      <c r="AG2969" s="13">
        <f t="shared" si="305"/>
        <v>0</v>
      </c>
      <c r="AH2969" s="12">
        <f t="shared" si="309"/>
        <v>4</v>
      </c>
    </row>
    <row r="2970" spans="1:34" hidden="1" x14ac:dyDescent="0.3">
      <c r="A2970" s="11" t="s">
        <v>208</v>
      </c>
      <c r="B2970" s="12" t="s">
        <v>4976</v>
      </c>
      <c r="C2970" s="12" t="s">
        <v>9270</v>
      </c>
      <c r="D2970" s="11" t="s">
        <v>9344</v>
      </c>
      <c r="E2970" s="11" t="s">
        <v>4901</v>
      </c>
      <c r="F2970" s="11" t="s">
        <v>208</v>
      </c>
      <c r="G2970" s="12" t="s">
        <v>9366</v>
      </c>
      <c r="I2970" s="13"/>
      <c r="J2970" s="13"/>
      <c r="M2970" s="15" t="s">
        <v>370</v>
      </c>
      <c r="N2970" s="13"/>
      <c r="P2970" s="13"/>
      <c r="R2970" s="13"/>
      <c r="T2970" s="13"/>
      <c r="W2970" s="13" t="s">
        <v>370</v>
      </c>
      <c r="Y2970" s="13"/>
      <c r="Z2970" s="14"/>
      <c r="AD2970" s="13">
        <f t="shared" si="306"/>
        <v>2</v>
      </c>
      <c r="AE2970" s="13">
        <f t="shared" si="307"/>
        <v>0</v>
      </c>
      <c r="AF2970" s="13">
        <f t="shared" si="308"/>
        <v>0</v>
      </c>
      <c r="AG2970" s="13">
        <f t="shared" si="305"/>
        <v>0</v>
      </c>
      <c r="AH2970" s="12">
        <f t="shared" si="309"/>
        <v>2</v>
      </c>
    </row>
    <row r="2971" spans="1:34" hidden="1" x14ac:dyDescent="0.3">
      <c r="A2971" s="11" t="s">
        <v>209</v>
      </c>
      <c r="B2971" s="12" t="s">
        <v>4976</v>
      </c>
      <c r="C2971" s="12" t="s">
        <v>9270</v>
      </c>
      <c r="D2971" s="11" t="s">
        <v>9344</v>
      </c>
      <c r="E2971" s="11" t="s">
        <v>9367</v>
      </c>
      <c r="F2971" s="11" t="s">
        <v>209</v>
      </c>
      <c r="G2971" s="12" t="s">
        <v>9368</v>
      </c>
      <c r="I2971" s="13"/>
      <c r="J2971" s="13"/>
      <c r="M2971" s="15" t="s">
        <v>370</v>
      </c>
      <c r="N2971" s="13"/>
      <c r="O2971" s="13" t="s">
        <v>370</v>
      </c>
      <c r="P2971" s="13"/>
      <c r="R2971" s="13"/>
      <c r="T2971" s="13"/>
      <c r="W2971" s="13" t="s">
        <v>370</v>
      </c>
      <c r="Y2971" s="13"/>
      <c r="Z2971" s="14"/>
      <c r="AD2971" s="13">
        <f t="shared" si="306"/>
        <v>3</v>
      </c>
      <c r="AE2971" s="13">
        <f t="shared" si="307"/>
        <v>0</v>
      </c>
      <c r="AF2971" s="13">
        <f t="shared" si="308"/>
        <v>0</v>
      </c>
      <c r="AG2971" s="13">
        <f t="shared" si="305"/>
        <v>0</v>
      </c>
      <c r="AH2971" s="12">
        <f t="shared" si="309"/>
        <v>3</v>
      </c>
    </row>
    <row r="2972" spans="1:34" hidden="1" x14ac:dyDescent="0.3">
      <c r="A2972" s="11" t="s">
        <v>9369</v>
      </c>
      <c r="B2972" s="12" t="s">
        <v>4976</v>
      </c>
      <c r="C2972" s="12" t="s">
        <v>9270</v>
      </c>
      <c r="D2972" s="11" t="s">
        <v>9344</v>
      </c>
      <c r="E2972" s="11" t="s">
        <v>3964</v>
      </c>
      <c r="F2972" s="11" t="s">
        <v>9369</v>
      </c>
      <c r="G2972" s="12" t="s">
        <v>9370</v>
      </c>
      <c r="I2972" s="13" t="s">
        <v>524</v>
      </c>
      <c r="J2972" s="13"/>
      <c r="K2972" s="13" t="s">
        <v>524</v>
      </c>
      <c r="L2972" s="13" t="s">
        <v>524</v>
      </c>
      <c r="M2972" s="15" t="s">
        <v>538</v>
      </c>
      <c r="N2972" s="13"/>
      <c r="O2972" s="13" t="s">
        <v>524</v>
      </c>
      <c r="P2972" s="13" t="s">
        <v>524</v>
      </c>
      <c r="R2972" s="13"/>
      <c r="T2972" s="13"/>
      <c r="U2972" s="13" t="s">
        <v>524</v>
      </c>
      <c r="W2972" s="13" t="s">
        <v>538</v>
      </c>
      <c r="Y2972" s="13" t="s">
        <v>538</v>
      </c>
      <c r="Z2972" s="14"/>
      <c r="AD2972" s="13">
        <f t="shared" si="306"/>
        <v>0</v>
      </c>
      <c r="AE2972" s="13">
        <f t="shared" si="307"/>
        <v>3</v>
      </c>
      <c r="AF2972" s="13">
        <f t="shared" si="308"/>
        <v>6</v>
      </c>
      <c r="AG2972" s="13">
        <f t="shared" si="305"/>
        <v>0</v>
      </c>
      <c r="AH2972" s="12">
        <f t="shared" si="309"/>
        <v>9</v>
      </c>
    </row>
    <row r="2973" spans="1:34" hidden="1" x14ac:dyDescent="0.3">
      <c r="A2973" s="11" t="s">
        <v>9371</v>
      </c>
      <c r="B2973" s="12" t="s">
        <v>4976</v>
      </c>
      <c r="C2973" s="12" t="s">
        <v>9270</v>
      </c>
      <c r="D2973" s="11" t="s">
        <v>9344</v>
      </c>
      <c r="E2973" s="11" t="s">
        <v>9372</v>
      </c>
      <c r="F2973" s="11" t="s">
        <v>9371</v>
      </c>
      <c r="G2973" s="12" t="s">
        <v>9373</v>
      </c>
      <c r="I2973" s="13" t="s">
        <v>370</v>
      </c>
      <c r="J2973" s="13"/>
      <c r="K2973" s="14" t="s">
        <v>370</v>
      </c>
      <c r="M2973" s="15" t="s">
        <v>370</v>
      </c>
      <c r="N2973" s="13" t="s">
        <v>370</v>
      </c>
      <c r="P2973" s="13" t="s">
        <v>370</v>
      </c>
      <c r="Q2973" s="13" t="s">
        <v>370</v>
      </c>
      <c r="R2973" s="13"/>
      <c r="T2973" s="13" t="s">
        <v>370</v>
      </c>
      <c r="U2973" s="13" t="s">
        <v>370</v>
      </c>
      <c r="W2973" s="13" t="s">
        <v>370</v>
      </c>
      <c r="Y2973" s="13" t="s">
        <v>370</v>
      </c>
      <c r="Z2973" s="14"/>
      <c r="AD2973" s="13">
        <f t="shared" si="306"/>
        <v>10</v>
      </c>
      <c r="AE2973" s="13">
        <f t="shared" si="307"/>
        <v>0</v>
      </c>
      <c r="AF2973" s="13">
        <f t="shared" si="308"/>
        <v>0</v>
      </c>
      <c r="AG2973" s="13">
        <f t="shared" si="305"/>
        <v>0</v>
      </c>
      <c r="AH2973" s="12">
        <f t="shared" si="309"/>
        <v>10</v>
      </c>
    </row>
    <row r="2974" spans="1:34" hidden="1" x14ac:dyDescent="0.3">
      <c r="A2974" s="11" t="s">
        <v>9374</v>
      </c>
      <c r="B2974" s="12" t="s">
        <v>4976</v>
      </c>
      <c r="C2974" s="12" t="s">
        <v>9270</v>
      </c>
      <c r="D2974" s="11" t="s">
        <v>9375</v>
      </c>
      <c r="E2974" s="11" t="s">
        <v>9376</v>
      </c>
      <c r="F2974" s="11" t="s">
        <v>9374</v>
      </c>
      <c r="G2974" s="12" t="s">
        <v>9377</v>
      </c>
      <c r="I2974" s="13"/>
      <c r="J2974" s="13"/>
      <c r="M2974" s="15"/>
      <c r="N2974" s="13"/>
      <c r="P2974" s="13"/>
      <c r="Q2974" s="13"/>
      <c r="R2974" s="13"/>
      <c r="T2974" s="13"/>
      <c r="U2974" s="13" t="s">
        <v>524</v>
      </c>
      <c r="W2974" s="13"/>
      <c r="Y2974" s="13"/>
      <c r="Z2974" s="14"/>
    </row>
    <row r="2975" spans="1:34" hidden="1" x14ac:dyDescent="0.3">
      <c r="A2975" s="11" t="s">
        <v>9378</v>
      </c>
      <c r="B2975" s="12" t="s">
        <v>4976</v>
      </c>
      <c r="C2975" s="12" t="s">
        <v>9270</v>
      </c>
      <c r="D2975" s="11" t="s">
        <v>9379</v>
      </c>
      <c r="E2975" s="11" t="s">
        <v>9380</v>
      </c>
      <c r="F2975" s="11" t="s">
        <v>9378</v>
      </c>
      <c r="G2975" s="12" t="s">
        <v>9381</v>
      </c>
      <c r="H2975" s="13" t="s">
        <v>370</v>
      </c>
      <c r="I2975" s="13"/>
      <c r="J2975" s="13" t="s">
        <v>370</v>
      </c>
      <c r="K2975" s="14" t="s">
        <v>370</v>
      </c>
      <c r="L2975" s="13" t="s">
        <v>370</v>
      </c>
      <c r="M2975" s="15"/>
      <c r="N2975" s="13"/>
      <c r="P2975" s="13"/>
      <c r="R2975" s="13" t="s">
        <v>370</v>
      </c>
      <c r="T2975" s="13"/>
      <c r="V2975" s="13" t="s">
        <v>370</v>
      </c>
      <c r="W2975" s="13"/>
      <c r="Y2975" s="13"/>
      <c r="Z2975" s="14"/>
      <c r="AD2975" s="13">
        <f t="shared" ref="AD2975:AD2989" si="310">COUNTIF(H2975:Z2975,"X")+COUNTIF(H2975:Z2975, "X(e)")</f>
        <v>6</v>
      </c>
      <c r="AE2975" s="13">
        <f t="shared" ref="AE2975:AE2989" si="311">COUNTIF(H2975:Z2975,"NB")</f>
        <v>0</v>
      </c>
      <c r="AF2975" s="13">
        <f t="shared" ref="AF2975:AF2989" si="312">COUNTIF(H2975:Z2975,"V")</f>
        <v>0</v>
      </c>
      <c r="AG2975" s="13">
        <f t="shared" ref="AG2975:AG2989" si="313">COUNTIF(H2975:AA2975,"IN")</f>
        <v>0</v>
      </c>
      <c r="AH2975" s="12">
        <f t="shared" ref="AH2975:AH2989" si="314">SUM(AD2975:AG2975)</f>
        <v>6</v>
      </c>
    </row>
    <row r="2976" spans="1:34" hidden="1" x14ac:dyDescent="0.3">
      <c r="A2976" s="11" t="s">
        <v>9382</v>
      </c>
      <c r="B2976" s="12" t="s">
        <v>4976</v>
      </c>
      <c r="C2976" s="12" t="s">
        <v>9270</v>
      </c>
      <c r="D2976" s="11" t="s">
        <v>9379</v>
      </c>
      <c r="E2976" s="11" t="s">
        <v>9272</v>
      </c>
      <c r="F2976" s="11" t="s">
        <v>9382</v>
      </c>
      <c r="G2976" s="12" t="s">
        <v>9383</v>
      </c>
      <c r="H2976" s="13" t="s">
        <v>370</v>
      </c>
      <c r="I2976" s="13"/>
      <c r="J2976" s="13" t="s">
        <v>370</v>
      </c>
      <c r="K2976" s="14" t="s">
        <v>370</v>
      </c>
      <c r="M2976" s="15" t="s">
        <v>370</v>
      </c>
      <c r="N2976" s="13"/>
      <c r="O2976" s="13" t="s">
        <v>370</v>
      </c>
      <c r="P2976" s="13" t="s">
        <v>370</v>
      </c>
      <c r="Q2976" s="13" t="s">
        <v>370</v>
      </c>
      <c r="R2976" s="13" t="s">
        <v>370</v>
      </c>
      <c r="S2976" s="13" t="s">
        <v>370</v>
      </c>
      <c r="T2976" s="13" t="s">
        <v>370</v>
      </c>
      <c r="U2976" s="13" t="s">
        <v>370</v>
      </c>
      <c r="W2976" s="13" t="s">
        <v>370</v>
      </c>
      <c r="Y2976" s="13"/>
      <c r="Z2976" s="14"/>
      <c r="AD2976" s="13">
        <f t="shared" si="310"/>
        <v>12</v>
      </c>
      <c r="AE2976" s="13">
        <f t="shared" si="311"/>
        <v>0</v>
      </c>
      <c r="AF2976" s="13">
        <f t="shared" si="312"/>
        <v>0</v>
      </c>
      <c r="AG2976" s="13">
        <f t="shared" si="313"/>
        <v>0</v>
      </c>
      <c r="AH2976" s="12">
        <f t="shared" si="314"/>
        <v>12</v>
      </c>
    </row>
    <row r="2977" spans="1:34" hidden="1" x14ac:dyDescent="0.3">
      <c r="A2977" s="11" t="s">
        <v>9384</v>
      </c>
      <c r="B2977" s="12" t="s">
        <v>4976</v>
      </c>
      <c r="C2977" s="12" t="s">
        <v>9270</v>
      </c>
      <c r="D2977" s="11" t="s">
        <v>9379</v>
      </c>
      <c r="E2977" s="11" t="s">
        <v>1465</v>
      </c>
      <c r="F2977" s="11" t="s">
        <v>9384</v>
      </c>
      <c r="G2977" s="12" t="s">
        <v>9385</v>
      </c>
      <c r="I2977" s="13"/>
      <c r="J2977" s="13"/>
      <c r="M2977" s="15" t="s">
        <v>370</v>
      </c>
      <c r="N2977" s="13"/>
      <c r="P2977" s="13"/>
      <c r="R2977" s="13"/>
      <c r="T2977" s="13"/>
      <c r="W2977" s="13"/>
      <c r="Y2977" s="13"/>
      <c r="Z2977" s="14"/>
      <c r="AD2977" s="13">
        <f t="shared" si="310"/>
        <v>1</v>
      </c>
      <c r="AE2977" s="13">
        <f t="shared" si="311"/>
        <v>0</v>
      </c>
      <c r="AF2977" s="13">
        <f t="shared" si="312"/>
        <v>0</v>
      </c>
      <c r="AG2977" s="13">
        <f t="shared" si="313"/>
        <v>0</v>
      </c>
      <c r="AH2977" s="12">
        <f t="shared" si="314"/>
        <v>1</v>
      </c>
    </row>
    <row r="2978" spans="1:34" hidden="1" x14ac:dyDescent="0.3">
      <c r="A2978" s="11" t="s">
        <v>9386</v>
      </c>
      <c r="B2978" s="12" t="s">
        <v>4976</v>
      </c>
      <c r="C2978" s="12" t="s">
        <v>9270</v>
      </c>
      <c r="D2978" s="11" t="s">
        <v>9379</v>
      </c>
      <c r="E2978" s="11" t="s">
        <v>9387</v>
      </c>
      <c r="F2978" s="11" t="s">
        <v>9386</v>
      </c>
      <c r="G2978" s="12" t="s">
        <v>9388</v>
      </c>
      <c r="H2978" s="13" t="s">
        <v>370</v>
      </c>
      <c r="I2978" s="13" t="s">
        <v>359</v>
      </c>
      <c r="J2978" s="13" t="s">
        <v>370</v>
      </c>
      <c r="K2978" s="14" t="s">
        <v>370</v>
      </c>
      <c r="L2978" s="13" t="s">
        <v>549</v>
      </c>
      <c r="M2978" s="15" t="s">
        <v>370</v>
      </c>
      <c r="N2978" s="13" t="s">
        <v>370</v>
      </c>
      <c r="O2978" s="13" t="s">
        <v>370</v>
      </c>
      <c r="P2978" s="13" t="s">
        <v>370</v>
      </c>
      <c r="Q2978" s="13" t="s">
        <v>370</v>
      </c>
      <c r="R2978" s="13" t="s">
        <v>370</v>
      </c>
      <c r="S2978" s="13" t="s">
        <v>370</v>
      </c>
      <c r="T2978" s="13" t="s">
        <v>370</v>
      </c>
      <c r="U2978" s="13" t="s">
        <v>370</v>
      </c>
      <c r="V2978" s="13" t="s">
        <v>370</v>
      </c>
      <c r="W2978" s="13" t="s">
        <v>370</v>
      </c>
      <c r="Y2978" s="13" t="s">
        <v>524</v>
      </c>
      <c r="Z2978" s="14" t="s">
        <v>524</v>
      </c>
      <c r="AD2978" s="13">
        <f t="shared" si="310"/>
        <v>15</v>
      </c>
      <c r="AE2978" s="13">
        <f t="shared" si="311"/>
        <v>0</v>
      </c>
      <c r="AF2978" s="13">
        <f t="shared" si="312"/>
        <v>2</v>
      </c>
      <c r="AG2978" s="13">
        <f t="shared" si="313"/>
        <v>1</v>
      </c>
      <c r="AH2978" s="12">
        <f t="shared" si="314"/>
        <v>18</v>
      </c>
    </row>
    <row r="2979" spans="1:34" hidden="1" x14ac:dyDescent="0.3">
      <c r="A2979" s="11" t="s">
        <v>9389</v>
      </c>
      <c r="B2979" s="12" t="s">
        <v>4976</v>
      </c>
      <c r="C2979" s="12" t="s">
        <v>9270</v>
      </c>
      <c r="D2979" s="11" t="s">
        <v>9390</v>
      </c>
      <c r="E2979" s="11" t="s">
        <v>9391</v>
      </c>
      <c r="F2979" s="11" t="s">
        <v>9389</v>
      </c>
      <c r="G2979" s="12" t="s">
        <v>9392</v>
      </c>
      <c r="I2979" s="13"/>
      <c r="J2979" s="13"/>
      <c r="M2979" s="15" t="s">
        <v>370</v>
      </c>
      <c r="N2979" s="13"/>
      <c r="O2979" s="13" t="s">
        <v>370</v>
      </c>
      <c r="P2979" s="13"/>
      <c r="R2979" s="13"/>
      <c r="S2979" s="13" t="s">
        <v>370</v>
      </c>
      <c r="T2979" s="13"/>
      <c r="W2979" s="13"/>
      <c r="Y2979" s="13"/>
      <c r="Z2979" s="14"/>
      <c r="AD2979" s="13">
        <f t="shared" si="310"/>
        <v>3</v>
      </c>
      <c r="AE2979" s="13">
        <f t="shared" si="311"/>
        <v>0</v>
      </c>
      <c r="AF2979" s="13">
        <f t="shared" si="312"/>
        <v>0</v>
      </c>
      <c r="AG2979" s="13">
        <f t="shared" si="313"/>
        <v>0</v>
      </c>
      <c r="AH2979" s="12">
        <f t="shared" si="314"/>
        <v>3</v>
      </c>
    </row>
    <row r="2980" spans="1:34" hidden="1" x14ac:dyDescent="0.3">
      <c r="A2980" s="11" t="s">
        <v>9393</v>
      </c>
      <c r="B2980" s="12" t="s">
        <v>4976</v>
      </c>
      <c r="C2980" s="12" t="s">
        <v>9270</v>
      </c>
      <c r="D2980" s="11" t="s">
        <v>9394</v>
      </c>
      <c r="E2980" s="11" t="s">
        <v>3944</v>
      </c>
      <c r="F2980" s="11" t="s">
        <v>9393</v>
      </c>
      <c r="G2980" s="12" t="s">
        <v>9395</v>
      </c>
      <c r="I2980" s="13" t="s">
        <v>549</v>
      </c>
      <c r="J2980" s="13"/>
      <c r="K2980" s="14" t="s">
        <v>370</v>
      </c>
      <c r="M2980" s="15" t="s">
        <v>370</v>
      </c>
      <c r="N2980" s="13" t="s">
        <v>370</v>
      </c>
      <c r="P2980" s="13" t="s">
        <v>370</v>
      </c>
      <c r="Q2980" s="13" t="s">
        <v>370</v>
      </c>
      <c r="R2980" s="13"/>
      <c r="T2980" s="13" t="s">
        <v>370</v>
      </c>
      <c r="U2980" s="13" t="s">
        <v>370</v>
      </c>
      <c r="W2980" s="13" t="s">
        <v>370</v>
      </c>
      <c r="Y2980" s="13" t="s">
        <v>370</v>
      </c>
      <c r="Z2980" s="14"/>
      <c r="AD2980" s="13">
        <f t="shared" si="310"/>
        <v>9</v>
      </c>
      <c r="AE2980" s="13">
        <f t="shared" si="311"/>
        <v>0</v>
      </c>
      <c r="AF2980" s="13">
        <f t="shared" si="312"/>
        <v>0</v>
      </c>
      <c r="AG2980" s="13">
        <f t="shared" si="313"/>
        <v>1</v>
      </c>
      <c r="AH2980" s="12">
        <f t="shared" si="314"/>
        <v>10</v>
      </c>
    </row>
    <row r="2981" spans="1:34" hidden="1" x14ac:dyDescent="0.3">
      <c r="A2981" s="11" t="s">
        <v>9396</v>
      </c>
      <c r="B2981" s="12" t="s">
        <v>4976</v>
      </c>
      <c r="C2981" s="12" t="s">
        <v>9270</v>
      </c>
      <c r="D2981" s="11" t="s">
        <v>9394</v>
      </c>
      <c r="E2981" s="11" t="s">
        <v>2542</v>
      </c>
      <c r="F2981" s="11" t="s">
        <v>9396</v>
      </c>
      <c r="G2981" s="12" t="s">
        <v>9397</v>
      </c>
      <c r="I2981" s="13" t="s">
        <v>524</v>
      </c>
      <c r="J2981" s="13"/>
      <c r="M2981" s="15" t="s">
        <v>370</v>
      </c>
      <c r="N2981" s="13" t="s">
        <v>370</v>
      </c>
      <c r="O2981" s="13" t="s">
        <v>370</v>
      </c>
      <c r="P2981" s="13"/>
      <c r="R2981" s="13"/>
      <c r="S2981" s="13" t="s">
        <v>370</v>
      </c>
      <c r="T2981" s="13"/>
      <c r="U2981" s="13" t="s">
        <v>524</v>
      </c>
      <c r="W2981" s="13" t="s">
        <v>370</v>
      </c>
      <c r="Y2981" s="13"/>
      <c r="Z2981" s="14"/>
      <c r="AD2981" s="13">
        <f t="shared" si="310"/>
        <v>5</v>
      </c>
      <c r="AE2981" s="13">
        <f t="shared" si="311"/>
        <v>0</v>
      </c>
      <c r="AF2981" s="13">
        <f t="shared" si="312"/>
        <v>2</v>
      </c>
      <c r="AG2981" s="13">
        <f t="shared" si="313"/>
        <v>0</v>
      </c>
      <c r="AH2981" s="12">
        <f t="shared" si="314"/>
        <v>7</v>
      </c>
    </row>
    <row r="2982" spans="1:34" hidden="1" x14ac:dyDescent="0.3">
      <c r="A2982" s="11" t="s">
        <v>9398</v>
      </c>
      <c r="B2982" s="12" t="s">
        <v>4976</v>
      </c>
      <c r="C2982" s="12" t="s">
        <v>9270</v>
      </c>
      <c r="D2982" s="11" t="s">
        <v>9399</v>
      </c>
      <c r="E2982" s="11" t="s">
        <v>9400</v>
      </c>
      <c r="F2982" s="11" t="s">
        <v>9398</v>
      </c>
      <c r="G2982" s="12" t="s">
        <v>9401</v>
      </c>
      <c r="I2982" s="13"/>
      <c r="J2982" s="13" t="s">
        <v>370</v>
      </c>
      <c r="K2982" s="14" t="s">
        <v>370</v>
      </c>
      <c r="M2982" s="15" t="s">
        <v>370</v>
      </c>
      <c r="N2982" s="13"/>
      <c r="O2982" s="13" t="s">
        <v>370</v>
      </c>
      <c r="P2982" s="13"/>
      <c r="Q2982" s="13" t="s">
        <v>370</v>
      </c>
      <c r="R2982" s="13"/>
      <c r="S2982" s="13" t="s">
        <v>370</v>
      </c>
      <c r="T2982" s="13"/>
      <c r="W2982" s="13" t="s">
        <v>370</v>
      </c>
      <c r="Y2982" s="13"/>
      <c r="Z2982" s="14"/>
      <c r="AD2982" s="13">
        <f t="shared" si="310"/>
        <v>7</v>
      </c>
      <c r="AE2982" s="13">
        <f t="shared" si="311"/>
        <v>0</v>
      </c>
      <c r="AF2982" s="13">
        <f t="shared" si="312"/>
        <v>0</v>
      </c>
      <c r="AG2982" s="13">
        <f t="shared" si="313"/>
        <v>0</v>
      </c>
      <c r="AH2982" s="12">
        <f t="shared" si="314"/>
        <v>7</v>
      </c>
    </row>
    <row r="2983" spans="1:34" hidden="1" x14ac:dyDescent="0.3">
      <c r="A2983" s="11" t="s">
        <v>9402</v>
      </c>
      <c r="B2983" s="12" t="s">
        <v>4976</v>
      </c>
      <c r="C2983" s="12" t="s">
        <v>9270</v>
      </c>
      <c r="D2983" s="11" t="s">
        <v>9403</v>
      </c>
      <c r="E2983" s="11" t="s">
        <v>9404</v>
      </c>
      <c r="F2983" s="11" t="s">
        <v>9402</v>
      </c>
      <c r="G2983" s="12" t="s">
        <v>9405</v>
      </c>
      <c r="I2983" s="13"/>
      <c r="J2983" s="13"/>
      <c r="M2983" s="16" t="s">
        <v>416</v>
      </c>
      <c r="N2983" s="13"/>
      <c r="P2983" s="13"/>
      <c r="R2983" s="13"/>
      <c r="T2983" s="13"/>
      <c r="W2983" s="13"/>
      <c r="Y2983" s="13"/>
      <c r="Z2983" s="14"/>
      <c r="AD2983" s="13">
        <f t="shared" si="310"/>
        <v>1</v>
      </c>
      <c r="AE2983" s="13">
        <f t="shared" si="311"/>
        <v>0</v>
      </c>
      <c r="AF2983" s="13">
        <f t="shared" si="312"/>
        <v>0</v>
      </c>
      <c r="AG2983" s="13">
        <f t="shared" si="313"/>
        <v>0</v>
      </c>
      <c r="AH2983" s="12">
        <f t="shared" si="314"/>
        <v>1</v>
      </c>
    </row>
    <row r="2984" spans="1:34" hidden="1" x14ac:dyDescent="0.3">
      <c r="A2984" s="11" t="s">
        <v>9406</v>
      </c>
      <c r="B2984" s="12" t="s">
        <v>4976</v>
      </c>
      <c r="C2984" s="12" t="s">
        <v>9270</v>
      </c>
      <c r="D2984" s="11" t="s">
        <v>9407</v>
      </c>
      <c r="E2984" s="11" t="s">
        <v>2542</v>
      </c>
      <c r="F2984" s="11" t="s">
        <v>9406</v>
      </c>
      <c r="G2984" s="12" t="s">
        <v>9408</v>
      </c>
      <c r="I2984" s="13" t="s">
        <v>524</v>
      </c>
      <c r="J2984" s="13"/>
      <c r="K2984" s="14" t="s">
        <v>370</v>
      </c>
      <c r="M2984" s="15" t="s">
        <v>370</v>
      </c>
      <c r="N2984" s="13"/>
      <c r="O2984" s="13" t="s">
        <v>370</v>
      </c>
      <c r="P2984" s="13"/>
      <c r="R2984" s="13"/>
      <c r="S2984" s="13" t="s">
        <v>370</v>
      </c>
      <c r="T2984" s="13"/>
      <c r="W2984" s="13" t="s">
        <v>370</v>
      </c>
      <c r="Y2984" s="13"/>
      <c r="Z2984" s="14"/>
      <c r="AD2984" s="13">
        <f t="shared" si="310"/>
        <v>5</v>
      </c>
      <c r="AE2984" s="13">
        <f t="shared" si="311"/>
        <v>0</v>
      </c>
      <c r="AF2984" s="13">
        <f t="shared" si="312"/>
        <v>1</v>
      </c>
      <c r="AG2984" s="13">
        <f t="shared" si="313"/>
        <v>0</v>
      </c>
      <c r="AH2984" s="12">
        <f t="shared" si="314"/>
        <v>6</v>
      </c>
    </row>
    <row r="2985" spans="1:34" hidden="1" x14ac:dyDescent="0.3">
      <c r="A2985" s="11" t="s">
        <v>9409</v>
      </c>
      <c r="B2985" s="12" t="s">
        <v>4976</v>
      </c>
      <c r="C2985" s="12" t="s">
        <v>9270</v>
      </c>
      <c r="D2985" s="11" t="s">
        <v>9410</v>
      </c>
      <c r="E2985" s="11" t="s">
        <v>3227</v>
      </c>
      <c r="F2985" s="11" t="s">
        <v>9409</v>
      </c>
      <c r="G2985" s="12" t="s">
        <v>9411</v>
      </c>
      <c r="I2985" s="13"/>
      <c r="J2985" s="13"/>
      <c r="M2985" s="16" t="s">
        <v>416</v>
      </c>
      <c r="N2985" s="13"/>
      <c r="P2985" s="13"/>
      <c r="R2985" s="13"/>
      <c r="T2985" s="13"/>
      <c r="W2985" s="13"/>
      <c r="Y2985" s="13"/>
      <c r="Z2985" s="14"/>
      <c r="AD2985" s="13">
        <f t="shared" si="310"/>
        <v>1</v>
      </c>
      <c r="AE2985" s="13">
        <f t="shared" si="311"/>
        <v>0</v>
      </c>
      <c r="AF2985" s="13">
        <f t="shared" si="312"/>
        <v>0</v>
      </c>
      <c r="AG2985" s="13">
        <f t="shared" si="313"/>
        <v>0</v>
      </c>
      <c r="AH2985" s="12">
        <f t="shared" si="314"/>
        <v>1</v>
      </c>
    </row>
    <row r="2986" spans="1:34" hidden="1" x14ac:dyDescent="0.3">
      <c r="A2986" s="11" t="s">
        <v>9412</v>
      </c>
      <c r="B2986" s="12" t="s">
        <v>4976</v>
      </c>
      <c r="C2986" s="12" t="s">
        <v>9270</v>
      </c>
      <c r="D2986" s="11" t="s">
        <v>9410</v>
      </c>
      <c r="E2986" s="11" t="s">
        <v>9413</v>
      </c>
      <c r="F2986" s="11" t="s">
        <v>9412</v>
      </c>
      <c r="G2986" s="12" t="s">
        <v>9414</v>
      </c>
      <c r="I2986" s="13"/>
      <c r="J2986" s="13"/>
      <c r="K2986" s="14" t="s">
        <v>370</v>
      </c>
      <c r="M2986" s="15"/>
      <c r="N2986" s="13"/>
      <c r="P2986" s="13"/>
      <c r="Q2986" s="13" t="s">
        <v>370</v>
      </c>
      <c r="R2986" s="13"/>
      <c r="T2986" s="13"/>
      <c r="W2986" s="13" t="s">
        <v>370</v>
      </c>
      <c r="Y2986" s="13"/>
      <c r="Z2986" s="14"/>
      <c r="AD2986" s="13">
        <f t="shared" si="310"/>
        <v>3</v>
      </c>
      <c r="AE2986" s="13">
        <f t="shared" si="311"/>
        <v>0</v>
      </c>
      <c r="AF2986" s="13">
        <f t="shared" si="312"/>
        <v>0</v>
      </c>
      <c r="AG2986" s="13">
        <f t="shared" si="313"/>
        <v>0</v>
      </c>
      <c r="AH2986" s="12">
        <f t="shared" si="314"/>
        <v>3</v>
      </c>
    </row>
    <row r="2987" spans="1:34" hidden="1" x14ac:dyDescent="0.3">
      <c r="A2987" s="11" t="s">
        <v>9415</v>
      </c>
      <c r="B2987" s="12" t="s">
        <v>4976</v>
      </c>
      <c r="C2987" s="12" t="s">
        <v>9270</v>
      </c>
      <c r="D2987" s="11" t="s">
        <v>9416</v>
      </c>
      <c r="E2987" s="11" t="s">
        <v>9294</v>
      </c>
      <c r="F2987" s="11" t="s">
        <v>9415</v>
      </c>
      <c r="G2987" s="12" t="s">
        <v>9417</v>
      </c>
      <c r="H2987" s="13" t="s">
        <v>370</v>
      </c>
      <c r="I2987" s="13"/>
      <c r="J2987" s="13" t="s">
        <v>370</v>
      </c>
      <c r="K2987" s="14" t="s">
        <v>370</v>
      </c>
      <c r="M2987" s="15"/>
      <c r="N2987" s="13"/>
      <c r="P2987" s="13"/>
      <c r="R2987" s="13" t="s">
        <v>370</v>
      </c>
      <c r="T2987" s="13"/>
      <c r="V2987" s="13" t="s">
        <v>370</v>
      </c>
      <c r="W2987" s="13"/>
      <c r="Y2987" s="13"/>
      <c r="Z2987" s="14"/>
      <c r="AD2987" s="13">
        <f t="shared" si="310"/>
        <v>5</v>
      </c>
      <c r="AE2987" s="13">
        <f t="shared" si="311"/>
        <v>0</v>
      </c>
      <c r="AF2987" s="13">
        <f t="shared" si="312"/>
        <v>0</v>
      </c>
      <c r="AG2987" s="13">
        <f t="shared" si="313"/>
        <v>0</v>
      </c>
      <c r="AH2987" s="12">
        <f t="shared" si="314"/>
        <v>5</v>
      </c>
    </row>
    <row r="2988" spans="1:34" hidden="1" x14ac:dyDescent="0.3">
      <c r="A2988" s="11" t="s">
        <v>9418</v>
      </c>
      <c r="B2988" s="12" t="s">
        <v>4976</v>
      </c>
      <c r="C2988" s="12" t="s">
        <v>9270</v>
      </c>
      <c r="D2988" s="11" t="s">
        <v>9419</v>
      </c>
      <c r="E2988" s="11" t="s">
        <v>9420</v>
      </c>
      <c r="F2988" s="11" t="s">
        <v>9418</v>
      </c>
      <c r="G2988" s="12" t="s">
        <v>9421</v>
      </c>
      <c r="H2988" s="13" t="s">
        <v>370</v>
      </c>
      <c r="I2988" s="13"/>
      <c r="J2988" s="13"/>
      <c r="L2988" s="13" t="s">
        <v>370</v>
      </c>
      <c r="M2988" s="15"/>
      <c r="N2988" s="13"/>
      <c r="P2988" s="13"/>
      <c r="R2988" s="13"/>
      <c r="T2988" s="13"/>
      <c r="W2988" s="13"/>
      <c r="Y2988" s="13"/>
      <c r="Z2988" s="14"/>
      <c r="AD2988" s="13">
        <f t="shared" si="310"/>
        <v>2</v>
      </c>
      <c r="AE2988" s="13">
        <f t="shared" si="311"/>
        <v>0</v>
      </c>
      <c r="AF2988" s="13">
        <f t="shared" si="312"/>
        <v>0</v>
      </c>
      <c r="AG2988" s="13">
        <f t="shared" si="313"/>
        <v>0</v>
      </c>
      <c r="AH2988" s="12">
        <f t="shared" si="314"/>
        <v>2</v>
      </c>
    </row>
    <row r="2989" spans="1:34" hidden="1" x14ac:dyDescent="0.3">
      <c r="A2989" s="11" t="s">
        <v>9422</v>
      </c>
      <c r="B2989" s="12" t="s">
        <v>4976</v>
      </c>
      <c r="C2989" s="12" t="s">
        <v>9270</v>
      </c>
      <c r="D2989" s="11" t="s">
        <v>9423</v>
      </c>
      <c r="E2989" s="11" t="s">
        <v>3513</v>
      </c>
      <c r="F2989" s="11" t="s">
        <v>9422</v>
      </c>
      <c r="G2989" s="12" t="s">
        <v>9424</v>
      </c>
      <c r="I2989" s="13"/>
      <c r="J2989" s="13"/>
      <c r="K2989" s="17" t="s">
        <v>416</v>
      </c>
      <c r="M2989" s="15"/>
      <c r="N2989" s="13"/>
      <c r="P2989" s="13"/>
      <c r="R2989" s="13"/>
      <c r="T2989" s="13"/>
      <c r="W2989" s="13"/>
      <c r="Y2989" s="13"/>
      <c r="Z2989" s="14"/>
      <c r="AD2989" s="13">
        <f t="shared" si="310"/>
        <v>1</v>
      </c>
      <c r="AE2989" s="13">
        <f t="shared" si="311"/>
        <v>0</v>
      </c>
      <c r="AF2989" s="13">
        <f t="shared" si="312"/>
        <v>0</v>
      </c>
      <c r="AG2989" s="13">
        <f t="shared" si="313"/>
        <v>0</v>
      </c>
      <c r="AH2989" s="12">
        <f t="shared" si="314"/>
        <v>1</v>
      </c>
    </row>
    <row r="2990" spans="1:34" hidden="1" x14ac:dyDescent="0.3">
      <c r="A2990" s="11" t="s">
        <v>9425</v>
      </c>
      <c r="B2990" s="12" t="s">
        <v>4976</v>
      </c>
      <c r="C2990" s="12" t="s">
        <v>9270</v>
      </c>
      <c r="D2990" s="11" t="s">
        <v>9426</v>
      </c>
      <c r="E2990" s="11" t="s">
        <v>9427</v>
      </c>
      <c r="F2990" s="11" t="s">
        <v>9425</v>
      </c>
      <c r="G2990" s="12" t="s">
        <v>9428</v>
      </c>
      <c r="H2990" s="13" t="s">
        <v>370</v>
      </c>
      <c r="I2990" s="13"/>
      <c r="J2990" s="13" t="s">
        <v>370</v>
      </c>
      <c r="K2990" s="14" t="s">
        <v>370</v>
      </c>
      <c r="M2990" s="15"/>
      <c r="N2990" s="13"/>
      <c r="P2990" s="13"/>
      <c r="R2990" s="13" t="s">
        <v>370</v>
      </c>
      <c r="S2990" s="13" t="s">
        <v>370</v>
      </c>
      <c r="T2990" s="13"/>
      <c r="V2990" s="13" t="s">
        <v>370</v>
      </c>
      <c r="W2990" s="13"/>
      <c r="Y2990" s="13"/>
      <c r="Z2990" s="14"/>
      <c r="AD2990" s="13">
        <f t="shared" si="306"/>
        <v>6</v>
      </c>
      <c r="AE2990" s="13">
        <f t="shared" si="307"/>
        <v>0</v>
      </c>
      <c r="AF2990" s="13">
        <f t="shared" si="308"/>
        <v>0</v>
      </c>
      <c r="AG2990" s="13">
        <f t="shared" si="305"/>
        <v>0</v>
      </c>
      <c r="AH2990" s="12">
        <f t="shared" si="309"/>
        <v>6</v>
      </c>
    </row>
    <row r="2991" spans="1:34" hidden="1" x14ac:dyDescent="0.3">
      <c r="A2991" s="11" t="s">
        <v>9429</v>
      </c>
      <c r="B2991" s="12" t="s">
        <v>4976</v>
      </c>
      <c r="C2991" s="12" t="s">
        <v>9270</v>
      </c>
      <c r="D2991" s="11" t="s">
        <v>9430</v>
      </c>
      <c r="E2991" s="11" t="s">
        <v>9431</v>
      </c>
      <c r="F2991" s="11" t="s">
        <v>9429</v>
      </c>
      <c r="G2991" s="12" t="s">
        <v>9432</v>
      </c>
      <c r="H2991" s="13" t="s">
        <v>370</v>
      </c>
      <c r="I2991" s="13"/>
      <c r="J2991" s="13" t="s">
        <v>370</v>
      </c>
      <c r="K2991" s="14" t="s">
        <v>370</v>
      </c>
      <c r="L2991" s="13" t="s">
        <v>396</v>
      </c>
      <c r="M2991" s="15"/>
      <c r="N2991" s="13"/>
      <c r="P2991" s="13"/>
      <c r="R2991" s="13" t="s">
        <v>370</v>
      </c>
      <c r="T2991" s="13"/>
      <c r="V2991" s="13" t="s">
        <v>370</v>
      </c>
      <c r="W2991" s="13"/>
      <c r="Y2991" s="13"/>
      <c r="Z2991" s="14"/>
      <c r="AD2991" s="13">
        <f>COUNTIF(H2991:Z2991,"X")+COUNTIF(H2991:Z2991, "X(e)")</f>
        <v>5</v>
      </c>
      <c r="AE2991" s="13">
        <f>COUNTIF(H2991:Z2991,"NB")</f>
        <v>0</v>
      </c>
      <c r="AF2991" s="13">
        <f>COUNTIF(H2991:Z2991,"V")</f>
        <v>0</v>
      </c>
      <c r="AG2991" s="13">
        <f>COUNTIF(H2991:AA2991,"IN")</f>
        <v>0</v>
      </c>
      <c r="AH2991" s="12">
        <f>SUM(AD2991:AG2991)</f>
        <v>5</v>
      </c>
    </row>
    <row r="2992" spans="1:34" hidden="1" x14ac:dyDescent="0.3">
      <c r="A2992" s="11" t="s">
        <v>9433</v>
      </c>
      <c r="B2992" s="12" t="s">
        <v>4976</v>
      </c>
      <c r="C2992" s="12" t="s">
        <v>9270</v>
      </c>
      <c r="D2992" s="11" t="s">
        <v>9430</v>
      </c>
      <c r="E2992" s="11" t="s">
        <v>9434</v>
      </c>
      <c r="F2992" s="11" t="s">
        <v>9433</v>
      </c>
      <c r="G2992" s="12" t="s">
        <v>9435</v>
      </c>
      <c r="I2992" s="13"/>
      <c r="K2992" s="17" t="s">
        <v>416</v>
      </c>
      <c r="M2992" s="15"/>
      <c r="N2992" s="13"/>
      <c r="P2992" s="13"/>
      <c r="R2992" s="13"/>
      <c r="T2992" s="13"/>
      <c r="W2992" s="13"/>
      <c r="Y2992" s="13"/>
      <c r="Z2992" s="14"/>
      <c r="AD2992" s="13">
        <f>COUNTIF(H2992:Z2992,"X")+COUNTIF(H2992:Z2992, "X(e)")</f>
        <v>1</v>
      </c>
      <c r="AE2992" s="13">
        <f>COUNTIF(H2992:Z2992,"NB")</f>
        <v>0</v>
      </c>
      <c r="AF2992" s="13">
        <f>COUNTIF(H2992:Z2992,"V")</f>
        <v>0</v>
      </c>
      <c r="AG2992" s="13">
        <f>COUNTIF(H2992:AA2992,"IN")</f>
        <v>0</v>
      </c>
      <c r="AH2992" s="12">
        <f>SUM(AD2992:AG2992)</f>
        <v>1</v>
      </c>
    </row>
    <row r="2993" spans="1:34" hidden="1" x14ac:dyDescent="0.3">
      <c r="A2993" s="11" t="s">
        <v>9436</v>
      </c>
      <c r="B2993" s="12" t="s">
        <v>4976</v>
      </c>
      <c r="C2993" s="12" t="s">
        <v>9270</v>
      </c>
      <c r="D2993" s="11" t="s">
        <v>9437</v>
      </c>
      <c r="E2993" s="11" t="s">
        <v>5981</v>
      </c>
      <c r="F2993" s="11" t="s">
        <v>9436</v>
      </c>
      <c r="G2993" s="12" t="s">
        <v>9438</v>
      </c>
      <c r="I2993" s="13"/>
      <c r="J2993" s="16" t="s">
        <v>416</v>
      </c>
      <c r="M2993" s="15"/>
      <c r="N2993" s="13"/>
      <c r="P2993" s="13"/>
      <c r="R2993" s="13"/>
      <c r="T2993" s="13"/>
      <c r="W2993" s="13"/>
      <c r="Y2993" s="13"/>
      <c r="Z2993" s="14"/>
      <c r="AD2993" s="13">
        <f>COUNTIF(H2993:Z2993,"X")+COUNTIF(H2993:Z2993, "X(e)")</f>
        <v>1</v>
      </c>
      <c r="AE2993" s="13">
        <f>COUNTIF(H2993:Z2993,"NB")</f>
        <v>0</v>
      </c>
      <c r="AF2993" s="13">
        <f>COUNTIF(H2993:Z2993,"V")</f>
        <v>0</v>
      </c>
      <c r="AG2993" s="13">
        <f>COUNTIF(H2993:AA2993,"IN")</f>
        <v>0</v>
      </c>
      <c r="AH2993" s="12">
        <f>SUM(AD2993:AG2993)</f>
        <v>1</v>
      </c>
    </row>
    <row r="2994" spans="1:34" hidden="1" x14ac:dyDescent="0.3">
      <c r="A2994" s="11" t="s">
        <v>9439</v>
      </c>
      <c r="B2994" s="12" t="s">
        <v>4976</v>
      </c>
      <c r="C2994" s="12" t="s">
        <v>9270</v>
      </c>
      <c r="D2994" s="11" t="s">
        <v>9440</v>
      </c>
      <c r="E2994" s="11" t="s">
        <v>9441</v>
      </c>
      <c r="F2994" s="11" t="s">
        <v>9439</v>
      </c>
      <c r="G2994" s="12" t="s">
        <v>9442</v>
      </c>
      <c r="I2994" s="13"/>
      <c r="J2994" s="13"/>
      <c r="M2994" s="15"/>
      <c r="N2994" s="13"/>
      <c r="O2994" s="13" t="s">
        <v>370</v>
      </c>
      <c r="P2994" s="13"/>
      <c r="R2994" s="13"/>
      <c r="S2994" s="13" t="s">
        <v>370</v>
      </c>
      <c r="T2994" s="13"/>
      <c r="W2994" s="13"/>
      <c r="Y2994" s="13"/>
      <c r="Z2994" s="14"/>
      <c r="AD2994" s="13">
        <f t="shared" si="306"/>
        <v>2</v>
      </c>
      <c r="AE2994" s="13">
        <f t="shared" si="307"/>
        <v>0</v>
      </c>
      <c r="AF2994" s="13">
        <f t="shared" si="308"/>
        <v>0</v>
      </c>
      <c r="AG2994" s="13">
        <f t="shared" si="305"/>
        <v>0</v>
      </c>
      <c r="AH2994" s="12">
        <f t="shared" si="309"/>
        <v>2</v>
      </c>
    </row>
    <row r="2995" spans="1:34" hidden="1" x14ac:dyDescent="0.3">
      <c r="A2995" s="11" t="s">
        <v>9443</v>
      </c>
      <c r="B2995" s="12" t="s">
        <v>4976</v>
      </c>
      <c r="C2995" s="12" t="s">
        <v>9270</v>
      </c>
      <c r="D2995" s="11" t="s">
        <v>9440</v>
      </c>
      <c r="E2995" s="11" t="s">
        <v>9444</v>
      </c>
      <c r="F2995" s="11" t="s">
        <v>9443</v>
      </c>
      <c r="G2995" s="12" t="s">
        <v>9445</v>
      </c>
      <c r="H2995" s="13" t="s">
        <v>370</v>
      </c>
      <c r="I2995" s="13"/>
      <c r="J2995" s="13" t="s">
        <v>370</v>
      </c>
      <c r="K2995" s="14" t="s">
        <v>370</v>
      </c>
      <c r="M2995" s="15"/>
      <c r="N2995" s="13"/>
      <c r="P2995" s="13"/>
      <c r="R2995" s="13" t="s">
        <v>370</v>
      </c>
      <c r="S2995" s="13" t="s">
        <v>524</v>
      </c>
      <c r="T2995" s="13"/>
      <c r="V2995" s="13" t="s">
        <v>524</v>
      </c>
      <c r="W2995" s="13"/>
      <c r="Y2995" s="13"/>
      <c r="Z2995" s="14"/>
      <c r="AD2995" s="13">
        <f t="shared" si="306"/>
        <v>4</v>
      </c>
      <c r="AE2995" s="13">
        <f t="shared" si="307"/>
        <v>0</v>
      </c>
      <c r="AF2995" s="13">
        <f t="shared" si="308"/>
        <v>2</v>
      </c>
      <c r="AG2995" s="13">
        <f t="shared" si="305"/>
        <v>0</v>
      </c>
      <c r="AH2995" s="12">
        <f t="shared" si="309"/>
        <v>6</v>
      </c>
    </row>
    <row r="2996" spans="1:34" hidden="1" x14ac:dyDescent="0.3">
      <c r="A2996" s="11" t="s">
        <v>9446</v>
      </c>
      <c r="B2996" s="12" t="s">
        <v>4976</v>
      </c>
      <c r="C2996" s="12" t="s">
        <v>9270</v>
      </c>
      <c r="D2996" s="11" t="s">
        <v>9440</v>
      </c>
      <c r="E2996" s="11" t="s">
        <v>9447</v>
      </c>
      <c r="F2996" s="11" t="s">
        <v>9446</v>
      </c>
      <c r="G2996" s="12" t="s">
        <v>9448</v>
      </c>
      <c r="H2996" s="13" t="s">
        <v>370</v>
      </c>
      <c r="I2996" s="13"/>
      <c r="J2996" s="13" t="s">
        <v>370</v>
      </c>
      <c r="K2996" s="14" t="s">
        <v>370</v>
      </c>
      <c r="L2996" s="13" t="s">
        <v>370</v>
      </c>
      <c r="M2996" s="15"/>
      <c r="N2996" s="13"/>
      <c r="P2996" s="13"/>
      <c r="R2996" s="13" t="s">
        <v>524</v>
      </c>
      <c r="S2996" s="13" t="s">
        <v>370</v>
      </c>
      <c r="T2996" s="13"/>
      <c r="V2996" s="13" t="s">
        <v>370</v>
      </c>
      <c r="W2996" s="13"/>
      <c r="Y2996" s="13"/>
      <c r="Z2996" s="14" t="s">
        <v>524</v>
      </c>
      <c r="AD2996" s="13">
        <f t="shared" si="306"/>
        <v>6</v>
      </c>
      <c r="AE2996" s="13">
        <f t="shared" si="307"/>
        <v>0</v>
      </c>
      <c r="AF2996" s="13">
        <f t="shared" si="308"/>
        <v>2</v>
      </c>
      <c r="AG2996" s="13">
        <f t="shared" si="305"/>
        <v>0</v>
      </c>
      <c r="AH2996" s="12">
        <f t="shared" si="309"/>
        <v>8</v>
      </c>
    </row>
    <row r="2997" spans="1:34" hidden="1" x14ac:dyDescent="0.3">
      <c r="A2997" s="11" t="s">
        <v>9449</v>
      </c>
      <c r="B2997" s="12" t="s">
        <v>4976</v>
      </c>
      <c r="C2997" s="12" t="s">
        <v>9270</v>
      </c>
      <c r="D2997" s="11" t="s">
        <v>9450</v>
      </c>
      <c r="E2997" s="11" t="s">
        <v>3898</v>
      </c>
      <c r="F2997" s="11" t="s">
        <v>9449</v>
      </c>
      <c r="G2997" s="12" t="s">
        <v>9451</v>
      </c>
      <c r="H2997" s="13" t="s">
        <v>370</v>
      </c>
      <c r="I2997" s="13"/>
      <c r="J2997" s="13" t="s">
        <v>370</v>
      </c>
      <c r="K2997" s="14" t="s">
        <v>370</v>
      </c>
      <c r="M2997" s="15"/>
      <c r="N2997" s="13"/>
      <c r="P2997" s="13"/>
      <c r="R2997" s="13" t="s">
        <v>370</v>
      </c>
      <c r="T2997" s="13"/>
      <c r="V2997" s="13" t="s">
        <v>370</v>
      </c>
      <c r="W2997" s="13"/>
      <c r="Y2997" s="13"/>
      <c r="Z2997" s="14"/>
      <c r="AD2997" s="13">
        <f t="shared" si="306"/>
        <v>5</v>
      </c>
      <c r="AE2997" s="13">
        <f t="shared" si="307"/>
        <v>0</v>
      </c>
      <c r="AF2997" s="13">
        <f t="shared" si="308"/>
        <v>0</v>
      </c>
      <c r="AG2997" s="13">
        <f t="shared" si="305"/>
        <v>0</v>
      </c>
      <c r="AH2997" s="12">
        <f t="shared" si="309"/>
        <v>5</v>
      </c>
    </row>
    <row r="2998" spans="1:34" hidden="1" x14ac:dyDescent="0.3">
      <c r="A2998" s="11" t="s">
        <v>9452</v>
      </c>
      <c r="B2998" s="12" t="s">
        <v>4976</v>
      </c>
      <c r="C2998" s="12" t="s">
        <v>9270</v>
      </c>
      <c r="D2998" s="11" t="s">
        <v>9450</v>
      </c>
      <c r="E2998" s="11" t="s">
        <v>9453</v>
      </c>
      <c r="F2998" s="11" t="s">
        <v>9452</v>
      </c>
      <c r="G2998" s="12" t="s">
        <v>9454</v>
      </c>
      <c r="I2998" s="13" t="s">
        <v>524</v>
      </c>
      <c r="J2998" s="13"/>
      <c r="K2998" s="14" t="s">
        <v>370</v>
      </c>
      <c r="M2998" s="15" t="s">
        <v>370</v>
      </c>
      <c r="N2998" s="13" t="s">
        <v>524</v>
      </c>
      <c r="P2998" s="13" t="s">
        <v>370</v>
      </c>
      <c r="Q2998" s="13" t="s">
        <v>370</v>
      </c>
      <c r="R2998" s="13"/>
      <c r="S2998" s="13" t="s">
        <v>370</v>
      </c>
      <c r="T2998" s="13" t="s">
        <v>370</v>
      </c>
      <c r="U2998" s="13" t="s">
        <v>370</v>
      </c>
      <c r="W2998" s="13" t="s">
        <v>370</v>
      </c>
      <c r="Y2998" s="13" t="s">
        <v>524</v>
      </c>
      <c r="Z2998" s="14"/>
      <c r="AD2998" s="13">
        <f t="shared" si="306"/>
        <v>8</v>
      </c>
      <c r="AE2998" s="13">
        <f t="shared" si="307"/>
        <v>0</v>
      </c>
      <c r="AF2998" s="13">
        <f t="shared" si="308"/>
        <v>3</v>
      </c>
      <c r="AG2998" s="13">
        <f t="shared" si="305"/>
        <v>0</v>
      </c>
      <c r="AH2998" s="12">
        <f t="shared" si="309"/>
        <v>11</v>
      </c>
    </row>
    <row r="2999" spans="1:34" hidden="1" x14ac:dyDescent="0.3">
      <c r="A2999" s="11" t="s">
        <v>9455</v>
      </c>
      <c r="B2999" s="12" t="s">
        <v>4976</v>
      </c>
      <c r="C2999" s="12" t="s">
        <v>9270</v>
      </c>
      <c r="D2999" s="11" t="s">
        <v>9456</v>
      </c>
      <c r="E2999" s="11" t="s">
        <v>4433</v>
      </c>
      <c r="F2999" s="11" t="s">
        <v>9455</v>
      </c>
      <c r="G2999" s="12" t="s">
        <v>9457</v>
      </c>
      <c r="H2999" s="13" t="s">
        <v>370</v>
      </c>
      <c r="I2999" s="13"/>
      <c r="J2999" s="13"/>
      <c r="K2999" s="14" t="s">
        <v>370</v>
      </c>
      <c r="M2999" s="15"/>
      <c r="N2999" s="13"/>
      <c r="P2999" s="13"/>
      <c r="R2999" s="13" t="s">
        <v>370</v>
      </c>
      <c r="T2999" s="13"/>
      <c r="V2999" s="13" t="s">
        <v>370</v>
      </c>
      <c r="W2999" s="13"/>
      <c r="Y2999" s="13"/>
      <c r="Z2999" s="14"/>
      <c r="AD2999" s="13">
        <f t="shared" si="306"/>
        <v>4</v>
      </c>
      <c r="AE2999" s="13">
        <f t="shared" si="307"/>
        <v>0</v>
      </c>
      <c r="AF2999" s="13">
        <f t="shared" si="308"/>
        <v>0</v>
      </c>
      <c r="AG2999" s="13">
        <f t="shared" si="305"/>
        <v>0</v>
      </c>
      <c r="AH2999" s="12">
        <f t="shared" si="309"/>
        <v>4</v>
      </c>
    </row>
    <row r="3000" spans="1:34" hidden="1" x14ac:dyDescent="0.3">
      <c r="A3000" s="11" t="s">
        <v>9458</v>
      </c>
      <c r="B3000" s="12" t="s">
        <v>4976</v>
      </c>
      <c r="C3000" s="12" t="s">
        <v>9270</v>
      </c>
      <c r="D3000" s="11" t="s">
        <v>9459</v>
      </c>
      <c r="E3000" s="11" t="s">
        <v>9460</v>
      </c>
      <c r="F3000" s="11" t="s">
        <v>9458</v>
      </c>
      <c r="G3000" s="12" t="s">
        <v>9461</v>
      </c>
      <c r="H3000" s="13" t="s">
        <v>370</v>
      </c>
      <c r="I3000" s="13"/>
      <c r="J3000" s="13"/>
      <c r="K3000" s="14" t="s">
        <v>370</v>
      </c>
      <c r="M3000" s="15"/>
      <c r="N3000" s="13"/>
      <c r="P3000" s="13"/>
      <c r="R3000" s="13" t="s">
        <v>370</v>
      </c>
      <c r="T3000" s="13"/>
      <c r="V3000" s="13" t="s">
        <v>370</v>
      </c>
      <c r="W3000" s="13"/>
      <c r="Y3000" s="13"/>
      <c r="Z3000" s="14"/>
      <c r="AD3000" s="13">
        <f t="shared" si="306"/>
        <v>4</v>
      </c>
      <c r="AE3000" s="13">
        <f t="shared" si="307"/>
        <v>0</v>
      </c>
      <c r="AF3000" s="13">
        <f t="shared" si="308"/>
        <v>0</v>
      </c>
      <c r="AG3000" s="13">
        <f t="shared" si="305"/>
        <v>0</v>
      </c>
      <c r="AH3000" s="12">
        <f t="shared" ref="AH3000:AH3001" si="315">SUM(AD3000:AG3000)</f>
        <v>4</v>
      </c>
    </row>
    <row r="3001" spans="1:34" hidden="1" x14ac:dyDescent="0.3">
      <c r="A3001" s="11" t="s">
        <v>9462</v>
      </c>
      <c r="B3001" s="12" t="s">
        <v>4976</v>
      </c>
      <c r="C3001" s="12" t="s">
        <v>9270</v>
      </c>
      <c r="D3001" s="11" t="s">
        <v>9459</v>
      </c>
      <c r="E3001" s="11" t="s">
        <v>3372</v>
      </c>
      <c r="F3001" s="11" t="s">
        <v>9462</v>
      </c>
      <c r="G3001" s="12" t="s">
        <v>9463</v>
      </c>
      <c r="H3001" s="13" t="s">
        <v>370</v>
      </c>
      <c r="I3001" s="13"/>
      <c r="J3001" s="13"/>
      <c r="K3001" s="14" t="s">
        <v>370</v>
      </c>
      <c r="M3001" s="15"/>
      <c r="N3001" s="13"/>
      <c r="P3001" s="13"/>
      <c r="R3001" s="13" t="s">
        <v>524</v>
      </c>
      <c r="T3001" s="13"/>
      <c r="V3001" s="13" t="s">
        <v>370</v>
      </c>
      <c r="W3001" s="13"/>
      <c r="Y3001" s="13"/>
      <c r="Z3001" s="14"/>
      <c r="AD3001" s="13">
        <f t="shared" si="306"/>
        <v>3</v>
      </c>
      <c r="AE3001" s="13">
        <f t="shared" si="307"/>
        <v>0</v>
      </c>
      <c r="AF3001" s="13">
        <f t="shared" si="308"/>
        <v>1</v>
      </c>
      <c r="AG3001" s="13">
        <f t="shared" ref="AG3001:AG3064" si="316">COUNTIF(H3001:AA3001,"IN")</f>
        <v>0</v>
      </c>
      <c r="AH3001" s="12">
        <f t="shared" si="315"/>
        <v>4</v>
      </c>
    </row>
    <row r="3002" spans="1:34" hidden="1" x14ac:dyDescent="0.3">
      <c r="A3002" s="11" t="s">
        <v>9464</v>
      </c>
      <c r="B3002" s="12" t="s">
        <v>4976</v>
      </c>
      <c r="C3002" s="12" t="s">
        <v>9465</v>
      </c>
      <c r="D3002" s="11" t="s">
        <v>9466</v>
      </c>
      <c r="E3002" s="11" t="s">
        <v>9467</v>
      </c>
      <c r="F3002" s="11" t="s">
        <v>9464</v>
      </c>
      <c r="G3002" s="12" t="s">
        <v>9468</v>
      </c>
      <c r="I3002" s="13" t="s">
        <v>538</v>
      </c>
      <c r="J3002" s="13"/>
      <c r="M3002" s="15" t="s">
        <v>538</v>
      </c>
      <c r="N3002" s="13" t="s">
        <v>538</v>
      </c>
      <c r="O3002" s="13" t="s">
        <v>524</v>
      </c>
      <c r="P3002" s="13"/>
      <c r="R3002" s="13"/>
      <c r="T3002" s="13"/>
      <c r="U3002" s="13" t="s">
        <v>524</v>
      </c>
      <c r="W3002" s="13" t="s">
        <v>538</v>
      </c>
      <c r="Y3002" s="13" t="s">
        <v>538</v>
      </c>
      <c r="Z3002" s="14"/>
      <c r="AD3002" s="13">
        <f>COUNTIF(H3002:Z3002,"X")+COUNTIF(H3002:Z3002, "X(e)")</f>
        <v>0</v>
      </c>
      <c r="AE3002" s="13">
        <f t="shared" si="307"/>
        <v>5</v>
      </c>
      <c r="AF3002" s="13">
        <f t="shared" si="308"/>
        <v>2</v>
      </c>
      <c r="AG3002" s="13">
        <f t="shared" si="316"/>
        <v>0</v>
      </c>
      <c r="AH3002" s="12">
        <f>SUM(AD3002:AG3002)</f>
        <v>7</v>
      </c>
    </row>
    <row r="3003" spans="1:34" hidden="1" x14ac:dyDescent="0.3">
      <c r="A3003" s="11" t="s">
        <v>9469</v>
      </c>
      <c r="B3003" s="12" t="s">
        <v>4976</v>
      </c>
      <c r="C3003" s="12" t="s">
        <v>9465</v>
      </c>
      <c r="D3003" s="11" t="s">
        <v>9470</v>
      </c>
      <c r="E3003" s="11" t="s">
        <v>9471</v>
      </c>
      <c r="F3003" s="11" t="s">
        <v>9469</v>
      </c>
      <c r="G3003" s="12" t="s">
        <v>9472</v>
      </c>
      <c r="I3003" s="13"/>
      <c r="J3003" s="13"/>
      <c r="M3003" s="15" t="s">
        <v>538</v>
      </c>
      <c r="N3003" s="13" t="s">
        <v>396</v>
      </c>
      <c r="P3003" s="13"/>
      <c r="R3003" s="13"/>
      <c r="T3003" s="13"/>
      <c r="W3003" s="13" t="s">
        <v>9473</v>
      </c>
      <c r="Y3003" s="13" t="s">
        <v>524</v>
      </c>
      <c r="Z3003" s="14"/>
      <c r="AD3003" s="13">
        <f>COUNTIF(H3003:Z3003,"X")+COUNTIF(H3003:Z3003, "X(e)")</f>
        <v>0</v>
      </c>
      <c r="AE3003" s="13">
        <f t="shared" si="307"/>
        <v>1</v>
      </c>
      <c r="AF3003" s="13">
        <f t="shared" si="308"/>
        <v>2</v>
      </c>
      <c r="AG3003" s="13">
        <f t="shared" si="316"/>
        <v>0</v>
      </c>
      <c r="AH3003" s="12">
        <f>SUM(AD3003:AG3003)</f>
        <v>3</v>
      </c>
    </row>
    <row r="3004" spans="1:34" hidden="1" x14ac:dyDescent="0.3">
      <c r="A3004" s="11" t="s">
        <v>9474</v>
      </c>
      <c r="B3004" s="12" t="s">
        <v>4976</v>
      </c>
      <c r="C3004" s="12" t="s">
        <v>9465</v>
      </c>
      <c r="D3004" s="11" t="s">
        <v>9475</v>
      </c>
      <c r="E3004" s="11" t="s">
        <v>9476</v>
      </c>
      <c r="F3004" s="11" t="s">
        <v>9474</v>
      </c>
      <c r="G3004" s="12" t="s">
        <v>9477</v>
      </c>
      <c r="H3004" s="13" t="s">
        <v>396</v>
      </c>
      <c r="I3004" s="13" t="s">
        <v>538</v>
      </c>
      <c r="J3004" s="13"/>
      <c r="K3004" s="14" t="s">
        <v>524</v>
      </c>
      <c r="L3004" s="13" t="s">
        <v>524</v>
      </c>
      <c r="M3004" s="15" t="s">
        <v>538</v>
      </c>
      <c r="N3004" s="13" t="s">
        <v>538</v>
      </c>
      <c r="O3004" s="13" t="s">
        <v>538</v>
      </c>
      <c r="P3004" s="13" t="s">
        <v>538</v>
      </c>
      <c r="Q3004" s="13" t="s">
        <v>538</v>
      </c>
      <c r="R3004" s="13"/>
      <c r="S3004" s="13" t="s">
        <v>538</v>
      </c>
      <c r="T3004" s="13" t="s">
        <v>538</v>
      </c>
      <c r="U3004" s="13" t="s">
        <v>538</v>
      </c>
      <c r="W3004" s="13" t="s">
        <v>538</v>
      </c>
      <c r="Y3004" s="13" t="s">
        <v>538</v>
      </c>
      <c r="Z3004" s="14"/>
      <c r="AD3004" s="13">
        <f>COUNTIF(H3004:Z3004,"X")+COUNTIF(H3004:Z3004, "X(e)")</f>
        <v>0</v>
      </c>
      <c r="AE3004" s="13">
        <f t="shared" si="307"/>
        <v>11</v>
      </c>
      <c r="AF3004" s="13">
        <f t="shared" si="308"/>
        <v>2</v>
      </c>
      <c r="AG3004" s="13">
        <f t="shared" si="316"/>
        <v>0</v>
      </c>
      <c r="AH3004" s="12">
        <f>SUM(AD3004:AG3004)</f>
        <v>13</v>
      </c>
    </row>
    <row r="3005" spans="1:34" hidden="1" x14ac:dyDescent="0.3">
      <c r="A3005" s="11" t="s">
        <v>9478</v>
      </c>
      <c r="B3005" s="12" t="s">
        <v>4976</v>
      </c>
      <c r="C3005" s="12" t="s">
        <v>9465</v>
      </c>
      <c r="D3005" s="11" t="s">
        <v>9479</v>
      </c>
      <c r="E3005" s="11" t="s">
        <v>9480</v>
      </c>
      <c r="F3005" s="11" t="s">
        <v>9478</v>
      </c>
      <c r="G3005" s="12" t="s">
        <v>9481</v>
      </c>
      <c r="I3005" s="13" t="s">
        <v>524</v>
      </c>
      <c r="J3005" s="13"/>
      <c r="K3005" s="13" t="s">
        <v>524</v>
      </c>
      <c r="M3005" s="15" t="s">
        <v>538</v>
      </c>
      <c r="N3005" s="13" t="s">
        <v>524</v>
      </c>
      <c r="P3005" s="13"/>
      <c r="R3005" s="13"/>
      <c r="T3005" s="13"/>
      <c r="W3005" s="13" t="s">
        <v>538</v>
      </c>
      <c r="Y3005" s="13" t="s">
        <v>538</v>
      </c>
      <c r="Z3005" s="14"/>
      <c r="AD3005" s="13">
        <f>COUNTIF(H3005:Z3005,"X")+COUNTIF(H3005:Z3005, "X(e)")</f>
        <v>0</v>
      </c>
      <c r="AE3005" s="13">
        <f t="shared" si="307"/>
        <v>3</v>
      </c>
      <c r="AF3005" s="13">
        <f t="shared" si="308"/>
        <v>3</v>
      </c>
      <c r="AG3005" s="13">
        <f t="shared" si="316"/>
        <v>0</v>
      </c>
      <c r="AH3005" s="12">
        <f>SUM(AD3005:AG3005)</f>
        <v>6</v>
      </c>
    </row>
    <row r="3006" spans="1:34" hidden="1" x14ac:dyDescent="0.3">
      <c r="A3006" s="11" t="s">
        <v>9482</v>
      </c>
      <c r="B3006" s="12" t="s">
        <v>4976</v>
      </c>
      <c r="C3006" s="12" t="s">
        <v>9465</v>
      </c>
      <c r="D3006" s="11" t="s">
        <v>9483</v>
      </c>
      <c r="E3006" s="11" t="s">
        <v>4650</v>
      </c>
      <c r="F3006" s="11" t="s">
        <v>9482</v>
      </c>
      <c r="G3006" s="12" t="s">
        <v>9484</v>
      </c>
      <c r="I3006" s="13" t="s">
        <v>361</v>
      </c>
      <c r="J3006" s="13"/>
      <c r="M3006" s="15" t="s">
        <v>538</v>
      </c>
      <c r="N3006" s="13"/>
      <c r="O3006" s="13" t="s">
        <v>524</v>
      </c>
      <c r="P3006" s="13"/>
      <c r="R3006" s="13"/>
      <c r="S3006" s="13" t="s">
        <v>396</v>
      </c>
      <c r="T3006" s="13"/>
      <c r="U3006" s="13" t="s">
        <v>524</v>
      </c>
      <c r="W3006" s="13" t="s">
        <v>538</v>
      </c>
      <c r="Y3006" s="13" t="s">
        <v>524</v>
      </c>
      <c r="Z3006" s="14"/>
      <c r="AD3006" s="13">
        <f t="shared" ref="AD3006:AD3070" si="317">COUNTIF(H3006:Z3006,"X")+COUNTIF(H3006:Z3006, "X(e)")</f>
        <v>0</v>
      </c>
      <c r="AE3006" s="13">
        <f t="shared" si="307"/>
        <v>2</v>
      </c>
      <c r="AF3006" s="13">
        <f t="shared" si="308"/>
        <v>4</v>
      </c>
      <c r="AG3006" s="13">
        <f t="shared" si="316"/>
        <v>0</v>
      </c>
      <c r="AH3006" s="12">
        <f t="shared" ref="AH3006:AH3035" si="318">SUM(AD3006:AG3006)</f>
        <v>6</v>
      </c>
    </row>
    <row r="3007" spans="1:34" hidden="1" x14ac:dyDescent="0.3">
      <c r="A3007" s="11" t="s">
        <v>9485</v>
      </c>
      <c r="B3007" s="12" t="s">
        <v>4976</v>
      </c>
      <c r="C3007" s="12" t="s">
        <v>9465</v>
      </c>
      <c r="D3007" s="11" t="s">
        <v>9483</v>
      </c>
      <c r="E3007" s="11" t="s">
        <v>9486</v>
      </c>
      <c r="F3007" s="11" t="s">
        <v>9485</v>
      </c>
      <c r="G3007" s="12" t="s">
        <v>9487</v>
      </c>
      <c r="I3007" s="13" t="s">
        <v>524</v>
      </c>
      <c r="J3007" s="13"/>
      <c r="M3007" s="15" t="s">
        <v>538</v>
      </c>
      <c r="N3007" s="13"/>
      <c r="P3007" s="13"/>
      <c r="R3007" s="13"/>
      <c r="T3007" s="13"/>
      <c r="W3007" s="13" t="s">
        <v>396</v>
      </c>
      <c r="Y3007" s="13"/>
      <c r="Z3007" s="14"/>
      <c r="AD3007" s="13">
        <f t="shared" si="317"/>
        <v>0</v>
      </c>
      <c r="AE3007" s="13">
        <f t="shared" si="307"/>
        <v>1</v>
      </c>
      <c r="AF3007" s="13">
        <f t="shared" si="308"/>
        <v>1</v>
      </c>
      <c r="AG3007" s="13">
        <f t="shared" si="316"/>
        <v>0</v>
      </c>
      <c r="AH3007" s="12">
        <f t="shared" si="318"/>
        <v>2</v>
      </c>
    </row>
    <row r="3008" spans="1:34" hidden="1" x14ac:dyDescent="0.3">
      <c r="A3008" s="11" t="s">
        <v>164</v>
      </c>
      <c r="B3008" s="12" t="s">
        <v>4976</v>
      </c>
      <c r="C3008" s="12" t="s">
        <v>9465</v>
      </c>
      <c r="D3008" s="11" t="s">
        <v>9488</v>
      </c>
      <c r="E3008" s="11" t="s">
        <v>5713</v>
      </c>
      <c r="F3008" s="11" t="s">
        <v>164</v>
      </c>
      <c r="G3008" s="12" t="s">
        <v>9489</v>
      </c>
      <c r="I3008" s="13" t="s">
        <v>538</v>
      </c>
      <c r="J3008" s="13" t="s">
        <v>396</v>
      </c>
      <c r="K3008" s="13" t="s">
        <v>524</v>
      </c>
      <c r="M3008" s="15" t="s">
        <v>538</v>
      </c>
      <c r="N3008" s="13" t="s">
        <v>538</v>
      </c>
      <c r="O3008" s="13" t="s">
        <v>538</v>
      </c>
      <c r="P3008" s="13"/>
      <c r="R3008" s="13"/>
      <c r="S3008" s="13" t="s">
        <v>524</v>
      </c>
      <c r="T3008" s="13" t="s">
        <v>524</v>
      </c>
      <c r="U3008" s="13" t="s">
        <v>524</v>
      </c>
      <c r="W3008" s="13" t="s">
        <v>538</v>
      </c>
      <c r="Y3008" s="13" t="s">
        <v>538</v>
      </c>
      <c r="Z3008" s="14"/>
      <c r="AD3008" s="13">
        <f>COUNTIF(H3008:Z3008,"X")+COUNTIF(H3008:Z3008, "X(e)")</f>
        <v>0</v>
      </c>
      <c r="AE3008" s="13">
        <f t="shared" si="307"/>
        <v>6</v>
      </c>
      <c r="AF3008" s="13">
        <f t="shared" si="308"/>
        <v>4</v>
      </c>
      <c r="AG3008" s="13">
        <f t="shared" si="316"/>
        <v>0</v>
      </c>
      <c r="AH3008" s="12">
        <f>SUM(AD3008:AG3008)</f>
        <v>10</v>
      </c>
    </row>
    <row r="3009" spans="1:34" hidden="1" x14ac:dyDescent="0.3">
      <c r="A3009" s="11" t="s">
        <v>9490</v>
      </c>
      <c r="B3009" s="12" t="s">
        <v>4976</v>
      </c>
      <c r="C3009" s="12" t="s">
        <v>9465</v>
      </c>
      <c r="D3009" s="11" t="s">
        <v>9491</v>
      </c>
      <c r="E3009" s="11" t="s">
        <v>9492</v>
      </c>
      <c r="F3009" s="11" t="s">
        <v>9490</v>
      </c>
      <c r="G3009" s="12" t="s">
        <v>9493</v>
      </c>
      <c r="I3009" s="13" t="s">
        <v>538</v>
      </c>
      <c r="J3009" s="13"/>
      <c r="K3009" s="14" t="s">
        <v>396</v>
      </c>
      <c r="M3009" s="15" t="s">
        <v>538</v>
      </c>
      <c r="N3009" s="13" t="s">
        <v>538</v>
      </c>
      <c r="O3009" s="13" t="s">
        <v>538</v>
      </c>
      <c r="P3009" s="13" t="s">
        <v>538</v>
      </c>
      <c r="Q3009" s="13" t="s">
        <v>538</v>
      </c>
      <c r="R3009" s="13"/>
      <c r="T3009" s="13" t="s">
        <v>538</v>
      </c>
      <c r="U3009" s="13" t="s">
        <v>538</v>
      </c>
      <c r="W3009" s="13" t="s">
        <v>538</v>
      </c>
      <c r="Y3009" s="13" t="s">
        <v>538</v>
      </c>
      <c r="Z3009" s="14"/>
      <c r="AD3009" s="13">
        <f>COUNTIF(H3009:Z3009,"X")+COUNTIF(H3009:Z3009, "X(e)")</f>
        <v>0</v>
      </c>
      <c r="AE3009" s="13">
        <f t="shared" si="307"/>
        <v>10</v>
      </c>
      <c r="AF3009" s="13">
        <f t="shared" si="308"/>
        <v>0</v>
      </c>
      <c r="AG3009" s="13">
        <f t="shared" si="316"/>
        <v>0</v>
      </c>
      <c r="AH3009" s="12">
        <f>SUM(AD3009:AG3009)</f>
        <v>10</v>
      </c>
    </row>
    <row r="3010" spans="1:34" hidden="1" x14ac:dyDescent="0.3">
      <c r="A3010" s="11" t="s">
        <v>9494</v>
      </c>
      <c r="B3010" s="12" t="s">
        <v>4976</v>
      </c>
      <c r="C3010" s="12" t="s">
        <v>9465</v>
      </c>
      <c r="D3010" s="11" t="s">
        <v>9495</v>
      </c>
      <c r="E3010" s="11" t="s">
        <v>9496</v>
      </c>
      <c r="F3010" s="11" t="s">
        <v>9494</v>
      </c>
      <c r="G3010" s="12" t="s">
        <v>9497</v>
      </c>
      <c r="I3010" s="13" t="s">
        <v>524</v>
      </c>
      <c r="J3010" s="13"/>
      <c r="K3010" s="13" t="s">
        <v>524</v>
      </c>
      <c r="L3010" s="13" t="s">
        <v>524</v>
      </c>
      <c r="M3010" s="15" t="s">
        <v>538</v>
      </c>
      <c r="N3010" s="13" t="s">
        <v>524</v>
      </c>
      <c r="O3010" s="13" t="s">
        <v>538</v>
      </c>
      <c r="P3010" s="13"/>
      <c r="R3010" s="13"/>
      <c r="S3010" s="13" t="s">
        <v>524</v>
      </c>
      <c r="T3010" s="13"/>
      <c r="U3010" s="13" t="s">
        <v>524</v>
      </c>
      <c r="W3010" s="13" t="s">
        <v>538</v>
      </c>
      <c r="Y3010" s="13" t="s">
        <v>538</v>
      </c>
      <c r="Z3010" s="14"/>
      <c r="AD3010" s="13">
        <f t="shared" si="317"/>
        <v>0</v>
      </c>
      <c r="AE3010" s="13">
        <f t="shared" si="307"/>
        <v>4</v>
      </c>
      <c r="AF3010" s="13">
        <f t="shared" si="308"/>
        <v>6</v>
      </c>
      <c r="AG3010" s="13">
        <f t="shared" si="316"/>
        <v>0</v>
      </c>
      <c r="AH3010" s="12">
        <f t="shared" si="318"/>
        <v>10</v>
      </c>
    </row>
    <row r="3011" spans="1:34" hidden="1" x14ac:dyDescent="0.3">
      <c r="A3011" s="11" t="s">
        <v>9498</v>
      </c>
      <c r="B3011" s="12" t="s">
        <v>4976</v>
      </c>
      <c r="C3011" s="12" t="s">
        <v>9465</v>
      </c>
      <c r="D3011" s="11" t="s">
        <v>9499</v>
      </c>
      <c r="E3011" s="11" t="s">
        <v>7932</v>
      </c>
      <c r="F3011" s="11" t="s">
        <v>9498</v>
      </c>
      <c r="G3011" s="12" t="s">
        <v>9500</v>
      </c>
      <c r="I3011" s="13" t="s">
        <v>361</v>
      </c>
      <c r="J3011" s="13" t="s">
        <v>538</v>
      </c>
      <c r="K3011" s="14" t="s">
        <v>524</v>
      </c>
      <c r="M3011" s="15" t="s">
        <v>538</v>
      </c>
      <c r="N3011" s="13" t="s">
        <v>538</v>
      </c>
      <c r="O3011" s="13" t="s">
        <v>524</v>
      </c>
      <c r="P3011" s="13"/>
      <c r="R3011" s="13"/>
      <c r="S3011" s="13" t="s">
        <v>538</v>
      </c>
      <c r="T3011" s="13"/>
      <c r="W3011" s="13" t="s">
        <v>538</v>
      </c>
      <c r="Y3011" s="13" t="s">
        <v>538</v>
      </c>
      <c r="Z3011" s="14"/>
      <c r="AD3011" s="13">
        <f t="shared" si="317"/>
        <v>0</v>
      </c>
      <c r="AE3011" s="13">
        <f t="shared" si="307"/>
        <v>6</v>
      </c>
      <c r="AF3011" s="13">
        <f t="shared" si="308"/>
        <v>3</v>
      </c>
      <c r="AG3011" s="13">
        <f t="shared" si="316"/>
        <v>0</v>
      </c>
      <c r="AH3011" s="12">
        <f t="shared" si="318"/>
        <v>9</v>
      </c>
    </row>
    <row r="3012" spans="1:34" hidden="1" x14ac:dyDescent="0.3">
      <c r="A3012" s="11" t="s">
        <v>9501</v>
      </c>
      <c r="B3012" s="12" t="s">
        <v>4976</v>
      </c>
      <c r="C3012" s="12" t="s">
        <v>9465</v>
      </c>
      <c r="D3012" s="11" t="s">
        <v>9502</v>
      </c>
      <c r="E3012" s="11" t="s">
        <v>3183</v>
      </c>
      <c r="F3012" s="11" t="s">
        <v>9501</v>
      </c>
      <c r="G3012" s="12" t="s">
        <v>9503</v>
      </c>
      <c r="H3012" s="13" t="s">
        <v>370</v>
      </c>
      <c r="I3012" s="13"/>
      <c r="J3012" s="13" t="s">
        <v>370</v>
      </c>
      <c r="K3012" s="14" t="s">
        <v>370</v>
      </c>
      <c r="L3012" s="13" t="s">
        <v>524</v>
      </c>
      <c r="M3012" s="15" t="s">
        <v>370</v>
      </c>
      <c r="N3012" s="13"/>
      <c r="O3012" s="13" t="s">
        <v>370</v>
      </c>
      <c r="P3012" s="13" t="s">
        <v>370</v>
      </c>
      <c r="Q3012" s="13" t="s">
        <v>370</v>
      </c>
      <c r="R3012" s="13" t="s">
        <v>370</v>
      </c>
      <c r="S3012" s="13" t="s">
        <v>370</v>
      </c>
      <c r="T3012" s="13" t="s">
        <v>370</v>
      </c>
      <c r="U3012" s="13" t="s">
        <v>370</v>
      </c>
      <c r="V3012" s="13" t="s">
        <v>370</v>
      </c>
      <c r="W3012" s="13" t="s">
        <v>370</v>
      </c>
      <c r="Y3012" s="13"/>
      <c r="Z3012" s="14"/>
      <c r="AD3012" s="13">
        <f t="shared" si="317"/>
        <v>13</v>
      </c>
      <c r="AE3012" s="13">
        <f t="shared" si="307"/>
        <v>0</v>
      </c>
      <c r="AF3012" s="13">
        <f t="shared" si="308"/>
        <v>1</v>
      </c>
      <c r="AG3012" s="13">
        <f t="shared" si="316"/>
        <v>0</v>
      </c>
      <c r="AH3012" s="12">
        <f t="shared" si="318"/>
        <v>14</v>
      </c>
    </row>
    <row r="3013" spans="1:34" hidden="1" x14ac:dyDescent="0.3">
      <c r="A3013" s="11" t="s">
        <v>171</v>
      </c>
      <c r="B3013" s="12" t="s">
        <v>4976</v>
      </c>
      <c r="C3013" s="12" t="s">
        <v>9465</v>
      </c>
      <c r="D3013" s="11" t="s">
        <v>9502</v>
      </c>
      <c r="E3013" s="11" t="s">
        <v>2788</v>
      </c>
      <c r="F3013" s="11" t="s">
        <v>171</v>
      </c>
      <c r="G3013" s="12" t="s">
        <v>9504</v>
      </c>
      <c r="I3013" s="27"/>
      <c r="J3013" s="13"/>
      <c r="M3013" s="15" t="s">
        <v>538</v>
      </c>
      <c r="N3013" s="13" t="s">
        <v>524</v>
      </c>
      <c r="O3013" s="13" t="s">
        <v>538</v>
      </c>
      <c r="P3013" s="13"/>
      <c r="R3013" s="13"/>
      <c r="T3013" s="13"/>
      <c r="W3013" s="13" t="s">
        <v>538</v>
      </c>
      <c r="Y3013" s="13"/>
      <c r="Z3013" s="14"/>
      <c r="AD3013" s="13">
        <f t="shared" si="317"/>
        <v>0</v>
      </c>
      <c r="AE3013" s="13">
        <f t="shared" si="307"/>
        <v>3</v>
      </c>
      <c r="AF3013" s="13">
        <f t="shared" si="308"/>
        <v>1</v>
      </c>
      <c r="AG3013" s="13">
        <f t="shared" si="316"/>
        <v>0</v>
      </c>
      <c r="AH3013" s="12">
        <f t="shared" si="318"/>
        <v>4</v>
      </c>
    </row>
    <row r="3014" spans="1:34" hidden="1" x14ac:dyDescent="0.3">
      <c r="A3014" s="11" t="s">
        <v>9505</v>
      </c>
      <c r="B3014" s="12" t="s">
        <v>4976</v>
      </c>
      <c r="C3014" s="12" t="s">
        <v>9465</v>
      </c>
      <c r="D3014" s="11" t="s">
        <v>9502</v>
      </c>
      <c r="E3014" s="11" t="s">
        <v>510</v>
      </c>
      <c r="F3014" s="11" t="s">
        <v>9505</v>
      </c>
      <c r="G3014" s="12" t="s">
        <v>9506</v>
      </c>
      <c r="I3014" s="13" t="s">
        <v>524</v>
      </c>
      <c r="J3014" s="13"/>
      <c r="M3014" s="15" t="s">
        <v>538</v>
      </c>
      <c r="N3014" s="13" t="s">
        <v>524</v>
      </c>
      <c r="P3014" s="13"/>
      <c r="R3014" s="13"/>
      <c r="T3014" s="13"/>
      <c r="U3014" s="13" t="s">
        <v>524</v>
      </c>
      <c r="W3014" s="13" t="s">
        <v>361</v>
      </c>
      <c r="Y3014" s="13" t="s">
        <v>538</v>
      </c>
      <c r="Z3014" s="14"/>
      <c r="AD3014" s="13">
        <f t="shared" si="317"/>
        <v>0</v>
      </c>
      <c r="AE3014" s="13">
        <f t="shared" ref="AE3014:AE3070" si="319">COUNTIF(H3014:Z3014,"NB")</f>
        <v>2</v>
      </c>
      <c r="AF3014" s="13">
        <f t="shared" ref="AF3014:AF3070" si="320">COUNTIF(H3014:Z3014,"V")</f>
        <v>4</v>
      </c>
      <c r="AG3014" s="13">
        <f t="shared" si="316"/>
        <v>0</v>
      </c>
      <c r="AH3014" s="12">
        <f t="shared" si="318"/>
        <v>6</v>
      </c>
    </row>
    <row r="3015" spans="1:34" hidden="1" x14ac:dyDescent="0.3">
      <c r="A3015" s="11" t="s">
        <v>9507</v>
      </c>
      <c r="B3015" s="12" t="s">
        <v>4976</v>
      </c>
      <c r="C3015" s="12" t="s">
        <v>9465</v>
      </c>
      <c r="D3015" s="11" t="s">
        <v>9502</v>
      </c>
      <c r="E3015" s="11" t="s">
        <v>9508</v>
      </c>
      <c r="F3015" s="11" t="s">
        <v>9507</v>
      </c>
      <c r="G3015" s="12" t="s">
        <v>9509</v>
      </c>
      <c r="I3015" s="13"/>
      <c r="J3015" s="13"/>
      <c r="M3015" s="15" t="s">
        <v>370</v>
      </c>
      <c r="N3015" s="13"/>
      <c r="O3015" s="13" t="s">
        <v>370</v>
      </c>
      <c r="P3015" s="13"/>
      <c r="R3015" s="13"/>
      <c r="T3015" s="13"/>
      <c r="W3015" s="13"/>
      <c r="Y3015" s="13"/>
      <c r="Z3015" s="14"/>
      <c r="AD3015" s="13">
        <f t="shared" si="317"/>
        <v>2</v>
      </c>
      <c r="AE3015" s="13">
        <f t="shared" si="319"/>
        <v>0</v>
      </c>
      <c r="AF3015" s="13">
        <f t="shared" si="320"/>
        <v>0</v>
      </c>
      <c r="AG3015" s="13">
        <f t="shared" si="316"/>
        <v>0</v>
      </c>
      <c r="AH3015" s="12">
        <f t="shared" si="318"/>
        <v>2</v>
      </c>
    </row>
    <row r="3016" spans="1:34" hidden="1" x14ac:dyDescent="0.3">
      <c r="A3016" s="11" t="s">
        <v>9510</v>
      </c>
      <c r="B3016" s="12" t="s">
        <v>4976</v>
      </c>
      <c r="C3016" s="12" t="s">
        <v>9465</v>
      </c>
      <c r="D3016" s="11" t="s">
        <v>9502</v>
      </c>
      <c r="E3016" s="11" t="s">
        <v>9511</v>
      </c>
      <c r="F3016" s="11" t="s">
        <v>9510</v>
      </c>
      <c r="G3016" s="12" t="s">
        <v>9512</v>
      </c>
      <c r="I3016" s="13" t="s">
        <v>538</v>
      </c>
      <c r="J3016" s="13"/>
      <c r="M3016" s="15" t="s">
        <v>524</v>
      </c>
      <c r="N3016" s="13" t="s">
        <v>524</v>
      </c>
      <c r="P3016" s="13"/>
      <c r="R3016" s="13"/>
      <c r="T3016" s="13"/>
      <c r="U3016" s="13" t="s">
        <v>524</v>
      </c>
      <c r="W3016" s="13" t="s">
        <v>524</v>
      </c>
      <c r="Y3016" s="13" t="s">
        <v>524</v>
      </c>
      <c r="Z3016" s="14"/>
      <c r="AD3016" s="13">
        <f t="shared" si="317"/>
        <v>0</v>
      </c>
      <c r="AE3016" s="13">
        <f t="shared" si="319"/>
        <v>1</v>
      </c>
      <c r="AF3016" s="13">
        <f t="shared" si="320"/>
        <v>5</v>
      </c>
      <c r="AG3016" s="13">
        <f t="shared" si="316"/>
        <v>0</v>
      </c>
      <c r="AH3016" s="12">
        <f t="shared" si="318"/>
        <v>6</v>
      </c>
    </row>
    <row r="3017" spans="1:34" hidden="1" x14ac:dyDescent="0.3">
      <c r="A3017" s="11" t="s">
        <v>9513</v>
      </c>
      <c r="B3017" s="12" t="s">
        <v>4976</v>
      </c>
      <c r="C3017" s="12" t="s">
        <v>9465</v>
      </c>
      <c r="D3017" s="11" t="s">
        <v>9514</v>
      </c>
      <c r="E3017" s="11" t="s">
        <v>9515</v>
      </c>
      <c r="F3017" s="11" t="s">
        <v>9513</v>
      </c>
      <c r="G3017" s="12" t="s">
        <v>9516</v>
      </c>
      <c r="I3017" s="13" t="s">
        <v>538</v>
      </c>
      <c r="J3017" s="13"/>
      <c r="M3017" s="15" t="s">
        <v>524</v>
      </c>
      <c r="N3017" s="13"/>
      <c r="P3017" s="13"/>
      <c r="R3017" s="13"/>
      <c r="T3017" s="13"/>
      <c r="U3017" s="13" t="s">
        <v>524</v>
      </c>
      <c r="W3017" s="13" t="s">
        <v>9473</v>
      </c>
      <c r="Y3017" s="13" t="s">
        <v>538</v>
      </c>
      <c r="Z3017" s="14"/>
      <c r="AD3017" s="13">
        <f t="shared" si="317"/>
        <v>0</v>
      </c>
      <c r="AE3017" s="13">
        <f t="shared" si="319"/>
        <v>2</v>
      </c>
      <c r="AF3017" s="13">
        <f t="shared" si="320"/>
        <v>3</v>
      </c>
      <c r="AG3017" s="13">
        <f t="shared" si="316"/>
        <v>0</v>
      </c>
      <c r="AH3017" s="12">
        <f t="shared" si="318"/>
        <v>5</v>
      </c>
    </row>
    <row r="3018" spans="1:34" hidden="1" x14ac:dyDescent="0.3">
      <c r="A3018" s="11" t="s">
        <v>175</v>
      </c>
      <c r="B3018" s="12" t="s">
        <v>4976</v>
      </c>
      <c r="C3018" s="12" t="s">
        <v>9465</v>
      </c>
      <c r="D3018" s="11" t="s">
        <v>9514</v>
      </c>
      <c r="E3018" s="11" t="s">
        <v>9517</v>
      </c>
      <c r="F3018" s="11" t="s">
        <v>175</v>
      </c>
      <c r="G3018" s="12" t="s">
        <v>9518</v>
      </c>
      <c r="H3018" s="13" t="s">
        <v>396</v>
      </c>
      <c r="I3018" s="13" t="s">
        <v>538</v>
      </c>
      <c r="J3018" s="13"/>
      <c r="K3018" s="14" t="s">
        <v>524</v>
      </c>
      <c r="L3018" s="13" t="s">
        <v>524</v>
      </c>
      <c r="M3018" s="15" t="s">
        <v>538</v>
      </c>
      <c r="N3018" s="13" t="s">
        <v>538</v>
      </c>
      <c r="O3018" s="13" t="s">
        <v>538</v>
      </c>
      <c r="P3018" s="13" t="s">
        <v>538</v>
      </c>
      <c r="Q3018" s="13" t="s">
        <v>538</v>
      </c>
      <c r="R3018" s="13"/>
      <c r="S3018" s="13" t="s">
        <v>538</v>
      </c>
      <c r="T3018" s="13" t="s">
        <v>538</v>
      </c>
      <c r="U3018" s="13" t="s">
        <v>538</v>
      </c>
      <c r="W3018" s="13" t="s">
        <v>538</v>
      </c>
      <c r="Y3018" s="13" t="s">
        <v>538</v>
      </c>
      <c r="Z3018" s="14" t="s">
        <v>524</v>
      </c>
      <c r="AD3018" s="13">
        <f t="shared" si="317"/>
        <v>0</v>
      </c>
      <c r="AE3018" s="13">
        <f t="shared" si="319"/>
        <v>11</v>
      </c>
      <c r="AF3018" s="13">
        <f t="shared" si="320"/>
        <v>3</v>
      </c>
      <c r="AG3018" s="13">
        <f t="shared" si="316"/>
        <v>0</v>
      </c>
      <c r="AH3018" s="12">
        <f t="shared" si="318"/>
        <v>14</v>
      </c>
    </row>
    <row r="3019" spans="1:34" hidden="1" x14ac:dyDescent="0.3">
      <c r="A3019" s="11" t="s">
        <v>9519</v>
      </c>
      <c r="B3019" s="12" t="s">
        <v>4976</v>
      </c>
      <c r="C3019" s="12" t="s">
        <v>9465</v>
      </c>
      <c r="D3019" s="11" t="s">
        <v>9514</v>
      </c>
      <c r="E3019" s="11" t="s">
        <v>9520</v>
      </c>
      <c r="F3019" s="11" t="s">
        <v>9519</v>
      </c>
      <c r="G3019" s="12" t="s">
        <v>9521</v>
      </c>
      <c r="I3019" s="13" t="s">
        <v>538</v>
      </c>
      <c r="J3019" s="13"/>
      <c r="M3019" s="15" t="s">
        <v>396</v>
      </c>
      <c r="N3019" s="13" t="s">
        <v>524</v>
      </c>
      <c r="P3019" s="13"/>
      <c r="R3019" s="13"/>
      <c r="T3019" s="13"/>
      <c r="U3019" s="13" t="s">
        <v>524</v>
      </c>
      <c r="W3019" s="13" t="s">
        <v>538</v>
      </c>
      <c r="Y3019" s="13" t="s">
        <v>524</v>
      </c>
      <c r="Z3019" s="14"/>
      <c r="AD3019" s="13">
        <f t="shared" si="317"/>
        <v>0</v>
      </c>
      <c r="AE3019" s="13">
        <f t="shared" si="319"/>
        <v>2</v>
      </c>
      <c r="AF3019" s="13">
        <f t="shared" si="320"/>
        <v>3</v>
      </c>
      <c r="AG3019" s="13">
        <f t="shared" si="316"/>
        <v>0</v>
      </c>
      <c r="AH3019" s="12">
        <f t="shared" si="318"/>
        <v>5</v>
      </c>
    </row>
    <row r="3020" spans="1:34" hidden="1" x14ac:dyDescent="0.3">
      <c r="A3020" s="11" t="s">
        <v>9522</v>
      </c>
      <c r="B3020" s="12" t="s">
        <v>4976</v>
      </c>
      <c r="C3020" s="12" t="s">
        <v>9465</v>
      </c>
      <c r="D3020" s="11" t="s">
        <v>9514</v>
      </c>
      <c r="E3020" s="11" t="s">
        <v>9523</v>
      </c>
      <c r="F3020" s="11" t="s">
        <v>9522</v>
      </c>
      <c r="G3020" s="12" t="s">
        <v>9524</v>
      </c>
      <c r="I3020" s="13"/>
      <c r="J3020" s="13" t="s">
        <v>538</v>
      </c>
      <c r="K3020" s="13" t="s">
        <v>524</v>
      </c>
      <c r="M3020" s="15" t="s">
        <v>538</v>
      </c>
      <c r="N3020" s="13"/>
      <c r="O3020" s="13" t="s">
        <v>538</v>
      </c>
      <c r="P3020" s="13"/>
      <c r="R3020" s="13"/>
      <c r="S3020" s="13" t="s">
        <v>538</v>
      </c>
      <c r="T3020" s="13"/>
      <c r="U3020" s="13" t="s">
        <v>524</v>
      </c>
      <c r="W3020" s="13" t="s">
        <v>538</v>
      </c>
      <c r="Y3020" s="13" t="s">
        <v>524</v>
      </c>
      <c r="Z3020" s="14"/>
      <c r="AD3020" s="13">
        <f t="shared" si="317"/>
        <v>0</v>
      </c>
      <c r="AE3020" s="13">
        <f t="shared" si="319"/>
        <v>5</v>
      </c>
      <c r="AF3020" s="13">
        <f t="shared" si="320"/>
        <v>3</v>
      </c>
      <c r="AG3020" s="13">
        <f t="shared" si="316"/>
        <v>0</v>
      </c>
      <c r="AH3020" s="12">
        <f t="shared" si="318"/>
        <v>8</v>
      </c>
    </row>
    <row r="3021" spans="1:34" hidden="1" x14ac:dyDescent="0.3">
      <c r="A3021" s="11" t="s">
        <v>9525</v>
      </c>
      <c r="B3021" s="12" t="s">
        <v>4976</v>
      </c>
      <c r="C3021" s="12" t="s">
        <v>9465</v>
      </c>
      <c r="D3021" s="11" t="s">
        <v>9514</v>
      </c>
      <c r="E3021" s="11" t="s">
        <v>368</v>
      </c>
      <c r="F3021" s="11" t="s">
        <v>9525</v>
      </c>
      <c r="G3021" s="12" t="s">
        <v>9526</v>
      </c>
      <c r="I3021" s="13" t="s">
        <v>538</v>
      </c>
      <c r="J3021" s="13"/>
      <c r="M3021" s="15" t="s">
        <v>538</v>
      </c>
      <c r="N3021" s="13" t="s">
        <v>538</v>
      </c>
      <c r="P3021" s="13"/>
      <c r="R3021" s="13"/>
      <c r="T3021" s="13"/>
      <c r="U3021" s="13" t="s">
        <v>524</v>
      </c>
      <c r="W3021" s="13" t="s">
        <v>524</v>
      </c>
      <c r="Y3021" s="13" t="s">
        <v>538</v>
      </c>
      <c r="Z3021" s="14"/>
      <c r="AD3021" s="13">
        <f t="shared" si="317"/>
        <v>0</v>
      </c>
      <c r="AE3021" s="13">
        <f t="shared" si="319"/>
        <v>4</v>
      </c>
      <c r="AF3021" s="13">
        <f t="shared" si="320"/>
        <v>2</v>
      </c>
      <c r="AG3021" s="13">
        <f t="shared" si="316"/>
        <v>0</v>
      </c>
      <c r="AH3021" s="12">
        <f t="shared" si="318"/>
        <v>6</v>
      </c>
    </row>
    <row r="3022" spans="1:34" hidden="1" x14ac:dyDescent="0.3">
      <c r="A3022" s="11" t="s">
        <v>9527</v>
      </c>
      <c r="B3022" s="12" t="s">
        <v>4976</v>
      </c>
      <c r="C3022" s="12" t="s">
        <v>9465</v>
      </c>
      <c r="D3022" s="11" t="s">
        <v>9514</v>
      </c>
      <c r="E3022" s="11" t="s">
        <v>9528</v>
      </c>
      <c r="F3022" s="11" t="s">
        <v>9527</v>
      </c>
      <c r="G3022" s="12" t="s">
        <v>9529</v>
      </c>
      <c r="H3022" s="13" t="s">
        <v>370</v>
      </c>
      <c r="I3022" s="13"/>
      <c r="J3022" s="13" t="s">
        <v>370</v>
      </c>
      <c r="K3022" s="14" t="s">
        <v>370</v>
      </c>
      <c r="L3022" s="13" t="s">
        <v>524</v>
      </c>
      <c r="M3022" s="15" t="s">
        <v>370</v>
      </c>
      <c r="N3022" s="13"/>
      <c r="O3022" s="13" t="s">
        <v>370</v>
      </c>
      <c r="P3022" s="13" t="s">
        <v>370</v>
      </c>
      <c r="Q3022" s="13" t="s">
        <v>370</v>
      </c>
      <c r="R3022" s="13" t="s">
        <v>370</v>
      </c>
      <c r="S3022" s="13" t="s">
        <v>370</v>
      </c>
      <c r="T3022" s="13" t="s">
        <v>370</v>
      </c>
      <c r="U3022" s="13" t="s">
        <v>370</v>
      </c>
      <c r="V3022" s="13" t="s">
        <v>370</v>
      </c>
      <c r="W3022" s="13" t="s">
        <v>370</v>
      </c>
      <c r="Y3022" s="13"/>
      <c r="Z3022" s="14" t="s">
        <v>524</v>
      </c>
      <c r="AD3022" s="13">
        <f t="shared" si="317"/>
        <v>13</v>
      </c>
      <c r="AE3022" s="13">
        <f t="shared" si="319"/>
        <v>0</v>
      </c>
      <c r="AF3022" s="13">
        <f t="shared" si="320"/>
        <v>2</v>
      </c>
      <c r="AG3022" s="13">
        <f t="shared" si="316"/>
        <v>0</v>
      </c>
      <c r="AH3022" s="12">
        <f t="shared" si="318"/>
        <v>15</v>
      </c>
    </row>
    <row r="3023" spans="1:34" hidden="1" x14ac:dyDescent="0.3">
      <c r="A3023" s="11" t="s">
        <v>9530</v>
      </c>
      <c r="B3023" s="12" t="s">
        <v>4976</v>
      </c>
      <c r="C3023" s="12" t="s">
        <v>9465</v>
      </c>
      <c r="D3023" s="11" t="s">
        <v>9514</v>
      </c>
      <c r="E3023" s="11" t="s">
        <v>9531</v>
      </c>
      <c r="F3023" s="11" t="s">
        <v>9530</v>
      </c>
      <c r="G3023" s="12" t="s">
        <v>9532</v>
      </c>
      <c r="I3023" s="13" t="s">
        <v>524</v>
      </c>
      <c r="J3023" s="13"/>
      <c r="M3023" s="15" t="s">
        <v>524</v>
      </c>
      <c r="N3023" s="13" t="s">
        <v>524</v>
      </c>
      <c r="P3023" s="13"/>
      <c r="R3023" s="13"/>
      <c r="T3023" s="13"/>
      <c r="U3023" s="13" t="s">
        <v>524</v>
      </c>
      <c r="W3023" s="13" t="s">
        <v>361</v>
      </c>
      <c r="Y3023" s="13" t="s">
        <v>538</v>
      </c>
      <c r="Z3023" s="14"/>
      <c r="AD3023" s="13">
        <f>COUNTIF(H3023:Z3023,"X")+COUNTIF(H3023:Z3023, "X(e)")</f>
        <v>0</v>
      </c>
      <c r="AE3023" s="13">
        <f t="shared" si="319"/>
        <v>1</v>
      </c>
      <c r="AF3023" s="13">
        <f t="shared" si="320"/>
        <v>5</v>
      </c>
      <c r="AG3023" s="13">
        <f t="shared" si="316"/>
        <v>0</v>
      </c>
      <c r="AH3023" s="12">
        <f>SUM(AD3023:AG3023)</f>
        <v>6</v>
      </c>
    </row>
    <row r="3024" spans="1:34" hidden="1" x14ac:dyDescent="0.3">
      <c r="A3024" s="11" t="s">
        <v>169</v>
      </c>
      <c r="B3024" s="12" t="s">
        <v>4976</v>
      </c>
      <c r="C3024" s="12" t="s">
        <v>9465</v>
      </c>
      <c r="D3024" s="11" t="s">
        <v>9514</v>
      </c>
      <c r="E3024" s="11" t="s">
        <v>4079</v>
      </c>
      <c r="F3024" s="11" t="s">
        <v>169</v>
      </c>
      <c r="G3024" s="12" t="s">
        <v>9533</v>
      </c>
      <c r="I3024" s="13" t="s">
        <v>524</v>
      </c>
      <c r="J3024" s="13"/>
      <c r="M3024" s="15" t="s">
        <v>538</v>
      </c>
      <c r="N3024" s="13" t="s">
        <v>524</v>
      </c>
      <c r="O3024" s="13" t="s">
        <v>538</v>
      </c>
      <c r="P3024" s="13"/>
      <c r="Q3024" s="13" t="s">
        <v>396</v>
      </c>
      <c r="R3024" s="13"/>
      <c r="T3024" s="13"/>
      <c r="U3024" s="13" t="s">
        <v>524</v>
      </c>
      <c r="W3024" s="13" t="s">
        <v>538</v>
      </c>
      <c r="Y3024" s="13" t="s">
        <v>524</v>
      </c>
      <c r="Z3024" s="14"/>
      <c r="AD3024" s="13">
        <f>COUNTIF(H3024:Z3024,"X")+COUNTIF(H3024:Z3024, "X(e)")</f>
        <v>0</v>
      </c>
      <c r="AE3024" s="13">
        <f t="shared" si="319"/>
        <v>3</v>
      </c>
      <c r="AF3024" s="13">
        <f t="shared" si="320"/>
        <v>4</v>
      </c>
      <c r="AG3024" s="13">
        <f t="shared" si="316"/>
        <v>0</v>
      </c>
      <c r="AH3024" s="12">
        <f>SUM(AD3024:AG3024)</f>
        <v>7</v>
      </c>
    </row>
    <row r="3025" spans="1:34" hidden="1" x14ac:dyDescent="0.3">
      <c r="A3025" s="11" t="s">
        <v>167</v>
      </c>
      <c r="B3025" s="12" t="s">
        <v>4976</v>
      </c>
      <c r="C3025" s="12" t="s">
        <v>9465</v>
      </c>
      <c r="D3025" s="11" t="s">
        <v>9514</v>
      </c>
      <c r="E3025" s="11" t="s">
        <v>1447</v>
      </c>
      <c r="F3025" s="11" t="s">
        <v>167</v>
      </c>
      <c r="G3025" s="12" t="s">
        <v>9534</v>
      </c>
      <c r="I3025" s="13" t="s">
        <v>360</v>
      </c>
      <c r="J3025" s="13" t="s">
        <v>396</v>
      </c>
      <c r="K3025" s="14" t="s">
        <v>538</v>
      </c>
      <c r="L3025" s="13" t="s">
        <v>524</v>
      </c>
      <c r="M3025" s="15" t="s">
        <v>538</v>
      </c>
      <c r="N3025" s="13" t="s">
        <v>524</v>
      </c>
      <c r="O3025" s="13" t="s">
        <v>538</v>
      </c>
      <c r="P3025" s="13" t="s">
        <v>538</v>
      </c>
      <c r="Q3025" s="13" t="s">
        <v>396</v>
      </c>
      <c r="R3025" s="13"/>
      <c r="S3025" s="13" t="s">
        <v>538</v>
      </c>
      <c r="T3025" s="13" t="s">
        <v>396</v>
      </c>
      <c r="U3025" s="13" t="s">
        <v>524</v>
      </c>
      <c r="W3025" s="13" t="s">
        <v>538</v>
      </c>
      <c r="Y3025" s="13" t="s">
        <v>538</v>
      </c>
      <c r="Z3025" s="14"/>
      <c r="AD3025" s="13">
        <f>COUNTIF(H3025:Z3025,"X")+COUNTIF(H3025:Z3025, "X(e)")</f>
        <v>0</v>
      </c>
      <c r="AE3025" s="13">
        <f t="shared" si="319"/>
        <v>8</v>
      </c>
      <c r="AF3025" s="13">
        <f t="shared" si="320"/>
        <v>3</v>
      </c>
      <c r="AG3025" s="13">
        <f t="shared" si="316"/>
        <v>0</v>
      </c>
      <c r="AH3025" s="12">
        <f>SUM(AD3025:AG3025)</f>
        <v>11</v>
      </c>
    </row>
    <row r="3026" spans="1:34" hidden="1" x14ac:dyDescent="0.3">
      <c r="A3026" s="11" t="s">
        <v>165</v>
      </c>
      <c r="B3026" s="12" t="s">
        <v>4976</v>
      </c>
      <c r="C3026" s="12" t="s">
        <v>9465</v>
      </c>
      <c r="D3026" s="11" t="s">
        <v>9514</v>
      </c>
      <c r="E3026" s="11" t="s">
        <v>9535</v>
      </c>
      <c r="F3026" s="11" t="s">
        <v>165</v>
      </c>
      <c r="G3026" s="12" t="s">
        <v>9536</v>
      </c>
      <c r="H3026" s="13" t="s">
        <v>396</v>
      </c>
      <c r="I3026" s="13" t="s">
        <v>370</v>
      </c>
      <c r="J3026" s="13" t="s">
        <v>396</v>
      </c>
      <c r="K3026" s="14" t="s">
        <v>538</v>
      </c>
      <c r="M3026" s="15" t="s">
        <v>538</v>
      </c>
      <c r="N3026" s="13" t="s">
        <v>370</v>
      </c>
      <c r="O3026" s="13" t="s">
        <v>370</v>
      </c>
      <c r="P3026" s="13" t="s">
        <v>538</v>
      </c>
      <c r="Q3026" s="13" t="s">
        <v>538</v>
      </c>
      <c r="R3026" s="13"/>
      <c r="S3026" s="13" t="s">
        <v>370</v>
      </c>
      <c r="T3026" s="13" t="s">
        <v>538</v>
      </c>
      <c r="U3026" s="13" t="s">
        <v>538</v>
      </c>
      <c r="W3026" s="13" t="s">
        <v>370</v>
      </c>
      <c r="Y3026" s="13" t="s">
        <v>370</v>
      </c>
      <c r="Z3026" s="14"/>
      <c r="AD3026" s="13">
        <f>COUNTIF(H3026:Z3026,"X")+COUNTIF(H3026:Z3026, "X(e)")</f>
        <v>6</v>
      </c>
      <c r="AE3026" s="13">
        <f t="shared" si="319"/>
        <v>6</v>
      </c>
      <c r="AF3026" s="13">
        <f t="shared" si="320"/>
        <v>0</v>
      </c>
      <c r="AG3026" s="13">
        <f t="shared" si="316"/>
        <v>0</v>
      </c>
      <c r="AH3026" s="12">
        <f>SUM(AD3026:AG3026)</f>
        <v>12</v>
      </c>
    </row>
    <row r="3027" spans="1:34" hidden="1" x14ac:dyDescent="0.3">
      <c r="A3027" s="11" t="s">
        <v>9537</v>
      </c>
      <c r="B3027" s="12" t="s">
        <v>4976</v>
      </c>
      <c r="C3027" s="12" t="s">
        <v>9465</v>
      </c>
      <c r="D3027" s="11" t="s">
        <v>9514</v>
      </c>
      <c r="E3027" s="11" t="s">
        <v>9538</v>
      </c>
      <c r="F3027" s="11" t="s">
        <v>9537</v>
      </c>
      <c r="G3027" s="12" t="s">
        <v>9539</v>
      </c>
      <c r="I3027" s="13" t="s">
        <v>360</v>
      </c>
      <c r="J3027" s="13"/>
      <c r="M3027" s="15" t="s">
        <v>538</v>
      </c>
      <c r="N3027" s="13"/>
      <c r="O3027" s="13" t="s">
        <v>524</v>
      </c>
      <c r="P3027" s="13"/>
      <c r="R3027" s="13"/>
      <c r="T3027" s="13"/>
      <c r="U3027" s="13" t="s">
        <v>524</v>
      </c>
      <c r="W3027" s="13" t="s">
        <v>538</v>
      </c>
      <c r="Y3027" s="13" t="s">
        <v>538</v>
      </c>
      <c r="Z3027" s="14"/>
      <c r="AD3027" s="13">
        <f t="shared" si="317"/>
        <v>0</v>
      </c>
      <c r="AE3027" s="13">
        <f t="shared" si="319"/>
        <v>4</v>
      </c>
      <c r="AF3027" s="13">
        <f t="shared" si="320"/>
        <v>2</v>
      </c>
      <c r="AG3027" s="13">
        <f t="shared" si="316"/>
        <v>0</v>
      </c>
      <c r="AH3027" s="12">
        <f t="shared" si="318"/>
        <v>6</v>
      </c>
    </row>
    <row r="3028" spans="1:34" hidden="1" x14ac:dyDescent="0.3">
      <c r="A3028" s="11" t="s">
        <v>9540</v>
      </c>
      <c r="B3028" s="12" t="s">
        <v>4976</v>
      </c>
      <c r="C3028" s="12" t="s">
        <v>9465</v>
      </c>
      <c r="D3028" s="11" t="s">
        <v>9514</v>
      </c>
      <c r="E3028" s="11" t="s">
        <v>3374</v>
      </c>
      <c r="F3028" s="11" t="s">
        <v>9540</v>
      </c>
      <c r="G3028" s="12" t="s">
        <v>9541</v>
      </c>
      <c r="H3028" s="13" t="s">
        <v>524</v>
      </c>
      <c r="I3028" s="13" t="s">
        <v>538</v>
      </c>
      <c r="J3028" s="13" t="s">
        <v>396</v>
      </c>
      <c r="K3028" s="14" t="s">
        <v>538</v>
      </c>
      <c r="L3028" s="13" t="s">
        <v>524</v>
      </c>
      <c r="M3028" s="15" t="s">
        <v>538</v>
      </c>
      <c r="N3028" s="13" t="s">
        <v>538</v>
      </c>
      <c r="O3028" s="13" t="s">
        <v>538</v>
      </c>
      <c r="P3028" s="13" t="s">
        <v>538</v>
      </c>
      <c r="Q3028" s="13" t="s">
        <v>538</v>
      </c>
      <c r="R3028" s="13"/>
      <c r="S3028" s="13" t="s">
        <v>538</v>
      </c>
      <c r="T3028" s="13" t="s">
        <v>538</v>
      </c>
      <c r="U3028" s="13" t="s">
        <v>538</v>
      </c>
      <c r="V3028" s="13" t="s">
        <v>524</v>
      </c>
      <c r="W3028" s="13" t="s">
        <v>538</v>
      </c>
      <c r="Y3028" s="13" t="s">
        <v>538</v>
      </c>
      <c r="Z3028" s="14"/>
      <c r="AD3028" s="13">
        <f t="shared" si="317"/>
        <v>0</v>
      </c>
      <c r="AE3028" s="13">
        <f t="shared" si="319"/>
        <v>12</v>
      </c>
      <c r="AF3028" s="13">
        <f t="shared" si="320"/>
        <v>3</v>
      </c>
      <c r="AG3028" s="13">
        <f t="shared" si="316"/>
        <v>0</v>
      </c>
      <c r="AH3028" s="12">
        <f t="shared" si="318"/>
        <v>15</v>
      </c>
    </row>
    <row r="3029" spans="1:34" hidden="1" x14ac:dyDescent="0.3">
      <c r="A3029" s="11" t="s">
        <v>9542</v>
      </c>
      <c r="B3029" s="12" t="s">
        <v>4976</v>
      </c>
      <c r="C3029" s="12" t="s">
        <v>9465</v>
      </c>
      <c r="D3029" s="11" t="s">
        <v>9514</v>
      </c>
      <c r="E3029" s="11" t="s">
        <v>3449</v>
      </c>
      <c r="F3029" s="11" t="s">
        <v>9542</v>
      </c>
      <c r="G3029" s="12" t="s">
        <v>9543</v>
      </c>
      <c r="I3029" s="13" t="s">
        <v>524</v>
      </c>
      <c r="J3029" s="13"/>
      <c r="M3029" s="15" t="s">
        <v>524</v>
      </c>
      <c r="N3029" s="13"/>
      <c r="O3029" s="13" t="s">
        <v>524</v>
      </c>
      <c r="P3029" s="13"/>
      <c r="R3029" s="13"/>
      <c r="T3029" s="13"/>
      <c r="U3029" s="13" t="s">
        <v>524</v>
      </c>
      <c r="W3029" s="13" t="s">
        <v>538</v>
      </c>
      <c r="Y3029" s="13" t="s">
        <v>538</v>
      </c>
      <c r="Z3029" s="14"/>
      <c r="AD3029" s="13">
        <f t="shared" si="317"/>
        <v>0</v>
      </c>
      <c r="AE3029" s="13">
        <f t="shared" si="319"/>
        <v>2</v>
      </c>
      <c r="AF3029" s="13">
        <f t="shared" si="320"/>
        <v>4</v>
      </c>
      <c r="AG3029" s="13">
        <f t="shared" si="316"/>
        <v>0</v>
      </c>
      <c r="AH3029" s="12">
        <f t="shared" si="318"/>
        <v>6</v>
      </c>
    </row>
    <row r="3030" spans="1:34" hidden="1" x14ac:dyDescent="0.3">
      <c r="A3030" s="11" t="s">
        <v>9544</v>
      </c>
      <c r="B3030" s="12" t="s">
        <v>4976</v>
      </c>
      <c r="C3030" s="12" t="s">
        <v>9465</v>
      </c>
      <c r="D3030" s="11" t="s">
        <v>9514</v>
      </c>
      <c r="E3030" s="11" t="s">
        <v>9545</v>
      </c>
      <c r="F3030" s="11" t="s">
        <v>9544</v>
      </c>
      <c r="G3030" s="12" t="s">
        <v>9546</v>
      </c>
      <c r="I3030" s="13" t="s">
        <v>524</v>
      </c>
      <c r="J3030" s="13"/>
      <c r="M3030" s="15" t="s">
        <v>396</v>
      </c>
      <c r="N3030" s="13" t="s">
        <v>524</v>
      </c>
      <c r="P3030" s="13"/>
      <c r="R3030" s="13"/>
      <c r="S3030" s="13" t="s">
        <v>524</v>
      </c>
      <c r="T3030" s="13"/>
      <c r="W3030" s="13" t="s">
        <v>361</v>
      </c>
      <c r="Y3030" s="13" t="s">
        <v>524</v>
      </c>
      <c r="Z3030" s="14"/>
      <c r="AD3030" s="13">
        <f>COUNTIF(H3030:Z3030,"X")+COUNTIF(H3030:Z3030, "X(e)")</f>
        <v>0</v>
      </c>
      <c r="AE3030" s="13">
        <f t="shared" si="319"/>
        <v>0</v>
      </c>
      <c r="AF3030" s="13">
        <f t="shared" si="320"/>
        <v>5</v>
      </c>
      <c r="AG3030" s="13">
        <f t="shared" si="316"/>
        <v>0</v>
      </c>
      <c r="AH3030" s="12">
        <f>SUM(AD3030:AG3030)</f>
        <v>5</v>
      </c>
    </row>
    <row r="3031" spans="1:34" hidden="1" x14ac:dyDescent="0.3">
      <c r="A3031" s="11" t="s">
        <v>9547</v>
      </c>
      <c r="B3031" s="12" t="s">
        <v>4976</v>
      </c>
      <c r="C3031" s="12" t="s">
        <v>9465</v>
      </c>
      <c r="D3031" s="11" t="s">
        <v>9514</v>
      </c>
      <c r="E3031" s="11" t="s">
        <v>6997</v>
      </c>
      <c r="F3031" s="11" t="s">
        <v>9547</v>
      </c>
      <c r="G3031" s="12" t="s">
        <v>9548</v>
      </c>
      <c r="I3031" s="13" t="s">
        <v>524</v>
      </c>
      <c r="J3031" s="13"/>
      <c r="M3031" s="15" t="s">
        <v>524</v>
      </c>
      <c r="N3031" s="13" t="s">
        <v>524</v>
      </c>
      <c r="P3031" s="13"/>
      <c r="R3031" s="13"/>
      <c r="T3031" s="13"/>
      <c r="U3031" s="13" t="s">
        <v>524</v>
      </c>
      <c r="W3031" s="13" t="s">
        <v>524</v>
      </c>
      <c r="Y3031" s="13" t="s">
        <v>538</v>
      </c>
      <c r="Z3031" s="14"/>
      <c r="AD3031" s="13">
        <f t="shared" si="317"/>
        <v>0</v>
      </c>
      <c r="AE3031" s="13">
        <f t="shared" si="319"/>
        <v>1</v>
      </c>
      <c r="AF3031" s="13">
        <f t="shared" si="320"/>
        <v>5</v>
      </c>
      <c r="AG3031" s="13">
        <f t="shared" si="316"/>
        <v>0</v>
      </c>
      <c r="AH3031" s="12">
        <f t="shared" si="318"/>
        <v>6</v>
      </c>
    </row>
    <row r="3032" spans="1:34" hidden="1" x14ac:dyDescent="0.3">
      <c r="A3032" s="11" t="s">
        <v>9549</v>
      </c>
      <c r="B3032" s="12" t="s">
        <v>4976</v>
      </c>
      <c r="C3032" s="12" t="s">
        <v>9465</v>
      </c>
      <c r="D3032" s="11" t="s">
        <v>9514</v>
      </c>
      <c r="E3032" s="11" t="s">
        <v>2474</v>
      </c>
      <c r="F3032" s="11" t="s">
        <v>9549</v>
      </c>
      <c r="G3032" s="12" t="s">
        <v>9550</v>
      </c>
      <c r="I3032" s="13"/>
      <c r="J3032" s="13"/>
      <c r="M3032" s="15" t="s">
        <v>524</v>
      </c>
      <c r="N3032" s="13"/>
      <c r="P3032" s="13"/>
      <c r="R3032" s="13"/>
      <c r="T3032" s="13"/>
      <c r="W3032" s="13" t="s">
        <v>524</v>
      </c>
      <c r="Y3032" s="13"/>
      <c r="Z3032" s="14"/>
      <c r="AD3032" s="13">
        <f>COUNTIF(H3032:Z3032,"X")+COUNTIF(H3032:Z3032, "X(e)")</f>
        <v>0</v>
      </c>
      <c r="AE3032" s="13">
        <f t="shared" si="319"/>
        <v>0</v>
      </c>
      <c r="AF3032" s="13">
        <f t="shared" si="320"/>
        <v>2</v>
      </c>
      <c r="AG3032" s="13">
        <f t="shared" si="316"/>
        <v>0</v>
      </c>
      <c r="AH3032" s="12">
        <f>SUM(AD3032:AG3032)</f>
        <v>2</v>
      </c>
    </row>
    <row r="3033" spans="1:34" hidden="1" x14ac:dyDescent="0.3">
      <c r="A3033" s="11" t="s">
        <v>9551</v>
      </c>
      <c r="B3033" s="12" t="s">
        <v>4976</v>
      </c>
      <c r="C3033" s="12" t="s">
        <v>9465</v>
      </c>
      <c r="D3033" s="11" t="s">
        <v>9514</v>
      </c>
      <c r="E3033" s="11" t="s">
        <v>9552</v>
      </c>
      <c r="F3033" s="11" t="s">
        <v>9551</v>
      </c>
      <c r="G3033" s="12" t="s">
        <v>9553</v>
      </c>
      <c r="I3033" s="13" t="s">
        <v>524</v>
      </c>
      <c r="J3033" s="13"/>
      <c r="M3033" s="15" t="s">
        <v>524</v>
      </c>
      <c r="N3033" s="13" t="s">
        <v>524</v>
      </c>
      <c r="P3033" s="13"/>
      <c r="R3033" s="13"/>
      <c r="T3033" s="13"/>
      <c r="U3033" s="13" t="s">
        <v>524</v>
      </c>
      <c r="W3033" s="13"/>
      <c r="Y3033" s="13"/>
      <c r="Z3033" s="14"/>
      <c r="AD3033" s="13">
        <f>COUNTIF(H3033:Z3033,"X")+COUNTIF(H3033:Z3033, "X(e)")</f>
        <v>0</v>
      </c>
      <c r="AE3033" s="13">
        <f t="shared" si="319"/>
        <v>0</v>
      </c>
      <c r="AF3033" s="13">
        <f t="shared" si="320"/>
        <v>4</v>
      </c>
      <c r="AG3033" s="13">
        <f t="shared" si="316"/>
        <v>0</v>
      </c>
      <c r="AH3033" s="12">
        <f>SUM(AD3033:AG3033)</f>
        <v>4</v>
      </c>
    </row>
    <row r="3034" spans="1:34" hidden="1" x14ac:dyDescent="0.3">
      <c r="A3034" s="11" t="s">
        <v>9554</v>
      </c>
      <c r="B3034" s="12" t="s">
        <v>4976</v>
      </c>
      <c r="C3034" s="12" t="s">
        <v>9465</v>
      </c>
      <c r="D3034" s="11" t="s">
        <v>9514</v>
      </c>
      <c r="E3034" s="11" t="s">
        <v>9555</v>
      </c>
      <c r="F3034" s="11" t="s">
        <v>9554</v>
      </c>
      <c r="G3034" s="12" t="s">
        <v>9556</v>
      </c>
      <c r="I3034" s="13"/>
      <c r="J3034" s="13"/>
      <c r="M3034" s="15" t="s">
        <v>524</v>
      </c>
      <c r="N3034" s="13"/>
      <c r="P3034" s="13"/>
      <c r="R3034" s="13"/>
      <c r="T3034" s="13"/>
      <c r="W3034" s="13"/>
      <c r="Y3034" s="13"/>
      <c r="Z3034" s="14"/>
      <c r="AD3034" s="13">
        <f>COUNTIF(H3034:Z3034,"X")+COUNTIF(H3034:Z3034, "X(e)")</f>
        <v>0</v>
      </c>
      <c r="AE3034" s="13">
        <f t="shared" si="319"/>
        <v>0</v>
      </c>
      <c r="AF3034" s="13">
        <f t="shared" si="320"/>
        <v>1</v>
      </c>
      <c r="AG3034" s="13">
        <f t="shared" si="316"/>
        <v>0</v>
      </c>
      <c r="AH3034" s="12">
        <f>SUM(AD3034:AG3034)</f>
        <v>1</v>
      </c>
    </row>
    <row r="3035" spans="1:34" hidden="1" x14ac:dyDescent="0.3">
      <c r="A3035" s="11" t="s">
        <v>9557</v>
      </c>
      <c r="B3035" s="12" t="s">
        <v>4976</v>
      </c>
      <c r="C3035" s="12" t="s">
        <v>9465</v>
      </c>
      <c r="D3035" s="11" t="s">
        <v>9514</v>
      </c>
      <c r="E3035" s="11" t="s">
        <v>8375</v>
      </c>
      <c r="F3035" s="11" t="s">
        <v>9557</v>
      </c>
      <c r="G3035" s="12" t="s">
        <v>9558</v>
      </c>
      <c r="I3035" s="13" t="s">
        <v>524</v>
      </c>
      <c r="J3035" s="13"/>
      <c r="K3035" s="14" t="s">
        <v>524</v>
      </c>
      <c r="L3035" s="13" t="s">
        <v>524</v>
      </c>
      <c r="M3035" s="15" t="s">
        <v>524</v>
      </c>
      <c r="N3035" s="13" t="s">
        <v>524</v>
      </c>
      <c r="O3035" s="13" t="s">
        <v>524</v>
      </c>
      <c r="P3035" s="13"/>
      <c r="R3035" s="13"/>
      <c r="T3035" s="13"/>
      <c r="U3035" s="13" t="s">
        <v>524</v>
      </c>
      <c r="W3035" s="13" t="s">
        <v>538</v>
      </c>
      <c r="Y3035" s="13" t="s">
        <v>538</v>
      </c>
      <c r="Z3035" s="14"/>
      <c r="AD3035" s="13">
        <f t="shared" si="317"/>
        <v>0</v>
      </c>
      <c r="AE3035" s="13">
        <f t="shared" si="319"/>
        <v>2</v>
      </c>
      <c r="AF3035" s="13">
        <f t="shared" si="320"/>
        <v>7</v>
      </c>
      <c r="AG3035" s="13">
        <f t="shared" si="316"/>
        <v>0</v>
      </c>
      <c r="AH3035" s="12">
        <f t="shared" si="318"/>
        <v>9</v>
      </c>
    </row>
    <row r="3036" spans="1:34" hidden="1" x14ac:dyDescent="0.3">
      <c r="A3036" s="11" t="s">
        <v>9559</v>
      </c>
      <c r="B3036" s="12" t="s">
        <v>4976</v>
      </c>
      <c r="C3036" s="12" t="s">
        <v>9465</v>
      </c>
      <c r="D3036" s="11" t="s">
        <v>9560</v>
      </c>
      <c r="E3036" s="11" t="s">
        <v>9561</v>
      </c>
      <c r="F3036" s="11" t="s">
        <v>9559</v>
      </c>
      <c r="G3036" s="12" t="s">
        <v>9562</v>
      </c>
      <c r="I3036" s="13"/>
      <c r="J3036" s="13" t="s">
        <v>370</v>
      </c>
      <c r="M3036" s="15" t="s">
        <v>370</v>
      </c>
      <c r="N3036" s="13"/>
      <c r="O3036" s="13" t="s">
        <v>370</v>
      </c>
      <c r="P3036" s="13"/>
      <c r="R3036" s="13"/>
      <c r="S3036" s="13" t="s">
        <v>370</v>
      </c>
      <c r="T3036" s="13"/>
      <c r="W3036" s="13" t="s">
        <v>370</v>
      </c>
      <c r="Y3036" s="13"/>
      <c r="Z3036" s="14"/>
      <c r="AD3036" s="13">
        <f t="shared" si="317"/>
        <v>5</v>
      </c>
      <c r="AE3036" s="13">
        <f t="shared" si="319"/>
        <v>0</v>
      </c>
      <c r="AF3036" s="13">
        <f t="shared" si="320"/>
        <v>0</v>
      </c>
      <c r="AG3036" s="13">
        <f t="shared" si="316"/>
        <v>0</v>
      </c>
      <c r="AH3036" s="12">
        <f t="shared" ref="AH3036:AH3068" si="321">SUM(AD3036:AG3036)</f>
        <v>5</v>
      </c>
    </row>
    <row r="3037" spans="1:34" hidden="1" x14ac:dyDescent="0.3">
      <c r="A3037" s="11" t="s">
        <v>9563</v>
      </c>
      <c r="B3037" s="12" t="s">
        <v>4976</v>
      </c>
      <c r="C3037" s="12" t="s">
        <v>9465</v>
      </c>
      <c r="D3037" s="11" t="s">
        <v>9560</v>
      </c>
      <c r="E3037" s="11" t="s">
        <v>9564</v>
      </c>
      <c r="F3037" s="11" t="s">
        <v>9563</v>
      </c>
      <c r="G3037" s="12" t="s">
        <v>9565</v>
      </c>
      <c r="I3037" s="13"/>
      <c r="J3037" s="13"/>
      <c r="M3037" s="16" t="s">
        <v>416</v>
      </c>
      <c r="N3037" s="13"/>
      <c r="P3037" s="13"/>
      <c r="R3037" s="13"/>
      <c r="T3037" s="13"/>
      <c r="W3037" s="13"/>
      <c r="Y3037" s="13"/>
      <c r="Z3037" s="14"/>
      <c r="AD3037" s="13">
        <f t="shared" si="317"/>
        <v>1</v>
      </c>
      <c r="AE3037" s="13">
        <f t="shared" si="319"/>
        <v>0</v>
      </c>
      <c r="AF3037" s="13">
        <f t="shared" si="320"/>
        <v>0</v>
      </c>
      <c r="AG3037" s="13">
        <f t="shared" si="316"/>
        <v>0</v>
      </c>
      <c r="AH3037" s="12">
        <f t="shared" si="321"/>
        <v>1</v>
      </c>
    </row>
    <row r="3038" spans="1:34" hidden="1" x14ac:dyDescent="0.3">
      <c r="A3038" s="11" t="s">
        <v>9566</v>
      </c>
      <c r="B3038" s="12" t="s">
        <v>4976</v>
      </c>
      <c r="C3038" s="12" t="s">
        <v>9465</v>
      </c>
      <c r="D3038" s="11" t="s">
        <v>9560</v>
      </c>
      <c r="E3038" s="11" t="s">
        <v>588</v>
      </c>
      <c r="F3038" s="11" t="s">
        <v>9566</v>
      </c>
      <c r="G3038" s="12" t="s">
        <v>9567</v>
      </c>
      <c r="I3038" s="13"/>
      <c r="J3038" s="13"/>
      <c r="K3038" s="17" t="s">
        <v>416</v>
      </c>
      <c r="M3038" s="15"/>
      <c r="N3038" s="13"/>
      <c r="P3038" s="13"/>
      <c r="R3038" s="13"/>
      <c r="T3038" s="13"/>
      <c r="W3038" s="13"/>
      <c r="Y3038" s="13"/>
      <c r="Z3038" s="14"/>
      <c r="AD3038" s="13">
        <f t="shared" si="317"/>
        <v>1</v>
      </c>
      <c r="AE3038" s="13">
        <f t="shared" si="319"/>
        <v>0</v>
      </c>
      <c r="AF3038" s="13">
        <f t="shared" si="320"/>
        <v>0</v>
      </c>
      <c r="AG3038" s="13">
        <f t="shared" si="316"/>
        <v>0</v>
      </c>
      <c r="AH3038" s="12">
        <f t="shared" si="321"/>
        <v>1</v>
      </c>
    </row>
    <row r="3039" spans="1:34" hidden="1" x14ac:dyDescent="0.3">
      <c r="A3039" s="11" t="s">
        <v>9568</v>
      </c>
      <c r="B3039" s="12" t="s">
        <v>4976</v>
      </c>
      <c r="C3039" s="12" t="s">
        <v>9465</v>
      </c>
      <c r="D3039" s="11" t="s">
        <v>9560</v>
      </c>
      <c r="E3039" s="11" t="s">
        <v>7821</v>
      </c>
      <c r="F3039" s="11" t="s">
        <v>9568</v>
      </c>
      <c r="G3039" s="12" t="s">
        <v>9569</v>
      </c>
      <c r="H3039" s="13" t="s">
        <v>370</v>
      </c>
      <c r="I3039" s="13"/>
      <c r="J3039" s="13" t="s">
        <v>370</v>
      </c>
      <c r="K3039" s="14" t="s">
        <v>370</v>
      </c>
      <c r="M3039" s="15" t="s">
        <v>370</v>
      </c>
      <c r="N3039" s="13"/>
      <c r="P3039" s="13"/>
      <c r="Q3039" s="13" t="s">
        <v>370</v>
      </c>
      <c r="R3039" s="13" t="s">
        <v>370</v>
      </c>
      <c r="T3039" s="13"/>
      <c r="W3039" s="13" t="s">
        <v>370</v>
      </c>
      <c r="Y3039" s="13"/>
      <c r="Z3039" s="14"/>
      <c r="AD3039" s="13">
        <f t="shared" si="317"/>
        <v>7</v>
      </c>
      <c r="AE3039" s="13">
        <f t="shared" si="319"/>
        <v>0</v>
      </c>
      <c r="AF3039" s="13">
        <f t="shared" si="320"/>
        <v>0</v>
      </c>
      <c r="AG3039" s="13">
        <f t="shared" si="316"/>
        <v>0</v>
      </c>
      <c r="AH3039" s="12">
        <f t="shared" si="321"/>
        <v>7</v>
      </c>
    </row>
    <row r="3040" spans="1:34" hidden="1" x14ac:dyDescent="0.3">
      <c r="A3040" s="11" t="s">
        <v>9570</v>
      </c>
      <c r="B3040" s="12" t="s">
        <v>4976</v>
      </c>
      <c r="C3040" s="12" t="s">
        <v>9465</v>
      </c>
      <c r="D3040" s="11" t="s">
        <v>9560</v>
      </c>
      <c r="E3040" s="11" t="s">
        <v>9571</v>
      </c>
      <c r="F3040" s="11" t="s">
        <v>9570</v>
      </c>
      <c r="G3040" s="12" t="s">
        <v>9572</v>
      </c>
      <c r="H3040" s="13" t="s">
        <v>370</v>
      </c>
      <c r="I3040" s="13"/>
      <c r="J3040" s="13"/>
      <c r="K3040" s="14" t="s">
        <v>370</v>
      </c>
      <c r="M3040" s="15"/>
      <c r="N3040" s="13"/>
      <c r="P3040" s="13"/>
      <c r="R3040" s="13" t="s">
        <v>370</v>
      </c>
      <c r="T3040" s="13"/>
      <c r="V3040" s="13" t="s">
        <v>370</v>
      </c>
      <c r="W3040" s="13"/>
      <c r="Y3040" s="13"/>
      <c r="Z3040" s="14"/>
      <c r="AD3040" s="13">
        <f t="shared" si="317"/>
        <v>4</v>
      </c>
      <c r="AE3040" s="13">
        <f t="shared" si="319"/>
        <v>0</v>
      </c>
      <c r="AF3040" s="13">
        <f t="shared" si="320"/>
        <v>0</v>
      </c>
      <c r="AG3040" s="13">
        <f t="shared" si="316"/>
        <v>0</v>
      </c>
      <c r="AH3040" s="12">
        <f t="shared" si="321"/>
        <v>4</v>
      </c>
    </row>
    <row r="3041" spans="1:34" hidden="1" x14ac:dyDescent="0.3">
      <c r="A3041" s="11" t="s">
        <v>9573</v>
      </c>
      <c r="B3041" s="12" t="s">
        <v>4976</v>
      </c>
      <c r="C3041" s="12" t="s">
        <v>9465</v>
      </c>
      <c r="D3041" s="11" t="s">
        <v>9560</v>
      </c>
      <c r="E3041" s="11" t="s">
        <v>9574</v>
      </c>
      <c r="F3041" s="11" t="s">
        <v>9573</v>
      </c>
      <c r="G3041" s="12" t="s">
        <v>9575</v>
      </c>
      <c r="I3041" s="13"/>
      <c r="J3041" s="13"/>
      <c r="M3041" s="15" t="s">
        <v>370</v>
      </c>
      <c r="N3041" s="13"/>
      <c r="O3041" s="13" t="s">
        <v>370</v>
      </c>
      <c r="P3041" s="13"/>
      <c r="R3041" s="13"/>
      <c r="S3041" s="13" t="s">
        <v>370</v>
      </c>
      <c r="T3041" s="13"/>
      <c r="W3041" s="13" t="s">
        <v>370</v>
      </c>
      <c r="Y3041" s="13"/>
      <c r="Z3041" s="14"/>
      <c r="AD3041" s="13">
        <f t="shared" si="317"/>
        <v>4</v>
      </c>
      <c r="AE3041" s="13">
        <f t="shared" si="319"/>
        <v>0</v>
      </c>
      <c r="AF3041" s="13">
        <f t="shared" si="320"/>
        <v>0</v>
      </c>
      <c r="AG3041" s="13">
        <f t="shared" si="316"/>
        <v>0</v>
      </c>
      <c r="AH3041" s="12">
        <f t="shared" si="321"/>
        <v>4</v>
      </c>
    </row>
    <row r="3042" spans="1:34" hidden="1" x14ac:dyDescent="0.3">
      <c r="A3042" s="11" t="s">
        <v>9576</v>
      </c>
      <c r="B3042" s="12" t="s">
        <v>4976</v>
      </c>
      <c r="C3042" s="12" t="s">
        <v>9465</v>
      </c>
      <c r="D3042" s="11" t="s">
        <v>9560</v>
      </c>
      <c r="E3042" s="11" t="s">
        <v>9577</v>
      </c>
      <c r="F3042" s="11" t="s">
        <v>9576</v>
      </c>
      <c r="G3042" s="12" t="s">
        <v>9578</v>
      </c>
      <c r="H3042" s="13" t="s">
        <v>370</v>
      </c>
      <c r="I3042" s="13"/>
      <c r="J3042" s="13" t="s">
        <v>370</v>
      </c>
      <c r="M3042" s="15"/>
      <c r="N3042" s="13"/>
      <c r="P3042" s="13"/>
      <c r="R3042" s="13"/>
      <c r="S3042" s="13" t="s">
        <v>370</v>
      </c>
      <c r="T3042" s="13"/>
      <c r="W3042" s="13"/>
      <c r="Y3042" s="13"/>
      <c r="Z3042" s="14"/>
      <c r="AD3042" s="13">
        <f t="shared" si="317"/>
        <v>3</v>
      </c>
      <c r="AE3042" s="13">
        <f t="shared" si="319"/>
        <v>0</v>
      </c>
      <c r="AF3042" s="13">
        <f t="shared" si="320"/>
        <v>0</v>
      </c>
      <c r="AG3042" s="13">
        <f t="shared" si="316"/>
        <v>0</v>
      </c>
      <c r="AH3042" s="12">
        <f t="shared" si="321"/>
        <v>3</v>
      </c>
    </row>
    <row r="3043" spans="1:34" hidden="1" x14ac:dyDescent="0.3">
      <c r="A3043" s="11" t="s">
        <v>9579</v>
      </c>
      <c r="B3043" s="12" t="s">
        <v>4976</v>
      </c>
      <c r="C3043" s="12" t="s">
        <v>9465</v>
      </c>
      <c r="D3043" s="11" t="s">
        <v>9560</v>
      </c>
      <c r="E3043" s="11" t="s">
        <v>9580</v>
      </c>
      <c r="F3043" s="11" t="s">
        <v>9579</v>
      </c>
      <c r="G3043" s="12" t="s">
        <v>9581</v>
      </c>
      <c r="I3043" s="13"/>
      <c r="J3043" s="13" t="s">
        <v>370</v>
      </c>
      <c r="K3043" s="14" t="s">
        <v>370</v>
      </c>
      <c r="M3043" s="15" t="s">
        <v>370</v>
      </c>
      <c r="N3043" s="13"/>
      <c r="O3043" s="13" t="s">
        <v>370</v>
      </c>
      <c r="P3043" s="13"/>
      <c r="R3043" s="13"/>
      <c r="S3043" s="13" t="s">
        <v>370</v>
      </c>
      <c r="T3043" s="13"/>
      <c r="W3043" s="13"/>
      <c r="Y3043" s="13"/>
      <c r="Z3043" s="14"/>
      <c r="AD3043" s="13">
        <f t="shared" si="317"/>
        <v>5</v>
      </c>
      <c r="AE3043" s="13">
        <f t="shared" si="319"/>
        <v>0</v>
      </c>
      <c r="AF3043" s="13">
        <f t="shared" si="320"/>
        <v>0</v>
      </c>
      <c r="AG3043" s="13">
        <f t="shared" si="316"/>
        <v>0</v>
      </c>
      <c r="AH3043" s="12">
        <f t="shared" si="321"/>
        <v>5</v>
      </c>
    </row>
    <row r="3044" spans="1:34" hidden="1" x14ac:dyDescent="0.3">
      <c r="A3044" s="11" t="s">
        <v>9582</v>
      </c>
      <c r="B3044" s="12" t="s">
        <v>4976</v>
      </c>
      <c r="C3044" s="12" t="s">
        <v>9465</v>
      </c>
      <c r="D3044" s="11" t="s">
        <v>9560</v>
      </c>
      <c r="E3044" s="11" t="s">
        <v>9583</v>
      </c>
      <c r="F3044" s="11" t="s">
        <v>9582</v>
      </c>
      <c r="G3044" s="12" t="s">
        <v>9584</v>
      </c>
      <c r="H3044" s="13" t="s">
        <v>370</v>
      </c>
      <c r="I3044" s="13"/>
      <c r="J3044" s="13" t="s">
        <v>370</v>
      </c>
      <c r="K3044" s="14" t="s">
        <v>370</v>
      </c>
      <c r="M3044" s="15"/>
      <c r="N3044" s="13"/>
      <c r="P3044" s="13" t="s">
        <v>370</v>
      </c>
      <c r="Q3044" s="13" t="s">
        <v>370</v>
      </c>
      <c r="R3044" s="13" t="s">
        <v>370</v>
      </c>
      <c r="T3044" s="13" t="s">
        <v>370</v>
      </c>
      <c r="W3044" s="13" t="s">
        <v>370</v>
      </c>
      <c r="Y3044" s="13"/>
      <c r="Z3044" s="14"/>
      <c r="AD3044" s="13">
        <f t="shared" si="317"/>
        <v>8</v>
      </c>
      <c r="AE3044" s="13">
        <f t="shared" si="319"/>
        <v>0</v>
      </c>
      <c r="AF3044" s="13">
        <f t="shared" si="320"/>
        <v>0</v>
      </c>
      <c r="AG3044" s="13">
        <f t="shared" si="316"/>
        <v>0</v>
      </c>
      <c r="AH3044" s="12">
        <f t="shared" si="321"/>
        <v>8</v>
      </c>
    </row>
    <row r="3045" spans="1:34" hidden="1" x14ac:dyDescent="0.3">
      <c r="A3045" s="11" t="s">
        <v>9585</v>
      </c>
      <c r="B3045" s="12" t="s">
        <v>4976</v>
      </c>
      <c r="C3045" s="12" t="s">
        <v>9465</v>
      </c>
      <c r="D3045" s="11" t="s">
        <v>9560</v>
      </c>
      <c r="E3045" s="11" t="s">
        <v>9586</v>
      </c>
      <c r="F3045" s="11" t="s">
        <v>9585</v>
      </c>
      <c r="G3045" s="12" t="s">
        <v>9587</v>
      </c>
      <c r="H3045" s="13" t="s">
        <v>370</v>
      </c>
      <c r="I3045" s="13"/>
      <c r="J3045" s="13" t="s">
        <v>370</v>
      </c>
      <c r="K3045" s="14" t="s">
        <v>370</v>
      </c>
      <c r="M3045" s="15"/>
      <c r="N3045" s="13"/>
      <c r="P3045" s="13"/>
      <c r="Q3045" s="13" t="s">
        <v>370</v>
      </c>
      <c r="R3045" s="13"/>
      <c r="S3045" s="13" t="s">
        <v>370</v>
      </c>
      <c r="T3045" s="13"/>
      <c r="W3045" s="13" t="s">
        <v>370</v>
      </c>
      <c r="Y3045" s="13"/>
      <c r="Z3045" s="14"/>
      <c r="AD3045" s="13">
        <f t="shared" si="317"/>
        <v>6</v>
      </c>
      <c r="AE3045" s="13">
        <f t="shared" si="319"/>
        <v>0</v>
      </c>
      <c r="AF3045" s="13">
        <f t="shared" si="320"/>
        <v>0</v>
      </c>
      <c r="AG3045" s="13">
        <f t="shared" si="316"/>
        <v>0</v>
      </c>
      <c r="AH3045" s="12">
        <f t="shared" si="321"/>
        <v>6</v>
      </c>
    </row>
    <row r="3046" spans="1:34" hidden="1" x14ac:dyDescent="0.3">
      <c r="A3046" s="11" t="s">
        <v>9588</v>
      </c>
      <c r="B3046" s="12" t="s">
        <v>4976</v>
      </c>
      <c r="C3046" s="12" t="s">
        <v>9465</v>
      </c>
      <c r="D3046" s="11" t="s">
        <v>9560</v>
      </c>
      <c r="E3046" s="11" t="s">
        <v>9589</v>
      </c>
      <c r="F3046" s="11" t="s">
        <v>9588</v>
      </c>
      <c r="G3046" s="12" t="s">
        <v>9590</v>
      </c>
      <c r="I3046" s="13"/>
      <c r="J3046" s="13" t="s">
        <v>370</v>
      </c>
      <c r="M3046" s="15" t="s">
        <v>370</v>
      </c>
      <c r="N3046" s="13"/>
      <c r="O3046" s="13" t="s">
        <v>370</v>
      </c>
      <c r="P3046" s="13"/>
      <c r="R3046" s="13"/>
      <c r="S3046" s="13" t="s">
        <v>370</v>
      </c>
      <c r="T3046" s="13"/>
      <c r="W3046" s="13"/>
      <c r="Y3046" s="13"/>
      <c r="Z3046" s="14"/>
      <c r="AD3046" s="13">
        <f t="shared" si="317"/>
        <v>4</v>
      </c>
      <c r="AE3046" s="13">
        <f t="shared" si="319"/>
        <v>0</v>
      </c>
      <c r="AF3046" s="13">
        <f t="shared" si="320"/>
        <v>0</v>
      </c>
      <c r="AG3046" s="13">
        <f t="shared" si="316"/>
        <v>0</v>
      </c>
      <c r="AH3046" s="12">
        <f t="shared" si="321"/>
        <v>4</v>
      </c>
    </row>
    <row r="3047" spans="1:34" hidden="1" x14ac:dyDescent="0.3">
      <c r="A3047" s="11" t="s">
        <v>9591</v>
      </c>
      <c r="B3047" s="12" t="s">
        <v>4976</v>
      </c>
      <c r="C3047" s="12" t="s">
        <v>9465</v>
      </c>
      <c r="D3047" s="11" t="s">
        <v>9560</v>
      </c>
      <c r="E3047" s="11" t="s">
        <v>3186</v>
      </c>
      <c r="F3047" s="11" t="s">
        <v>9591</v>
      </c>
      <c r="G3047" s="12" t="s">
        <v>9592</v>
      </c>
      <c r="I3047" s="13"/>
      <c r="J3047" s="13"/>
      <c r="M3047" s="16" t="s">
        <v>416</v>
      </c>
      <c r="N3047" s="13"/>
      <c r="P3047" s="13"/>
      <c r="R3047" s="13"/>
      <c r="T3047" s="13"/>
      <c r="W3047" s="13"/>
      <c r="Y3047" s="13"/>
      <c r="Z3047" s="14"/>
      <c r="AD3047" s="13">
        <f t="shared" si="317"/>
        <v>1</v>
      </c>
      <c r="AE3047" s="13">
        <f t="shared" si="319"/>
        <v>0</v>
      </c>
      <c r="AF3047" s="13">
        <f t="shared" si="320"/>
        <v>0</v>
      </c>
      <c r="AG3047" s="13">
        <f t="shared" si="316"/>
        <v>0</v>
      </c>
      <c r="AH3047" s="12">
        <f t="shared" si="321"/>
        <v>1</v>
      </c>
    </row>
    <row r="3048" spans="1:34" hidden="1" x14ac:dyDescent="0.3">
      <c r="A3048" s="11" t="s">
        <v>9593</v>
      </c>
      <c r="B3048" s="12" t="s">
        <v>4976</v>
      </c>
      <c r="C3048" s="12" t="s">
        <v>9465</v>
      </c>
      <c r="D3048" s="11" t="s">
        <v>9560</v>
      </c>
      <c r="E3048" s="11" t="s">
        <v>9594</v>
      </c>
      <c r="F3048" s="11" t="s">
        <v>9593</v>
      </c>
      <c r="G3048" s="12" t="s">
        <v>9595</v>
      </c>
      <c r="I3048" s="13"/>
      <c r="J3048" s="13"/>
      <c r="M3048" s="15" t="s">
        <v>370</v>
      </c>
      <c r="N3048" s="13"/>
      <c r="P3048" s="13"/>
      <c r="R3048" s="13"/>
      <c r="T3048" s="13"/>
      <c r="W3048" s="13" t="s">
        <v>370</v>
      </c>
      <c r="Y3048" s="13"/>
      <c r="Z3048" s="14"/>
      <c r="AD3048" s="13">
        <f t="shared" si="317"/>
        <v>2</v>
      </c>
      <c r="AE3048" s="13">
        <f t="shared" si="319"/>
        <v>0</v>
      </c>
      <c r="AF3048" s="13">
        <f t="shared" si="320"/>
        <v>0</v>
      </c>
      <c r="AG3048" s="13">
        <f t="shared" si="316"/>
        <v>0</v>
      </c>
      <c r="AH3048" s="12">
        <f t="shared" si="321"/>
        <v>2</v>
      </c>
    </row>
    <row r="3049" spans="1:34" hidden="1" x14ac:dyDescent="0.3">
      <c r="A3049" s="11" t="s">
        <v>9596</v>
      </c>
      <c r="B3049" s="12" t="s">
        <v>4976</v>
      </c>
      <c r="C3049" s="12" t="s">
        <v>9465</v>
      </c>
      <c r="D3049" s="11" t="s">
        <v>9560</v>
      </c>
      <c r="E3049" s="11" t="s">
        <v>9597</v>
      </c>
      <c r="F3049" s="11" t="s">
        <v>9596</v>
      </c>
      <c r="G3049" s="12" t="s">
        <v>9598</v>
      </c>
      <c r="I3049" s="13"/>
      <c r="J3049" s="13"/>
      <c r="M3049" s="15"/>
      <c r="N3049" s="13"/>
      <c r="O3049" s="13" t="s">
        <v>370</v>
      </c>
      <c r="P3049" s="13"/>
      <c r="R3049" s="13"/>
      <c r="S3049" s="13" t="s">
        <v>370</v>
      </c>
      <c r="T3049" s="13"/>
      <c r="W3049" s="13"/>
      <c r="Y3049" s="13"/>
      <c r="Z3049" s="14"/>
      <c r="AD3049" s="13">
        <f t="shared" si="317"/>
        <v>2</v>
      </c>
      <c r="AE3049" s="13">
        <f t="shared" si="319"/>
        <v>0</v>
      </c>
      <c r="AF3049" s="13">
        <f t="shared" si="320"/>
        <v>0</v>
      </c>
      <c r="AG3049" s="13">
        <f t="shared" si="316"/>
        <v>0</v>
      </c>
      <c r="AH3049" s="12">
        <f t="shared" si="321"/>
        <v>2</v>
      </c>
    </row>
    <row r="3050" spans="1:34" hidden="1" x14ac:dyDescent="0.3">
      <c r="A3050" s="11" t="s">
        <v>9599</v>
      </c>
      <c r="B3050" s="12" t="s">
        <v>4976</v>
      </c>
      <c r="C3050" s="12" t="s">
        <v>9465</v>
      </c>
      <c r="D3050" s="11" t="s">
        <v>9560</v>
      </c>
      <c r="E3050" s="11" t="s">
        <v>6997</v>
      </c>
      <c r="F3050" s="11" t="s">
        <v>9599</v>
      </c>
      <c r="G3050" s="12" t="s">
        <v>9600</v>
      </c>
      <c r="I3050" s="13"/>
      <c r="J3050" s="13" t="s">
        <v>370</v>
      </c>
      <c r="M3050" s="15" t="s">
        <v>370</v>
      </c>
      <c r="N3050" s="13"/>
      <c r="O3050" s="13" t="s">
        <v>370</v>
      </c>
      <c r="P3050" s="13"/>
      <c r="R3050" s="13"/>
      <c r="S3050" s="13" t="s">
        <v>370</v>
      </c>
      <c r="T3050" s="13"/>
      <c r="W3050" s="13" t="s">
        <v>370</v>
      </c>
      <c r="Y3050" s="13"/>
      <c r="Z3050" s="14"/>
      <c r="AD3050" s="13">
        <f t="shared" si="317"/>
        <v>5</v>
      </c>
      <c r="AE3050" s="13">
        <f t="shared" si="319"/>
        <v>0</v>
      </c>
      <c r="AF3050" s="13">
        <f t="shared" si="320"/>
        <v>0</v>
      </c>
      <c r="AG3050" s="13">
        <f t="shared" si="316"/>
        <v>0</v>
      </c>
      <c r="AH3050" s="12">
        <f t="shared" si="321"/>
        <v>5</v>
      </c>
    </row>
    <row r="3051" spans="1:34" hidden="1" x14ac:dyDescent="0.3">
      <c r="A3051" s="11" t="s">
        <v>9601</v>
      </c>
      <c r="B3051" s="12" t="s">
        <v>4976</v>
      </c>
      <c r="C3051" s="12" t="s">
        <v>9465</v>
      </c>
      <c r="D3051" s="11" t="s">
        <v>9602</v>
      </c>
      <c r="E3051" s="11" t="s">
        <v>2448</v>
      </c>
      <c r="F3051" s="11" t="s">
        <v>9601</v>
      </c>
      <c r="G3051" s="12" t="s">
        <v>9603</v>
      </c>
      <c r="I3051" s="13"/>
      <c r="J3051" s="13"/>
      <c r="M3051" s="15" t="s">
        <v>370</v>
      </c>
      <c r="N3051" s="13"/>
      <c r="P3051" s="13"/>
      <c r="R3051" s="13"/>
      <c r="T3051" s="13"/>
      <c r="W3051" s="13" t="s">
        <v>370</v>
      </c>
      <c r="Y3051" s="13"/>
      <c r="Z3051" s="14"/>
      <c r="AD3051" s="13">
        <f t="shared" si="317"/>
        <v>2</v>
      </c>
      <c r="AE3051" s="13">
        <f t="shared" si="319"/>
        <v>0</v>
      </c>
      <c r="AF3051" s="13">
        <f t="shared" si="320"/>
        <v>0</v>
      </c>
      <c r="AG3051" s="13">
        <f t="shared" si="316"/>
        <v>0</v>
      </c>
      <c r="AH3051" s="12">
        <f t="shared" si="321"/>
        <v>2</v>
      </c>
    </row>
    <row r="3052" spans="1:34" hidden="1" x14ac:dyDescent="0.3">
      <c r="A3052" s="11" t="s">
        <v>9604</v>
      </c>
      <c r="B3052" s="12" t="s">
        <v>4976</v>
      </c>
      <c r="C3052" s="12" t="s">
        <v>9465</v>
      </c>
      <c r="D3052" s="11" t="s">
        <v>9602</v>
      </c>
      <c r="E3052" s="11" t="s">
        <v>9605</v>
      </c>
      <c r="F3052" s="11" t="s">
        <v>9604</v>
      </c>
      <c r="G3052" s="12" t="s">
        <v>9606</v>
      </c>
      <c r="H3052" s="13" t="s">
        <v>370</v>
      </c>
      <c r="I3052" s="13"/>
      <c r="J3052" s="13" t="s">
        <v>370</v>
      </c>
      <c r="K3052" s="14" t="s">
        <v>370</v>
      </c>
      <c r="M3052" s="15" t="s">
        <v>370</v>
      </c>
      <c r="N3052" s="13"/>
      <c r="P3052" s="13"/>
      <c r="Q3052" s="13" t="s">
        <v>370</v>
      </c>
      <c r="R3052" s="13" t="s">
        <v>370</v>
      </c>
      <c r="T3052" s="13"/>
      <c r="U3052" s="13" t="s">
        <v>370</v>
      </c>
      <c r="V3052" s="13" t="s">
        <v>370</v>
      </c>
      <c r="W3052" s="13" t="s">
        <v>370</v>
      </c>
      <c r="Y3052" s="13"/>
      <c r="Z3052" s="14"/>
      <c r="AD3052" s="13">
        <f t="shared" si="317"/>
        <v>9</v>
      </c>
      <c r="AE3052" s="13">
        <f t="shared" si="319"/>
        <v>0</v>
      </c>
      <c r="AF3052" s="13">
        <f t="shared" si="320"/>
        <v>0</v>
      </c>
      <c r="AG3052" s="13">
        <f t="shared" si="316"/>
        <v>0</v>
      </c>
      <c r="AH3052" s="12">
        <f t="shared" si="321"/>
        <v>9</v>
      </c>
    </row>
    <row r="3053" spans="1:34" hidden="1" x14ac:dyDescent="0.3">
      <c r="A3053" s="11" t="s">
        <v>9607</v>
      </c>
      <c r="B3053" s="12" t="s">
        <v>4976</v>
      </c>
      <c r="C3053" s="12" t="s">
        <v>9465</v>
      </c>
      <c r="D3053" s="11" t="s">
        <v>9602</v>
      </c>
      <c r="E3053" s="11" t="s">
        <v>9608</v>
      </c>
      <c r="F3053" s="11" t="s">
        <v>9607</v>
      </c>
      <c r="G3053" s="12" t="s">
        <v>9609</v>
      </c>
      <c r="I3053" s="13"/>
      <c r="J3053" s="13"/>
      <c r="M3053" s="15" t="s">
        <v>370</v>
      </c>
      <c r="N3053" s="13"/>
      <c r="P3053" s="13"/>
      <c r="R3053" s="13"/>
      <c r="T3053" s="13"/>
      <c r="W3053" s="13"/>
      <c r="Y3053" s="13"/>
      <c r="Z3053" s="14"/>
      <c r="AD3053" s="13">
        <f t="shared" si="317"/>
        <v>1</v>
      </c>
      <c r="AE3053" s="13">
        <f t="shared" si="319"/>
        <v>0</v>
      </c>
      <c r="AF3053" s="13">
        <f t="shared" si="320"/>
        <v>0</v>
      </c>
      <c r="AG3053" s="13">
        <f t="shared" si="316"/>
        <v>0</v>
      </c>
      <c r="AH3053" s="12">
        <f t="shared" si="321"/>
        <v>1</v>
      </c>
    </row>
    <row r="3054" spans="1:34" hidden="1" x14ac:dyDescent="0.3">
      <c r="A3054" s="11" t="s">
        <v>9610</v>
      </c>
      <c r="B3054" s="12" t="s">
        <v>4976</v>
      </c>
      <c r="C3054" s="12" t="s">
        <v>9465</v>
      </c>
      <c r="D3054" s="11" t="s">
        <v>9602</v>
      </c>
      <c r="E3054" s="11" t="s">
        <v>9611</v>
      </c>
      <c r="F3054" s="11" t="s">
        <v>9610</v>
      </c>
      <c r="G3054" s="12" t="s">
        <v>9612</v>
      </c>
      <c r="I3054" s="13"/>
      <c r="J3054" s="13" t="s">
        <v>370</v>
      </c>
      <c r="M3054" s="15" t="s">
        <v>370</v>
      </c>
      <c r="N3054" s="13"/>
      <c r="O3054" s="13" t="s">
        <v>370</v>
      </c>
      <c r="P3054" s="13"/>
      <c r="R3054" s="13"/>
      <c r="S3054" s="13" t="s">
        <v>370</v>
      </c>
      <c r="T3054" s="13"/>
      <c r="W3054" s="13" t="s">
        <v>370</v>
      </c>
      <c r="Y3054" s="13"/>
      <c r="Z3054" s="14"/>
      <c r="AD3054" s="13">
        <f t="shared" si="317"/>
        <v>5</v>
      </c>
      <c r="AE3054" s="13">
        <f t="shared" si="319"/>
        <v>0</v>
      </c>
      <c r="AF3054" s="13">
        <f t="shared" si="320"/>
        <v>0</v>
      </c>
      <c r="AG3054" s="13">
        <f t="shared" si="316"/>
        <v>0</v>
      </c>
      <c r="AH3054" s="12">
        <f t="shared" si="321"/>
        <v>5</v>
      </c>
    </row>
    <row r="3055" spans="1:34" hidden="1" x14ac:dyDescent="0.3">
      <c r="A3055" s="11" t="s">
        <v>9613</v>
      </c>
      <c r="B3055" s="12" t="s">
        <v>4976</v>
      </c>
      <c r="C3055" s="12" t="s">
        <v>9465</v>
      </c>
      <c r="D3055" s="11" t="s">
        <v>9602</v>
      </c>
      <c r="E3055" s="11" t="s">
        <v>8921</v>
      </c>
      <c r="F3055" s="11" t="s">
        <v>9613</v>
      </c>
      <c r="G3055" s="12" t="s">
        <v>9614</v>
      </c>
      <c r="I3055" s="13"/>
      <c r="J3055" s="13"/>
      <c r="M3055" s="15"/>
      <c r="N3055" s="13"/>
      <c r="O3055" s="13" t="s">
        <v>370</v>
      </c>
      <c r="P3055" s="13"/>
      <c r="R3055" s="13"/>
      <c r="S3055" s="13" t="s">
        <v>370</v>
      </c>
      <c r="T3055" s="13"/>
      <c r="W3055" s="13"/>
      <c r="Y3055" s="13"/>
      <c r="Z3055" s="14"/>
      <c r="AD3055" s="13">
        <f t="shared" si="317"/>
        <v>2</v>
      </c>
      <c r="AE3055" s="13">
        <f t="shared" si="319"/>
        <v>0</v>
      </c>
      <c r="AF3055" s="13">
        <f t="shared" si="320"/>
        <v>0</v>
      </c>
      <c r="AG3055" s="13">
        <f t="shared" si="316"/>
        <v>0</v>
      </c>
      <c r="AH3055" s="12">
        <f t="shared" si="321"/>
        <v>2</v>
      </c>
    </row>
    <row r="3056" spans="1:34" hidden="1" x14ac:dyDescent="0.3">
      <c r="A3056" s="11" t="s">
        <v>9615</v>
      </c>
      <c r="B3056" s="12" t="s">
        <v>4976</v>
      </c>
      <c r="C3056" s="12" t="s">
        <v>9465</v>
      </c>
      <c r="D3056" s="11" t="s">
        <v>9602</v>
      </c>
      <c r="E3056" s="11" t="s">
        <v>3788</v>
      </c>
      <c r="F3056" s="11" t="s">
        <v>9615</v>
      </c>
      <c r="G3056" s="12" t="s">
        <v>9616</v>
      </c>
      <c r="I3056" s="13"/>
      <c r="J3056" s="13"/>
      <c r="M3056" s="15"/>
      <c r="N3056" s="13"/>
      <c r="P3056" s="13"/>
      <c r="R3056" s="13"/>
      <c r="T3056" s="13"/>
      <c r="W3056" s="16" t="s">
        <v>416</v>
      </c>
      <c r="Y3056" s="13"/>
      <c r="Z3056" s="14"/>
      <c r="AD3056" s="13">
        <f t="shared" si="317"/>
        <v>1</v>
      </c>
      <c r="AE3056" s="13">
        <f t="shared" si="319"/>
        <v>0</v>
      </c>
      <c r="AF3056" s="13">
        <f t="shared" si="320"/>
        <v>0</v>
      </c>
      <c r="AG3056" s="13">
        <f t="shared" si="316"/>
        <v>0</v>
      </c>
      <c r="AH3056" s="12">
        <f t="shared" si="321"/>
        <v>1</v>
      </c>
    </row>
    <row r="3057" spans="1:34" hidden="1" x14ac:dyDescent="0.3">
      <c r="A3057" s="11" t="s">
        <v>9617</v>
      </c>
      <c r="B3057" s="12" t="s">
        <v>4976</v>
      </c>
      <c r="C3057" s="12" t="s">
        <v>9465</v>
      </c>
      <c r="D3057" s="11" t="s">
        <v>9618</v>
      </c>
      <c r="E3057" s="11" t="s">
        <v>5026</v>
      </c>
      <c r="F3057" s="11" t="s">
        <v>9617</v>
      </c>
      <c r="G3057" s="12" t="s">
        <v>9619</v>
      </c>
      <c r="I3057" s="13" t="s">
        <v>361</v>
      </c>
      <c r="J3057" s="13" t="s">
        <v>396</v>
      </c>
      <c r="K3057" s="14" t="s">
        <v>396</v>
      </c>
      <c r="L3057" s="13" t="s">
        <v>361</v>
      </c>
      <c r="M3057" s="15" t="s">
        <v>538</v>
      </c>
      <c r="N3057" s="13"/>
      <c r="O3057" s="13" t="s">
        <v>538</v>
      </c>
      <c r="P3057" s="13"/>
      <c r="R3057" s="13"/>
      <c r="S3057" s="13" t="s">
        <v>538</v>
      </c>
      <c r="T3057" s="13"/>
      <c r="U3057" s="13" t="s">
        <v>524</v>
      </c>
      <c r="W3057" s="13" t="s">
        <v>538</v>
      </c>
      <c r="Y3057" s="13" t="s">
        <v>524</v>
      </c>
      <c r="Z3057" s="14"/>
      <c r="AD3057" s="13">
        <f t="shared" si="317"/>
        <v>0</v>
      </c>
      <c r="AE3057" s="13">
        <f t="shared" si="319"/>
        <v>4</v>
      </c>
      <c r="AF3057" s="13">
        <f t="shared" si="320"/>
        <v>4</v>
      </c>
      <c r="AG3057" s="13">
        <f t="shared" si="316"/>
        <v>0</v>
      </c>
      <c r="AH3057" s="12">
        <f t="shared" si="321"/>
        <v>8</v>
      </c>
    </row>
    <row r="3058" spans="1:34" hidden="1" x14ac:dyDescent="0.3">
      <c r="A3058" s="11" t="s">
        <v>9620</v>
      </c>
      <c r="B3058" s="12" t="s">
        <v>4976</v>
      </c>
      <c r="C3058" s="12" t="s">
        <v>9465</v>
      </c>
      <c r="D3058" s="11" t="s">
        <v>9618</v>
      </c>
      <c r="E3058" s="11" t="s">
        <v>2644</v>
      </c>
      <c r="F3058" s="11" t="s">
        <v>9620</v>
      </c>
      <c r="G3058" s="12" t="s">
        <v>9621</v>
      </c>
      <c r="I3058" s="13"/>
      <c r="J3058" s="13"/>
      <c r="M3058" s="15" t="s">
        <v>524</v>
      </c>
      <c r="N3058" s="13"/>
      <c r="O3058" s="13" t="s">
        <v>524</v>
      </c>
      <c r="P3058" s="13"/>
      <c r="R3058" s="13"/>
      <c r="T3058" s="13"/>
      <c r="W3058" s="13"/>
      <c r="Y3058" s="13"/>
      <c r="Z3058" s="14"/>
      <c r="AD3058" s="13">
        <f t="shared" si="317"/>
        <v>0</v>
      </c>
      <c r="AE3058" s="13">
        <f t="shared" si="319"/>
        <v>0</v>
      </c>
      <c r="AF3058" s="13">
        <f t="shared" si="320"/>
        <v>2</v>
      </c>
      <c r="AG3058" s="13">
        <f t="shared" si="316"/>
        <v>0</v>
      </c>
      <c r="AH3058" s="12">
        <f t="shared" si="321"/>
        <v>2</v>
      </c>
    </row>
    <row r="3059" spans="1:34" hidden="1" x14ac:dyDescent="0.3">
      <c r="A3059" s="11" t="s">
        <v>9622</v>
      </c>
      <c r="B3059" s="12" t="s">
        <v>4976</v>
      </c>
      <c r="C3059" s="12" t="s">
        <v>9465</v>
      </c>
      <c r="D3059" s="11" t="s">
        <v>9623</v>
      </c>
      <c r="E3059" s="11" t="s">
        <v>9624</v>
      </c>
      <c r="F3059" s="11" t="s">
        <v>9622</v>
      </c>
      <c r="G3059" s="12" t="s">
        <v>9625</v>
      </c>
      <c r="I3059" s="13"/>
      <c r="J3059" s="13" t="s">
        <v>370</v>
      </c>
      <c r="K3059" s="14" t="s">
        <v>370</v>
      </c>
      <c r="M3059" s="15" t="s">
        <v>370</v>
      </c>
      <c r="N3059" s="13"/>
      <c r="O3059" s="13" t="s">
        <v>370</v>
      </c>
      <c r="P3059" s="13"/>
      <c r="Q3059" s="13" t="s">
        <v>370</v>
      </c>
      <c r="R3059" s="13"/>
      <c r="S3059" s="13" t="s">
        <v>370</v>
      </c>
      <c r="T3059" s="13"/>
      <c r="W3059" s="13" t="s">
        <v>370</v>
      </c>
      <c r="Y3059" s="13"/>
      <c r="Z3059" s="14"/>
      <c r="AD3059" s="13">
        <f t="shared" si="317"/>
        <v>7</v>
      </c>
      <c r="AE3059" s="13">
        <f t="shared" si="319"/>
        <v>0</v>
      </c>
      <c r="AF3059" s="13">
        <f t="shared" si="320"/>
        <v>0</v>
      </c>
      <c r="AG3059" s="13">
        <f t="shared" si="316"/>
        <v>0</v>
      </c>
      <c r="AH3059" s="12">
        <f t="shared" si="321"/>
        <v>7</v>
      </c>
    </row>
    <row r="3060" spans="1:34" hidden="1" x14ac:dyDescent="0.3">
      <c r="A3060" s="11" t="s">
        <v>9626</v>
      </c>
      <c r="B3060" s="12" t="s">
        <v>4976</v>
      </c>
      <c r="C3060" s="12" t="s">
        <v>9465</v>
      </c>
      <c r="D3060" s="11" t="s">
        <v>9623</v>
      </c>
      <c r="E3060" s="11" t="s">
        <v>9627</v>
      </c>
      <c r="F3060" s="11" t="s">
        <v>9626</v>
      </c>
      <c r="G3060" s="12" t="s">
        <v>9628</v>
      </c>
      <c r="H3060" s="13" t="s">
        <v>370</v>
      </c>
      <c r="I3060" s="13"/>
      <c r="J3060" s="13" t="s">
        <v>370</v>
      </c>
      <c r="M3060" s="15"/>
      <c r="N3060" s="13"/>
      <c r="P3060" s="13"/>
      <c r="R3060" s="13"/>
      <c r="T3060" s="13"/>
      <c r="W3060" s="13"/>
      <c r="Y3060" s="13"/>
      <c r="Z3060" s="14"/>
      <c r="AD3060" s="13">
        <f t="shared" si="317"/>
        <v>2</v>
      </c>
      <c r="AE3060" s="13">
        <f t="shared" si="319"/>
        <v>0</v>
      </c>
      <c r="AF3060" s="13">
        <f t="shared" si="320"/>
        <v>0</v>
      </c>
      <c r="AG3060" s="13">
        <f t="shared" si="316"/>
        <v>0</v>
      </c>
      <c r="AH3060" s="12">
        <f t="shared" si="321"/>
        <v>2</v>
      </c>
    </row>
    <row r="3061" spans="1:34" hidden="1" x14ac:dyDescent="0.3">
      <c r="A3061" s="11" t="s">
        <v>9629</v>
      </c>
      <c r="B3061" s="12" t="s">
        <v>4976</v>
      </c>
      <c r="C3061" s="12" t="s">
        <v>9465</v>
      </c>
      <c r="D3061" s="11" t="s">
        <v>9623</v>
      </c>
      <c r="E3061" s="11" t="s">
        <v>7023</v>
      </c>
      <c r="F3061" s="11" t="s">
        <v>9629</v>
      </c>
      <c r="G3061" s="12" t="s">
        <v>9630</v>
      </c>
      <c r="I3061" s="13"/>
      <c r="J3061" s="13"/>
      <c r="M3061" s="16" t="s">
        <v>416</v>
      </c>
      <c r="N3061" s="13"/>
      <c r="P3061" s="13"/>
      <c r="R3061" s="13"/>
      <c r="T3061" s="13"/>
      <c r="W3061" s="13"/>
      <c r="Y3061" s="13"/>
      <c r="Z3061" s="14"/>
      <c r="AD3061" s="13">
        <f t="shared" si="317"/>
        <v>1</v>
      </c>
      <c r="AE3061" s="13">
        <f t="shared" si="319"/>
        <v>0</v>
      </c>
      <c r="AF3061" s="13">
        <f t="shared" si="320"/>
        <v>0</v>
      </c>
      <c r="AG3061" s="13">
        <f t="shared" si="316"/>
        <v>0</v>
      </c>
      <c r="AH3061" s="12">
        <f t="shared" si="321"/>
        <v>1</v>
      </c>
    </row>
    <row r="3062" spans="1:34" hidden="1" x14ac:dyDescent="0.3">
      <c r="A3062" s="11" t="s">
        <v>9631</v>
      </c>
      <c r="B3062" s="12" t="s">
        <v>4976</v>
      </c>
      <c r="C3062" s="12" t="s">
        <v>9465</v>
      </c>
      <c r="D3062" s="11" t="s">
        <v>9623</v>
      </c>
      <c r="E3062" s="11" t="s">
        <v>5596</v>
      </c>
      <c r="F3062" s="11" t="s">
        <v>9631</v>
      </c>
      <c r="G3062" s="12" t="s">
        <v>9632</v>
      </c>
      <c r="I3062" s="13"/>
      <c r="J3062" s="13"/>
      <c r="M3062" s="15"/>
      <c r="N3062" s="13"/>
      <c r="P3062" s="13"/>
      <c r="R3062" s="13"/>
      <c r="T3062" s="13"/>
      <c r="W3062" s="16" t="s">
        <v>416</v>
      </c>
      <c r="Y3062" s="13"/>
      <c r="Z3062" s="14"/>
      <c r="AD3062" s="13">
        <f t="shared" si="317"/>
        <v>1</v>
      </c>
      <c r="AE3062" s="13">
        <f t="shared" si="319"/>
        <v>0</v>
      </c>
      <c r="AF3062" s="13">
        <f t="shared" si="320"/>
        <v>0</v>
      </c>
      <c r="AG3062" s="13">
        <f t="shared" si="316"/>
        <v>0</v>
      </c>
      <c r="AH3062" s="12">
        <f t="shared" si="321"/>
        <v>1</v>
      </c>
    </row>
    <row r="3063" spans="1:34" hidden="1" x14ac:dyDescent="0.3">
      <c r="A3063" s="11" t="s">
        <v>9633</v>
      </c>
      <c r="B3063" s="12" t="s">
        <v>4976</v>
      </c>
      <c r="C3063" s="12" t="s">
        <v>9465</v>
      </c>
      <c r="D3063" s="11" t="s">
        <v>9623</v>
      </c>
      <c r="E3063" s="11" t="s">
        <v>1685</v>
      </c>
      <c r="F3063" s="11" t="s">
        <v>9633</v>
      </c>
      <c r="G3063" s="12" t="s">
        <v>9634</v>
      </c>
      <c r="I3063" s="13"/>
      <c r="J3063" s="13"/>
      <c r="M3063" s="15" t="s">
        <v>370</v>
      </c>
      <c r="N3063" s="13"/>
      <c r="P3063" s="13"/>
      <c r="R3063" s="13"/>
      <c r="T3063" s="13"/>
      <c r="W3063" s="13" t="s">
        <v>370</v>
      </c>
      <c r="Y3063" s="13"/>
      <c r="Z3063" s="14"/>
      <c r="AD3063" s="13">
        <f t="shared" si="317"/>
        <v>2</v>
      </c>
      <c r="AE3063" s="13">
        <f t="shared" si="319"/>
        <v>0</v>
      </c>
      <c r="AF3063" s="13">
        <f t="shared" si="320"/>
        <v>0</v>
      </c>
      <c r="AG3063" s="13">
        <f t="shared" si="316"/>
        <v>0</v>
      </c>
      <c r="AH3063" s="12">
        <f t="shared" si="321"/>
        <v>2</v>
      </c>
    </row>
    <row r="3064" spans="1:34" hidden="1" x14ac:dyDescent="0.3">
      <c r="A3064" s="11" t="s">
        <v>9635</v>
      </c>
      <c r="B3064" s="12" t="s">
        <v>4976</v>
      </c>
      <c r="C3064" s="12" t="s">
        <v>9465</v>
      </c>
      <c r="D3064" s="11" t="s">
        <v>9623</v>
      </c>
      <c r="E3064" s="11" t="s">
        <v>9636</v>
      </c>
      <c r="F3064" s="11" t="s">
        <v>9635</v>
      </c>
      <c r="G3064" s="12" t="s">
        <v>9637</v>
      </c>
      <c r="I3064" s="13"/>
      <c r="J3064" s="13" t="s">
        <v>370</v>
      </c>
      <c r="M3064" s="15" t="s">
        <v>370</v>
      </c>
      <c r="N3064" s="13"/>
      <c r="O3064" s="13" t="s">
        <v>370</v>
      </c>
      <c r="P3064" s="13"/>
      <c r="R3064" s="13"/>
      <c r="S3064" s="13" t="s">
        <v>370</v>
      </c>
      <c r="T3064" s="13"/>
      <c r="W3064" s="13"/>
      <c r="Y3064" s="13"/>
      <c r="Z3064" s="14"/>
      <c r="AD3064" s="13">
        <f t="shared" si="317"/>
        <v>4</v>
      </c>
      <c r="AE3064" s="13">
        <f t="shared" si="319"/>
        <v>0</v>
      </c>
      <c r="AF3064" s="13">
        <f t="shared" si="320"/>
        <v>0</v>
      </c>
      <c r="AG3064" s="13">
        <f t="shared" si="316"/>
        <v>0</v>
      </c>
      <c r="AH3064" s="12">
        <f t="shared" si="321"/>
        <v>4</v>
      </c>
    </row>
    <row r="3065" spans="1:34" hidden="1" x14ac:dyDescent="0.3">
      <c r="A3065" s="11" t="s">
        <v>9638</v>
      </c>
      <c r="B3065" s="12" t="s">
        <v>4976</v>
      </c>
      <c r="C3065" s="12" t="s">
        <v>9465</v>
      </c>
      <c r="D3065" s="11" t="s">
        <v>9623</v>
      </c>
      <c r="E3065" s="11" t="s">
        <v>9639</v>
      </c>
      <c r="F3065" s="11" t="s">
        <v>9638</v>
      </c>
      <c r="G3065" s="12" t="s">
        <v>9640</v>
      </c>
      <c r="I3065" s="13"/>
      <c r="J3065" s="13"/>
      <c r="M3065" s="15"/>
      <c r="N3065" s="13"/>
      <c r="P3065" s="13"/>
      <c r="R3065" s="13"/>
      <c r="T3065" s="13"/>
      <c r="W3065" s="16" t="s">
        <v>416</v>
      </c>
      <c r="Y3065" s="13"/>
      <c r="Z3065" s="14"/>
      <c r="AD3065" s="13">
        <f t="shared" si="317"/>
        <v>1</v>
      </c>
      <c r="AE3065" s="13">
        <f t="shared" si="319"/>
        <v>0</v>
      </c>
      <c r="AF3065" s="13">
        <f t="shared" si="320"/>
        <v>0</v>
      </c>
      <c r="AG3065" s="13">
        <f t="shared" ref="AG3065:AG3070" si="322">COUNTIF(H3065:AA3065,"IN")</f>
        <v>0</v>
      </c>
      <c r="AH3065" s="12">
        <f t="shared" si="321"/>
        <v>1</v>
      </c>
    </row>
    <row r="3066" spans="1:34" hidden="1" x14ac:dyDescent="0.3">
      <c r="A3066" s="11" t="s">
        <v>9641</v>
      </c>
      <c r="B3066" s="12" t="s">
        <v>4976</v>
      </c>
      <c r="C3066" s="12" t="s">
        <v>9465</v>
      </c>
      <c r="D3066" s="11" t="s">
        <v>9623</v>
      </c>
      <c r="E3066" s="11" t="s">
        <v>7613</v>
      </c>
      <c r="F3066" s="11" t="s">
        <v>9641</v>
      </c>
      <c r="G3066" s="12" t="s">
        <v>9642</v>
      </c>
      <c r="I3066" s="13"/>
      <c r="J3066" s="13"/>
      <c r="M3066" s="15"/>
      <c r="N3066" s="13"/>
      <c r="P3066" s="13"/>
      <c r="R3066" s="13"/>
      <c r="T3066" s="13"/>
      <c r="W3066" s="16" t="s">
        <v>416</v>
      </c>
      <c r="Y3066" s="13"/>
      <c r="Z3066" s="14"/>
      <c r="AD3066" s="13">
        <f t="shared" si="317"/>
        <v>1</v>
      </c>
      <c r="AE3066" s="13">
        <f t="shared" si="319"/>
        <v>0</v>
      </c>
      <c r="AF3066" s="13">
        <f t="shared" si="320"/>
        <v>0</v>
      </c>
      <c r="AG3066" s="13">
        <f t="shared" si="322"/>
        <v>0</v>
      </c>
      <c r="AH3066" s="12">
        <f t="shared" si="321"/>
        <v>1</v>
      </c>
    </row>
    <row r="3067" spans="1:34" hidden="1" x14ac:dyDescent="0.3">
      <c r="A3067" s="11" t="s">
        <v>9643</v>
      </c>
      <c r="B3067" s="12" t="s">
        <v>4976</v>
      </c>
      <c r="C3067" s="12" t="s">
        <v>9465</v>
      </c>
      <c r="D3067" s="11" t="s">
        <v>9623</v>
      </c>
      <c r="E3067" s="11" t="s">
        <v>9644</v>
      </c>
      <c r="F3067" s="11" t="s">
        <v>9643</v>
      </c>
      <c r="G3067" s="12" t="s">
        <v>9645</v>
      </c>
      <c r="I3067" s="13"/>
      <c r="J3067" s="13"/>
      <c r="M3067" s="15"/>
      <c r="N3067" s="13"/>
      <c r="P3067" s="13"/>
      <c r="R3067" s="13"/>
      <c r="T3067" s="13"/>
      <c r="W3067" s="16" t="s">
        <v>416</v>
      </c>
      <c r="Y3067" s="13"/>
      <c r="Z3067" s="14"/>
      <c r="AD3067" s="13">
        <f t="shared" si="317"/>
        <v>1</v>
      </c>
      <c r="AE3067" s="13">
        <f t="shared" si="319"/>
        <v>0</v>
      </c>
      <c r="AF3067" s="13">
        <f t="shared" si="320"/>
        <v>0</v>
      </c>
      <c r="AG3067" s="13">
        <f t="shared" si="322"/>
        <v>0</v>
      </c>
      <c r="AH3067" s="12">
        <f t="shared" si="321"/>
        <v>1</v>
      </c>
    </row>
    <row r="3068" spans="1:34" hidden="1" x14ac:dyDescent="0.3">
      <c r="A3068" s="11" t="s">
        <v>9646</v>
      </c>
      <c r="B3068" s="12" t="s">
        <v>4976</v>
      </c>
      <c r="C3068" s="12" t="s">
        <v>9465</v>
      </c>
      <c r="D3068" s="11" t="s">
        <v>9623</v>
      </c>
      <c r="E3068" s="11" t="s">
        <v>9647</v>
      </c>
      <c r="F3068" s="11" t="s">
        <v>9646</v>
      </c>
      <c r="G3068" s="12" t="s">
        <v>9648</v>
      </c>
      <c r="I3068" s="13"/>
      <c r="J3068" s="13"/>
      <c r="K3068" s="14" t="s">
        <v>370</v>
      </c>
      <c r="M3068" s="15"/>
      <c r="N3068" s="13"/>
      <c r="P3068" s="13"/>
      <c r="Q3068" s="13" t="s">
        <v>370</v>
      </c>
      <c r="R3068" s="13"/>
      <c r="T3068" s="13"/>
      <c r="W3068" s="13" t="s">
        <v>370</v>
      </c>
      <c r="Y3068" s="13"/>
      <c r="Z3068" s="14"/>
      <c r="AD3068" s="13">
        <f t="shared" si="317"/>
        <v>3</v>
      </c>
      <c r="AE3068" s="13">
        <f t="shared" si="319"/>
        <v>0</v>
      </c>
      <c r="AF3068" s="13">
        <f t="shared" si="320"/>
        <v>0</v>
      </c>
      <c r="AG3068" s="13">
        <f t="shared" si="322"/>
        <v>0</v>
      </c>
      <c r="AH3068" s="12">
        <f t="shared" si="321"/>
        <v>3</v>
      </c>
    </row>
    <row r="3069" spans="1:34" hidden="1" x14ac:dyDescent="0.3">
      <c r="A3069" s="11" t="s">
        <v>9649</v>
      </c>
      <c r="B3069" s="12" t="s">
        <v>4976</v>
      </c>
      <c r="C3069" s="12" t="s">
        <v>9650</v>
      </c>
      <c r="D3069" s="11" t="s">
        <v>9651</v>
      </c>
      <c r="E3069" s="11" t="s">
        <v>1030</v>
      </c>
      <c r="F3069" s="11" t="s">
        <v>9649</v>
      </c>
      <c r="G3069" s="12" t="s">
        <v>9652</v>
      </c>
      <c r="I3069" s="13"/>
      <c r="J3069" s="13"/>
      <c r="M3069" s="15" t="s">
        <v>370</v>
      </c>
      <c r="N3069" s="13"/>
      <c r="O3069" s="13" t="s">
        <v>370</v>
      </c>
      <c r="P3069" s="13"/>
      <c r="R3069" s="13"/>
      <c r="T3069" s="13"/>
      <c r="W3069" s="13"/>
      <c r="Y3069" s="13"/>
      <c r="Z3069" s="14"/>
      <c r="AD3069" s="13">
        <f t="shared" si="317"/>
        <v>2</v>
      </c>
      <c r="AE3069" s="13">
        <f t="shared" si="319"/>
        <v>0</v>
      </c>
      <c r="AF3069" s="13">
        <f t="shared" si="320"/>
        <v>0</v>
      </c>
      <c r="AG3069" s="13">
        <f t="shared" si="322"/>
        <v>0</v>
      </c>
      <c r="AH3069" s="12">
        <f t="shared" ref="AH3069:AH3070" si="323">SUM(AD3069:AG3069)</f>
        <v>2</v>
      </c>
    </row>
    <row r="3070" spans="1:34" hidden="1" x14ac:dyDescent="0.3">
      <c r="A3070" s="11" t="s">
        <v>9653</v>
      </c>
      <c r="B3070" s="12" t="s">
        <v>4976</v>
      </c>
      <c r="C3070" s="12" t="s">
        <v>9650</v>
      </c>
      <c r="D3070" s="11" t="s">
        <v>9651</v>
      </c>
      <c r="E3070" s="11" t="s">
        <v>7464</v>
      </c>
      <c r="F3070" s="11" t="s">
        <v>9653</v>
      </c>
      <c r="G3070" s="12" t="s">
        <v>9654</v>
      </c>
      <c r="I3070" s="13"/>
      <c r="J3070" s="13"/>
      <c r="K3070" s="14" t="s">
        <v>370</v>
      </c>
      <c r="M3070" s="15"/>
      <c r="N3070" s="13"/>
      <c r="P3070" s="13"/>
      <c r="Q3070" s="13" t="s">
        <v>370</v>
      </c>
      <c r="R3070" s="13"/>
      <c r="T3070" s="13"/>
      <c r="W3070" s="13" t="s">
        <v>370</v>
      </c>
      <c r="Y3070" s="13"/>
      <c r="Z3070" s="14"/>
      <c r="AD3070" s="13">
        <f t="shared" si="317"/>
        <v>3</v>
      </c>
      <c r="AE3070" s="13">
        <f t="shared" si="319"/>
        <v>0</v>
      </c>
      <c r="AF3070" s="13">
        <f t="shared" si="320"/>
        <v>0</v>
      </c>
      <c r="AG3070" s="13">
        <f t="shared" si="322"/>
        <v>0</v>
      </c>
      <c r="AH3070" s="12">
        <f t="shared" si="323"/>
        <v>3</v>
      </c>
    </row>
    <row r="3071" spans="1:34" hidden="1" x14ac:dyDescent="0.3">
      <c r="A3071" s="11" t="s">
        <v>9655</v>
      </c>
      <c r="B3071" s="12" t="s">
        <v>4976</v>
      </c>
      <c r="C3071" s="12" t="s">
        <v>9650</v>
      </c>
      <c r="D3071" s="11" t="s">
        <v>9656</v>
      </c>
      <c r="E3071" s="11" t="s">
        <v>2708</v>
      </c>
      <c r="F3071" s="11" t="s">
        <v>9655</v>
      </c>
      <c r="G3071" s="12" t="s">
        <v>9657</v>
      </c>
      <c r="I3071" s="13"/>
      <c r="J3071" s="13" t="s">
        <v>370</v>
      </c>
      <c r="K3071" s="14" t="s">
        <v>370</v>
      </c>
      <c r="M3071" s="15"/>
      <c r="N3071" s="13"/>
      <c r="P3071" s="13" t="s">
        <v>370</v>
      </c>
      <c r="Q3071" s="13" t="s">
        <v>370</v>
      </c>
      <c r="R3071" s="13"/>
      <c r="S3071" s="13" t="s">
        <v>370</v>
      </c>
      <c r="T3071" s="13" t="s">
        <v>370</v>
      </c>
      <c r="W3071" s="13"/>
      <c r="Y3071" s="13"/>
      <c r="Z3071" s="14"/>
      <c r="AD3071" s="13">
        <f>COUNTIF(H3071:Z3071,"X")+COUNTIF(H3071:Z3071, "X(e)")</f>
        <v>6</v>
      </c>
      <c r="AE3071" s="13">
        <f>COUNTIF(H3071:Z3071,"NB")</f>
        <v>0</v>
      </c>
      <c r="AF3071" s="13">
        <f>COUNTIF(H3071:Z3071,"V")</f>
        <v>0</v>
      </c>
      <c r="AG3071" s="13">
        <f>COUNTIF(H3071:AA3071,"IN")</f>
        <v>0</v>
      </c>
      <c r="AH3071" s="12">
        <f>SUM(AD3071:AG3071)</f>
        <v>6</v>
      </c>
    </row>
    <row r="3072" spans="1:34" hidden="1" x14ac:dyDescent="0.3">
      <c r="A3072" s="11" t="s">
        <v>9658</v>
      </c>
      <c r="B3072" s="12" t="s">
        <v>4976</v>
      </c>
      <c r="C3072" s="12" t="s">
        <v>9650</v>
      </c>
      <c r="D3072" s="11" t="s">
        <v>9659</v>
      </c>
      <c r="E3072" s="11" t="s">
        <v>9660</v>
      </c>
      <c r="F3072" s="11" t="s">
        <v>9658</v>
      </c>
      <c r="G3072" s="12" t="s">
        <v>9661</v>
      </c>
      <c r="I3072" s="13"/>
      <c r="J3072" s="13"/>
      <c r="K3072" s="17" t="s">
        <v>416</v>
      </c>
      <c r="M3072" s="15"/>
      <c r="N3072" s="13"/>
      <c r="P3072" s="13"/>
      <c r="R3072" s="13"/>
      <c r="T3072" s="13"/>
      <c r="W3072" s="13"/>
      <c r="Y3072" s="13"/>
      <c r="Z3072" s="14"/>
      <c r="AD3072" s="13">
        <f>COUNTIF(H3072:Z3072,"X")+COUNTIF(H3072:Z3072, "X(e)")</f>
        <v>1</v>
      </c>
      <c r="AE3072" s="13">
        <f>COUNTIF(H3072:Z3072,"NB")</f>
        <v>0</v>
      </c>
      <c r="AF3072" s="13">
        <f>COUNTIF(H3072:Z3072,"V")</f>
        <v>0</v>
      </c>
      <c r="AG3072" s="13">
        <f>COUNTIF(H3072:AA3072,"IN")</f>
        <v>0</v>
      </c>
      <c r="AH3072" s="12">
        <f>SUM(AD3072:AG3072)</f>
        <v>1</v>
      </c>
    </row>
    <row r="3073" spans="1:34" hidden="1" x14ac:dyDescent="0.3">
      <c r="A3073" s="11" t="s">
        <v>9662</v>
      </c>
      <c r="B3073" s="12" t="s">
        <v>4976</v>
      </c>
      <c r="C3073" s="12" t="s">
        <v>9663</v>
      </c>
      <c r="D3073" s="11" t="s">
        <v>207</v>
      </c>
      <c r="E3073" s="11" t="s">
        <v>9664</v>
      </c>
      <c r="F3073" s="11" t="s">
        <v>9662</v>
      </c>
      <c r="G3073" s="12" t="s">
        <v>9665</v>
      </c>
      <c r="H3073" s="13" t="s">
        <v>370</v>
      </c>
      <c r="I3073" s="13"/>
      <c r="J3073" s="13" t="s">
        <v>370</v>
      </c>
      <c r="K3073" s="14" t="s">
        <v>370</v>
      </c>
      <c r="M3073" s="15" t="s">
        <v>370</v>
      </c>
      <c r="N3073" s="13"/>
      <c r="O3073" s="13" t="s">
        <v>370</v>
      </c>
      <c r="P3073" s="13" t="s">
        <v>370</v>
      </c>
      <c r="Q3073" s="13" t="s">
        <v>370</v>
      </c>
      <c r="R3073" s="13" t="s">
        <v>370</v>
      </c>
      <c r="S3073" s="13" t="s">
        <v>370</v>
      </c>
      <c r="T3073" s="13" t="s">
        <v>370</v>
      </c>
      <c r="U3073" s="13" t="s">
        <v>370</v>
      </c>
      <c r="V3073" s="13" t="s">
        <v>370</v>
      </c>
      <c r="W3073" s="13" t="s">
        <v>370</v>
      </c>
      <c r="Y3073" s="13"/>
      <c r="Z3073" s="14"/>
      <c r="AD3073" s="13">
        <f t="shared" ref="AD3073:AD3136" si="324">COUNTIF(H3073:Z3073,"X")+COUNTIF(H3073:Z3073, "X(e)")</f>
        <v>13</v>
      </c>
      <c r="AE3073" s="13">
        <f t="shared" ref="AE3073:AE3136" si="325">COUNTIF(H3073:Z3073,"NB")</f>
        <v>0</v>
      </c>
      <c r="AF3073" s="13">
        <f t="shared" ref="AF3073:AF3136" si="326">COUNTIF(H3073:Z3073,"V")</f>
        <v>0</v>
      </c>
      <c r="AG3073" s="13">
        <f t="shared" ref="AG3073:AG3136" si="327">COUNTIF(H3073:AA3073,"IN")</f>
        <v>0</v>
      </c>
      <c r="AH3073" s="12">
        <f t="shared" ref="AH3073:AH3102" si="328">SUM(AD3073:AG3073)</f>
        <v>13</v>
      </c>
    </row>
    <row r="3074" spans="1:34" hidden="1" x14ac:dyDescent="0.3">
      <c r="A3074" s="11" t="s">
        <v>205</v>
      </c>
      <c r="B3074" s="12" t="s">
        <v>4976</v>
      </c>
      <c r="C3074" s="12" t="s">
        <v>9663</v>
      </c>
      <c r="D3074" s="11" t="s">
        <v>207</v>
      </c>
      <c r="E3074" s="11" t="s">
        <v>814</v>
      </c>
      <c r="F3074" s="11" t="s">
        <v>205</v>
      </c>
      <c r="G3074" s="12" t="s">
        <v>9666</v>
      </c>
      <c r="I3074" s="13" t="s">
        <v>361</v>
      </c>
      <c r="J3074" s="13" t="s">
        <v>538</v>
      </c>
      <c r="K3074" s="14" t="s">
        <v>538</v>
      </c>
      <c r="L3074" s="13" t="s">
        <v>524</v>
      </c>
      <c r="M3074" s="15" t="s">
        <v>538</v>
      </c>
      <c r="N3074" s="13" t="s">
        <v>524</v>
      </c>
      <c r="O3074" s="13" t="s">
        <v>538</v>
      </c>
      <c r="P3074" s="13" t="s">
        <v>538</v>
      </c>
      <c r="Q3074" s="13" t="s">
        <v>538</v>
      </c>
      <c r="R3074" s="13"/>
      <c r="S3074" s="13" t="s">
        <v>538</v>
      </c>
      <c r="T3074" s="13" t="s">
        <v>538</v>
      </c>
      <c r="U3074" s="13" t="s">
        <v>538</v>
      </c>
      <c r="W3074" s="13" t="s">
        <v>538</v>
      </c>
      <c r="Y3074" s="13" t="s">
        <v>524</v>
      </c>
      <c r="Z3074" s="14"/>
      <c r="AD3074" s="13">
        <f t="shared" si="324"/>
        <v>0</v>
      </c>
      <c r="AE3074" s="13">
        <f t="shared" si="325"/>
        <v>10</v>
      </c>
      <c r="AF3074" s="13">
        <f t="shared" si="326"/>
        <v>4</v>
      </c>
      <c r="AG3074" s="13">
        <f t="shared" si="327"/>
        <v>0</v>
      </c>
      <c r="AH3074" s="12">
        <f t="shared" si="328"/>
        <v>14</v>
      </c>
    </row>
    <row r="3075" spans="1:34" hidden="1" x14ac:dyDescent="0.3">
      <c r="A3075" s="11" t="s">
        <v>9667</v>
      </c>
      <c r="B3075" s="12" t="s">
        <v>4976</v>
      </c>
      <c r="C3075" s="12" t="s">
        <v>9663</v>
      </c>
      <c r="D3075" s="11" t="s">
        <v>207</v>
      </c>
      <c r="E3075" s="11" t="s">
        <v>9668</v>
      </c>
      <c r="F3075" s="11" t="s">
        <v>9667</v>
      </c>
      <c r="G3075" s="12" t="s">
        <v>9669</v>
      </c>
      <c r="H3075" s="13" t="s">
        <v>524</v>
      </c>
      <c r="I3075" s="13" t="s">
        <v>524</v>
      </c>
      <c r="J3075" s="13" t="s">
        <v>538</v>
      </c>
      <c r="K3075" s="14" t="s">
        <v>538</v>
      </c>
      <c r="M3075" s="15" t="s">
        <v>538</v>
      </c>
      <c r="N3075" s="13" t="s">
        <v>538</v>
      </c>
      <c r="O3075" s="13" t="s">
        <v>538</v>
      </c>
      <c r="P3075" s="13" t="s">
        <v>524</v>
      </c>
      <c r="Q3075" s="13" t="s">
        <v>396</v>
      </c>
      <c r="R3075" s="13"/>
      <c r="S3075" s="13" t="s">
        <v>538</v>
      </c>
      <c r="T3075" s="13" t="s">
        <v>524</v>
      </c>
      <c r="U3075" s="13" t="s">
        <v>524</v>
      </c>
      <c r="W3075" s="13" t="s">
        <v>538</v>
      </c>
      <c r="Y3075" s="13" t="s">
        <v>538</v>
      </c>
      <c r="Z3075" s="14"/>
      <c r="AD3075" s="13">
        <f t="shared" si="324"/>
        <v>0</v>
      </c>
      <c r="AE3075" s="13">
        <f t="shared" si="325"/>
        <v>8</v>
      </c>
      <c r="AF3075" s="13">
        <f t="shared" si="326"/>
        <v>5</v>
      </c>
      <c r="AG3075" s="13">
        <f t="shared" si="327"/>
        <v>0</v>
      </c>
      <c r="AH3075" s="12">
        <f t="shared" si="328"/>
        <v>13</v>
      </c>
    </row>
    <row r="3076" spans="1:34" hidden="1" x14ac:dyDescent="0.3">
      <c r="A3076" s="11" t="s">
        <v>9670</v>
      </c>
      <c r="B3076" s="12" t="s">
        <v>4976</v>
      </c>
      <c r="C3076" s="12" t="s">
        <v>9663</v>
      </c>
      <c r="D3076" s="11" t="s">
        <v>207</v>
      </c>
      <c r="E3076" s="11" t="s">
        <v>9671</v>
      </c>
      <c r="F3076" s="11" t="s">
        <v>9670</v>
      </c>
      <c r="G3076" s="12" t="s">
        <v>9672</v>
      </c>
      <c r="I3076" s="13"/>
      <c r="J3076" s="13"/>
      <c r="M3076" s="15"/>
      <c r="N3076" s="13"/>
      <c r="O3076" s="13" t="s">
        <v>524</v>
      </c>
      <c r="P3076" s="13"/>
      <c r="R3076" s="13"/>
      <c r="T3076" s="13"/>
      <c r="W3076" s="13"/>
      <c r="Y3076" s="13" t="s">
        <v>524</v>
      </c>
      <c r="Z3076" s="14"/>
      <c r="AD3076" s="13">
        <f t="shared" si="324"/>
        <v>0</v>
      </c>
      <c r="AE3076" s="13">
        <f t="shared" si="325"/>
        <v>0</v>
      </c>
      <c r="AF3076" s="13">
        <f t="shared" si="326"/>
        <v>2</v>
      </c>
      <c r="AG3076" s="13">
        <f t="shared" si="327"/>
        <v>0</v>
      </c>
      <c r="AH3076" s="12">
        <f t="shared" si="328"/>
        <v>2</v>
      </c>
    </row>
    <row r="3077" spans="1:34" hidden="1" x14ac:dyDescent="0.3">
      <c r="A3077" s="11" t="s">
        <v>9673</v>
      </c>
      <c r="B3077" s="12" t="s">
        <v>4976</v>
      </c>
      <c r="C3077" s="12" t="s">
        <v>9663</v>
      </c>
      <c r="D3077" s="11" t="s">
        <v>207</v>
      </c>
      <c r="E3077" s="11" t="s">
        <v>9674</v>
      </c>
      <c r="F3077" s="11" t="s">
        <v>9673</v>
      </c>
      <c r="G3077" s="12" t="s">
        <v>9675</v>
      </c>
      <c r="I3077" s="13"/>
      <c r="J3077" s="13"/>
      <c r="M3077" s="15" t="s">
        <v>370</v>
      </c>
      <c r="N3077" s="13"/>
      <c r="O3077" s="13" t="s">
        <v>370</v>
      </c>
      <c r="P3077" s="13"/>
      <c r="R3077" s="13"/>
      <c r="S3077" s="13" t="s">
        <v>370</v>
      </c>
      <c r="T3077" s="13"/>
      <c r="W3077" s="13"/>
      <c r="Y3077" s="13"/>
      <c r="Z3077" s="14"/>
      <c r="AD3077" s="13">
        <f t="shared" si="324"/>
        <v>3</v>
      </c>
      <c r="AE3077" s="13">
        <f t="shared" si="325"/>
        <v>0</v>
      </c>
      <c r="AF3077" s="13">
        <f t="shared" si="326"/>
        <v>0</v>
      </c>
      <c r="AG3077" s="13">
        <f t="shared" si="327"/>
        <v>0</v>
      </c>
      <c r="AH3077" s="12">
        <f t="shared" si="328"/>
        <v>3</v>
      </c>
    </row>
    <row r="3078" spans="1:34" hidden="1" x14ac:dyDescent="0.3">
      <c r="A3078" s="11" t="s">
        <v>9676</v>
      </c>
      <c r="B3078" s="12" t="s">
        <v>4976</v>
      </c>
      <c r="C3078" s="12" t="s">
        <v>9663</v>
      </c>
      <c r="D3078" s="11" t="s">
        <v>207</v>
      </c>
      <c r="E3078" s="11" t="s">
        <v>2310</v>
      </c>
      <c r="F3078" s="11" t="s">
        <v>9676</v>
      </c>
      <c r="G3078" s="12" t="s">
        <v>9677</v>
      </c>
      <c r="I3078" s="13"/>
      <c r="J3078" s="13" t="s">
        <v>370</v>
      </c>
      <c r="K3078" s="14" t="s">
        <v>370</v>
      </c>
      <c r="M3078" s="15" t="s">
        <v>370</v>
      </c>
      <c r="N3078" s="13"/>
      <c r="O3078" s="13" t="s">
        <v>370</v>
      </c>
      <c r="P3078" s="13"/>
      <c r="Q3078" s="13" t="s">
        <v>370</v>
      </c>
      <c r="R3078" s="13"/>
      <c r="S3078" s="13" t="s">
        <v>370</v>
      </c>
      <c r="T3078" s="13"/>
      <c r="W3078" s="13" t="s">
        <v>370</v>
      </c>
      <c r="Y3078" s="13"/>
      <c r="Z3078" s="14"/>
      <c r="AD3078" s="13">
        <f t="shared" si="324"/>
        <v>7</v>
      </c>
      <c r="AE3078" s="13">
        <f t="shared" si="325"/>
        <v>0</v>
      </c>
      <c r="AF3078" s="13">
        <f t="shared" si="326"/>
        <v>0</v>
      </c>
      <c r="AG3078" s="13">
        <f t="shared" si="327"/>
        <v>0</v>
      </c>
      <c r="AH3078" s="12">
        <f t="shared" si="328"/>
        <v>7</v>
      </c>
    </row>
    <row r="3079" spans="1:34" hidden="1" x14ac:dyDescent="0.3">
      <c r="A3079" s="11" t="s">
        <v>9678</v>
      </c>
      <c r="B3079" s="12" t="s">
        <v>4976</v>
      </c>
      <c r="C3079" s="12" t="s">
        <v>9663</v>
      </c>
      <c r="D3079" s="11" t="s">
        <v>9679</v>
      </c>
      <c r="E3079" s="11" t="s">
        <v>9680</v>
      </c>
      <c r="F3079" s="11" t="s">
        <v>9678</v>
      </c>
      <c r="G3079" s="12" t="s">
        <v>9681</v>
      </c>
      <c r="H3079" s="13" t="s">
        <v>370</v>
      </c>
      <c r="I3079" s="13"/>
      <c r="J3079" s="13" t="s">
        <v>370</v>
      </c>
      <c r="K3079" s="14" t="s">
        <v>370</v>
      </c>
      <c r="M3079" s="15" t="s">
        <v>370</v>
      </c>
      <c r="N3079" s="13"/>
      <c r="O3079" s="13" t="s">
        <v>370</v>
      </c>
      <c r="P3079" s="13"/>
      <c r="R3079" s="13" t="s">
        <v>370</v>
      </c>
      <c r="S3079" s="13" t="s">
        <v>370</v>
      </c>
      <c r="T3079" s="13"/>
      <c r="U3079" s="13" t="s">
        <v>370</v>
      </c>
      <c r="W3079" s="13" t="s">
        <v>370</v>
      </c>
      <c r="Y3079" s="13"/>
      <c r="Z3079" s="14"/>
      <c r="AD3079" s="13">
        <f t="shared" si="324"/>
        <v>9</v>
      </c>
      <c r="AE3079" s="13">
        <f t="shared" si="325"/>
        <v>0</v>
      </c>
      <c r="AF3079" s="13">
        <f t="shared" si="326"/>
        <v>0</v>
      </c>
      <c r="AG3079" s="13">
        <f t="shared" si="327"/>
        <v>0</v>
      </c>
      <c r="AH3079" s="12">
        <f t="shared" si="328"/>
        <v>9</v>
      </c>
    </row>
    <row r="3080" spans="1:34" hidden="1" x14ac:dyDescent="0.3">
      <c r="A3080" s="11" t="s">
        <v>9682</v>
      </c>
      <c r="B3080" s="12" t="s">
        <v>4976</v>
      </c>
      <c r="C3080" s="12" t="s">
        <v>9663</v>
      </c>
      <c r="D3080" s="11" t="s">
        <v>9679</v>
      </c>
      <c r="E3080" s="11" t="s">
        <v>5429</v>
      </c>
      <c r="F3080" s="11" t="s">
        <v>9682</v>
      </c>
      <c r="G3080" s="12" t="s">
        <v>9683</v>
      </c>
      <c r="I3080" s="13"/>
      <c r="J3080" s="13"/>
      <c r="M3080" s="15" t="s">
        <v>370</v>
      </c>
      <c r="N3080" s="13"/>
      <c r="P3080" s="13"/>
      <c r="R3080" s="13"/>
      <c r="T3080" s="13"/>
      <c r="W3080" s="13"/>
      <c r="Y3080" s="13"/>
      <c r="Z3080" s="14"/>
      <c r="AD3080" s="13">
        <f t="shared" si="324"/>
        <v>1</v>
      </c>
      <c r="AE3080" s="13">
        <f t="shared" si="325"/>
        <v>0</v>
      </c>
      <c r="AF3080" s="13">
        <f t="shared" si="326"/>
        <v>0</v>
      </c>
      <c r="AG3080" s="13">
        <f t="shared" si="327"/>
        <v>0</v>
      </c>
      <c r="AH3080" s="12">
        <f t="shared" si="328"/>
        <v>1</v>
      </c>
    </row>
    <row r="3081" spans="1:34" hidden="1" x14ac:dyDescent="0.3">
      <c r="A3081" s="11" t="s">
        <v>9684</v>
      </c>
      <c r="B3081" s="12" t="s">
        <v>4976</v>
      </c>
      <c r="C3081" s="12" t="s">
        <v>9663</v>
      </c>
      <c r="D3081" s="11" t="s">
        <v>9679</v>
      </c>
      <c r="E3081" s="11" t="s">
        <v>5238</v>
      </c>
      <c r="F3081" s="11" t="s">
        <v>9684</v>
      </c>
      <c r="G3081" s="12" t="s">
        <v>9685</v>
      </c>
      <c r="I3081" s="13"/>
      <c r="J3081" s="13"/>
      <c r="M3081" s="16" t="s">
        <v>416</v>
      </c>
      <c r="N3081" s="13"/>
      <c r="P3081" s="13"/>
      <c r="R3081" s="13"/>
      <c r="T3081" s="13"/>
      <c r="W3081" s="13"/>
      <c r="Y3081" s="13"/>
      <c r="Z3081" s="14"/>
      <c r="AD3081" s="13">
        <f t="shared" si="324"/>
        <v>1</v>
      </c>
      <c r="AE3081" s="13">
        <f t="shared" si="325"/>
        <v>0</v>
      </c>
      <c r="AF3081" s="13">
        <f t="shared" si="326"/>
        <v>0</v>
      </c>
      <c r="AG3081" s="13">
        <f t="shared" si="327"/>
        <v>0</v>
      </c>
      <c r="AH3081" s="12">
        <f t="shared" si="328"/>
        <v>1</v>
      </c>
    </row>
    <row r="3082" spans="1:34" hidden="1" x14ac:dyDescent="0.3">
      <c r="A3082" s="11" t="s">
        <v>300</v>
      </c>
      <c r="B3082" s="12" t="s">
        <v>4976</v>
      </c>
      <c r="C3082" s="12" t="s">
        <v>9663</v>
      </c>
      <c r="D3082" s="11" t="s">
        <v>9679</v>
      </c>
      <c r="E3082" s="11" t="s">
        <v>3737</v>
      </c>
      <c r="F3082" s="11" t="s">
        <v>300</v>
      </c>
      <c r="G3082" s="12" t="s">
        <v>9686</v>
      </c>
      <c r="I3082" s="13"/>
      <c r="J3082" s="13"/>
      <c r="M3082" s="16" t="s">
        <v>416</v>
      </c>
      <c r="N3082" s="13"/>
      <c r="P3082" s="13"/>
      <c r="R3082" s="13"/>
      <c r="T3082" s="13"/>
      <c r="W3082" s="13"/>
      <c r="Y3082" s="13"/>
      <c r="Z3082" s="14"/>
      <c r="AD3082" s="13">
        <f t="shared" si="324"/>
        <v>1</v>
      </c>
      <c r="AE3082" s="13">
        <f t="shared" si="325"/>
        <v>0</v>
      </c>
      <c r="AF3082" s="13">
        <f t="shared" si="326"/>
        <v>0</v>
      </c>
      <c r="AG3082" s="13">
        <f t="shared" si="327"/>
        <v>0</v>
      </c>
      <c r="AH3082" s="12">
        <f t="shared" si="328"/>
        <v>1</v>
      </c>
    </row>
    <row r="3083" spans="1:34" hidden="1" x14ac:dyDescent="0.3">
      <c r="A3083" s="11" t="s">
        <v>9687</v>
      </c>
      <c r="B3083" s="12" t="s">
        <v>4976</v>
      </c>
      <c r="C3083" s="12" t="s">
        <v>9663</v>
      </c>
      <c r="D3083" s="11" t="s">
        <v>9688</v>
      </c>
      <c r="E3083" s="11" t="s">
        <v>9689</v>
      </c>
      <c r="F3083" s="11" t="s">
        <v>9687</v>
      </c>
      <c r="G3083" s="12" t="s">
        <v>9690</v>
      </c>
      <c r="I3083" s="13"/>
      <c r="J3083" s="13" t="s">
        <v>370</v>
      </c>
      <c r="M3083" s="15" t="s">
        <v>370</v>
      </c>
      <c r="N3083" s="13"/>
      <c r="O3083" s="13" t="s">
        <v>370</v>
      </c>
      <c r="P3083" s="13"/>
      <c r="R3083" s="13"/>
      <c r="S3083" s="13" t="s">
        <v>370</v>
      </c>
      <c r="T3083" s="13"/>
      <c r="W3083" s="13"/>
      <c r="Y3083" s="13"/>
      <c r="Z3083" s="14"/>
      <c r="AD3083" s="13">
        <f t="shared" si="324"/>
        <v>4</v>
      </c>
      <c r="AE3083" s="13">
        <f t="shared" si="325"/>
        <v>0</v>
      </c>
      <c r="AF3083" s="13">
        <f t="shared" si="326"/>
        <v>0</v>
      </c>
      <c r="AG3083" s="13">
        <f t="shared" si="327"/>
        <v>0</v>
      </c>
      <c r="AH3083" s="12">
        <f t="shared" si="328"/>
        <v>4</v>
      </c>
    </row>
    <row r="3084" spans="1:34" hidden="1" x14ac:dyDescent="0.3">
      <c r="A3084" s="11" t="s">
        <v>9691</v>
      </c>
      <c r="B3084" s="12" t="s">
        <v>4976</v>
      </c>
      <c r="C3084" s="12" t="s">
        <v>9663</v>
      </c>
      <c r="D3084" s="11" t="s">
        <v>9688</v>
      </c>
      <c r="E3084" s="11" t="s">
        <v>9668</v>
      </c>
      <c r="F3084" s="11" t="s">
        <v>9691</v>
      </c>
      <c r="G3084" s="12" t="s">
        <v>9692</v>
      </c>
      <c r="I3084" s="13"/>
      <c r="J3084" s="13"/>
      <c r="M3084" s="15" t="s">
        <v>370</v>
      </c>
      <c r="N3084" s="13"/>
      <c r="O3084" s="13" t="s">
        <v>370</v>
      </c>
      <c r="P3084" s="13"/>
      <c r="R3084" s="13"/>
      <c r="T3084" s="13"/>
      <c r="W3084" s="13"/>
      <c r="Y3084" s="13"/>
      <c r="Z3084" s="14"/>
      <c r="AD3084" s="13">
        <f t="shared" si="324"/>
        <v>2</v>
      </c>
      <c r="AE3084" s="13">
        <f t="shared" si="325"/>
        <v>0</v>
      </c>
      <c r="AF3084" s="13">
        <f t="shared" si="326"/>
        <v>0</v>
      </c>
      <c r="AG3084" s="13">
        <f t="shared" si="327"/>
        <v>0</v>
      </c>
      <c r="AH3084" s="12">
        <f t="shared" si="328"/>
        <v>2</v>
      </c>
    </row>
    <row r="3085" spans="1:34" hidden="1" x14ac:dyDescent="0.3">
      <c r="A3085" s="11" t="s">
        <v>9693</v>
      </c>
      <c r="B3085" s="12" t="s">
        <v>4976</v>
      </c>
      <c r="C3085" s="12" t="s">
        <v>9663</v>
      </c>
      <c r="D3085" s="11" t="s">
        <v>9688</v>
      </c>
      <c r="E3085" s="11" t="s">
        <v>1752</v>
      </c>
      <c r="F3085" s="11" t="s">
        <v>9693</v>
      </c>
      <c r="G3085" s="12" t="s">
        <v>9694</v>
      </c>
      <c r="I3085" s="13"/>
      <c r="J3085" s="13"/>
      <c r="M3085" s="15" t="s">
        <v>370</v>
      </c>
      <c r="N3085" s="13"/>
      <c r="O3085" s="13" t="s">
        <v>370</v>
      </c>
      <c r="P3085" s="13"/>
      <c r="R3085" s="13"/>
      <c r="T3085" s="13"/>
      <c r="W3085" s="13"/>
      <c r="Y3085" s="13"/>
      <c r="Z3085" s="14"/>
      <c r="AD3085" s="13">
        <f t="shared" si="324"/>
        <v>2</v>
      </c>
      <c r="AE3085" s="13">
        <f t="shared" si="325"/>
        <v>0</v>
      </c>
      <c r="AF3085" s="13">
        <f t="shared" si="326"/>
        <v>0</v>
      </c>
      <c r="AG3085" s="13">
        <f t="shared" si="327"/>
        <v>0</v>
      </c>
      <c r="AH3085" s="12">
        <f t="shared" si="328"/>
        <v>2</v>
      </c>
    </row>
    <row r="3086" spans="1:34" hidden="1" x14ac:dyDescent="0.3">
      <c r="A3086" s="11" t="s">
        <v>9695</v>
      </c>
      <c r="B3086" s="12" t="s">
        <v>4976</v>
      </c>
      <c r="C3086" s="12" t="s">
        <v>9663</v>
      </c>
      <c r="D3086" s="11" t="s">
        <v>9696</v>
      </c>
      <c r="E3086" s="11" t="s">
        <v>9589</v>
      </c>
      <c r="F3086" s="11" t="s">
        <v>9695</v>
      </c>
      <c r="G3086" s="12" t="s">
        <v>9697</v>
      </c>
      <c r="I3086" s="13"/>
      <c r="J3086" s="13"/>
      <c r="M3086" s="15" t="s">
        <v>370</v>
      </c>
      <c r="N3086" s="13"/>
      <c r="O3086" s="13" t="s">
        <v>370</v>
      </c>
      <c r="P3086" s="13"/>
      <c r="R3086" s="13"/>
      <c r="S3086" s="13" t="s">
        <v>370</v>
      </c>
      <c r="T3086" s="13"/>
      <c r="W3086" s="13" t="s">
        <v>370</v>
      </c>
      <c r="Y3086" s="13"/>
      <c r="Z3086" s="14"/>
      <c r="AD3086" s="13">
        <f t="shared" si="324"/>
        <v>4</v>
      </c>
      <c r="AE3086" s="13">
        <f t="shared" si="325"/>
        <v>0</v>
      </c>
      <c r="AF3086" s="13">
        <f t="shared" si="326"/>
        <v>0</v>
      </c>
      <c r="AG3086" s="13">
        <f t="shared" si="327"/>
        <v>0</v>
      </c>
      <c r="AH3086" s="12">
        <f t="shared" si="328"/>
        <v>4</v>
      </c>
    </row>
    <row r="3087" spans="1:34" hidden="1" x14ac:dyDescent="0.3">
      <c r="A3087" s="11" t="s">
        <v>9698</v>
      </c>
      <c r="B3087" s="12" t="s">
        <v>4976</v>
      </c>
      <c r="C3087" s="12" t="s">
        <v>9663</v>
      </c>
      <c r="D3087" s="11" t="s">
        <v>9696</v>
      </c>
      <c r="E3087" s="11" t="s">
        <v>9699</v>
      </c>
      <c r="F3087" s="11" t="s">
        <v>9698</v>
      </c>
      <c r="G3087" s="12" t="s">
        <v>9700</v>
      </c>
      <c r="H3087" s="13" t="s">
        <v>370</v>
      </c>
      <c r="I3087" s="13"/>
      <c r="J3087" s="13" t="s">
        <v>370</v>
      </c>
      <c r="K3087" s="14" t="s">
        <v>524</v>
      </c>
      <c r="L3087" s="13" t="s">
        <v>524</v>
      </c>
      <c r="M3087" s="15" t="s">
        <v>370</v>
      </c>
      <c r="N3087" s="13"/>
      <c r="O3087" s="13" t="s">
        <v>370</v>
      </c>
      <c r="P3087" s="13"/>
      <c r="R3087" s="13" t="s">
        <v>370</v>
      </c>
      <c r="S3087" s="13" t="s">
        <v>370</v>
      </c>
      <c r="T3087" s="13"/>
      <c r="W3087" s="13" t="s">
        <v>370</v>
      </c>
      <c r="Y3087" s="13"/>
      <c r="Z3087" s="14"/>
      <c r="AD3087" s="13">
        <f t="shared" si="324"/>
        <v>7</v>
      </c>
      <c r="AE3087" s="13">
        <f t="shared" si="325"/>
        <v>0</v>
      </c>
      <c r="AF3087" s="13">
        <f t="shared" si="326"/>
        <v>2</v>
      </c>
      <c r="AG3087" s="13">
        <f t="shared" si="327"/>
        <v>0</v>
      </c>
      <c r="AH3087" s="12">
        <f t="shared" si="328"/>
        <v>9</v>
      </c>
    </row>
    <row r="3088" spans="1:34" hidden="1" x14ac:dyDescent="0.3">
      <c r="A3088" s="11" t="s">
        <v>9701</v>
      </c>
      <c r="B3088" s="12" t="s">
        <v>4976</v>
      </c>
      <c r="C3088" s="12" t="s">
        <v>9663</v>
      </c>
      <c r="D3088" s="11" t="s">
        <v>9696</v>
      </c>
      <c r="E3088" s="11" t="s">
        <v>9702</v>
      </c>
      <c r="F3088" s="11" t="s">
        <v>9701</v>
      </c>
      <c r="G3088" s="12" t="s">
        <v>9703</v>
      </c>
      <c r="I3088" s="13" t="s">
        <v>524</v>
      </c>
      <c r="J3088" s="13"/>
      <c r="K3088" s="14" t="s">
        <v>524</v>
      </c>
      <c r="M3088" s="15" t="s">
        <v>538</v>
      </c>
      <c r="N3088" s="13" t="s">
        <v>538</v>
      </c>
      <c r="O3088" s="13" t="s">
        <v>538</v>
      </c>
      <c r="P3088" s="13" t="s">
        <v>396</v>
      </c>
      <c r="R3088" s="13"/>
      <c r="S3088" s="13" t="s">
        <v>524</v>
      </c>
      <c r="T3088" s="13"/>
      <c r="U3088" s="13" t="s">
        <v>524</v>
      </c>
      <c r="W3088" s="13" t="s">
        <v>538</v>
      </c>
      <c r="Y3088" s="13" t="s">
        <v>538</v>
      </c>
      <c r="Z3088" s="14"/>
      <c r="AD3088" s="13">
        <f t="shared" si="324"/>
        <v>0</v>
      </c>
      <c r="AE3088" s="13">
        <f t="shared" si="325"/>
        <v>5</v>
      </c>
      <c r="AF3088" s="13">
        <f t="shared" si="326"/>
        <v>4</v>
      </c>
      <c r="AG3088" s="13">
        <f t="shared" si="327"/>
        <v>0</v>
      </c>
      <c r="AH3088" s="12">
        <f t="shared" si="328"/>
        <v>9</v>
      </c>
    </row>
    <row r="3089" spans="1:34" hidden="1" x14ac:dyDescent="0.3">
      <c r="A3089" s="11" t="s">
        <v>9704</v>
      </c>
      <c r="B3089" s="12" t="s">
        <v>4976</v>
      </c>
      <c r="C3089" s="12" t="s">
        <v>9663</v>
      </c>
      <c r="D3089" s="11" t="s">
        <v>9705</v>
      </c>
      <c r="E3089" s="11" t="s">
        <v>5088</v>
      </c>
      <c r="F3089" s="11" t="s">
        <v>9704</v>
      </c>
      <c r="G3089" s="12" t="s">
        <v>9706</v>
      </c>
      <c r="I3089" s="13"/>
      <c r="J3089" s="13" t="s">
        <v>370</v>
      </c>
      <c r="K3089" s="14" t="s">
        <v>370</v>
      </c>
      <c r="M3089" s="15" t="s">
        <v>370</v>
      </c>
      <c r="N3089" s="13"/>
      <c r="P3089" s="13" t="s">
        <v>370</v>
      </c>
      <c r="Q3089" s="13" t="s">
        <v>370</v>
      </c>
      <c r="R3089" s="13"/>
      <c r="T3089" s="13" t="s">
        <v>370</v>
      </c>
      <c r="W3089" s="13" t="s">
        <v>370</v>
      </c>
      <c r="Y3089" s="13"/>
      <c r="Z3089" s="14"/>
      <c r="AD3089" s="13">
        <f t="shared" si="324"/>
        <v>7</v>
      </c>
      <c r="AE3089" s="13">
        <f t="shared" si="325"/>
        <v>0</v>
      </c>
      <c r="AF3089" s="13">
        <f t="shared" si="326"/>
        <v>0</v>
      </c>
      <c r="AG3089" s="13">
        <f t="shared" si="327"/>
        <v>0</v>
      </c>
      <c r="AH3089" s="12">
        <f t="shared" si="328"/>
        <v>7</v>
      </c>
    </row>
    <row r="3090" spans="1:34" hidden="1" x14ac:dyDescent="0.3">
      <c r="A3090" s="11" t="s">
        <v>9707</v>
      </c>
      <c r="B3090" s="12" t="s">
        <v>4976</v>
      </c>
      <c r="C3090" s="12" t="s">
        <v>9663</v>
      </c>
      <c r="D3090" s="11" t="s">
        <v>9708</v>
      </c>
      <c r="E3090" s="11" t="s">
        <v>9376</v>
      </c>
      <c r="F3090" s="11" t="s">
        <v>9707</v>
      </c>
      <c r="G3090" s="12" t="s">
        <v>9709</v>
      </c>
      <c r="I3090" s="13"/>
      <c r="J3090" s="13"/>
      <c r="M3090" s="15" t="s">
        <v>370</v>
      </c>
      <c r="N3090" s="13"/>
      <c r="P3090" s="13"/>
      <c r="R3090" s="13"/>
      <c r="T3090" s="13"/>
      <c r="W3090" s="13" t="s">
        <v>370</v>
      </c>
      <c r="Y3090" s="13"/>
      <c r="Z3090" s="14"/>
      <c r="AD3090" s="13">
        <f t="shared" si="324"/>
        <v>2</v>
      </c>
      <c r="AE3090" s="13">
        <f t="shared" si="325"/>
        <v>0</v>
      </c>
      <c r="AF3090" s="13">
        <f t="shared" si="326"/>
        <v>0</v>
      </c>
      <c r="AG3090" s="13">
        <f t="shared" si="327"/>
        <v>0</v>
      </c>
      <c r="AH3090" s="12">
        <f t="shared" si="328"/>
        <v>2</v>
      </c>
    </row>
    <row r="3091" spans="1:34" hidden="1" x14ac:dyDescent="0.3">
      <c r="A3091" s="11" t="s">
        <v>9710</v>
      </c>
      <c r="B3091" s="12" t="s">
        <v>4976</v>
      </c>
      <c r="C3091" s="12" t="s">
        <v>9663</v>
      </c>
      <c r="D3091" s="11" t="s">
        <v>9711</v>
      </c>
      <c r="E3091" s="11" t="s">
        <v>5026</v>
      </c>
      <c r="F3091" s="11" t="s">
        <v>9710</v>
      </c>
      <c r="G3091" s="12" t="s">
        <v>9712</v>
      </c>
      <c r="I3091" s="13"/>
      <c r="J3091" s="13"/>
      <c r="K3091" s="14" t="s">
        <v>370</v>
      </c>
      <c r="M3091" s="15" t="s">
        <v>370</v>
      </c>
      <c r="N3091" s="13"/>
      <c r="P3091" s="13" t="s">
        <v>370</v>
      </c>
      <c r="Q3091" s="13" t="s">
        <v>370</v>
      </c>
      <c r="R3091" s="13"/>
      <c r="T3091" s="13" t="s">
        <v>370</v>
      </c>
      <c r="W3091" s="13" t="s">
        <v>370</v>
      </c>
      <c r="Y3091" s="13"/>
      <c r="Z3091" s="14"/>
      <c r="AD3091" s="13">
        <f t="shared" si="324"/>
        <v>6</v>
      </c>
      <c r="AE3091" s="13">
        <f t="shared" si="325"/>
        <v>0</v>
      </c>
      <c r="AF3091" s="13">
        <f t="shared" si="326"/>
        <v>0</v>
      </c>
      <c r="AG3091" s="13">
        <f t="shared" si="327"/>
        <v>0</v>
      </c>
      <c r="AH3091" s="12">
        <f t="shared" si="328"/>
        <v>6</v>
      </c>
    </row>
    <row r="3092" spans="1:34" hidden="1" x14ac:dyDescent="0.3">
      <c r="A3092" s="11" t="s">
        <v>9713</v>
      </c>
      <c r="B3092" s="12" t="s">
        <v>4976</v>
      </c>
      <c r="C3092" s="12" t="s">
        <v>9663</v>
      </c>
      <c r="D3092" s="11" t="s">
        <v>9714</v>
      </c>
      <c r="E3092" s="11" t="s">
        <v>9715</v>
      </c>
      <c r="F3092" s="11" t="s">
        <v>9713</v>
      </c>
      <c r="G3092" s="12" t="s">
        <v>9716</v>
      </c>
      <c r="I3092" s="13"/>
      <c r="J3092" s="13"/>
      <c r="K3092" s="14" t="s">
        <v>370</v>
      </c>
      <c r="M3092" s="15"/>
      <c r="N3092" s="13"/>
      <c r="P3092" s="13" t="s">
        <v>370</v>
      </c>
      <c r="Q3092" s="13" t="s">
        <v>370</v>
      </c>
      <c r="R3092" s="13"/>
      <c r="T3092" s="13" t="s">
        <v>370</v>
      </c>
      <c r="W3092" s="13" t="s">
        <v>370</v>
      </c>
      <c r="Y3092" s="13"/>
      <c r="Z3092" s="14"/>
      <c r="AD3092" s="13">
        <f t="shared" si="324"/>
        <v>5</v>
      </c>
      <c r="AE3092" s="13">
        <f t="shared" si="325"/>
        <v>0</v>
      </c>
      <c r="AF3092" s="13">
        <f t="shared" si="326"/>
        <v>0</v>
      </c>
      <c r="AG3092" s="13">
        <f t="shared" si="327"/>
        <v>0</v>
      </c>
      <c r="AH3092" s="12">
        <f t="shared" si="328"/>
        <v>5</v>
      </c>
    </row>
    <row r="3093" spans="1:34" hidden="1" x14ac:dyDescent="0.3">
      <c r="A3093" s="11" t="s">
        <v>9717</v>
      </c>
      <c r="B3093" s="12" t="s">
        <v>4976</v>
      </c>
      <c r="C3093" s="12" t="s">
        <v>9663</v>
      </c>
      <c r="D3093" s="11" t="s">
        <v>9718</v>
      </c>
      <c r="E3093" s="11" t="s">
        <v>2402</v>
      </c>
      <c r="F3093" s="11" t="s">
        <v>9717</v>
      </c>
      <c r="G3093" s="12" t="s">
        <v>9719</v>
      </c>
      <c r="I3093" s="13"/>
      <c r="J3093" s="13"/>
      <c r="M3093" s="15" t="s">
        <v>370</v>
      </c>
      <c r="N3093" s="13"/>
      <c r="O3093" s="13" t="s">
        <v>370</v>
      </c>
      <c r="P3093" s="13"/>
      <c r="R3093" s="13"/>
      <c r="S3093" s="13" t="s">
        <v>370</v>
      </c>
      <c r="T3093" s="13"/>
      <c r="W3093" s="13"/>
      <c r="Y3093" s="13"/>
      <c r="Z3093" s="14"/>
      <c r="AD3093" s="13">
        <f t="shared" si="324"/>
        <v>3</v>
      </c>
      <c r="AE3093" s="13">
        <f t="shared" si="325"/>
        <v>0</v>
      </c>
      <c r="AF3093" s="13">
        <f t="shared" si="326"/>
        <v>0</v>
      </c>
      <c r="AG3093" s="13">
        <f t="shared" si="327"/>
        <v>0</v>
      </c>
      <c r="AH3093" s="12">
        <f t="shared" si="328"/>
        <v>3</v>
      </c>
    </row>
    <row r="3094" spans="1:34" hidden="1" x14ac:dyDescent="0.3">
      <c r="A3094" s="11" t="s">
        <v>9720</v>
      </c>
      <c r="B3094" s="12" t="s">
        <v>4976</v>
      </c>
      <c r="C3094" s="12" t="s">
        <v>9663</v>
      </c>
      <c r="D3094" s="11" t="s">
        <v>9718</v>
      </c>
      <c r="E3094" s="11" t="s">
        <v>9721</v>
      </c>
      <c r="F3094" s="11" t="s">
        <v>9720</v>
      </c>
      <c r="G3094" s="12" t="s">
        <v>9722</v>
      </c>
      <c r="I3094" s="13"/>
      <c r="J3094" s="13"/>
      <c r="M3094" s="15"/>
      <c r="N3094" s="13"/>
      <c r="P3094" s="13"/>
      <c r="R3094" s="13"/>
      <c r="T3094" s="13"/>
      <c r="W3094" s="16" t="s">
        <v>416</v>
      </c>
      <c r="Y3094" s="13"/>
      <c r="Z3094" s="14"/>
      <c r="AD3094" s="13">
        <f t="shared" si="324"/>
        <v>1</v>
      </c>
      <c r="AE3094" s="13">
        <f t="shared" si="325"/>
        <v>0</v>
      </c>
      <c r="AF3094" s="13">
        <f t="shared" si="326"/>
        <v>0</v>
      </c>
      <c r="AG3094" s="13">
        <f t="shared" si="327"/>
        <v>0</v>
      </c>
      <c r="AH3094" s="12">
        <f t="shared" si="328"/>
        <v>1</v>
      </c>
    </row>
    <row r="3095" spans="1:34" hidden="1" x14ac:dyDescent="0.3">
      <c r="A3095" s="11" t="s">
        <v>9723</v>
      </c>
      <c r="B3095" s="12" t="s">
        <v>4976</v>
      </c>
      <c r="C3095" s="12" t="s">
        <v>9663</v>
      </c>
      <c r="D3095" s="11" t="s">
        <v>9718</v>
      </c>
      <c r="E3095" s="11" t="s">
        <v>6872</v>
      </c>
      <c r="F3095" s="11" t="s">
        <v>9723</v>
      </c>
      <c r="G3095" s="12" t="s">
        <v>9724</v>
      </c>
      <c r="H3095" s="13" t="s">
        <v>370</v>
      </c>
      <c r="I3095" s="13"/>
      <c r="J3095" s="13"/>
      <c r="K3095" s="14" t="s">
        <v>370</v>
      </c>
      <c r="M3095" s="15"/>
      <c r="N3095" s="13"/>
      <c r="P3095" s="13"/>
      <c r="R3095" s="13" t="s">
        <v>370</v>
      </c>
      <c r="T3095" s="13"/>
      <c r="W3095" s="13"/>
      <c r="Y3095" s="13"/>
      <c r="Z3095" s="14"/>
      <c r="AD3095" s="13">
        <f t="shared" si="324"/>
        <v>3</v>
      </c>
      <c r="AE3095" s="13">
        <f t="shared" si="325"/>
        <v>0</v>
      </c>
      <c r="AF3095" s="13">
        <f t="shared" si="326"/>
        <v>0</v>
      </c>
      <c r="AG3095" s="13">
        <f t="shared" si="327"/>
        <v>0</v>
      </c>
      <c r="AH3095" s="12">
        <f t="shared" si="328"/>
        <v>3</v>
      </c>
    </row>
    <row r="3096" spans="1:34" hidden="1" x14ac:dyDescent="0.3">
      <c r="A3096" s="11" t="s">
        <v>9725</v>
      </c>
      <c r="B3096" s="12" t="s">
        <v>4976</v>
      </c>
      <c r="C3096" s="12" t="s">
        <v>9663</v>
      </c>
      <c r="D3096" s="11" t="s">
        <v>9726</v>
      </c>
      <c r="E3096" s="11" t="s">
        <v>9727</v>
      </c>
      <c r="F3096" s="11" t="s">
        <v>9725</v>
      </c>
      <c r="G3096" s="12" t="s">
        <v>9728</v>
      </c>
      <c r="H3096" s="13" t="s">
        <v>370</v>
      </c>
      <c r="I3096" s="13"/>
      <c r="J3096" s="13"/>
      <c r="K3096" s="14" t="s">
        <v>370</v>
      </c>
      <c r="M3096" s="15"/>
      <c r="N3096" s="13"/>
      <c r="P3096" s="13"/>
      <c r="R3096" s="13" t="s">
        <v>538</v>
      </c>
      <c r="T3096" s="13"/>
      <c r="V3096" s="13" t="s">
        <v>370</v>
      </c>
      <c r="W3096" s="13"/>
      <c r="Y3096" s="13"/>
      <c r="Z3096" s="14"/>
      <c r="AD3096" s="13">
        <f t="shared" si="324"/>
        <v>3</v>
      </c>
      <c r="AE3096" s="13">
        <f t="shared" si="325"/>
        <v>1</v>
      </c>
      <c r="AF3096" s="13">
        <f t="shared" si="326"/>
        <v>0</v>
      </c>
      <c r="AG3096" s="13">
        <f t="shared" si="327"/>
        <v>0</v>
      </c>
      <c r="AH3096" s="12">
        <f t="shared" si="328"/>
        <v>4</v>
      </c>
    </row>
    <row r="3097" spans="1:34" hidden="1" x14ac:dyDescent="0.3">
      <c r="A3097" s="11" t="s">
        <v>9729</v>
      </c>
      <c r="B3097" s="12" t="s">
        <v>4976</v>
      </c>
      <c r="C3097" s="12" t="s">
        <v>9663</v>
      </c>
      <c r="D3097" s="11" t="s">
        <v>9726</v>
      </c>
      <c r="E3097" s="11" t="s">
        <v>9730</v>
      </c>
      <c r="F3097" s="11" t="s">
        <v>9729</v>
      </c>
      <c r="G3097" s="12" t="s">
        <v>9731</v>
      </c>
      <c r="I3097" s="13"/>
      <c r="M3097" s="15" t="s">
        <v>370</v>
      </c>
      <c r="N3097" s="13"/>
      <c r="O3097" s="13" t="s">
        <v>370</v>
      </c>
      <c r="R3097" s="13"/>
      <c r="S3097" s="13" t="s">
        <v>370</v>
      </c>
      <c r="W3097" s="13" t="s">
        <v>370</v>
      </c>
      <c r="Y3097" s="13"/>
      <c r="Z3097" s="14"/>
      <c r="AD3097" s="13">
        <f t="shared" si="324"/>
        <v>4</v>
      </c>
      <c r="AE3097" s="13">
        <f t="shared" si="325"/>
        <v>0</v>
      </c>
      <c r="AF3097" s="13">
        <f t="shared" si="326"/>
        <v>0</v>
      </c>
      <c r="AG3097" s="13">
        <f t="shared" si="327"/>
        <v>0</v>
      </c>
      <c r="AH3097" s="12">
        <f t="shared" si="328"/>
        <v>4</v>
      </c>
    </row>
    <row r="3098" spans="1:34" hidden="1" x14ac:dyDescent="0.3">
      <c r="A3098" s="11" t="s">
        <v>9732</v>
      </c>
      <c r="B3098" s="12" t="s">
        <v>4976</v>
      </c>
      <c r="C3098" s="12" t="s">
        <v>9663</v>
      </c>
      <c r="D3098" s="11" t="s">
        <v>9726</v>
      </c>
      <c r="E3098" s="11" t="s">
        <v>9733</v>
      </c>
      <c r="F3098" s="11" t="s">
        <v>9732</v>
      </c>
      <c r="G3098" s="12" t="s">
        <v>9734</v>
      </c>
      <c r="H3098" s="12"/>
      <c r="I3098" s="12"/>
      <c r="J3098" s="13" t="s">
        <v>370</v>
      </c>
      <c r="K3098" s="14" t="s">
        <v>370</v>
      </c>
      <c r="L3098" s="21"/>
      <c r="M3098" s="13" t="s">
        <v>370</v>
      </c>
      <c r="N3098" s="21"/>
      <c r="O3098" s="13" t="s">
        <v>370</v>
      </c>
      <c r="P3098" s="13" t="s">
        <v>370</v>
      </c>
      <c r="Q3098" s="13" t="s">
        <v>370</v>
      </c>
      <c r="S3098" s="13" t="s">
        <v>370</v>
      </c>
      <c r="T3098" s="13" t="s">
        <v>370</v>
      </c>
      <c r="V3098" s="12"/>
      <c r="W3098" s="13" t="s">
        <v>370</v>
      </c>
      <c r="AD3098" s="13">
        <f t="shared" si="324"/>
        <v>9</v>
      </c>
      <c r="AE3098" s="13">
        <f t="shared" si="325"/>
        <v>0</v>
      </c>
      <c r="AF3098" s="13">
        <f t="shared" si="326"/>
        <v>0</v>
      </c>
      <c r="AG3098" s="13">
        <f t="shared" si="327"/>
        <v>0</v>
      </c>
      <c r="AH3098" s="12">
        <f t="shared" si="328"/>
        <v>9</v>
      </c>
    </row>
    <row r="3099" spans="1:34" hidden="1" x14ac:dyDescent="0.3">
      <c r="A3099" s="11" t="s">
        <v>9735</v>
      </c>
      <c r="B3099" s="12" t="s">
        <v>4976</v>
      </c>
      <c r="C3099" s="12" t="s">
        <v>9663</v>
      </c>
      <c r="D3099" s="11" t="s">
        <v>9726</v>
      </c>
      <c r="E3099" s="11" t="s">
        <v>9736</v>
      </c>
      <c r="F3099" s="11" t="s">
        <v>9735</v>
      </c>
      <c r="G3099" s="12" t="s">
        <v>9737</v>
      </c>
      <c r="H3099" s="13" t="s">
        <v>370</v>
      </c>
      <c r="I3099" s="13"/>
      <c r="J3099" s="13" t="s">
        <v>370</v>
      </c>
      <c r="K3099" s="14" t="s">
        <v>370</v>
      </c>
      <c r="M3099" s="15" t="s">
        <v>370</v>
      </c>
      <c r="N3099" s="13"/>
      <c r="P3099" s="13"/>
      <c r="R3099" s="13" t="s">
        <v>370</v>
      </c>
      <c r="T3099" s="13"/>
      <c r="V3099" s="13" t="s">
        <v>370</v>
      </c>
      <c r="W3099" s="13" t="s">
        <v>370</v>
      </c>
      <c r="Y3099" s="13"/>
      <c r="Z3099" s="14"/>
      <c r="AD3099" s="13">
        <f t="shared" si="324"/>
        <v>7</v>
      </c>
      <c r="AE3099" s="13">
        <f t="shared" si="325"/>
        <v>0</v>
      </c>
      <c r="AF3099" s="13">
        <f t="shared" si="326"/>
        <v>0</v>
      </c>
      <c r="AG3099" s="13">
        <f t="shared" si="327"/>
        <v>0</v>
      </c>
      <c r="AH3099" s="12">
        <f t="shared" si="328"/>
        <v>7</v>
      </c>
    </row>
    <row r="3100" spans="1:34" hidden="1" x14ac:dyDescent="0.3">
      <c r="A3100" s="11" t="s">
        <v>9738</v>
      </c>
      <c r="B3100" s="12" t="s">
        <v>4976</v>
      </c>
      <c r="C3100" s="12" t="s">
        <v>9663</v>
      </c>
      <c r="D3100" s="11" t="s">
        <v>9739</v>
      </c>
      <c r="E3100" s="11" t="s">
        <v>3162</v>
      </c>
      <c r="F3100" s="11" t="s">
        <v>9738</v>
      </c>
      <c r="G3100" s="12" t="s">
        <v>9740</v>
      </c>
      <c r="I3100" s="13" t="s">
        <v>361</v>
      </c>
      <c r="J3100" s="13"/>
      <c r="M3100" s="15" t="s">
        <v>524</v>
      </c>
      <c r="N3100" s="13"/>
      <c r="O3100" s="13" t="s">
        <v>524</v>
      </c>
      <c r="P3100" s="13"/>
      <c r="R3100" s="13"/>
      <c r="T3100" s="13"/>
      <c r="W3100" s="13" t="s">
        <v>524</v>
      </c>
      <c r="Y3100" s="13" t="s">
        <v>524</v>
      </c>
      <c r="Z3100" s="14"/>
      <c r="AD3100" s="13">
        <f t="shared" si="324"/>
        <v>0</v>
      </c>
      <c r="AE3100" s="13">
        <f t="shared" si="325"/>
        <v>0</v>
      </c>
      <c r="AF3100" s="13">
        <f t="shared" si="326"/>
        <v>5</v>
      </c>
      <c r="AG3100" s="13">
        <f t="shared" si="327"/>
        <v>0</v>
      </c>
      <c r="AH3100" s="12">
        <f t="shared" si="328"/>
        <v>5</v>
      </c>
    </row>
    <row r="3101" spans="1:34" hidden="1" x14ac:dyDescent="0.3">
      <c r="A3101" s="11" t="s">
        <v>9741</v>
      </c>
      <c r="B3101" s="12" t="s">
        <v>4976</v>
      </c>
      <c r="C3101" s="12" t="s">
        <v>9663</v>
      </c>
      <c r="D3101" s="11" t="s">
        <v>9739</v>
      </c>
      <c r="E3101" s="11" t="s">
        <v>9036</v>
      </c>
      <c r="F3101" s="11" t="s">
        <v>9741</v>
      </c>
      <c r="G3101" s="12" t="s">
        <v>9742</v>
      </c>
      <c r="I3101" s="13" t="s">
        <v>360</v>
      </c>
      <c r="J3101" s="13"/>
      <c r="M3101" s="15" t="s">
        <v>524</v>
      </c>
      <c r="N3101" s="13" t="s">
        <v>538</v>
      </c>
      <c r="O3101" s="13" t="s">
        <v>396</v>
      </c>
      <c r="P3101" s="13"/>
      <c r="R3101" s="13"/>
      <c r="T3101" s="13"/>
      <c r="U3101" s="13" t="s">
        <v>524</v>
      </c>
      <c r="W3101" s="13" t="s">
        <v>524</v>
      </c>
      <c r="Y3101" s="13" t="s">
        <v>538</v>
      </c>
      <c r="Z3101" s="14"/>
      <c r="AD3101" s="13">
        <f t="shared" si="324"/>
        <v>0</v>
      </c>
      <c r="AE3101" s="13">
        <f t="shared" si="325"/>
        <v>3</v>
      </c>
      <c r="AF3101" s="13">
        <f t="shared" si="326"/>
        <v>3</v>
      </c>
      <c r="AG3101" s="13">
        <f t="shared" si="327"/>
        <v>0</v>
      </c>
      <c r="AH3101" s="12">
        <f t="shared" si="328"/>
        <v>6</v>
      </c>
    </row>
    <row r="3102" spans="1:34" hidden="1" x14ac:dyDescent="0.3">
      <c r="A3102" s="11" t="s">
        <v>9743</v>
      </c>
      <c r="B3102" s="12" t="s">
        <v>4976</v>
      </c>
      <c r="C3102" s="12" t="s">
        <v>9663</v>
      </c>
      <c r="D3102" s="11" t="s">
        <v>9744</v>
      </c>
      <c r="E3102" s="11" t="s">
        <v>368</v>
      </c>
      <c r="F3102" s="11" t="s">
        <v>9743</v>
      </c>
      <c r="G3102" s="12" t="s">
        <v>9745</v>
      </c>
      <c r="I3102" s="13" t="s">
        <v>361</v>
      </c>
      <c r="J3102" s="13"/>
      <c r="K3102" s="14" t="s">
        <v>524</v>
      </c>
      <c r="M3102" s="15" t="s">
        <v>538</v>
      </c>
      <c r="N3102" s="13" t="s">
        <v>538</v>
      </c>
      <c r="O3102" s="13" t="s">
        <v>524</v>
      </c>
      <c r="P3102" s="13" t="s">
        <v>524</v>
      </c>
      <c r="Q3102" s="13" t="s">
        <v>538</v>
      </c>
      <c r="R3102" s="13"/>
      <c r="T3102" s="13" t="s">
        <v>396</v>
      </c>
      <c r="U3102" s="13" t="s">
        <v>538</v>
      </c>
      <c r="W3102" s="13" t="s">
        <v>538</v>
      </c>
      <c r="Y3102" s="13"/>
      <c r="Z3102" s="14"/>
      <c r="AD3102" s="13">
        <f t="shared" si="324"/>
        <v>0</v>
      </c>
      <c r="AE3102" s="13">
        <f t="shared" si="325"/>
        <v>5</v>
      </c>
      <c r="AF3102" s="13">
        <f t="shared" si="326"/>
        <v>4</v>
      </c>
      <c r="AG3102" s="13">
        <f t="shared" si="327"/>
        <v>0</v>
      </c>
      <c r="AH3102" s="12">
        <f t="shared" si="328"/>
        <v>9</v>
      </c>
    </row>
    <row r="3103" spans="1:34" hidden="1" x14ac:dyDescent="0.3">
      <c r="A3103" s="11" t="s">
        <v>9746</v>
      </c>
      <c r="B3103" s="12" t="s">
        <v>4976</v>
      </c>
      <c r="C3103" s="12" t="s">
        <v>9747</v>
      </c>
      <c r="D3103" s="11" t="s">
        <v>9748</v>
      </c>
      <c r="E3103" s="11" t="s">
        <v>9749</v>
      </c>
      <c r="F3103" s="11" t="s">
        <v>9746</v>
      </c>
      <c r="G3103" s="12" t="s">
        <v>9750</v>
      </c>
      <c r="I3103" s="13"/>
      <c r="J3103" s="13"/>
      <c r="K3103" s="14" t="s">
        <v>370</v>
      </c>
      <c r="M3103" s="15"/>
      <c r="N3103" s="13"/>
      <c r="P3103" s="13" t="s">
        <v>370</v>
      </c>
      <c r="Q3103" s="13" t="s">
        <v>370</v>
      </c>
      <c r="R3103" s="13"/>
      <c r="T3103" s="13" t="s">
        <v>370</v>
      </c>
      <c r="W3103" s="13" t="s">
        <v>370</v>
      </c>
      <c r="Y3103" s="13"/>
      <c r="Z3103" s="14"/>
      <c r="AD3103" s="13">
        <f t="shared" si="324"/>
        <v>5</v>
      </c>
      <c r="AE3103" s="13">
        <f t="shared" si="325"/>
        <v>0</v>
      </c>
      <c r="AF3103" s="13">
        <f t="shared" si="326"/>
        <v>0</v>
      </c>
      <c r="AG3103" s="13">
        <f t="shared" si="327"/>
        <v>0</v>
      </c>
      <c r="AH3103" s="12">
        <f t="shared" ref="AH3103:AH3166" si="329">SUM(AD3103:AG3103)</f>
        <v>5</v>
      </c>
    </row>
    <row r="3104" spans="1:34" hidden="1" x14ac:dyDescent="0.3">
      <c r="A3104" s="11" t="s">
        <v>9751</v>
      </c>
      <c r="B3104" s="12" t="s">
        <v>4976</v>
      </c>
      <c r="C3104" s="12" t="s">
        <v>9747</v>
      </c>
      <c r="D3104" s="11" t="s">
        <v>9752</v>
      </c>
      <c r="E3104" s="11" t="s">
        <v>747</v>
      </c>
      <c r="F3104" s="11" t="s">
        <v>9751</v>
      </c>
      <c r="G3104" s="12" t="s">
        <v>9753</v>
      </c>
      <c r="H3104" s="13" t="s">
        <v>370</v>
      </c>
      <c r="I3104" s="13"/>
      <c r="J3104" s="13" t="s">
        <v>370</v>
      </c>
      <c r="K3104" s="14" t="s">
        <v>370</v>
      </c>
      <c r="M3104" s="15" t="s">
        <v>370</v>
      </c>
      <c r="N3104" s="13"/>
      <c r="P3104" s="13" t="s">
        <v>370</v>
      </c>
      <c r="Q3104" s="13" t="s">
        <v>370</v>
      </c>
      <c r="R3104" s="13" t="s">
        <v>370</v>
      </c>
      <c r="S3104" s="13" t="s">
        <v>370</v>
      </c>
      <c r="T3104" s="13" t="s">
        <v>370</v>
      </c>
      <c r="W3104" s="13" t="s">
        <v>370</v>
      </c>
      <c r="Y3104" s="13"/>
      <c r="Z3104" s="14"/>
      <c r="AD3104" s="13">
        <f t="shared" si="324"/>
        <v>10</v>
      </c>
      <c r="AE3104" s="13">
        <f t="shared" si="325"/>
        <v>0</v>
      </c>
      <c r="AF3104" s="13">
        <f t="shared" si="326"/>
        <v>0</v>
      </c>
      <c r="AG3104" s="13">
        <f t="shared" si="327"/>
        <v>0</v>
      </c>
      <c r="AH3104" s="12">
        <f t="shared" si="329"/>
        <v>10</v>
      </c>
    </row>
    <row r="3105" spans="1:34" hidden="1" x14ac:dyDescent="0.3">
      <c r="A3105" s="11" t="s">
        <v>9754</v>
      </c>
      <c r="B3105" s="12" t="s">
        <v>4976</v>
      </c>
      <c r="C3105" s="12" t="s">
        <v>9747</v>
      </c>
      <c r="D3105" s="11" t="s">
        <v>9752</v>
      </c>
      <c r="E3105" s="11" t="s">
        <v>9755</v>
      </c>
      <c r="F3105" s="11" t="s">
        <v>9754</v>
      </c>
      <c r="G3105" s="12" t="s">
        <v>9756</v>
      </c>
      <c r="I3105" s="13"/>
      <c r="J3105" s="13"/>
      <c r="K3105" s="17" t="s">
        <v>416</v>
      </c>
      <c r="M3105" s="15"/>
      <c r="N3105" s="13"/>
      <c r="P3105" s="13"/>
      <c r="R3105" s="13"/>
      <c r="T3105" s="13"/>
      <c r="W3105" s="13"/>
      <c r="Y3105" s="13"/>
      <c r="Z3105" s="14"/>
      <c r="AD3105" s="13">
        <f t="shared" si="324"/>
        <v>1</v>
      </c>
      <c r="AE3105" s="13">
        <f t="shared" si="325"/>
        <v>0</v>
      </c>
      <c r="AF3105" s="13">
        <f t="shared" si="326"/>
        <v>0</v>
      </c>
      <c r="AG3105" s="13">
        <f t="shared" si="327"/>
        <v>0</v>
      </c>
      <c r="AH3105" s="12">
        <f t="shared" si="329"/>
        <v>1</v>
      </c>
    </row>
    <row r="3106" spans="1:34" hidden="1" x14ac:dyDescent="0.3">
      <c r="A3106" s="11" t="s">
        <v>9757</v>
      </c>
      <c r="B3106" s="12" t="s">
        <v>4976</v>
      </c>
      <c r="C3106" s="12" t="s">
        <v>9747</v>
      </c>
      <c r="D3106" s="11" t="s">
        <v>9758</v>
      </c>
      <c r="E3106" s="11" t="s">
        <v>5810</v>
      </c>
      <c r="F3106" s="11" t="s">
        <v>9757</v>
      </c>
      <c r="G3106" s="12" t="s">
        <v>9759</v>
      </c>
      <c r="I3106" s="13"/>
      <c r="J3106" s="13"/>
      <c r="K3106" s="17" t="s">
        <v>416</v>
      </c>
      <c r="M3106" s="15"/>
      <c r="N3106" s="13"/>
      <c r="P3106" s="13"/>
      <c r="R3106" s="13"/>
      <c r="T3106" s="13"/>
      <c r="W3106" s="13"/>
      <c r="Y3106" s="13"/>
      <c r="Z3106" s="14"/>
      <c r="AD3106" s="13">
        <f t="shared" si="324"/>
        <v>1</v>
      </c>
      <c r="AE3106" s="13">
        <f t="shared" si="325"/>
        <v>0</v>
      </c>
      <c r="AF3106" s="13">
        <f t="shared" si="326"/>
        <v>0</v>
      </c>
      <c r="AG3106" s="13">
        <f t="shared" si="327"/>
        <v>0</v>
      </c>
      <c r="AH3106" s="12">
        <f t="shared" si="329"/>
        <v>1</v>
      </c>
    </row>
    <row r="3107" spans="1:34" hidden="1" x14ac:dyDescent="0.3">
      <c r="A3107" s="11" t="s">
        <v>9760</v>
      </c>
      <c r="B3107" s="12" t="s">
        <v>4976</v>
      </c>
      <c r="C3107" s="12" t="s">
        <v>9747</v>
      </c>
      <c r="D3107" s="11" t="s">
        <v>9761</v>
      </c>
      <c r="E3107" s="11" t="s">
        <v>9762</v>
      </c>
      <c r="F3107" s="11" t="s">
        <v>9760</v>
      </c>
      <c r="G3107" s="12" t="s">
        <v>9763</v>
      </c>
      <c r="I3107" s="13"/>
      <c r="J3107" s="13"/>
      <c r="M3107" s="15" t="s">
        <v>370</v>
      </c>
      <c r="N3107" s="13"/>
      <c r="O3107" s="13" t="s">
        <v>370</v>
      </c>
      <c r="P3107" s="13"/>
      <c r="R3107" s="13"/>
      <c r="S3107" s="13" t="s">
        <v>370</v>
      </c>
      <c r="T3107" s="13"/>
      <c r="W3107" s="13" t="s">
        <v>370</v>
      </c>
      <c r="Y3107" s="13"/>
      <c r="Z3107" s="14"/>
      <c r="AD3107" s="13">
        <f t="shared" si="324"/>
        <v>4</v>
      </c>
      <c r="AE3107" s="13">
        <f t="shared" si="325"/>
        <v>0</v>
      </c>
      <c r="AF3107" s="13">
        <f t="shared" si="326"/>
        <v>0</v>
      </c>
      <c r="AG3107" s="13">
        <f t="shared" si="327"/>
        <v>0</v>
      </c>
      <c r="AH3107" s="12">
        <f t="shared" si="329"/>
        <v>4</v>
      </c>
    </row>
    <row r="3108" spans="1:34" hidden="1" x14ac:dyDescent="0.3">
      <c r="A3108" s="11" t="s">
        <v>9764</v>
      </c>
      <c r="B3108" s="12" t="s">
        <v>4976</v>
      </c>
      <c r="C3108" s="12" t="s">
        <v>9747</v>
      </c>
      <c r="D3108" s="11" t="s">
        <v>9765</v>
      </c>
      <c r="E3108" s="11" t="s">
        <v>9163</v>
      </c>
      <c r="F3108" s="11" t="s">
        <v>9764</v>
      </c>
      <c r="G3108" s="12" t="s">
        <v>9766</v>
      </c>
      <c r="I3108" s="13"/>
      <c r="J3108" s="13"/>
      <c r="K3108" s="17" t="s">
        <v>416</v>
      </c>
      <c r="M3108" s="15"/>
      <c r="N3108" s="13"/>
      <c r="P3108" s="13"/>
      <c r="R3108" s="13"/>
      <c r="T3108" s="13"/>
      <c r="W3108" s="13"/>
      <c r="Y3108" s="13"/>
      <c r="Z3108" s="14"/>
      <c r="AD3108" s="13">
        <f t="shared" si="324"/>
        <v>1</v>
      </c>
      <c r="AE3108" s="13">
        <f t="shared" si="325"/>
        <v>0</v>
      </c>
      <c r="AF3108" s="13">
        <f t="shared" si="326"/>
        <v>0</v>
      </c>
      <c r="AG3108" s="13">
        <f t="shared" si="327"/>
        <v>0</v>
      </c>
      <c r="AH3108" s="12">
        <f t="shared" si="329"/>
        <v>1</v>
      </c>
    </row>
    <row r="3109" spans="1:34" hidden="1" x14ac:dyDescent="0.3">
      <c r="A3109" s="11" t="s">
        <v>9767</v>
      </c>
      <c r="B3109" s="12" t="s">
        <v>4976</v>
      </c>
      <c r="C3109" s="12" t="s">
        <v>9747</v>
      </c>
      <c r="D3109" s="11" t="s">
        <v>9768</v>
      </c>
      <c r="E3109" s="11" t="s">
        <v>4986</v>
      </c>
      <c r="F3109" s="11" t="s">
        <v>9767</v>
      </c>
      <c r="G3109" s="12" t="s">
        <v>9769</v>
      </c>
      <c r="I3109" s="13"/>
      <c r="J3109" s="13" t="s">
        <v>370</v>
      </c>
      <c r="K3109" s="14" t="s">
        <v>370</v>
      </c>
      <c r="M3109" s="15" t="s">
        <v>370</v>
      </c>
      <c r="N3109" s="13"/>
      <c r="O3109" s="13" t="s">
        <v>370</v>
      </c>
      <c r="P3109" s="13"/>
      <c r="R3109" s="13"/>
      <c r="S3109" s="13" t="s">
        <v>370</v>
      </c>
      <c r="T3109" s="13"/>
      <c r="W3109" s="13"/>
      <c r="Y3109" s="13"/>
      <c r="Z3109" s="14"/>
      <c r="AD3109" s="13">
        <f t="shared" si="324"/>
        <v>5</v>
      </c>
      <c r="AE3109" s="13">
        <f t="shared" si="325"/>
        <v>0</v>
      </c>
      <c r="AF3109" s="13">
        <f t="shared" si="326"/>
        <v>0</v>
      </c>
      <c r="AG3109" s="13">
        <f t="shared" si="327"/>
        <v>0</v>
      </c>
      <c r="AH3109" s="12">
        <f t="shared" si="329"/>
        <v>5</v>
      </c>
    </row>
    <row r="3110" spans="1:34" hidden="1" x14ac:dyDescent="0.3">
      <c r="A3110" s="11" t="s">
        <v>9770</v>
      </c>
      <c r="B3110" s="12" t="s">
        <v>4976</v>
      </c>
      <c r="C3110" s="12" t="s">
        <v>9747</v>
      </c>
      <c r="D3110" s="11" t="s">
        <v>9771</v>
      </c>
      <c r="E3110" s="11" t="s">
        <v>8135</v>
      </c>
      <c r="F3110" s="11" t="s">
        <v>9770</v>
      </c>
      <c r="G3110" s="12" t="s">
        <v>9772</v>
      </c>
      <c r="H3110" s="13" t="s">
        <v>370</v>
      </c>
      <c r="I3110" s="13"/>
      <c r="J3110" s="13" t="s">
        <v>370</v>
      </c>
      <c r="M3110" s="15" t="s">
        <v>370</v>
      </c>
      <c r="N3110" s="13"/>
      <c r="O3110" s="13" t="s">
        <v>370</v>
      </c>
      <c r="P3110" s="13"/>
      <c r="R3110" s="13"/>
      <c r="S3110" s="13" t="s">
        <v>370</v>
      </c>
      <c r="T3110" s="13"/>
      <c r="W3110" s="13" t="s">
        <v>370</v>
      </c>
      <c r="Y3110" s="13"/>
      <c r="Z3110" s="14"/>
      <c r="AD3110" s="13">
        <f t="shared" si="324"/>
        <v>6</v>
      </c>
      <c r="AE3110" s="13">
        <f t="shared" si="325"/>
        <v>0</v>
      </c>
      <c r="AF3110" s="13">
        <f t="shared" si="326"/>
        <v>0</v>
      </c>
      <c r="AG3110" s="13">
        <f t="shared" si="327"/>
        <v>0</v>
      </c>
      <c r="AH3110" s="12">
        <f t="shared" si="329"/>
        <v>6</v>
      </c>
    </row>
    <row r="3111" spans="1:34" hidden="1" x14ac:dyDescent="0.3">
      <c r="A3111" s="11" t="s">
        <v>195</v>
      </c>
      <c r="B3111" s="12" t="s">
        <v>4976</v>
      </c>
      <c r="C3111" s="12" t="s">
        <v>9747</v>
      </c>
      <c r="D3111" s="11" t="s">
        <v>9773</v>
      </c>
      <c r="E3111" s="11" t="s">
        <v>9774</v>
      </c>
      <c r="F3111" s="11" t="s">
        <v>195</v>
      </c>
      <c r="G3111" s="12" t="s">
        <v>9775</v>
      </c>
      <c r="I3111" s="13"/>
      <c r="J3111" s="13" t="s">
        <v>370</v>
      </c>
      <c r="K3111" s="14" t="s">
        <v>370</v>
      </c>
      <c r="M3111" s="15" t="s">
        <v>370</v>
      </c>
      <c r="N3111" s="13"/>
      <c r="O3111" s="13" t="s">
        <v>370</v>
      </c>
      <c r="P3111" s="13" t="s">
        <v>370</v>
      </c>
      <c r="Q3111" s="13" t="s">
        <v>370</v>
      </c>
      <c r="R3111" s="13"/>
      <c r="S3111" s="13" t="s">
        <v>370</v>
      </c>
      <c r="T3111" s="13" t="s">
        <v>370</v>
      </c>
      <c r="U3111" s="13" t="s">
        <v>370</v>
      </c>
      <c r="W3111" s="13" t="s">
        <v>370</v>
      </c>
      <c r="Y3111" s="13"/>
      <c r="Z3111" s="14"/>
      <c r="AD3111" s="13">
        <f t="shared" si="324"/>
        <v>10</v>
      </c>
      <c r="AE3111" s="13">
        <f t="shared" si="325"/>
        <v>0</v>
      </c>
      <c r="AF3111" s="13">
        <f t="shared" si="326"/>
        <v>0</v>
      </c>
      <c r="AG3111" s="13">
        <f t="shared" si="327"/>
        <v>0</v>
      </c>
      <c r="AH3111" s="12">
        <f t="shared" si="329"/>
        <v>10</v>
      </c>
    </row>
    <row r="3112" spans="1:34" hidden="1" x14ac:dyDescent="0.3">
      <c r="A3112" s="11" t="s">
        <v>9776</v>
      </c>
      <c r="B3112" s="12" t="s">
        <v>4976</v>
      </c>
      <c r="C3112" s="12" t="s">
        <v>9747</v>
      </c>
      <c r="D3112" s="11" t="s">
        <v>9777</v>
      </c>
      <c r="E3112" s="11" t="s">
        <v>9778</v>
      </c>
      <c r="F3112" s="11" t="s">
        <v>9776</v>
      </c>
      <c r="G3112" s="12" t="s">
        <v>9779</v>
      </c>
      <c r="I3112" s="13"/>
      <c r="J3112" s="13"/>
      <c r="M3112" s="15" t="s">
        <v>370</v>
      </c>
      <c r="N3112" s="13"/>
      <c r="O3112" s="13" t="s">
        <v>370</v>
      </c>
      <c r="P3112" s="13"/>
      <c r="R3112" s="13"/>
      <c r="S3112" s="13" t="s">
        <v>370</v>
      </c>
      <c r="T3112" s="13"/>
      <c r="W3112" s="13"/>
      <c r="Y3112" s="13"/>
      <c r="Z3112" s="14"/>
      <c r="AD3112" s="13">
        <f t="shared" si="324"/>
        <v>3</v>
      </c>
      <c r="AE3112" s="13">
        <f t="shared" si="325"/>
        <v>0</v>
      </c>
      <c r="AF3112" s="13">
        <f t="shared" si="326"/>
        <v>0</v>
      </c>
      <c r="AG3112" s="13">
        <f t="shared" si="327"/>
        <v>0</v>
      </c>
      <c r="AH3112" s="12">
        <f t="shared" si="329"/>
        <v>3</v>
      </c>
    </row>
    <row r="3113" spans="1:34" hidden="1" x14ac:dyDescent="0.3">
      <c r="A3113" s="11" t="s">
        <v>9780</v>
      </c>
      <c r="B3113" s="12" t="s">
        <v>4976</v>
      </c>
      <c r="C3113" s="12" t="s">
        <v>9747</v>
      </c>
      <c r="D3113" s="11" t="s">
        <v>9781</v>
      </c>
      <c r="E3113" s="11" t="s">
        <v>9782</v>
      </c>
      <c r="F3113" s="11" t="s">
        <v>9780</v>
      </c>
      <c r="G3113" s="12" t="s">
        <v>9783</v>
      </c>
      <c r="I3113" s="13"/>
      <c r="J3113" s="13"/>
      <c r="M3113" s="15" t="s">
        <v>370</v>
      </c>
      <c r="N3113" s="13"/>
      <c r="P3113" s="13"/>
      <c r="R3113" s="13"/>
      <c r="T3113" s="13"/>
      <c r="W3113" s="13"/>
      <c r="Y3113" s="13"/>
      <c r="Z3113" s="14"/>
      <c r="AD3113" s="13">
        <f t="shared" si="324"/>
        <v>1</v>
      </c>
      <c r="AE3113" s="13">
        <f t="shared" si="325"/>
        <v>0</v>
      </c>
      <c r="AF3113" s="13">
        <f t="shared" si="326"/>
        <v>0</v>
      </c>
      <c r="AG3113" s="13">
        <f t="shared" si="327"/>
        <v>0</v>
      </c>
      <c r="AH3113" s="12">
        <f t="shared" si="329"/>
        <v>1</v>
      </c>
    </row>
    <row r="3114" spans="1:34" hidden="1" x14ac:dyDescent="0.3">
      <c r="A3114" s="11" t="s">
        <v>9784</v>
      </c>
      <c r="B3114" s="12" t="s">
        <v>4976</v>
      </c>
      <c r="C3114" s="12" t="s">
        <v>9747</v>
      </c>
      <c r="D3114" s="11" t="s">
        <v>9781</v>
      </c>
      <c r="E3114" s="11" t="s">
        <v>3950</v>
      </c>
      <c r="F3114" s="11" t="s">
        <v>9784</v>
      </c>
      <c r="G3114" s="12" t="s">
        <v>9785</v>
      </c>
      <c r="I3114" s="13"/>
      <c r="J3114" s="13"/>
      <c r="M3114" s="15" t="s">
        <v>370</v>
      </c>
      <c r="N3114" s="13"/>
      <c r="O3114" s="13" t="s">
        <v>370</v>
      </c>
      <c r="P3114" s="13"/>
      <c r="R3114" s="13"/>
      <c r="T3114" s="13"/>
      <c r="W3114" s="13"/>
      <c r="Y3114" s="13"/>
      <c r="Z3114" s="14"/>
      <c r="AD3114" s="13">
        <f t="shared" si="324"/>
        <v>2</v>
      </c>
      <c r="AE3114" s="13">
        <f t="shared" si="325"/>
        <v>0</v>
      </c>
      <c r="AF3114" s="13">
        <f t="shared" si="326"/>
        <v>0</v>
      </c>
      <c r="AG3114" s="13">
        <f t="shared" si="327"/>
        <v>0</v>
      </c>
      <c r="AH3114" s="12">
        <f t="shared" si="329"/>
        <v>2</v>
      </c>
    </row>
    <row r="3115" spans="1:34" hidden="1" x14ac:dyDescent="0.3">
      <c r="A3115" s="11" t="s">
        <v>9786</v>
      </c>
      <c r="B3115" s="12" t="s">
        <v>4976</v>
      </c>
      <c r="C3115" s="12" t="s">
        <v>9747</v>
      </c>
      <c r="D3115" s="11" t="s">
        <v>9787</v>
      </c>
      <c r="E3115" s="11" t="s">
        <v>9788</v>
      </c>
      <c r="F3115" s="11" t="s">
        <v>9786</v>
      </c>
      <c r="G3115" s="12" t="s">
        <v>9789</v>
      </c>
      <c r="I3115" s="13"/>
      <c r="J3115" s="13"/>
      <c r="M3115" s="15" t="s">
        <v>370</v>
      </c>
      <c r="N3115" s="13"/>
      <c r="O3115" s="13" t="s">
        <v>370</v>
      </c>
      <c r="P3115" s="13"/>
      <c r="R3115" s="13"/>
      <c r="T3115" s="13"/>
      <c r="W3115" s="13"/>
      <c r="Y3115" s="13"/>
      <c r="Z3115" s="14"/>
      <c r="AD3115" s="13">
        <f t="shared" si="324"/>
        <v>2</v>
      </c>
      <c r="AE3115" s="13">
        <f t="shared" si="325"/>
        <v>0</v>
      </c>
      <c r="AF3115" s="13">
        <f t="shared" si="326"/>
        <v>0</v>
      </c>
      <c r="AG3115" s="13">
        <f t="shared" si="327"/>
        <v>0</v>
      </c>
      <c r="AH3115" s="12">
        <f t="shared" si="329"/>
        <v>2</v>
      </c>
    </row>
    <row r="3116" spans="1:34" hidden="1" x14ac:dyDescent="0.3">
      <c r="A3116" s="11" t="s">
        <v>9790</v>
      </c>
      <c r="B3116" s="12" t="s">
        <v>4976</v>
      </c>
      <c r="C3116" s="12" t="s">
        <v>9747</v>
      </c>
      <c r="D3116" s="11" t="s">
        <v>9791</v>
      </c>
      <c r="E3116" s="11" t="s">
        <v>1131</v>
      </c>
      <c r="F3116" s="11" t="s">
        <v>9790</v>
      </c>
      <c r="G3116" s="12" t="s">
        <v>9792</v>
      </c>
      <c r="H3116" s="13" t="s">
        <v>370</v>
      </c>
      <c r="I3116" s="13"/>
      <c r="J3116" s="13" t="s">
        <v>370</v>
      </c>
      <c r="K3116" s="14" t="s">
        <v>370</v>
      </c>
      <c r="M3116" s="15" t="s">
        <v>370</v>
      </c>
      <c r="N3116" s="13"/>
      <c r="O3116" s="13" t="s">
        <v>370</v>
      </c>
      <c r="P3116" s="13" t="s">
        <v>370</v>
      </c>
      <c r="Q3116" s="13" t="s">
        <v>370</v>
      </c>
      <c r="R3116" s="13" t="s">
        <v>370</v>
      </c>
      <c r="S3116" s="13" t="s">
        <v>370</v>
      </c>
      <c r="T3116" s="13" t="s">
        <v>370</v>
      </c>
      <c r="W3116" s="13" t="s">
        <v>370</v>
      </c>
      <c r="Y3116" s="13"/>
      <c r="Z3116" s="14"/>
      <c r="AD3116" s="13">
        <f t="shared" si="324"/>
        <v>11</v>
      </c>
      <c r="AE3116" s="13">
        <f t="shared" si="325"/>
        <v>0</v>
      </c>
      <c r="AF3116" s="13">
        <f t="shared" si="326"/>
        <v>0</v>
      </c>
      <c r="AG3116" s="13">
        <f t="shared" si="327"/>
        <v>0</v>
      </c>
      <c r="AH3116" s="12">
        <f t="shared" si="329"/>
        <v>11</v>
      </c>
    </row>
    <row r="3117" spans="1:34" hidden="1" x14ac:dyDescent="0.3">
      <c r="A3117" s="11" t="s">
        <v>9793</v>
      </c>
      <c r="B3117" s="12" t="s">
        <v>4976</v>
      </c>
      <c r="C3117" s="12" t="s">
        <v>9747</v>
      </c>
      <c r="D3117" s="11" t="s">
        <v>9791</v>
      </c>
      <c r="E3117" s="11" t="s">
        <v>4072</v>
      </c>
      <c r="F3117" s="11" t="s">
        <v>9793</v>
      </c>
      <c r="G3117" s="12" t="s">
        <v>9794</v>
      </c>
      <c r="I3117" s="13"/>
      <c r="J3117" s="13"/>
      <c r="K3117" s="17" t="s">
        <v>416</v>
      </c>
      <c r="M3117" s="15"/>
      <c r="N3117" s="13"/>
      <c r="P3117" s="13"/>
      <c r="R3117" s="13"/>
      <c r="T3117" s="13"/>
      <c r="W3117" s="13"/>
      <c r="Y3117" s="13"/>
      <c r="Z3117" s="14"/>
      <c r="AD3117" s="13">
        <f t="shared" si="324"/>
        <v>1</v>
      </c>
      <c r="AE3117" s="13">
        <f t="shared" si="325"/>
        <v>0</v>
      </c>
      <c r="AF3117" s="13">
        <f t="shared" si="326"/>
        <v>0</v>
      </c>
      <c r="AG3117" s="13">
        <f t="shared" si="327"/>
        <v>0</v>
      </c>
      <c r="AH3117" s="12">
        <f t="shared" si="329"/>
        <v>1</v>
      </c>
    </row>
    <row r="3118" spans="1:34" hidden="1" x14ac:dyDescent="0.3">
      <c r="A3118" s="11" t="s">
        <v>9795</v>
      </c>
      <c r="B3118" s="12" t="s">
        <v>4976</v>
      </c>
      <c r="C3118" s="12" t="s">
        <v>9747</v>
      </c>
      <c r="D3118" s="11" t="s">
        <v>9791</v>
      </c>
      <c r="E3118" s="11" t="s">
        <v>9796</v>
      </c>
      <c r="F3118" s="11" t="s">
        <v>9795</v>
      </c>
      <c r="G3118" s="12" t="s">
        <v>9797</v>
      </c>
      <c r="I3118" s="13"/>
      <c r="J3118" s="13" t="s">
        <v>370</v>
      </c>
      <c r="K3118" s="14" t="s">
        <v>370</v>
      </c>
      <c r="M3118" s="15" t="s">
        <v>370</v>
      </c>
      <c r="N3118" s="13"/>
      <c r="O3118" s="13" t="s">
        <v>370</v>
      </c>
      <c r="P3118" s="13" t="s">
        <v>370</v>
      </c>
      <c r="Q3118" s="13" t="s">
        <v>370</v>
      </c>
      <c r="R3118" s="13"/>
      <c r="S3118" s="13" t="s">
        <v>370</v>
      </c>
      <c r="T3118" s="13" t="s">
        <v>370</v>
      </c>
      <c r="W3118" s="13" t="s">
        <v>370</v>
      </c>
      <c r="Y3118" s="13"/>
      <c r="Z3118" s="14"/>
      <c r="AD3118" s="13">
        <f t="shared" si="324"/>
        <v>9</v>
      </c>
      <c r="AE3118" s="13">
        <f t="shared" si="325"/>
        <v>0</v>
      </c>
      <c r="AF3118" s="13">
        <f t="shared" si="326"/>
        <v>0</v>
      </c>
      <c r="AG3118" s="13">
        <f t="shared" si="327"/>
        <v>0</v>
      </c>
      <c r="AH3118" s="12">
        <f t="shared" si="329"/>
        <v>9</v>
      </c>
    </row>
    <row r="3119" spans="1:34" hidden="1" x14ac:dyDescent="0.3">
      <c r="A3119" s="11" t="s">
        <v>9798</v>
      </c>
      <c r="B3119" s="12" t="s">
        <v>4976</v>
      </c>
      <c r="C3119" s="12" t="s">
        <v>9747</v>
      </c>
      <c r="D3119" s="11" t="s">
        <v>9799</v>
      </c>
      <c r="E3119" s="11" t="s">
        <v>536</v>
      </c>
      <c r="F3119" s="11" t="s">
        <v>9798</v>
      </c>
      <c r="G3119" s="12" t="s">
        <v>9800</v>
      </c>
      <c r="I3119" s="13"/>
      <c r="J3119" s="13"/>
      <c r="K3119" s="14" t="s">
        <v>370</v>
      </c>
      <c r="M3119" s="15" t="s">
        <v>370</v>
      </c>
      <c r="N3119" s="13"/>
      <c r="O3119" s="13" t="s">
        <v>370</v>
      </c>
      <c r="P3119" s="13" t="s">
        <v>370</v>
      </c>
      <c r="Q3119" s="13" t="s">
        <v>370</v>
      </c>
      <c r="R3119" s="13"/>
      <c r="S3119" s="13" t="s">
        <v>370</v>
      </c>
      <c r="T3119" s="13" t="s">
        <v>370</v>
      </c>
      <c r="U3119" s="13" t="s">
        <v>370</v>
      </c>
      <c r="W3119" s="13" t="s">
        <v>370</v>
      </c>
      <c r="Y3119" s="13"/>
      <c r="Z3119" s="14"/>
      <c r="AD3119" s="13">
        <f>COUNTIF(H3119:Z3119,"X")+COUNTIF(H3119:Z3119, "X(e)")</f>
        <v>9</v>
      </c>
      <c r="AE3119" s="13">
        <f>COUNTIF(H3119:Z3119,"NB")</f>
        <v>0</v>
      </c>
      <c r="AF3119" s="13">
        <f>COUNTIF(H3119:Z3119,"V")</f>
        <v>0</v>
      </c>
      <c r="AG3119" s="13">
        <f>COUNTIF(H3119:AA3119,"IN")</f>
        <v>0</v>
      </c>
      <c r="AH3119" s="12">
        <f>SUM(AD3119:AG3119)</f>
        <v>9</v>
      </c>
    </row>
    <row r="3120" spans="1:34" hidden="1" x14ac:dyDescent="0.3">
      <c r="A3120" s="11" t="s">
        <v>9801</v>
      </c>
      <c r="B3120" s="12" t="s">
        <v>4976</v>
      </c>
      <c r="C3120" s="12" t="s">
        <v>9747</v>
      </c>
      <c r="D3120" s="11" t="s">
        <v>9799</v>
      </c>
      <c r="E3120" s="11" t="s">
        <v>9802</v>
      </c>
      <c r="F3120" s="11" t="s">
        <v>9801</v>
      </c>
      <c r="G3120" s="12" t="s">
        <v>9803</v>
      </c>
      <c r="I3120" s="13"/>
      <c r="J3120" s="13" t="s">
        <v>370</v>
      </c>
      <c r="K3120" s="14" t="s">
        <v>370</v>
      </c>
      <c r="M3120" s="15"/>
      <c r="N3120" s="13"/>
      <c r="O3120" s="13" t="s">
        <v>370</v>
      </c>
      <c r="P3120" s="13"/>
      <c r="R3120" s="13"/>
      <c r="S3120" s="13" t="s">
        <v>370</v>
      </c>
      <c r="T3120" s="13"/>
      <c r="W3120" s="13"/>
      <c r="Y3120" s="13"/>
      <c r="Z3120" s="14"/>
      <c r="AD3120" s="13">
        <f>COUNTIF(H3120:Z3120,"X")+COUNTIF(H3120:Z3120, "X(e)")</f>
        <v>4</v>
      </c>
      <c r="AE3120" s="13">
        <f>COUNTIF(H3120:Z3120,"NB")</f>
        <v>0</v>
      </c>
      <c r="AF3120" s="13">
        <f>COUNTIF(H3120:Z3120,"V")</f>
        <v>0</v>
      </c>
      <c r="AG3120" s="13">
        <f>COUNTIF(H3120:AA3120,"IN")</f>
        <v>0</v>
      </c>
      <c r="AH3120" s="12">
        <f>SUM(AD3120:AG3120)</f>
        <v>4</v>
      </c>
    </row>
    <row r="3121" spans="1:34" hidden="1" x14ac:dyDescent="0.3">
      <c r="A3121" s="11" t="s">
        <v>9804</v>
      </c>
      <c r="B3121" s="12" t="s">
        <v>4976</v>
      </c>
      <c r="C3121" s="12" t="s">
        <v>9747</v>
      </c>
      <c r="D3121" s="11" t="s">
        <v>9799</v>
      </c>
      <c r="E3121" s="11" t="s">
        <v>9805</v>
      </c>
      <c r="F3121" s="11" t="s">
        <v>9804</v>
      </c>
      <c r="G3121" s="12" t="s">
        <v>9806</v>
      </c>
      <c r="H3121" s="13" t="s">
        <v>370</v>
      </c>
      <c r="I3121" s="13"/>
      <c r="J3121" s="13" t="s">
        <v>370</v>
      </c>
      <c r="K3121" s="14" t="s">
        <v>370</v>
      </c>
      <c r="M3121" s="15" t="s">
        <v>370</v>
      </c>
      <c r="N3121" s="13"/>
      <c r="O3121" s="13" t="s">
        <v>370</v>
      </c>
      <c r="P3121" s="13" t="s">
        <v>370</v>
      </c>
      <c r="Q3121" s="13" t="s">
        <v>370</v>
      </c>
      <c r="R3121" s="13" t="s">
        <v>370</v>
      </c>
      <c r="S3121" s="13" t="s">
        <v>370</v>
      </c>
      <c r="T3121" s="13" t="s">
        <v>370</v>
      </c>
      <c r="W3121" s="13" t="s">
        <v>370</v>
      </c>
      <c r="Y3121" s="13"/>
      <c r="Z3121" s="14"/>
      <c r="AD3121" s="13">
        <f t="shared" si="324"/>
        <v>11</v>
      </c>
      <c r="AE3121" s="13">
        <f t="shared" si="325"/>
        <v>0</v>
      </c>
      <c r="AF3121" s="13">
        <f t="shared" si="326"/>
        <v>0</v>
      </c>
      <c r="AG3121" s="13">
        <f t="shared" si="327"/>
        <v>0</v>
      </c>
      <c r="AH3121" s="12">
        <f t="shared" si="329"/>
        <v>11</v>
      </c>
    </row>
    <row r="3122" spans="1:34" hidden="1" x14ac:dyDescent="0.3">
      <c r="A3122" s="11" t="s">
        <v>191</v>
      </c>
      <c r="B3122" s="12" t="s">
        <v>4976</v>
      </c>
      <c r="C3122" s="12" t="s">
        <v>9747</v>
      </c>
      <c r="D3122" s="11" t="s">
        <v>9799</v>
      </c>
      <c r="E3122" s="11" t="s">
        <v>8819</v>
      </c>
      <c r="F3122" s="11" t="s">
        <v>191</v>
      </c>
      <c r="G3122" s="12" t="s">
        <v>9807</v>
      </c>
      <c r="I3122" s="13"/>
      <c r="J3122" s="13"/>
      <c r="M3122" s="15" t="s">
        <v>370</v>
      </c>
      <c r="N3122" s="13"/>
      <c r="P3122" s="13"/>
      <c r="R3122" s="13"/>
      <c r="T3122" s="13"/>
      <c r="W3122" s="13" t="s">
        <v>370</v>
      </c>
      <c r="Y3122" s="13"/>
      <c r="Z3122" s="14"/>
      <c r="AD3122" s="13">
        <f t="shared" si="324"/>
        <v>2</v>
      </c>
      <c r="AE3122" s="13">
        <f t="shared" si="325"/>
        <v>0</v>
      </c>
      <c r="AF3122" s="13">
        <f t="shared" si="326"/>
        <v>0</v>
      </c>
      <c r="AG3122" s="13">
        <f t="shared" si="327"/>
        <v>0</v>
      </c>
      <c r="AH3122" s="12">
        <f t="shared" si="329"/>
        <v>2</v>
      </c>
    </row>
    <row r="3123" spans="1:34" hidden="1" x14ac:dyDescent="0.3">
      <c r="A3123" s="11" t="s">
        <v>9808</v>
      </c>
      <c r="B3123" s="12" t="s">
        <v>4976</v>
      </c>
      <c r="C3123" s="12" t="s">
        <v>9747</v>
      </c>
      <c r="D3123" s="11" t="s">
        <v>9799</v>
      </c>
      <c r="E3123" s="11" t="s">
        <v>9809</v>
      </c>
      <c r="F3123" s="11" t="s">
        <v>9808</v>
      </c>
      <c r="G3123" s="12" t="s">
        <v>9810</v>
      </c>
      <c r="H3123" s="13" t="s">
        <v>396</v>
      </c>
      <c r="I3123" s="13"/>
      <c r="J3123" s="13" t="s">
        <v>370</v>
      </c>
      <c r="L3123" s="13" t="s">
        <v>370</v>
      </c>
      <c r="M3123" s="15" t="s">
        <v>370</v>
      </c>
      <c r="N3123" s="13"/>
      <c r="O3123" s="13" t="s">
        <v>370</v>
      </c>
      <c r="P3123" s="13"/>
      <c r="R3123" s="13"/>
      <c r="S3123" s="13" t="s">
        <v>370</v>
      </c>
      <c r="T3123" s="13"/>
      <c r="W3123" s="13"/>
      <c r="Y3123" s="13"/>
      <c r="Z3123" s="14"/>
      <c r="AD3123" s="13">
        <f>COUNTIF(H3123:Z3123,"X")+COUNTIF(H3123:Z3123, "X(e)")</f>
        <v>5</v>
      </c>
      <c r="AE3123" s="13">
        <f>COUNTIF(H3123:Z3123,"NB")</f>
        <v>0</v>
      </c>
      <c r="AF3123" s="13">
        <f>COUNTIF(H3123:Z3123,"V")</f>
        <v>0</v>
      </c>
      <c r="AG3123" s="13">
        <f>COUNTIF(H3123:AA3123,"IN")</f>
        <v>0</v>
      </c>
      <c r="AH3123" s="12">
        <f>SUM(AD3123:AG3123)</f>
        <v>5</v>
      </c>
    </row>
    <row r="3124" spans="1:34" hidden="1" x14ac:dyDescent="0.3">
      <c r="A3124" s="11" t="s">
        <v>9811</v>
      </c>
      <c r="B3124" s="12" t="s">
        <v>4976</v>
      </c>
      <c r="C3124" s="12" t="s">
        <v>9747</v>
      </c>
      <c r="D3124" s="11" t="s">
        <v>9799</v>
      </c>
      <c r="E3124" s="11" t="s">
        <v>9812</v>
      </c>
      <c r="F3124" s="11" t="s">
        <v>9811</v>
      </c>
      <c r="G3124" s="12" t="s">
        <v>9813</v>
      </c>
      <c r="I3124" s="13"/>
      <c r="J3124" s="13" t="s">
        <v>370</v>
      </c>
      <c r="M3124" s="15"/>
      <c r="N3124" s="13"/>
      <c r="P3124" s="13"/>
      <c r="R3124" s="13"/>
      <c r="S3124" s="13" t="s">
        <v>370</v>
      </c>
      <c r="T3124" s="13"/>
      <c r="W3124" s="13"/>
      <c r="Y3124" s="13"/>
      <c r="Z3124" s="14"/>
      <c r="AD3124" s="13">
        <f>COUNTIF(H3124:Z3124,"X")+COUNTIF(H3124:Z3124, "X(e)")</f>
        <v>2</v>
      </c>
      <c r="AE3124" s="13">
        <f>COUNTIF(H3124:Z3124,"NB")</f>
        <v>0</v>
      </c>
      <c r="AF3124" s="13">
        <f>COUNTIF(H3124:Z3124,"V")</f>
        <v>0</v>
      </c>
      <c r="AG3124" s="13">
        <f>COUNTIF(H3124:AA3124,"IN")</f>
        <v>0</v>
      </c>
      <c r="AH3124" s="12">
        <f>SUM(AD3124:AG3124)</f>
        <v>2</v>
      </c>
    </row>
    <row r="3125" spans="1:34" hidden="1" x14ac:dyDescent="0.3">
      <c r="A3125" s="11" t="s">
        <v>9814</v>
      </c>
      <c r="B3125" s="12" t="s">
        <v>4976</v>
      </c>
      <c r="C3125" s="12" t="s">
        <v>9747</v>
      </c>
      <c r="D3125" s="11" t="s">
        <v>9799</v>
      </c>
      <c r="E3125" s="11" t="s">
        <v>9815</v>
      </c>
      <c r="F3125" s="11" t="s">
        <v>9814</v>
      </c>
      <c r="G3125" s="12" t="s">
        <v>9816</v>
      </c>
      <c r="I3125" s="13"/>
      <c r="J3125" s="13" t="s">
        <v>370</v>
      </c>
      <c r="M3125" s="15" t="s">
        <v>370</v>
      </c>
      <c r="N3125" s="13"/>
      <c r="O3125" s="13" t="s">
        <v>370</v>
      </c>
      <c r="P3125" s="13"/>
      <c r="R3125" s="13"/>
      <c r="S3125" s="13" t="s">
        <v>370</v>
      </c>
      <c r="T3125" s="13"/>
      <c r="W3125" s="13" t="s">
        <v>370</v>
      </c>
      <c r="Y3125" s="13"/>
      <c r="Z3125" s="14"/>
      <c r="AD3125" s="13">
        <f t="shared" si="324"/>
        <v>5</v>
      </c>
      <c r="AE3125" s="13">
        <f t="shared" si="325"/>
        <v>0</v>
      </c>
      <c r="AF3125" s="13">
        <f t="shared" si="326"/>
        <v>0</v>
      </c>
      <c r="AG3125" s="13">
        <f t="shared" si="327"/>
        <v>0</v>
      </c>
      <c r="AH3125" s="12">
        <f t="shared" si="329"/>
        <v>5</v>
      </c>
    </row>
    <row r="3126" spans="1:34" hidden="1" x14ac:dyDescent="0.3">
      <c r="A3126" s="11" t="s">
        <v>9817</v>
      </c>
      <c r="B3126" s="12" t="s">
        <v>4976</v>
      </c>
      <c r="C3126" s="12" t="s">
        <v>9747</v>
      </c>
      <c r="D3126" s="11" t="s">
        <v>9799</v>
      </c>
      <c r="E3126" s="11" t="s">
        <v>5596</v>
      </c>
      <c r="F3126" s="11" t="s">
        <v>9817</v>
      </c>
      <c r="G3126" s="12" t="s">
        <v>9818</v>
      </c>
      <c r="I3126" s="13"/>
      <c r="J3126" s="13" t="s">
        <v>370</v>
      </c>
      <c r="M3126" s="15" t="s">
        <v>370</v>
      </c>
      <c r="N3126" s="13"/>
      <c r="O3126" s="13" t="s">
        <v>370</v>
      </c>
      <c r="P3126" s="13"/>
      <c r="R3126" s="13"/>
      <c r="S3126" s="13" t="s">
        <v>370</v>
      </c>
      <c r="T3126" s="13"/>
      <c r="W3126" s="13" t="s">
        <v>370</v>
      </c>
      <c r="Y3126" s="13"/>
      <c r="Z3126" s="14"/>
      <c r="AD3126" s="13">
        <f t="shared" si="324"/>
        <v>5</v>
      </c>
      <c r="AE3126" s="13">
        <f t="shared" si="325"/>
        <v>0</v>
      </c>
      <c r="AF3126" s="13">
        <f t="shared" si="326"/>
        <v>0</v>
      </c>
      <c r="AG3126" s="13">
        <f t="shared" si="327"/>
        <v>0</v>
      </c>
      <c r="AH3126" s="12">
        <f t="shared" si="329"/>
        <v>5</v>
      </c>
    </row>
    <row r="3127" spans="1:34" hidden="1" x14ac:dyDescent="0.3">
      <c r="A3127" s="11" t="s">
        <v>9819</v>
      </c>
      <c r="B3127" s="12" t="s">
        <v>4976</v>
      </c>
      <c r="C3127" s="12" t="s">
        <v>9747</v>
      </c>
      <c r="D3127" s="11" t="s">
        <v>9799</v>
      </c>
      <c r="E3127" s="11" t="s">
        <v>9820</v>
      </c>
      <c r="F3127" s="11" t="s">
        <v>9819</v>
      </c>
      <c r="G3127" s="12" t="s">
        <v>9821</v>
      </c>
      <c r="I3127" s="13"/>
      <c r="J3127" s="13"/>
      <c r="L3127" s="13" t="s">
        <v>370</v>
      </c>
      <c r="M3127" s="15"/>
      <c r="N3127" s="13"/>
      <c r="P3127" s="13"/>
      <c r="R3127" s="13"/>
      <c r="S3127" s="13" t="s">
        <v>538</v>
      </c>
      <c r="T3127" s="13"/>
      <c r="W3127" s="13"/>
      <c r="Y3127" s="13"/>
      <c r="Z3127" s="14"/>
      <c r="AD3127" s="13">
        <f>COUNTIF(H3127:Z3127,"X")+COUNTIF(H3127:Z3127, "X(e)")</f>
        <v>1</v>
      </c>
      <c r="AE3127" s="13">
        <f>COUNTIF(H3127:Z3127,"NB")</f>
        <v>1</v>
      </c>
      <c r="AF3127" s="13">
        <f>COUNTIF(H3127:Z3127,"V")</f>
        <v>0</v>
      </c>
      <c r="AG3127" s="13">
        <f>COUNTIF(H3127:AA3127,"IN")</f>
        <v>0</v>
      </c>
      <c r="AH3127" s="12">
        <f>SUM(AD3127:AG3127)</f>
        <v>2</v>
      </c>
    </row>
    <row r="3128" spans="1:34" hidden="1" x14ac:dyDescent="0.3">
      <c r="A3128" s="11" t="s">
        <v>9822</v>
      </c>
      <c r="B3128" s="12" t="s">
        <v>4976</v>
      </c>
      <c r="C3128" s="12" t="s">
        <v>9747</v>
      </c>
      <c r="D3128" s="11" t="s">
        <v>9799</v>
      </c>
      <c r="E3128" s="11" t="s">
        <v>8930</v>
      </c>
      <c r="F3128" s="11" t="s">
        <v>9822</v>
      </c>
      <c r="G3128" s="12" t="s">
        <v>9823</v>
      </c>
      <c r="I3128" s="13"/>
      <c r="J3128" s="13"/>
      <c r="M3128" s="15" t="s">
        <v>370</v>
      </c>
      <c r="N3128" s="13"/>
      <c r="P3128" s="13"/>
      <c r="R3128" s="13"/>
      <c r="T3128" s="13"/>
      <c r="W3128" s="13" t="s">
        <v>370</v>
      </c>
      <c r="Y3128" s="13"/>
      <c r="Z3128" s="14"/>
      <c r="AD3128" s="13">
        <f t="shared" si="324"/>
        <v>2</v>
      </c>
      <c r="AE3128" s="13">
        <f t="shared" si="325"/>
        <v>0</v>
      </c>
      <c r="AF3128" s="13">
        <f t="shared" si="326"/>
        <v>0</v>
      </c>
      <c r="AG3128" s="13">
        <f t="shared" si="327"/>
        <v>0</v>
      </c>
      <c r="AH3128" s="12">
        <f t="shared" si="329"/>
        <v>2</v>
      </c>
    </row>
    <row r="3129" spans="1:34" hidden="1" x14ac:dyDescent="0.3">
      <c r="A3129" s="11" t="s">
        <v>9824</v>
      </c>
      <c r="B3129" s="12" t="s">
        <v>4976</v>
      </c>
      <c r="C3129" s="12" t="s">
        <v>9747</v>
      </c>
      <c r="D3129" s="11" t="s">
        <v>9799</v>
      </c>
      <c r="E3129" s="11" t="s">
        <v>7643</v>
      </c>
      <c r="F3129" s="11" t="s">
        <v>9824</v>
      </c>
      <c r="G3129" s="12" t="s">
        <v>9825</v>
      </c>
      <c r="I3129" s="13"/>
      <c r="J3129" s="13" t="s">
        <v>370</v>
      </c>
      <c r="L3129" s="13" t="s">
        <v>370</v>
      </c>
      <c r="M3129" s="15" t="s">
        <v>370</v>
      </c>
      <c r="N3129" s="13"/>
      <c r="O3129" s="13" t="s">
        <v>370</v>
      </c>
      <c r="P3129" s="13"/>
      <c r="R3129" s="13"/>
      <c r="S3129" s="13" t="s">
        <v>370</v>
      </c>
      <c r="T3129" s="13"/>
      <c r="W3129" s="13"/>
      <c r="Y3129" s="13"/>
      <c r="Z3129" s="14"/>
      <c r="AD3129" s="13">
        <f>COUNTIF(H3129:Z3129,"X")+COUNTIF(H3129:Z3129, "X(e)")</f>
        <v>5</v>
      </c>
      <c r="AE3129" s="13">
        <f>COUNTIF(H3129:Z3129,"NB")</f>
        <v>0</v>
      </c>
      <c r="AF3129" s="13">
        <f>COUNTIF(H3129:Z3129,"V")</f>
        <v>0</v>
      </c>
      <c r="AG3129" s="13">
        <f>COUNTIF(H3129:AA3129,"IN")</f>
        <v>0</v>
      </c>
      <c r="AH3129" s="12">
        <f>SUM(AD3129:AG3129)</f>
        <v>5</v>
      </c>
    </row>
    <row r="3130" spans="1:34" hidden="1" x14ac:dyDescent="0.3">
      <c r="A3130" s="11" t="s">
        <v>9826</v>
      </c>
      <c r="B3130" s="12" t="s">
        <v>4976</v>
      </c>
      <c r="C3130" s="12" t="s">
        <v>9747</v>
      </c>
      <c r="D3130" s="11" t="s">
        <v>9827</v>
      </c>
      <c r="E3130" s="11" t="s">
        <v>9515</v>
      </c>
      <c r="F3130" s="11" t="s">
        <v>9826</v>
      </c>
      <c r="G3130" s="12" t="s">
        <v>9828</v>
      </c>
      <c r="H3130" s="13" t="s">
        <v>370</v>
      </c>
      <c r="I3130" s="13"/>
      <c r="J3130" s="13" t="s">
        <v>370</v>
      </c>
      <c r="K3130" s="14" t="s">
        <v>370</v>
      </c>
      <c r="M3130" s="15" t="s">
        <v>370</v>
      </c>
      <c r="N3130" s="13"/>
      <c r="P3130" s="13"/>
      <c r="Q3130" s="13" t="s">
        <v>370</v>
      </c>
      <c r="R3130" s="13"/>
      <c r="S3130" s="13" t="s">
        <v>370</v>
      </c>
      <c r="T3130" s="13" t="s">
        <v>370</v>
      </c>
      <c r="W3130" s="13" t="s">
        <v>370</v>
      </c>
      <c r="Y3130" s="13"/>
      <c r="Z3130" s="14"/>
      <c r="AD3130" s="13">
        <f t="shared" si="324"/>
        <v>8</v>
      </c>
      <c r="AE3130" s="13">
        <f t="shared" si="325"/>
        <v>0</v>
      </c>
      <c r="AF3130" s="13">
        <f t="shared" si="326"/>
        <v>0</v>
      </c>
      <c r="AG3130" s="13">
        <f t="shared" si="327"/>
        <v>0</v>
      </c>
      <c r="AH3130" s="12">
        <f t="shared" si="329"/>
        <v>8</v>
      </c>
    </row>
    <row r="3131" spans="1:34" hidden="1" x14ac:dyDescent="0.3">
      <c r="A3131" s="11" t="s">
        <v>9829</v>
      </c>
      <c r="B3131" s="12" t="s">
        <v>4976</v>
      </c>
      <c r="C3131" s="12" t="s">
        <v>9747</v>
      </c>
      <c r="D3131" s="11" t="s">
        <v>9827</v>
      </c>
      <c r="E3131" s="11" t="s">
        <v>9830</v>
      </c>
      <c r="F3131" s="11" t="s">
        <v>9829</v>
      </c>
      <c r="G3131" s="12" t="s">
        <v>9831</v>
      </c>
      <c r="H3131" s="13" t="s">
        <v>370</v>
      </c>
      <c r="I3131" s="13"/>
      <c r="J3131" s="13" t="s">
        <v>370</v>
      </c>
      <c r="L3131" s="13" t="s">
        <v>370</v>
      </c>
      <c r="M3131" s="15"/>
      <c r="N3131" s="13"/>
      <c r="P3131" s="13"/>
      <c r="R3131" s="13"/>
      <c r="S3131" s="13" t="s">
        <v>370</v>
      </c>
      <c r="T3131" s="13"/>
      <c r="W3131" s="13"/>
      <c r="Y3131" s="13"/>
      <c r="Z3131" s="14"/>
      <c r="AD3131" s="13">
        <f t="shared" si="324"/>
        <v>4</v>
      </c>
      <c r="AE3131" s="13">
        <f t="shared" si="325"/>
        <v>0</v>
      </c>
      <c r="AF3131" s="13">
        <f t="shared" si="326"/>
        <v>0</v>
      </c>
      <c r="AG3131" s="13">
        <f t="shared" si="327"/>
        <v>0</v>
      </c>
      <c r="AH3131" s="12">
        <f t="shared" si="329"/>
        <v>4</v>
      </c>
    </row>
    <row r="3132" spans="1:34" hidden="1" x14ac:dyDescent="0.3">
      <c r="A3132" s="11" t="s">
        <v>9832</v>
      </c>
      <c r="B3132" s="12" t="s">
        <v>4976</v>
      </c>
      <c r="C3132" s="12" t="s">
        <v>9747</v>
      </c>
      <c r="D3132" s="11" t="s">
        <v>9827</v>
      </c>
      <c r="E3132" s="11" t="s">
        <v>7217</v>
      </c>
      <c r="F3132" s="11" t="s">
        <v>9832</v>
      </c>
      <c r="G3132" s="12" t="s">
        <v>9833</v>
      </c>
      <c r="H3132" s="13" t="s">
        <v>370</v>
      </c>
      <c r="I3132" s="13"/>
      <c r="J3132" s="13" t="s">
        <v>370</v>
      </c>
      <c r="L3132" s="13" t="s">
        <v>370</v>
      </c>
      <c r="M3132" s="15"/>
      <c r="N3132" s="13"/>
      <c r="P3132" s="13"/>
      <c r="R3132" s="13"/>
      <c r="S3132" s="13" t="s">
        <v>370</v>
      </c>
      <c r="T3132" s="13"/>
      <c r="W3132" s="13"/>
      <c r="Y3132" s="13"/>
      <c r="Z3132" s="14"/>
      <c r="AD3132" s="13">
        <f t="shared" si="324"/>
        <v>4</v>
      </c>
      <c r="AE3132" s="13">
        <f t="shared" si="325"/>
        <v>0</v>
      </c>
      <c r="AF3132" s="13">
        <f t="shared" si="326"/>
        <v>0</v>
      </c>
      <c r="AG3132" s="13">
        <f t="shared" si="327"/>
        <v>0</v>
      </c>
      <c r="AH3132" s="12">
        <f t="shared" si="329"/>
        <v>4</v>
      </c>
    </row>
    <row r="3133" spans="1:34" hidden="1" x14ac:dyDescent="0.3">
      <c r="A3133" s="11" t="s">
        <v>9834</v>
      </c>
      <c r="B3133" s="12" t="s">
        <v>4976</v>
      </c>
      <c r="C3133" s="12" t="s">
        <v>9747</v>
      </c>
      <c r="D3133" s="11" t="s">
        <v>9827</v>
      </c>
      <c r="E3133" s="11" t="s">
        <v>9835</v>
      </c>
      <c r="F3133" s="11" t="s">
        <v>9834</v>
      </c>
      <c r="G3133" s="12" t="s">
        <v>9836</v>
      </c>
      <c r="H3133" s="13" t="s">
        <v>370</v>
      </c>
      <c r="I3133" s="13"/>
      <c r="J3133" s="13" t="s">
        <v>370</v>
      </c>
      <c r="M3133" s="15"/>
      <c r="N3133" s="13"/>
      <c r="P3133" s="13"/>
      <c r="R3133" s="13"/>
      <c r="T3133" s="13"/>
      <c r="W3133" s="13"/>
      <c r="Y3133" s="13"/>
      <c r="Z3133" s="14"/>
      <c r="AD3133" s="13">
        <f t="shared" si="324"/>
        <v>2</v>
      </c>
      <c r="AE3133" s="13">
        <f t="shared" si="325"/>
        <v>0</v>
      </c>
      <c r="AF3133" s="13">
        <f t="shared" si="326"/>
        <v>0</v>
      </c>
      <c r="AG3133" s="13">
        <f t="shared" si="327"/>
        <v>0</v>
      </c>
      <c r="AH3133" s="12">
        <f t="shared" si="329"/>
        <v>2</v>
      </c>
    </row>
    <row r="3134" spans="1:34" hidden="1" x14ac:dyDescent="0.3">
      <c r="A3134" s="11" t="s">
        <v>9837</v>
      </c>
      <c r="B3134" s="12" t="s">
        <v>4976</v>
      </c>
      <c r="C3134" s="12" t="s">
        <v>9747</v>
      </c>
      <c r="D3134" s="11" t="s">
        <v>9827</v>
      </c>
      <c r="E3134" s="11" t="s">
        <v>9838</v>
      </c>
      <c r="F3134" s="11" t="s">
        <v>9837</v>
      </c>
      <c r="G3134" s="12" t="s">
        <v>9839</v>
      </c>
      <c r="H3134" s="13" t="s">
        <v>370</v>
      </c>
      <c r="I3134" s="13"/>
      <c r="J3134" s="13"/>
      <c r="L3134" s="13" t="s">
        <v>370</v>
      </c>
      <c r="M3134" s="15"/>
      <c r="N3134" s="13"/>
      <c r="P3134" s="13"/>
      <c r="R3134" s="13"/>
      <c r="T3134" s="13"/>
      <c r="W3134" s="13"/>
      <c r="Y3134" s="13"/>
      <c r="Z3134" s="14"/>
      <c r="AD3134" s="13">
        <f t="shared" si="324"/>
        <v>2</v>
      </c>
      <c r="AE3134" s="13">
        <f t="shared" si="325"/>
        <v>0</v>
      </c>
      <c r="AF3134" s="13">
        <f t="shared" si="326"/>
        <v>0</v>
      </c>
      <c r="AG3134" s="13">
        <f t="shared" si="327"/>
        <v>0</v>
      </c>
      <c r="AH3134" s="12">
        <f t="shared" si="329"/>
        <v>2</v>
      </c>
    </row>
    <row r="3135" spans="1:34" hidden="1" x14ac:dyDescent="0.3">
      <c r="A3135" s="11" t="s">
        <v>9840</v>
      </c>
      <c r="B3135" s="12" t="s">
        <v>4976</v>
      </c>
      <c r="C3135" s="12" t="s">
        <v>9747</v>
      </c>
      <c r="D3135" s="11" t="s">
        <v>9827</v>
      </c>
      <c r="E3135" s="11" t="s">
        <v>8708</v>
      </c>
      <c r="F3135" s="11" t="s">
        <v>9840</v>
      </c>
      <c r="G3135" s="12" t="s">
        <v>9841</v>
      </c>
      <c r="H3135" s="13" t="s">
        <v>370</v>
      </c>
      <c r="I3135" s="13"/>
      <c r="J3135" s="13" t="s">
        <v>370</v>
      </c>
      <c r="L3135" s="13" t="s">
        <v>370</v>
      </c>
      <c r="M3135" s="15"/>
      <c r="N3135" s="13"/>
      <c r="P3135" s="13"/>
      <c r="R3135" s="13"/>
      <c r="S3135" s="13" t="s">
        <v>370</v>
      </c>
      <c r="T3135" s="13"/>
      <c r="W3135" s="13"/>
      <c r="Y3135" s="13"/>
      <c r="Z3135" s="14"/>
      <c r="AD3135" s="13">
        <f t="shared" si="324"/>
        <v>4</v>
      </c>
      <c r="AE3135" s="13">
        <f t="shared" si="325"/>
        <v>0</v>
      </c>
      <c r="AF3135" s="13">
        <f t="shared" si="326"/>
        <v>0</v>
      </c>
      <c r="AG3135" s="13">
        <f t="shared" si="327"/>
        <v>0</v>
      </c>
      <c r="AH3135" s="12">
        <f t="shared" si="329"/>
        <v>4</v>
      </c>
    </row>
    <row r="3136" spans="1:34" hidden="1" x14ac:dyDescent="0.3">
      <c r="A3136" s="11" t="s">
        <v>9842</v>
      </c>
      <c r="B3136" s="12" t="s">
        <v>4976</v>
      </c>
      <c r="C3136" s="12" t="s">
        <v>9747</v>
      </c>
      <c r="D3136" s="11" t="s">
        <v>9827</v>
      </c>
      <c r="E3136" s="11" t="s">
        <v>9843</v>
      </c>
      <c r="F3136" s="11" t="s">
        <v>9842</v>
      </c>
      <c r="G3136" s="12" t="s">
        <v>9844</v>
      </c>
      <c r="H3136" s="16" t="s">
        <v>416</v>
      </c>
      <c r="I3136" s="13"/>
      <c r="J3136" s="13"/>
      <c r="M3136" s="15"/>
      <c r="N3136" s="13"/>
      <c r="P3136" s="13"/>
      <c r="R3136" s="13"/>
      <c r="T3136" s="13"/>
      <c r="W3136" s="13"/>
      <c r="Y3136" s="13"/>
      <c r="Z3136" s="14"/>
      <c r="AD3136" s="13">
        <f t="shared" si="324"/>
        <v>1</v>
      </c>
      <c r="AE3136" s="13">
        <f t="shared" si="325"/>
        <v>0</v>
      </c>
      <c r="AF3136" s="13">
        <f t="shared" si="326"/>
        <v>0</v>
      </c>
      <c r="AG3136" s="13">
        <f t="shared" si="327"/>
        <v>0</v>
      </c>
      <c r="AH3136" s="12">
        <f t="shared" si="329"/>
        <v>1</v>
      </c>
    </row>
    <row r="3137" spans="1:34" hidden="1" x14ac:dyDescent="0.3">
      <c r="A3137" s="11" t="s">
        <v>9845</v>
      </c>
      <c r="B3137" s="12" t="s">
        <v>4976</v>
      </c>
      <c r="C3137" s="12" t="s">
        <v>9747</v>
      </c>
      <c r="D3137" s="11" t="s">
        <v>9827</v>
      </c>
      <c r="E3137" s="11" t="s">
        <v>9846</v>
      </c>
      <c r="F3137" s="11" t="s">
        <v>9845</v>
      </c>
      <c r="G3137" s="12" t="s">
        <v>9847</v>
      </c>
      <c r="H3137" s="13" t="s">
        <v>370</v>
      </c>
      <c r="I3137" s="13"/>
      <c r="J3137" s="13"/>
      <c r="L3137" s="13" t="s">
        <v>370</v>
      </c>
      <c r="M3137" s="15"/>
      <c r="N3137" s="13"/>
      <c r="P3137" s="13"/>
      <c r="R3137" s="13"/>
      <c r="T3137" s="13"/>
      <c r="W3137" s="13"/>
      <c r="Y3137" s="13"/>
      <c r="Z3137" s="14" t="s">
        <v>396</v>
      </c>
      <c r="AD3137" s="13">
        <f t="shared" ref="AD3137:AD3200" si="330">COUNTIF(H3137:Z3137,"X")+COUNTIF(H3137:Z3137, "X(e)")</f>
        <v>2</v>
      </c>
      <c r="AE3137" s="13">
        <f t="shared" ref="AE3137:AE3200" si="331">COUNTIF(H3137:Z3137,"NB")</f>
        <v>0</v>
      </c>
      <c r="AF3137" s="13">
        <f t="shared" ref="AF3137:AF3200" si="332">COUNTIF(H3137:Z3137,"V")</f>
        <v>0</v>
      </c>
      <c r="AG3137" s="13">
        <f t="shared" ref="AG3137:AG3201" si="333">COUNTIF(H3137:AA3137,"IN")</f>
        <v>0</v>
      </c>
      <c r="AH3137" s="12">
        <f t="shared" si="329"/>
        <v>2</v>
      </c>
    </row>
    <row r="3138" spans="1:34" hidden="1" x14ac:dyDescent="0.3">
      <c r="A3138" s="11" t="s">
        <v>9848</v>
      </c>
      <c r="B3138" s="12" t="s">
        <v>4976</v>
      </c>
      <c r="C3138" s="12" t="s">
        <v>9747</v>
      </c>
      <c r="D3138" s="11" t="s">
        <v>9827</v>
      </c>
      <c r="E3138" s="11" t="s">
        <v>9849</v>
      </c>
      <c r="F3138" s="11" t="s">
        <v>9848</v>
      </c>
      <c r="G3138" s="12" t="s">
        <v>9850</v>
      </c>
      <c r="I3138" s="13"/>
      <c r="J3138" s="13"/>
      <c r="K3138" s="14" t="s">
        <v>370</v>
      </c>
      <c r="M3138" s="15" t="s">
        <v>370</v>
      </c>
      <c r="N3138" s="13"/>
      <c r="P3138" s="13"/>
      <c r="R3138" s="13"/>
      <c r="T3138" s="13"/>
      <c r="U3138" s="13" t="s">
        <v>524</v>
      </c>
      <c r="W3138" s="13" t="s">
        <v>370</v>
      </c>
      <c r="Y3138" s="13"/>
      <c r="Z3138" s="14"/>
      <c r="AD3138" s="13">
        <f t="shared" si="330"/>
        <v>3</v>
      </c>
      <c r="AE3138" s="13">
        <f t="shared" si="331"/>
        <v>0</v>
      </c>
      <c r="AF3138" s="13">
        <f t="shared" si="332"/>
        <v>1</v>
      </c>
      <c r="AG3138" s="13">
        <f t="shared" si="333"/>
        <v>0</v>
      </c>
      <c r="AH3138" s="12">
        <f t="shared" si="329"/>
        <v>4</v>
      </c>
    </row>
    <row r="3139" spans="1:34" hidden="1" x14ac:dyDescent="0.3">
      <c r="A3139" s="11" t="s">
        <v>9851</v>
      </c>
      <c r="B3139" s="12" t="s">
        <v>4976</v>
      </c>
      <c r="C3139" s="12" t="s">
        <v>9747</v>
      </c>
      <c r="D3139" s="11" t="s">
        <v>9827</v>
      </c>
      <c r="E3139" s="11" t="s">
        <v>7821</v>
      </c>
      <c r="F3139" s="11" t="s">
        <v>9851</v>
      </c>
      <c r="G3139" s="12" t="s">
        <v>9852</v>
      </c>
      <c r="H3139" s="13" t="s">
        <v>370</v>
      </c>
      <c r="I3139" s="13" t="s">
        <v>362</v>
      </c>
      <c r="J3139" s="13" t="s">
        <v>370</v>
      </c>
      <c r="K3139" s="14" t="s">
        <v>370</v>
      </c>
      <c r="L3139" s="13" t="s">
        <v>370</v>
      </c>
      <c r="M3139" s="15" t="s">
        <v>370</v>
      </c>
      <c r="N3139" s="13" t="s">
        <v>549</v>
      </c>
      <c r="O3139" s="13" t="s">
        <v>370</v>
      </c>
      <c r="P3139" s="13"/>
      <c r="Q3139" s="13" t="s">
        <v>370</v>
      </c>
      <c r="R3139" s="13" t="s">
        <v>370</v>
      </c>
      <c r="S3139" s="13" t="s">
        <v>370</v>
      </c>
      <c r="T3139" s="13" t="s">
        <v>396</v>
      </c>
      <c r="U3139" s="13" t="s">
        <v>370</v>
      </c>
      <c r="V3139" s="13" t="s">
        <v>370</v>
      </c>
      <c r="W3139" s="13" t="s">
        <v>370</v>
      </c>
      <c r="Y3139" s="13" t="s">
        <v>549</v>
      </c>
      <c r="Z3139" s="14"/>
      <c r="AD3139" s="13">
        <f t="shared" si="330"/>
        <v>12</v>
      </c>
      <c r="AE3139" s="13">
        <f t="shared" si="331"/>
        <v>0</v>
      </c>
      <c r="AF3139" s="13">
        <f t="shared" si="332"/>
        <v>0</v>
      </c>
      <c r="AG3139" s="13">
        <f t="shared" si="333"/>
        <v>3</v>
      </c>
      <c r="AH3139" s="12">
        <f t="shared" si="329"/>
        <v>15</v>
      </c>
    </row>
    <row r="3140" spans="1:34" hidden="1" x14ac:dyDescent="0.3">
      <c r="A3140" s="11" t="s">
        <v>9853</v>
      </c>
      <c r="B3140" s="12" t="s">
        <v>4976</v>
      </c>
      <c r="C3140" s="12" t="s">
        <v>9747</v>
      </c>
      <c r="D3140" s="11" t="s">
        <v>9827</v>
      </c>
      <c r="E3140" s="11" t="s">
        <v>9854</v>
      </c>
      <c r="F3140" s="11" t="s">
        <v>9853</v>
      </c>
      <c r="G3140" s="12" t="s">
        <v>9855</v>
      </c>
      <c r="H3140" s="13" t="s">
        <v>370</v>
      </c>
      <c r="I3140" s="13"/>
      <c r="J3140" s="13" t="s">
        <v>370</v>
      </c>
      <c r="K3140" s="14" t="s">
        <v>370</v>
      </c>
      <c r="L3140" s="13" t="s">
        <v>370</v>
      </c>
      <c r="M3140" s="15" t="s">
        <v>370</v>
      </c>
      <c r="N3140" s="13"/>
      <c r="O3140" s="13" t="s">
        <v>370</v>
      </c>
      <c r="P3140" s="13"/>
      <c r="Q3140" s="13" t="s">
        <v>370</v>
      </c>
      <c r="R3140" s="13" t="s">
        <v>370</v>
      </c>
      <c r="S3140" s="13" t="s">
        <v>370</v>
      </c>
      <c r="T3140" s="13" t="s">
        <v>370</v>
      </c>
      <c r="U3140" s="13" t="s">
        <v>370</v>
      </c>
      <c r="V3140" s="13" t="s">
        <v>370</v>
      </c>
      <c r="W3140" s="13" t="s">
        <v>370</v>
      </c>
      <c r="Y3140" s="13"/>
      <c r="Z3140" s="14" t="s">
        <v>524</v>
      </c>
      <c r="AD3140" s="13">
        <f t="shared" si="330"/>
        <v>13</v>
      </c>
      <c r="AE3140" s="13">
        <f t="shared" si="331"/>
        <v>0</v>
      </c>
      <c r="AF3140" s="13">
        <f t="shared" si="332"/>
        <v>1</v>
      </c>
      <c r="AG3140" s="13">
        <f t="shared" si="333"/>
        <v>0</v>
      </c>
      <c r="AH3140" s="12">
        <f t="shared" si="329"/>
        <v>14</v>
      </c>
    </row>
    <row r="3141" spans="1:34" hidden="1" x14ac:dyDescent="0.3">
      <c r="A3141" s="11" t="s">
        <v>9856</v>
      </c>
      <c r="B3141" s="12" t="s">
        <v>4976</v>
      </c>
      <c r="C3141" s="12" t="s">
        <v>9747</v>
      </c>
      <c r="D3141" s="11" t="s">
        <v>9827</v>
      </c>
      <c r="E3141" s="11" t="s">
        <v>7120</v>
      </c>
      <c r="F3141" s="11" t="s">
        <v>9856</v>
      </c>
      <c r="G3141" s="12" t="s">
        <v>9857</v>
      </c>
      <c r="I3141" s="13"/>
      <c r="J3141" s="13"/>
      <c r="L3141" s="13" t="s">
        <v>370</v>
      </c>
      <c r="M3141" s="15"/>
      <c r="N3141" s="13"/>
      <c r="P3141" s="13"/>
      <c r="R3141" s="13"/>
      <c r="S3141" s="13" t="s">
        <v>370</v>
      </c>
      <c r="T3141" s="13"/>
      <c r="W3141" s="13"/>
      <c r="Y3141" s="13"/>
      <c r="Z3141" s="14"/>
      <c r="AD3141" s="13">
        <f t="shared" si="330"/>
        <v>2</v>
      </c>
      <c r="AE3141" s="13">
        <f t="shared" si="331"/>
        <v>0</v>
      </c>
      <c r="AF3141" s="13">
        <f t="shared" si="332"/>
        <v>0</v>
      </c>
      <c r="AG3141" s="13">
        <f t="shared" si="333"/>
        <v>0</v>
      </c>
      <c r="AH3141" s="12">
        <f t="shared" si="329"/>
        <v>2</v>
      </c>
    </row>
    <row r="3142" spans="1:34" hidden="1" x14ac:dyDescent="0.3">
      <c r="A3142" s="11" t="s">
        <v>9858</v>
      </c>
      <c r="B3142" s="12" t="s">
        <v>4976</v>
      </c>
      <c r="C3142" s="12" t="s">
        <v>9747</v>
      </c>
      <c r="D3142" s="11" t="s">
        <v>9827</v>
      </c>
      <c r="E3142" s="11" t="s">
        <v>471</v>
      </c>
      <c r="F3142" s="11" t="s">
        <v>9858</v>
      </c>
      <c r="G3142" s="12" t="s">
        <v>9859</v>
      </c>
      <c r="I3142" s="13"/>
      <c r="J3142" s="13"/>
      <c r="M3142" s="15"/>
      <c r="N3142" s="13"/>
      <c r="O3142" s="13" t="s">
        <v>370</v>
      </c>
      <c r="P3142" s="13"/>
      <c r="R3142" s="13"/>
      <c r="S3142" s="13" t="s">
        <v>370</v>
      </c>
      <c r="T3142" s="13"/>
      <c r="W3142" s="13"/>
      <c r="Y3142" s="13"/>
      <c r="Z3142" s="14"/>
      <c r="AD3142" s="13">
        <f t="shared" si="330"/>
        <v>2</v>
      </c>
      <c r="AE3142" s="13">
        <f t="shared" si="331"/>
        <v>0</v>
      </c>
      <c r="AF3142" s="13">
        <f t="shared" si="332"/>
        <v>0</v>
      </c>
      <c r="AG3142" s="13">
        <f t="shared" si="333"/>
        <v>0</v>
      </c>
      <c r="AH3142" s="12">
        <f t="shared" si="329"/>
        <v>2</v>
      </c>
    </row>
    <row r="3143" spans="1:34" hidden="1" x14ac:dyDescent="0.3">
      <c r="A3143" s="11" t="s">
        <v>9860</v>
      </c>
      <c r="B3143" s="12" t="s">
        <v>4976</v>
      </c>
      <c r="C3143" s="12" t="s">
        <v>9747</v>
      </c>
      <c r="D3143" s="11" t="s">
        <v>9861</v>
      </c>
      <c r="E3143" s="11" t="s">
        <v>3319</v>
      </c>
      <c r="F3143" s="11" t="s">
        <v>9860</v>
      </c>
      <c r="G3143" s="12" t="s">
        <v>9862</v>
      </c>
      <c r="H3143" s="13" t="s">
        <v>370</v>
      </c>
      <c r="I3143" s="13"/>
      <c r="J3143" s="13" t="s">
        <v>370</v>
      </c>
      <c r="L3143" s="13" t="s">
        <v>370</v>
      </c>
      <c r="M3143" s="15"/>
      <c r="N3143" s="13"/>
      <c r="P3143" s="13"/>
      <c r="R3143" s="13"/>
      <c r="S3143" s="13" t="s">
        <v>370</v>
      </c>
      <c r="T3143" s="13"/>
      <c r="W3143" s="13"/>
      <c r="Y3143" s="13"/>
      <c r="Z3143" s="14"/>
      <c r="AD3143" s="13">
        <f t="shared" si="330"/>
        <v>4</v>
      </c>
      <c r="AE3143" s="13">
        <f t="shared" si="331"/>
        <v>0</v>
      </c>
      <c r="AF3143" s="13">
        <f t="shared" si="332"/>
        <v>0</v>
      </c>
      <c r="AG3143" s="13">
        <f t="shared" si="333"/>
        <v>0</v>
      </c>
      <c r="AH3143" s="12">
        <f t="shared" si="329"/>
        <v>4</v>
      </c>
    </row>
    <row r="3144" spans="1:34" hidden="1" x14ac:dyDescent="0.3">
      <c r="A3144" s="11" t="s">
        <v>9863</v>
      </c>
      <c r="B3144" s="12" t="s">
        <v>4976</v>
      </c>
      <c r="C3144" s="12" t="s">
        <v>9747</v>
      </c>
      <c r="D3144" s="11" t="s">
        <v>9861</v>
      </c>
      <c r="E3144" s="11" t="s">
        <v>6107</v>
      </c>
      <c r="F3144" s="11" t="s">
        <v>9863</v>
      </c>
      <c r="G3144" s="12" t="s">
        <v>9864</v>
      </c>
      <c r="I3144" s="13"/>
      <c r="J3144" s="13" t="s">
        <v>370</v>
      </c>
      <c r="M3144" s="15"/>
      <c r="N3144" s="13"/>
      <c r="P3144" s="13"/>
      <c r="R3144" s="13"/>
      <c r="S3144" s="13" t="s">
        <v>370</v>
      </c>
      <c r="T3144" s="13"/>
      <c r="W3144" s="13"/>
      <c r="Y3144" s="13"/>
      <c r="Z3144" s="14"/>
      <c r="AD3144" s="13">
        <f t="shared" si="330"/>
        <v>2</v>
      </c>
      <c r="AE3144" s="13">
        <f t="shared" si="331"/>
        <v>0</v>
      </c>
      <c r="AF3144" s="13">
        <f t="shared" si="332"/>
        <v>0</v>
      </c>
      <c r="AG3144" s="13">
        <f t="shared" si="333"/>
        <v>0</v>
      </c>
      <c r="AH3144" s="12">
        <f t="shared" si="329"/>
        <v>2</v>
      </c>
    </row>
    <row r="3145" spans="1:34" hidden="1" x14ac:dyDescent="0.3">
      <c r="A3145" s="11" t="s">
        <v>9865</v>
      </c>
      <c r="B3145" s="12" t="s">
        <v>4976</v>
      </c>
      <c r="C3145" s="12" t="s">
        <v>9747</v>
      </c>
      <c r="D3145" s="11" t="s">
        <v>9861</v>
      </c>
      <c r="E3145" s="11" t="s">
        <v>2722</v>
      </c>
      <c r="F3145" s="11" t="s">
        <v>9865</v>
      </c>
      <c r="G3145" s="12" t="s">
        <v>9866</v>
      </c>
      <c r="H3145" s="13" t="s">
        <v>370</v>
      </c>
      <c r="I3145" s="13"/>
      <c r="J3145" s="13"/>
      <c r="L3145" s="13" t="s">
        <v>370</v>
      </c>
      <c r="M3145" s="15"/>
      <c r="N3145" s="13"/>
      <c r="P3145" s="13"/>
      <c r="R3145" s="13"/>
      <c r="T3145" s="13"/>
      <c r="W3145" s="13"/>
      <c r="Y3145" s="13"/>
      <c r="Z3145" s="14"/>
      <c r="AD3145" s="13">
        <f t="shared" si="330"/>
        <v>2</v>
      </c>
      <c r="AE3145" s="13">
        <f t="shared" si="331"/>
        <v>0</v>
      </c>
      <c r="AF3145" s="13">
        <f t="shared" si="332"/>
        <v>0</v>
      </c>
      <c r="AG3145" s="13">
        <f t="shared" si="333"/>
        <v>0</v>
      </c>
      <c r="AH3145" s="12">
        <f t="shared" si="329"/>
        <v>2</v>
      </c>
    </row>
    <row r="3146" spans="1:34" hidden="1" x14ac:dyDescent="0.3">
      <c r="A3146" s="11" t="s">
        <v>9867</v>
      </c>
      <c r="B3146" s="12" t="s">
        <v>4976</v>
      </c>
      <c r="C3146" s="12" t="s">
        <v>9747</v>
      </c>
      <c r="D3146" s="11" t="s">
        <v>9861</v>
      </c>
      <c r="E3146" s="11" t="s">
        <v>2952</v>
      </c>
      <c r="F3146" s="11" t="s">
        <v>9867</v>
      </c>
      <c r="G3146" s="12" t="s">
        <v>9868</v>
      </c>
      <c r="H3146" s="13" t="s">
        <v>370</v>
      </c>
      <c r="I3146" s="13"/>
      <c r="J3146" s="13"/>
      <c r="L3146" s="13" t="s">
        <v>370</v>
      </c>
      <c r="M3146" s="15"/>
      <c r="N3146" s="13"/>
      <c r="P3146" s="13"/>
      <c r="R3146" s="13"/>
      <c r="T3146" s="13"/>
      <c r="W3146" s="13"/>
      <c r="Y3146" s="13"/>
      <c r="Z3146" s="14" t="s">
        <v>524</v>
      </c>
      <c r="AD3146" s="13">
        <f t="shared" si="330"/>
        <v>2</v>
      </c>
      <c r="AE3146" s="13">
        <f t="shared" si="331"/>
        <v>0</v>
      </c>
      <c r="AF3146" s="13">
        <f t="shared" si="332"/>
        <v>1</v>
      </c>
      <c r="AG3146" s="13">
        <f t="shared" si="333"/>
        <v>0</v>
      </c>
      <c r="AH3146" s="12">
        <f t="shared" si="329"/>
        <v>3</v>
      </c>
    </row>
    <row r="3147" spans="1:34" hidden="1" x14ac:dyDescent="0.3">
      <c r="A3147" s="11" t="s">
        <v>9869</v>
      </c>
      <c r="B3147" s="12" t="s">
        <v>4976</v>
      </c>
      <c r="C3147" s="12" t="s">
        <v>9747</v>
      </c>
      <c r="D3147" s="11" t="s">
        <v>9870</v>
      </c>
      <c r="E3147" s="11" t="s">
        <v>5095</v>
      </c>
      <c r="F3147" s="11" t="s">
        <v>9869</v>
      </c>
      <c r="G3147" s="12" t="s">
        <v>9871</v>
      </c>
      <c r="H3147" s="13" t="s">
        <v>370</v>
      </c>
      <c r="I3147" s="13"/>
      <c r="J3147" s="13" t="s">
        <v>370</v>
      </c>
      <c r="L3147" s="13" t="s">
        <v>370</v>
      </c>
      <c r="M3147" s="15" t="s">
        <v>370</v>
      </c>
      <c r="N3147" s="13"/>
      <c r="O3147" s="13" t="s">
        <v>370</v>
      </c>
      <c r="P3147" s="13"/>
      <c r="R3147" s="13"/>
      <c r="S3147" s="13" t="s">
        <v>370</v>
      </c>
      <c r="T3147" s="13"/>
      <c r="W3147" s="13" t="s">
        <v>370</v>
      </c>
      <c r="Y3147" s="13"/>
      <c r="Z3147" s="14"/>
      <c r="AD3147" s="13">
        <f>COUNTIF(H3147:Z3147,"X")+COUNTIF(H3147:Z3147, "X(e)")</f>
        <v>7</v>
      </c>
      <c r="AE3147" s="13">
        <f>COUNTIF(H3147:Z3147,"NB")</f>
        <v>0</v>
      </c>
      <c r="AF3147" s="13">
        <f>COUNTIF(H3147:Z3147,"V")</f>
        <v>0</v>
      </c>
      <c r="AG3147" s="13">
        <f>COUNTIF(H3147:AA3147,"IN")</f>
        <v>0</v>
      </c>
      <c r="AH3147" s="12">
        <f>SUM(AD3147:AG3147)</f>
        <v>7</v>
      </c>
    </row>
    <row r="3148" spans="1:34" hidden="1" x14ac:dyDescent="0.3">
      <c r="A3148" s="11" t="s">
        <v>9872</v>
      </c>
      <c r="B3148" s="12" t="s">
        <v>4976</v>
      </c>
      <c r="C3148" s="12" t="s">
        <v>9747</v>
      </c>
      <c r="D3148" s="11" t="s">
        <v>9870</v>
      </c>
      <c r="E3148" s="11" t="s">
        <v>9873</v>
      </c>
      <c r="F3148" s="11" t="s">
        <v>9872</v>
      </c>
      <c r="G3148" s="12" t="s">
        <v>9874</v>
      </c>
      <c r="H3148" s="13" t="s">
        <v>370</v>
      </c>
      <c r="I3148" s="13"/>
      <c r="J3148" s="13" t="s">
        <v>370</v>
      </c>
      <c r="L3148" s="13" t="s">
        <v>370</v>
      </c>
      <c r="M3148" s="15"/>
      <c r="N3148" s="13"/>
      <c r="O3148" s="13" t="s">
        <v>370</v>
      </c>
      <c r="P3148" s="13"/>
      <c r="R3148" s="13"/>
      <c r="S3148" s="13" t="s">
        <v>370</v>
      </c>
      <c r="T3148" s="13"/>
      <c r="W3148" s="13"/>
      <c r="Y3148" s="13"/>
      <c r="Z3148" s="14"/>
      <c r="AD3148" s="13">
        <f>COUNTIF(H3148:Z3148,"X")+COUNTIF(H3148:Z3148, "X(e)")</f>
        <v>5</v>
      </c>
      <c r="AE3148" s="13">
        <f>COUNTIF(H3148:Z3148,"NB")</f>
        <v>0</v>
      </c>
      <c r="AF3148" s="13">
        <f>COUNTIF(H3148:Z3148,"V")</f>
        <v>0</v>
      </c>
      <c r="AG3148" s="13">
        <f>COUNTIF(H3148:AA3148,"IN")</f>
        <v>0</v>
      </c>
      <c r="AH3148" s="12">
        <f>SUM(AD3148:AG3148)</f>
        <v>5</v>
      </c>
    </row>
    <row r="3149" spans="1:34" hidden="1" x14ac:dyDescent="0.3">
      <c r="A3149" s="11" t="s">
        <v>9875</v>
      </c>
      <c r="B3149" s="12" t="s">
        <v>4976</v>
      </c>
      <c r="C3149" s="12" t="s">
        <v>9747</v>
      </c>
      <c r="D3149" s="11" t="s">
        <v>9876</v>
      </c>
      <c r="E3149" s="11" t="s">
        <v>9877</v>
      </c>
      <c r="F3149" s="11" t="s">
        <v>9875</v>
      </c>
      <c r="G3149" s="12" t="s">
        <v>9878</v>
      </c>
      <c r="H3149" s="13" t="s">
        <v>370</v>
      </c>
      <c r="I3149" s="13"/>
      <c r="J3149" s="13" t="s">
        <v>370</v>
      </c>
      <c r="K3149" s="14" t="s">
        <v>524</v>
      </c>
      <c r="L3149" s="13" t="s">
        <v>370</v>
      </c>
      <c r="M3149" s="15"/>
      <c r="N3149" s="13"/>
      <c r="P3149" s="13"/>
      <c r="R3149" s="13"/>
      <c r="S3149" s="13" t="s">
        <v>370</v>
      </c>
      <c r="T3149" s="13"/>
      <c r="V3149" s="13" t="s">
        <v>524</v>
      </c>
      <c r="W3149" s="13"/>
      <c r="Y3149" s="13"/>
      <c r="Z3149" s="14" t="s">
        <v>524</v>
      </c>
      <c r="AD3149" s="13">
        <f>COUNTIF(H3149:Z3149,"X")+COUNTIF(H3149:Z3149, "X(e)")</f>
        <v>4</v>
      </c>
      <c r="AE3149" s="13">
        <f>COUNTIF(H3149:Z3149,"NB")</f>
        <v>0</v>
      </c>
      <c r="AF3149" s="13">
        <f>COUNTIF(H3149:Z3149,"V")</f>
        <v>3</v>
      </c>
      <c r="AG3149" s="13">
        <f>COUNTIF(H3149:AA3149,"IN")</f>
        <v>0</v>
      </c>
      <c r="AH3149" s="12">
        <f>SUM(AD3149:AG3149)</f>
        <v>7</v>
      </c>
    </row>
    <row r="3150" spans="1:34" hidden="1" x14ac:dyDescent="0.3">
      <c r="A3150" s="11" t="s">
        <v>9879</v>
      </c>
      <c r="B3150" s="12" t="s">
        <v>4976</v>
      </c>
      <c r="C3150" s="12" t="s">
        <v>9747</v>
      </c>
      <c r="D3150" s="11" t="s">
        <v>9876</v>
      </c>
      <c r="E3150" s="11" t="s">
        <v>6620</v>
      </c>
      <c r="F3150" s="11" t="s">
        <v>9879</v>
      </c>
      <c r="G3150" s="12" t="s">
        <v>9880</v>
      </c>
      <c r="H3150" s="13" t="s">
        <v>370</v>
      </c>
      <c r="I3150" s="13"/>
      <c r="J3150" s="13" t="s">
        <v>370</v>
      </c>
      <c r="L3150" s="13" t="s">
        <v>370</v>
      </c>
      <c r="M3150" s="15"/>
      <c r="N3150" s="13"/>
      <c r="O3150" s="13" t="s">
        <v>370</v>
      </c>
      <c r="P3150" s="13"/>
      <c r="R3150" s="13"/>
      <c r="S3150" s="13" t="s">
        <v>370</v>
      </c>
      <c r="T3150" s="13"/>
      <c r="W3150" s="13"/>
      <c r="Y3150" s="13"/>
      <c r="Z3150" s="14"/>
      <c r="AD3150" s="13">
        <f>COUNTIF(H3150:Z3150,"X")+COUNTIF(H3150:Z3150, "X(e)")</f>
        <v>5</v>
      </c>
      <c r="AE3150" s="13">
        <f>COUNTIF(H3150:Z3150,"NB")</f>
        <v>0</v>
      </c>
      <c r="AF3150" s="13">
        <f>COUNTIF(H3150:Z3150,"V")</f>
        <v>0</v>
      </c>
      <c r="AG3150" s="13">
        <f>COUNTIF(H3150:AA3150,"IN")</f>
        <v>0</v>
      </c>
      <c r="AH3150" s="12">
        <f>SUM(AD3150:AG3150)</f>
        <v>5</v>
      </c>
    </row>
    <row r="3151" spans="1:34" hidden="1" x14ac:dyDescent="0.3">
      <c r="A3151" s="11" t="s">
        <v>9881</v>
      </c>
      <c r="B3151" s="12" t="s">
        <v>4976</v>
      </c>
      <c r="C3151" s="12" t="s">
        <v>9747</v>
      </c>
      <c r="D3151" s="11" t="s">
        <v>9876</v>
      </c>
      <c r="E3151" s="11" t="s">
        <v>5448</v>
      </c>
      <c r="F3151" s="11" t="s">
        <v>9881</v>
      </c>
      <c r="G3151" s="12" t="s">
        <v>9882</v>
      </c>
      <c r="H3151" s="16" t="s">
        <v>416</v>
      </c>
      <c r="I3151" s="13"/>
      <c r="J3151" s="13"/>
      <c r="M3151" s="15"/>
      <c r="N3151" s="13"/>
      <c r="P3151" s="13"/>
      <c r="R3151" s="13"/>
      <c r="T3151" s="13"/>
      <c r="W3151" s="13"/>
      <c r="Y3151" s="13"/>
      <c r="Z3151" s="14"/>
      <c r="AD3151" s="13">
        <f>COUNTIF(H3151:Z3151,"X")+COUNTIF(H3151:Z3151, "X(e)")</f>
        <v>1</v>
      </c>
      <c r="AE3151" s="13">
        <f>COUNTIF(H3151:Z3151,"NB")</f>
        <v>0</v>
      </c>
      <c r="AF3151" s="13">
        <f>COUNTIF(H3151:Z3151,"V")</f>
        <v>0</v>
      </c>
      <c r="AG3151" s="13">
        <f>COUNTIF(H3151:AA3151,"IN")</f>
        <v>0</v>
      </c>
      <c r="AH3151" s="12">
        <f>SUM(AD3151:AG3151)</f>
        <v>1</v>
      </c>
    </row>
    <row r="3152" spans="1:34" hidden="1" x14ac:dyDescent="0.3">
      <c r="A3152" s="11" t="s">
        <v>9883</v>
      </c>
      <c r="B3152" s="12" t="s">
        <v>4976</v>
      </c>
      <c r="C3152" s="12" t="s">
        <v>9747</v>
      </c>
      <c r="D3152" s="11" t="s">
        <v>9876</v>
      </c>
      <c r="E3152" s="11" t="s">
        <v>3449</v>
      </c>
      <c r="F3152" s="11" t="s">
        <v>9883</v>
      </c>
      <c r="G3152" s="12" t="s">
        <v>9884</v>
      </c>
      <c r="I3152" s="13"/>
      <c r="J3152" s="13" t="s">
        <v>370</v>
      </c>
      <c r="K3152" s="14" t="s">
        <v>370</v>
      </c>
      <c r="M3152" s="15"/>
      <c r="N3152" s="13"/>
      <c r="P3152" s="13"/>
      <c r="R3152" s="13"/>
      <c r="T3152" s="13"/>
      <c r="W3152" s="13"/>
      <c r="Y3152" s="13"/>
      <c r="Z3152" s="14"/>
      <c r="AD3152" s="13">
        <f t="shared" si="330"/>
        <v>2</v>
      </c>
      <c r="AE3152" s="13">
        <f t="shared" si="331"/>
        <v>0</v>
      </c>
      <c r="AF3152" s="13">
        <f t="shared" si="332"/>
        <v>0</v>
      </c>
      <c r="AG3152" s="13">
        <f t="shared" si="333"/>
        <v>0</v>
      </c>
      <c r="AH3152" s="12">
        <f t="shared" si="329"/>
        <v>2</v>
      </c>
    </row>
    <row r="3153" spans="1:34" hidden="1" x14ac:dyDescent="0.3">
      <c r="A3153" s="11" t="s">
        <v>9885</v>
      </c>
      <c r="B3153" s="12" t="s">
        <v>4976</v>
      </c>
      <c r="C3153" s="12" t="s">
        <v>9747</v>
      </c>
      <c r="D3153" s="11" t="s">
        <v>9886</v>
      </c>
      <c r="E3153" s="11" t="s">
        <v>6404</v>
      </c>
      <c r="F3153" s="11" t="s">
        <v>9885</v>
      </c>
      <c r="G3153" s="12" t="s">
        <v>9887</v>
      </c>
      <c r="H3153" s="13" t="s">
        <v>370</v>
      </c>
      <c r="I3153" s="13"/>
      <c r="J3153" s="13" t="s">
        <v>370</v>
      </c>
      <c r="L3153" s="13" t="s">
        <v>370</v>
      </c>
      <c r="M3153" s="15"/>
      <c r="N3153" s="13"/>
      <c r="P3153" s="13"/>
      <c r="R3153" s="13"/>
      <c r="T3153" s="13"/>
      <c r="W3153" s="13"/>
      <c r="Y3153" s="13"/>
      <c r="Z3153" s="14"/>
      <c r="AD3153" s="13">
        <f>COUNTIF(H3153:Z3153,"X")+COUNTIF(H3153:Z3153, "X(e)")</f>
        <v>3</v>
      </c>
      <c r="AE3153" s="13">
        <f>COUNTIF(H3153:Z3153,"NB")</f>
        <v>0</v>
      </c>
      <c r="AF3153" s="13">
        <f>COUNTIF(H3153:Z3153,"V")</f>
        <v>0</v>
      </c>
      <c r="AG3153" s="13">
        <f>COUNTIF(H3153:AA3153,"IN")</f>
        <v>0</v>
      </c>
      <c r="AH3153" s="12">
        <f>SUM(AD3153:AG3153)</f>
        <v>3</v>
      </c>
    </row>
    <row r="3154" spans="1:34" hidden="1" x14ac:dyDescent="0.3">
      <c r="A3154" s="11" t="s">
        <v>9888</v>
      </c>
      <c r="B3154" s="12" t="s">
        <v>4976</v>
      </c>
      <c r="C3154" s="12" t="s">
        <v>9747</v>
      </c>
      <c r="D3154" s="11" t="s">
        <v>9886</v>
      </c>
      <c r="E3154" s="11" t="s">
        <v>9889</v>
      </c>
      <c r="F3154" s="11" t="s">
        <v>9888</v>
      </c>
      <c r="G3154" s="12" t="s">
        <v>9890</v>
      </c>
      <c r="I3154" s="13"/>
      <c r="J3154" s="13" t="s">
        <v>370</v>
      </c>
      <c r="L3154" s="13" t="s">
        <v>370</v>
      </c>
      <c r="M3154" s="15"/>
      <c r="N3154" s="13"/>
      <c r="P3154" s="13"/>
      <c r="R3154" s="13"/>
      <c r="S3154" s="13" t="s">
        <v>370</v>
      </c>
      <c r="T3154" s="13"/>
      <c r="W3154" s="13"/>
      <c r="Y3154" s="13"/>
      <c r="Z3154" s="14"/>
      <c r="AD3154" s="13">
        <f>COUNTIF(H3154:Z3154,"X")+COUNTIF(H3154:Z3154, "X(e)")</f>
        <v>3</v>
      </c>
      <c r="AE3154" s="13">
        <f>COUNTIF(H3154:Z3154,"NB")</f>
        <v>0</v>
      </c>
      <c r="AF3154" s="13">
        <f>COUNTIF(H3154:Z3154,"V")</f>
        <v>0</v>
      </c>
      <c r="AG3154" s="13">
        <f>COUNTIF(H3154:AA3154,"IN")</f>
        <v>0</v>
      </c>
      <c r="AH3154" s="12">
        <f>SUM(AD3154:AG3154)</f>
        <v>3</v>
      </c>
    </row>
    <row r="3155" spans="1:34" hidden="1" x14ac:dyDescent="0.3">
      <c r="A3155" s="11" t="s">
        <v>9891</v>
      </c>
      <c r="B3155" s="12" t="s">
        <v>4976</v>
      </c>
      <c r="C3155" s="12" t="s">
        <v>9747</v>
      </c>
      <c r="D3155" s="11" t="s">
        <v>9886</v>
      </c>
      <c r="E3155" s="11" t="s">
        <v>9892</v>
      </c>
      <c r="F3155" s="11" t="s">
        <v>9891</v>
      </c>
      <c r="G3155" s="12" t="s">
        <v>9893</v>
      </c>
      <c r="H3155" s="13" t="s">
        <v>396</v>
      </c>
      <c r="I3155" s="13"/>
      <c r="J3155" s="13" t="s">
        <v>370</v>
      </c>
      <c r="L3155" s="13" t="s">
        <v>370</v>
      </c>
      <c r="M3155" s="15"/>
      <c r="N3155" s="13"/>
      <c r="P3155" s="13"/>
      <c r="R3155" s="13"/>
      <c r="S3155" s="13" t="s">
        <v>370</v>
      </c>
      <c r="T3155" s="13"/>
      <c r="W3155" s="13"/>
      <c r="Y3155" s="13"/>
      <c r="Z3155" s="14"/>
      <c r="AD3155" s="13">
        <f>COUNTIF(H3155:Z3155,"X")+COUNTIF(H3155:Z3155, "X(e)")</f>
        <v>3</v>
      </c>
      <c r="AE3155" s="13">
        <f>COUNTIF(H3155:Z3155,"NB")</f>
        <v>0</v>
      </c>
      <c r="AF3155" s="13">
        <f>COUNTIF(H3155:Z3155,"V")</f>
        <v>0</v>
      </c>
      <c r="AG3155" s="13">
        <f>COUNTIF(H3155:AA3155,"IN")</f>
        <v>0</v>
      </c>
      <c r="AH3155" s="12">
        <f>SUM(AD3155:AG3155)</f>
        <v>3</v>
      </c>
    </row>
    <row r="3156" spans="1:34" hidden="1" x14ac:dyDescent="0.3">
      <c r="A3156" s="11" t="s">
        <v>9894</v>
      </c>
      <c r="B3156" s="12" t="s">
        <v>4976</v>
      </c>
      <c r="C3156" s="12" t="s">
        <v>9747</v>
      </c>
      <c r="D3156" s="11" t="s">
        <v>9886</v>
      </c>
      <c r="E3156" s="11" t="s">
        <v>3673</v>
      </c>
      <c r="F3156" s="11" t="s">
        <v>9894</v>
      </c>
      <c r="G3156" s="12" t="s">
        <v>9895</v>
      </c>
      <c r="H3156" s="13" t="s">
        <v>370</v>
      </c>
      <c r="I3156" s="13"/>
      <c r="J3156" s="13" t="s">
        <v>370</v>
      </c>
      <c r="M3156" s="15"/>
      <c r="N3156" s="13"/>
      <c r="P3156" s="13"/>
      <c r="R3156" s="13"/>
      <c r="S3156" s="13" t="s">
        <v>370</v>
      </c>
      <c r="T3156" s="13"/>
      <c r="W3156" s="13"/>
      <c r="Y3156" s="13"/>
      <c r="Z3156" s="14"/>
      <c r="AD3156" s="13">
        <f>COUNTIF(H3156:Z3156,"X")+COUNTIF(H3156:Z3156, "X(e)")</f>
        <v>3</v>
      </c>
      <c r="AE3156" s="13">
        <f>COUNTIF(H3156:Z3156,"NB")</f>
        <v>0</v>
      </c>
      <c r="AF3156" s="13">
        <f>COUNTIF(H3156:Z3156,"V")</f>
        <v>0</v>
      </c>
      <c r="AG3156" s="13">
        <f>COUNTIF(H3156:AA3156,"IN")</f>
        <v>0</v>
      </c>
      <c r="AH3156" s="12">
        <f>SUM(AD3156:AG3156)</f>
        <v>3</v>
      </c>
    </row>
    <row r="3157" spans="1:34" hidden="1" x14ac:dyDescent="0.3">
      <c r="A3157" s="11" t="s">
        <v>9896</v>
      </c>
      <c r="B3157" s="12" t="s">
        <v>4976</v>
      </c>
      <c r="C3157" s="12" t="s">
        <v>9747</v>
      </c>
      <c r="D3157" s="11" t="s">
        <v>9897</v>
      </c>
      <c r="E3157" s="11" t="s">
        <v>9898</v>
      </c>
      <c r="F3157" s="11" t="s">
        <v>9896</v>
      </c>
      <c r="G3157" s="12" t="s">
        <v>9899</v>
      </c>
      <c r="H3157" s="13" t="s">
        <v>370</v>
      </c>
      <c r="I3157" s="13"/>
      <c r="J3157" s="13"/>
      <c r="L3157" s="13" t="s">
        <v>370</v>
      </c>
      <c r="M3157" s="15"/>
      <c r="N3157" s="13"/>
      <c r="P3157" s="13"/>
      <c r="R3157" s="13"/>
      <c r="T3157" s="13"/>
      <c r="W3157" s="13"/>
      <c r="Y3157" s="13"/>
      <c r="Z3157" s="14" t="s">
        <v>370</v>
      </c>
      <c r="AD3157" s="13">
        <f t="shared" si="330"/>
        <v>3</v>
      </c>
      <c r="AE3157" s="13">
        <f t="shared" si="331"/>
        <v>0</v>
      </c>
      <c r="AF3157" s="13">
        <f t="shared" si="332"/>
        <v>0</v>
      </c>
      <c r="AG3157" s="13">
        <f t="shared" si="333"/>
        <v>0</v>
      </c>
      <c r="AH3157" s="12">
        <f t="shared" si="329"/>
        <v>3</v>
      </c>
    </row>
    <row r="3158" spans="1:34" hidden="1" x14ac:dyDescent="0.3">
      <c r="A3158" s="11" t="s">
        <v>9900</v>
      </c>
      <c r="B3158" s="12" t="s">
        <v>4976</v>
      </c>
      <c r="C3158" s="12" t="s">
        <v>9747</v>
      </c>
      <c r="D3158" s="11" t="s">
        <v>9897</v>
      </c>
      <c r="E3158" s="11" t="s">
        <v>9901</v>
      </c>
      <c r="F3158" s="11" t="s">
        <v>9900</v>
      </c>
      <c r="G3158" s="12" t="s">
        <v>9902</v>
      </c>
      <c r="H3158" s="13" t="s">
        <v>370</v>
      </c>
      <c r="I3158" s="13"/>
      <c r="J3158" s="13"/>
      <c r="L3158" s="13" t="s">
        <v>370</v>
      </c>
      <c r="M3158" s="15"/>
      <c r="N3158" s="13"/>
      <c r="P3158" s="13"/>
      <c r="R3158" s="13"/>
      <c r="T3158" s="13"/>
      <c r="W3158" s="13"/>
      <c r="Y3158" s="13"/>
      <c r="Z3158" s="14" t="s">
        <v>525</v>
      </c>
      <c r="AD3158" s="13">
        <f t="shared" si="330"/>
        <v>2</v>
      </c>
      <c r="AE3158" s="13">
        <f t="shared" si="331"/>
        <v>0</v>
      </c>
      <c r="AF3158" s="13">
        <f t="shared" si="332"/>
        <v>0</v>
      </c>
      <c r="AG3158" s="13">
        <f t="shared" si="333"/>
        <v>0</v>
      </c>
      <c r="AH3158" s="12">
        <f t="shared" si="329"/>
        <v>2</v>
      </c>
    </row>
    <row r="3159" spans="1:34" hidden="1" x14ac:dyDescent="0.3">
      <c r="A3159" s="11" t="s">
        <v>9903</v>
      </c>
      <c r="B3159" s="12" t="s">
        <v>4976</v>
      </c>
      <c r="C3159" s="12" t="s">
        <v>9747</v>
      </c>
      <c r="D3159" s="11" t="s">
        <v>9904</v>
      </c>
      <c r="E3159" s="11" t="s">
        <v>6054</v>
      </c>
      <c r="F3159" s="11" t="s">
        <v>9903</v>
      </c>
      <c r="G3159" s="12" t="s">
        <v>9905</v>
      </c>
      <c r="H3159" s="13" t="s">
        <v>370</v>
      </c>
      <c r="I3159" s="13"/>
      <c r="J3159" s="13" t="s">
        <v>370</v>
      </c>
      <c r="L3159" s="13" t="s">
        <v>370</v>
      </c>
      <c r="M3159" s="15" t="s">
        <v>370</v>
      </c>
      <c r="N3159" s="13"/>
      <c r="O3159" s="13" t="s">
        <v>370</v>
      </c>
      <c r="P3159" s="13"/>
      <c r="R3159" s="13"/>
      <c r="S3159" s="13" t="s">
        <v>370</v>
      </c>
      <c r="T3159" s="13"/>
      <c r="W3159" s="13"/>
      <c r="Y3159" s="13"/>
      <c r="Z3159" s="14"/>
      <c r="AD3159" s="13">
        <f t="shared" si="330"/>
        <v>6</v>
      </c>
      <c r="AE3159" s="13">
        <f t="shared" si="331"/>
        <v>0</v>
      </c>
      <c r="AF3159" s="13">
        <f t="shared" si="332"/>
        <v>0</v>
      </c>
      <c r="AG3159" s="13">
        <f t="shared" si="333"/>
        <v>0</v>
      </c>
      <c r="AH3159" s="12">
        <f t="shared" si="329"/>
        <v>6</v>
      </c>
    </row>
    <row r="3160" spans="1:34" hidden="1" x14ac:dyDescent="0.3">
      <c r="A3160" s="11" t="s">
        <v>9906</v>
      </c>
      <c r="B3160" s="12" t="s">
        <v>4976</v>
      </c>
      <c r="C3160" s="12" t="s">
        <v>9747</v>
      </c>
      <c r="D3160" s="11" t="s">
        <v>9904</v>
      </c>
      <c r="E3160" s="11" t="s">
        <v>7718</v>
      </c>
      <c r="F3160" s="11" t="s">
        <v>9906</v>
      </c>
      <c r="G3160" s="12" t="s">
        <v>9907</v>
      </c>
      <c r="H3160" s="13" t="s">
        <v>370</v>
      </c>
      <c r="I3160" s="13"/>
      <c r="J3160" s="13" t="s">
        <v>370</v>
      </c>
      <c r="M3160" s="15" t="s">
        <v>370</v>
      </c>
      <c r="N3160" s="13"/>
      <c r="O3160" s="13" t="s">
        <v>370</v>
      </c>
      <c r="P3160" s="13"/>
      <c r="R3160" s="13"/>
      <c r="S3160" s="13" t="s">
        <v>370</v>
      </c>
      <c r="T3160" s="13"/>
      <c r="W3160" s="13" t="s">
        <v>370</v>
      </c>
      <c r="Y3160" s="13"/>
      <c r="Z3160" s="14"/>
      <c r="AD3160" s="13">
        <f t="shared" si="330"/>
        <v>6</v>
      </c>
      <c r="AE3160" s="13">
        <f t="shared" si="331"/>
        <v>0</v>
      </c>
      <c r="AF3160" s="13">
        <f t="shared" si="332"/>
        <v>0</v>
      </c>
      <c r="AG3160" s="13">
        <f t="shared" si="333"/>
        <v>0</v>
      </c>
      <c r="AH3160" s="12">
        <f t="shared" si="329"/>
        <v>6</v>
      </c>
    </row>
    <row r="3161" spans="1:34" hidden="1" x14ac:dyDescent="0.3">
      <c r="A3161" s="11" t="s">
        <v>9908</v>
      </c>
      <c r="B3161" s="12" t="s">
        <v>4976</v>
      </c>
      <c r="C3161" s="12" t="s">
        <v>9747</v>
      </c>
      <c r="D3161" s="11" t="s">
        <v>9904</v>
      </c>
      <c r="E3161" s="11" t="s">
        <v>6145</v>
      </c>
      <c r="F3161" s="11" t="s">
        <v>9908</v>
      </c>
      <c r="G3161" s="12" t="s">
        <v>9909</v>
      </c>
      <c r="I3161" s="13"/>
      <c r="J3161" s="13" t="s">
        <v>370</v>
      </c>
      <c r="K3161" s="14" t="s">
        <v>370</v>
      </c>
      <c r="M3161" s="15" t="s">
        <v>370</v>
      </c>
      <c r="N3161" s="13"/>
      <c r="O3161" s="13" t="s">
        <v>370</v>
      </c>
      <c r="P3161" s="13"/>
      <c r="Q3161" s="13" t="s">
        <v>396</v>
      </c>
      <c r="R3161" s="13"/>
      <c r="S3161" s="13" t="s">
        <v>370</v>
      </c>
      <c r="T3161" s="13"/>
      <c r="W3161" s="13" t="s">
        <v>370</v>
      </c>
      <c r="Y3161" s="13"/>
      <c r="Z3161" s="14"/>
      <c r="AD3161" s="13">
        <f t="shared" si="330"/>
        <v>6</v>
      </c>
      <c r="AE3161" s="13">
        <f t="shared" si="331"/>
        <v>0</v>
      </c>
      <c r="AF3161" s="13">
        <f t="shared" si="332"/>
        <v>0</v>
      </c>
      <c r="AG3161" s="13">
        <f t="shared" si="333"/>
        <v>0</v>
      </c>
      <c r="AH3161" s="12">
        <f t="shared" si="329"/>
        <v>6</v>
      </c>
    </row>
    <row r="3162" spans="1:34" hidden="1" x14ac:dyDescent="0.3">
      <c r="A3162" s="11" t="s">
        <v>9910</v>
      </c>
      <c r="B3162" s="12" t="s">
        <v>4976</v>
      </c>
      <c r="C3162" s="12" t="s">
        <v>9747</v>
      </c>
      <c r="D3162" s="11" t="s">
        <v>9911</v>
      </c>
      <c r="E3162" s="11" t="s">
        <v>9912</v>
      </c>
      <c r="F3162" s="11" t="s">
        <v>9910</v>
      </c>
      <c r="G3162" s="12" t="s">
        <v>9913</v>
      </c>
      <c r="I3162" s="13"/>
      <c r="J3162" s="13"/>
      <c r="M3162" s="16" t="s">
        <v>416</v>
      </c>
      <c r="N3162" s="13"/>
      <c r="P3162" s="13"/>
      <c r="R3162" s="13"/>
      <c r="T3162" s="13"/>
      <c r="W3162" s="13"/>
      <c r="Y3162" s="13"/>
      <c r="Z3162" s="14"/>
      <c r="AD3162" s="13">
        <f t="shared" si="330"/>
        <v>1</v>
      </c>
      <c r="AE3162" s="13">
        <f t="shared" si="331"/>
        <v>0</v>
      </c>
      <c r="AF3162" s="13">
        <f t="shared" si="332"/>
        <v>0</v>
      </c>
      <c r="AG3162" s="13">
        <f t="shared" si="333"/>
        <v>0</v>
      </c>
      <c r="AH3162" s="12">
        <f t="shared" si="329"/>
        <v>1</v>
      </c>
    </row>
    <row r="3163" spans="1:34" hidden="1" x14ac:dyDescent="0.3">
      <c r="A3163" s="11" t="s">
        <v>9914</v>
      </c>
      <c r="B3163" s="12" t="s">
        <v>4976</v>
      </c>
      <c r="C3163" s="12" t="s">
        <v>9747</v>
      </c>
      <c r="D3163" s="11" t="s">
        <v>9911</v>
      </c>
      <c r="E3163" s="11" t="s">
        <v>9915</v>
      </c>
      <c r="F3163" s="11" t="s">
        <v>9914</v>
      </c>
      <c r="G3163" s="12" t="s">
        <v>9916</v>
      </c>
      <c r="I3163" s="13"/>
      <c r="J3163" s="13"/>
      <c r="M3163" s="15" t="s">
        <v>370</v>
      </c>
      <c r="N3163" s="13"/>
      <c r="O3163" s="13" t="s">
        <v>370</v>
      </c>
      <c r="P3163" s="13"/>
      <c r="R3163" s="13"/>
      <c r="S3163" s="13" t="s">
        <v>370</v>
      </c>
      <c r="T3163" s="13"/>
      <c r="W3163" s="13" t="s">
        <v>370</v>
      </c>
      <c r="Y3163" s="13"/>
      <c r="Z3163" s="14"/>
      <c r="AD3163" s="13">
        <f t="shared" si="330"/>
        <v>4</v>
      </c>
      <c r="AE3163" s="13">
        <f t="shared" si="331"/>
        <v>0</v>
      </c>
      <c r="AF3163" s="13">
        <f t="shared" si="332"/>
        <v>0</v>
      </c>
      <c r="AG3163" s="13">
        <f t="shared" si="333"/>
        <v>0</v>
      </c>
      <c r="AH3163" s="12">
        <f t="shared" si="329"/>
        <v>4</v>
      </c>
    </row>
    <row r="3164" spans="1:34" hidden="1" x14ac:dyDescent="0.3">
      <c r="A3164" s="11" t="s">
        <v>9917</v>
      </c>
      <c r="B3164" s="12" t="s">
        <v>4976</v>
      </c>
      <c r="C3164" s="12" t="s">
        <v>9747</v>
      </c>
      <c r="D3164" s="11" t="s">
        <v>9911</v>
      </c>
      <c r="E3164" s="11" t="s">
        <v>4053</v>
      </c>
      <c r="F3164" s="11" t="s">
        <v>9917</v>
      </c>
      <c r="G3164" s="12" t="s">
        <v>9918</v>
      </c>
      <c r="I3164" s="13"/>
      <c r="J3164" s="13" t="s">
        <v>370</v>
      </c>
      <c r="M3164" s="15"/>
      <c r="N3164" s="13"/>
      <c r="P3164" s="13"/>
      <c r="R3164" s="13"/>
      <c r="S3164" s="13" t="s">
        <v>370</v>
      </c>
      <c r="T3164" s="13"/>
      <c r="W3164" s="13"/>
      <c r="Y3164" s="13"/>
      <c r="Z3164" s="14"/>
      <c r="AD3164" s="13">
        <f t="shared" si="330"/>
        <v>2</v>
      </c>
      <c r="AE3164" s="13">
        <f t="shared" si="331"/>
        <v>0</v>
      </c>
      <c r="AF3164" s="13">
        <f t="shared" si="332"/>
        <v>0</v>
      </c>
      <c r="AG3164" s="13">
        <f t="shared" si="333"/>
        <v>0</v>
      </c>
      <c r="AH3164" s="12">
        <f t="shared" si="329"/>
        <v>2</v>
      </c>
    </row>
    <row r="3165" spans="1:34" hidden="1" x14ac:dyDescent="0.3">
      <c r="A3165" s="11" t="s">
        <v>9919</v>
      </c>
      <c r="B3165" s="12" t="s">
        <v>4976</v>
      </c>
      <c r="C3165" s="12" t="s">
        <v>9747</v>
      </c>
      <c r="D3165" s="11" t="s">
        <v>9911</v>
      </c>
      <c r="E3165" s="11" t="s">
        <v>9920</v>
      </c>
      <c r="F3165" s="11" t="s">
        <v>9919</v>
      </c>
      <c r="G3165" s="12" t="s">
        <v>9921</v>
      </c>
      <c r="I3165" s="13"/>
      <c r="J3165" s="13"/>
      <c r="M3165" s="15"/>
      <c r="N3165" s="13"/>
      <c r="P3165" s="13"/>
      <c r="R3165" s="13"/>
      <c r="T3165" s="13"/>
      <c r="W3165" s="16" t="s">
        <v>416</v>
      </c>
      <c r="Y3165" s="13"/>
      <c r="Z3165" s="14"/>
      <c r="AD3165" s="13">
        <f t="shared" si="330"/>
        <v>1</v>
      </c>
      <c r="AE3165" s="13">
        <f t="shared" si="331"/>
        <v>0</v>
      </c>
      <c r="AF3165" s="13">
        <f t="shared" si="332"/>
        <v>0</v>
      </c>
      <c r="AG3165" s="13">
        <f t="shared" si="333"/>
        <v>0</v>
      </c>
      <c r="AH3165" s="12">
        <f t="shared" si="329"/>
        <v>1</v>
      </c>
    </row>
    <row r="3166" spans="1:34" hidden="1" x14ac:dyDescent="0.3">
      <c r="A3166" s="11" t="s">
        <v>9922</v>
      </c>
      <c r="B3166" s="12" t="s">
        <v>4976</v>
      </c>
      <c r="C3166" s="12" t="s">
        <v>9747</v>
      </c>
      <c r="D3166" s="11" t="s">
        <v>9911</v>
      </c>
      <c r="E3166" s="11" t="s">
        <v>4986</v>
      </c>
      <c r="F3166" s="11" t="s">
        <v>9922</v>
      </c>
      <c r="G3166" s="12" t="s">
        <v>9923</v>
      </c>
      <c r="I3166" s="13"/>
      <c r="J3166" s="13"/>
      <c r="M3166" s="15" t="s">
        <v>370</v>
      </c>
      <c r="N3166" s="13"/>
      <c r="O3166" s="13" t="s">
        <v>370</v>
      </c>
      <c r="P3166" s="13"/>
      <c r="R3166" s="13"/>
      <c r="S3166" s="13" t="s">
        <v>370</v>
      </c>
      <c r="T3166" s="13"/>
      <c r="W3166" s="13" t="s">
        <v>370</v>
      </c>
      <c r="Y3166" s="13"/>
      <c r="Z3166" s="14"/>
      <c r="AD3166" s="13">
        <f t="shared" si="330"/>
        <v>4</v>
      </c>
      <c r="AE3166" s="13">
        <f t="shared" si="331"/>
        <v>0</v>
      </c>
      <c r="AF3166" s="13">
        <f t="shared" si="332"/>
        <v>0</v>
      </c>
      <c r="AG3166" s="13">
        <f t="shared" si="333"/>
        <v>0</v>
      </c>
      <c r="AH3166" s="12">
        <f t="shared" si="329"/>
        <v>4</v>
      </c>
    </row>
    <row r="3167" spans="1:34" hidden="1" x14ac:dyDescent="0.3">
      <c r="A3167" s="11" t="s">
        <v>9924</v>
      </c>
      <c r="B3167" s="12" t="s">
        <v>4976</v>
      </c>
      <c r="C3167" s="12" t="s">
        <v>9747</v>
      </c>
      <c r="D3167" s="11" t="s">
        <v>9911</v>
      </c>
      <c r="E3167" s="11" t="s">
        <v>9925</v>
      </c>
      <c r="F3167" s="11" t="s">
        <v>9924</v>
      </c>
      <c r="G3167" s="12" t="s">
        <v>9926</v>
      </c>
      <c r="I3167" s="13"/>
      <c r="J3167" s="13" t="s">
        <v>370</v>
      </c>
      <c r="L3167" s="13" t="s">
        <v>370</v>
      </c>
      <c r="M3167" s="15" t="s">
        <v>370</v>
      </c>
      <c r="N3167" s="13"/>
      <c r="P3167" s="13"/>
      <c r="R3167" s="13"/>
      <c r="S3167" s="13" t="s">
        <v>370</v>
      </c>
      <c r="T3167" s="13"/>
      <c r="W3167" s="13"/>
      <c r="Y3167" s="13"/>
      <c r="Z3167" s="14"/>
      <c r="AD3167" s="13">
        <f t="shared" si="330"/>
        <v>4</v>
      </c>
      <c r="AE3167" s="13">
        <f t="shared" si="331"/>
        <v>0</v>
      </c>
      <c r="AF3167" s="13">
        <f t="shared" si="332"/>
        <v>0</v>
      </c>
      <c r="AG3167" s="13">
        <f t="shared" si="333"/>
        <v>0</v>
      </c>
      <c r="AH3167" s="12">
        <f t="shared" ref="AH3167:AH3230" si="334">SUM(AD3167:AG3167)</f>
        <v>4</v>
      </c>
    </row>
    <row r="3168" spans="1:34" hidden="1" x14ac:dyDescent="0.3">
      <c r="A3168" s="11" t="s">
        <v>9927</v>
      </c>
      <c r="B3168" s="12" t="s">
        <v>4976</v>
      </c>
      <c r="C3168" s="12" t="s">
        <v>9747</v>
      </c>
      <c r="D3168" s="11" t="s">
        <v>9911</v>
      </c>
      <c r="E3168" s="11" t="s">
        <v>5448</v>
      </c>
      <c r="F3168" s="11" t="s">
        <v>9927</v>
      </c>
      <c r="G3168" s="12" t="s">
        <v>9928</v>
      </c>
      <c r="H3168" s="13" t="s">
        <v>396</v>
      </c>
      <c r="I3168" s="13"/>
      <c r="J3168" s="16" t="s">
        <v>416</v>
      </c>
      <c r="M3168" s="15"/>
      <c r="N3168" s="13"/>
      <c r="P3168" s="13"/>
      <c r="R3168" s="13"/>
      <c r="T3168" s="13"/>
      <c r="W3168" s="13"/>
      <c r="Y3168" s="13"/>
      <c r="Z3168" s="14"/>
      <c r="AD3168" s="13">
        <f t="shared" si="330"/>
        <v>1</v>
      </c>
      <c r="AE3168" s="13">
        <f t="shared" si="331"/>
        <v>0</v>
      </c>
      <c r="AF3168" s="13">
        <f t="shared" si="332"/>
        <v>0</v>
      </c>
      <c r="AG3168" s="13">
        <f t="shared" si="333"/>
        <v>0</v>
      </c>
      <c r="AH3168" s="12">
        <f t="shared" si="334"/>
        <v>1</v>
      </c>
    </row>
    <row r="3169" spans="1:34" hidden="1" x14ac:dyDescent="0.3">
      <c r="A3169" s="11" t="s">
        <v>9929</v>
      </c>
      <c r="B3169" s="12" t="s">
        <v>4976</v>
      </c>
      <c r="C3169" s="12" t="s">
        <v>9747</v>
      </c>
      <c r="D3169" s="11" t="s">
        <v>9911</v>
      </c>
      <c r="E3169" s="11" t="s">
        <v>8080</v>
      </c>
      <c r="F3169" s="11" t="s">
        <v>9929</v>
      </c>
      <c r="G3169" s="12" t="s">
        <v>9930</v>
      </c>
      <c r="I3169" s="13"/>
      <c r="J3169" s="13"/>
      <c r="M3169" s="15"/>
      <c r="N3169" s="13"/>
      <c r="P3169" s="13"/>
      <c r="R3169" s="13"/>
      <c r="T3169" s="13"/>
      <c r="W3169" s="16" t="s">
        <v>416</v>
      </c>
      <c r="Y3169" s="13"/>
      <c r="Z3169" s="14"/>
      <c r="AD3169" s="13">
        <f t="shared" si="330"/>
        <v>1</v>
      </c>
      <c r="AE3169" s="13">
        <f t="shared" si="331"/>
        <v>0</v>
      </c>
      <c r="AF3169" s="13">
        <f t="shared" si="332"/>
        <v>0</v>
      </c>
      <c r="AG3169" s="13">
        <f t="shared" si="333"/>
        <v>0</v>
      </c>
      <c r="AH3169" s="12">
        <f t="shared" si="334"/>
        <v>1</v>
      </c>
    </row>
    <row r="3170" spans="1:34" hidden="1" x14ac:dyDescent="0.3">
      <c r="A3170" s="11" t="s">
        <v>9931</v>
      </c>
      <c r="B3170" s="12" t="s">
        <v>4976</v>
      </c>
      <c r="C3170" s="12" t="s">
        <v>9747</v>
      </c>
      <c r="D3170" s="11" t="s">
        <v>9911</v>
      </c>
      <c r="E3170" s="11" t="s">
        <v>9932</v>
      </c>
      <c r="F3170" s="11" t="s">
        <v>9931</v>
      </c>
      <c r="G3170" s="12" t="s">
        <v>9933</v>
      </c>
      <c r="I3170" s="13"/>
      <c r="J3170" s="13"/>
      <c r="M3170" s="15" t="s">
        <v>370</v>
      </c>
      <c r="N3170" s="13"/>
      <c r="O3170" s="13" t="s">
        <v>370</v>
      </c>
      <c r="P3170" s="13"/>
      <c r="R3170" s="13"/>
      <c r="S3170" s="13" t="s">
        <v>370</v>
      </c>
      <c r="T3170" s="13"/>
      <c r="W3170" s="13" t="s">
        <v>370</v>
      </c>
      <c r="Y3170" s="13"/>
      <c r="Z3170" s="14"/>
      <c r="AD3170" s="13">
        <f t="shared" si="330"/>
        <v>4</v>
      </c>
      <c r="AE3170" s="13">
        <f t="shared" si="331"/>
        <v>0</v>
      </c>
      <c r="AF3170" s="13">
        <f t="shared" si="332"/>
        <v>0</v>
      </c>
      <c r="AG3170" s="13">
        <f t="shared" si="333"/>
        <v>0</v>
      </c>
      <c r="AH3170" s="12">
        <f t="shared" si="334"/>
        <v>4</v>
      </c>
    </row>
    <row r="3171" spans="1:34" hidden="1" x14ac:dyDescent="0.3">
      <c r="A3171" s="11" t="s">
        <v>9934</v>
      </c>
      <c r="B3171" s="12" t="s">
        <v>4976</v>
      </c>
      <c r="C3171" s="12" t="s">
        <v>9747</v>
      </c>
      <c r="D3171" s="11" t="s">
        <v>9911</v>
      </c>
      <c r="E3171" s="11" t="s">
        <v>430</v>
      </c>
      <c r="F3171" s="11" t="s">
        <v>9934</v>
      </c>
      <c r="G3171" s="12" t="s">
        <v>9935</v>
      </c>
      <c r="I3171" s="13"/>
      <c r="J3171" s="13"/>
      <c r="K3171" s="14" t="s">
        <v>370</v>
      </c>
      <c r="M3171" s="15"/>
      <c r="N3171" s="13"/>
      <c r="P3171" s="13"/>
      <c r="R3171" s="13"/>
      <c r="T3171" s="13"/>
      <c r="W3171" s="13" t="s">
        <v>370</v>
      </c>
      <c r="Y3171" s="13"/>
      <c r="Z3171" s="14"/>
      <c r="AD3171" s="13">
        <f t="shared" si="330"/>
        <v>2</v>
      </c>
      <c r="AE3171" s="13">
        <f t="shared" si="331"/>
        <v>0</v>
      </c>
      <c r="AF3171" s="13">
        <f t="shared" si="332"/>
        <v>0</v>
      </c>
      <c r="AG3171" s="13">
        <f t="shared" si="333"/>
        <v>0</v>
      </c>
      <c r="AH3171" s="12">
        <f t="shared" si="334"/>
        <v>2</v>
      </c>
    </row>
    <row r="3172" spans="1:34" hidden="1" x14ac:dyDescent="0.3">
      <c r="A3172" s="11" t="s">
        <v>9936</v>
      </c>
      <c r="B3172" s="12" t="s">
        <v>4976</v>
      </c>
      <c r="C3172" s="12" t="s">
        <v>9747</v>
      </c>
      <c r="D3172" s="11" t="s">
        <v>9911</v>
      </c>
      <c r="E3172" s="11" t="s">
        <v>398</v>
      </c>
      <c r="F3172" s="11" t="s">
        <v>9936</v>
      </c>
      <c r="G3172" s="12" t="s">
        <v>9937</v>
      </c>
      <c r="I3172" s="13"/>
      <c r="J3172" s="13"/>
      <c r="K3172" s="14" t="s">
        <v>370</v>
      </c>
      <c r="M3172" s="15"/>
      <c r="N3172" s="13"/>
      <c r="P3172" s="13"/>
      <c r="Q3172" s="13" t="s">
        <v>370</v>
      </c>
      <c r="R3172" s="13"/>
      <c r="T3172" s="13"/>
      <c r="W3172" s="13" t="s">
        <v>370</v>
      </c>
      <c r="Y3172" s="13"/>
      <c r="Z3172" s="14"/>
      <c r="AD3172" s="13">
        <f t="shared" si="330"/>
        <v>3</v>
      </c>
      <c r="AE3172" s="13">
        <f t="shared" si="331"/>
        <v>0</v>
      </c>
      <c r="AF3172" s="13">
        <f t="shared" si="332"/>
        <v>0</v>
      </c>
      <c r="AG3172" s="13">
        <f t="shared" si="333"/>
        <v>0</v>
      </c>
      <c r="AH3172" s="12">
        <f t="shared" si="334"/>
        <v>3</v>
      </c>
    </row>
    <row r="3173" spans="1:34" hidden="1" x14ac:dyDescent="0.3">
      <c r="A3173" s="11" t="s">
        <v>9938</v>
      </c>
      <c r="B3173" s="12" t="s">
        <v>4976</v>
      </c>
      <c r="C3173" s="12" t="s">
        <v>9747</v>
      </c>
      <c r="D3173" s="11" t="s">
        <v>9911</v>
      </c>
      <c r="E3173" s="11" t="s">
        <v>9939</v>
      </c>
      <c r="F3173" s="11" t="s">
        <v>9938</v>
      </c>
      <c r="G3173" s="12" t="s">
        <v>9940</v>
      </c>
      <c r="I3173" s="13"/>
      <c r="J3173" s="13"/>
      <c r="M3173" s="15" t="s">
        <v>370</v>
      </c>
      <c r="N3173" s="13"/>
      <c r="O3173" s="13" t="s">
        <v>370</v>
      </c>
      <c r="P3173" s="13"/>
      <c r="R3173" s="13"/>
      <c r="T3173" s="13"/>
      <c r="W3173" s="13"/>
      <c r="Y3173" s="13"/>
      <c r="Z3173" s="14"/>
      <c r="AD3173" s="13">
        <f t="shared" si="330"/>
        <v>2</v>
      </c>
      <c r="AE3173" s="13">
        <f t="shared" si="331"/>
        <v>0</v>
      </c>
      <c r="AF3173" s="13">
        <f t="shared" si="332"/>
        <v>0</v>
      </c>
      <c r="AG3173" s="13">
        <f t="shared" si="333"/>
        <v>0</v>
      </c>
      <c r="AH3173" s="12">
        <f t="shared" si="334"/>
        <v>2</v>
      </c>
    </row>
    <row r="3174" spans="1:34" hidden="1" x14ac:dyDescent="0.3">
      <c r="A3174" s="11" t="s">
        <v>9941</v>
      </c>
      <c r="B3174" s="12" t="s">
        <v>4976</v>
      </c>
      <c r="C3174" s="12" t="s">
        <v>9747</v>
      </c>
      <c r="D3174" s="11" t="s">
        <v>9911</v>
      </c>
      <c r="E3174" s="11" t="s">
        <v>9942</v>
      </c>
      <c r="F3174" s="11" t="s">
        <v>9941</v>
      </c>
      <c r="G3174" s="12" t="s">
        <v>9943</v>
      </c>
      <c r="H3174" s="13" t="s">
        <v>370</v>
      </c>
      <c r="I3174" s="13"/>
      <c r="J3174" s="13" t="s">
        <v>370</v>
      </c>
      <c r="M3174" s="15" t="s">
        <v>370</v>
      </c>
      <c r="N3174" s="13"/>
      <c r="O3174" s="13" t="s">
        <v>370</v>
      </c>
      <c r="P3174" s="13"/>
      <c r="R3174" s="13"/>
      <c r="S3174" s="13" t="s">
        <v>370</v>
      </c>
      <c r="T3174" s="13"/>
      <c r="W3174" s="13" t="s">
        <v>370</v>
      </c>
      <c r="Y3174" s="13"/>
      <c r="Z3174" s="14"/>
      <c r="AD3174" s="13">
        <f t="shared" si="330"/>
        <v>6</v>
      </c>
      <c r="AE3174" s="13">
        <f t="shared" si="331"/>
        <v>0</v>
      </c>
      <c r="AF3174" s="13">
        <f t="shared" si="332"/>
        <v>0</v>
      </c>
      <c r="AG3174" s="13">
        <f t="shared" si="333"/>
        <v>0</v>
      </c>
      <c r="AH3174" s="12">
        <f t="shared" si="334"/>
        <v>6</v>
      </c>
    </row>
    <row r="3175" spans="1:34" hidden="1" x14ac:dyDescent="0.3">
      <c r="A3175" s="11" t="s">
        <v>9944</v>
      </c>
      <c r="B3175" s="12" t="s">
        <v>4976</v>
      </c>
      <c r="C3175" s="12" t="s">
        <v>9747</v>
      </c>
      <c r="D3175" s="11" t="s">
        <v>9911</v>
      </c>
      <c r="E3175" s="11" t="s">
        <v>9945</v>
      </c>
      <c r="F3175" s="11" t="s">
        <v>9944</v>
      </c>
      <c r="G3175" s="12" t="s">
        <v>9946</v>
      </c>
      <c r="I3175" s="13"/>
      <c r="J3175" s="13" t="s">
        <v>370</v>
      </c>
      <c r="M3175" s="15" t="s">
        <v>370</v>
      </c>
      <c r="N3175" s="13"/>
      <c r="O3175" s="13" t="s">
        <v>370</v>
      </c>
      <c r="P3175" s="13"/>
      <c r="R3175" s="13"/>
      <c r="S3175" s="13" t="s">
        <v>370</v>
      </c>
      <c r="T3175" s="13"/>
      <c r="W3175" s="13"/>
      <c r="Y3175" s="13"/>
      <c r="Z3175" s="14"/>
      <c r="AD3175" s="13">
        <f t="shared" si="330"/>
        <v>4</v>
      </c>
      <c r="AE3175" s="13">
        <f t="shared" si="331"/>
        <v>0</v>
      </c>
      <c r="AF3175" s="13">
        <f t="shared" si="332"/>
        <v>0</v>
      </c>
      <c r="AG3175" s="13">
        <f t="shared" si="333"/>
        <v>0</v>
      </c>
      <c r="AH3175" s="12">
        <f t="shared" si="334"/>
        <v>4</v>
      </c>
    </row>
    <row r="3176" spans="1:34" hidden="1" x14ac:dyDescent="0.3">
      <c r="A3176" s="11" t="s">
        <v>9947</v>
      </c>
      <c r="B3176" s="12" t="s">
        <v>4976</v>
      </c>
      <c r="C3176" s="12" t="s">
        <v>9747</v>
      </c>
      <c r="D3176" s="11" t="s">
        <v>9911</v>
      </c>
      <c r="E3176" s="11" t="s">
        <v>3449</v>
      </c>
      <c r="F3176" s="11" t="s">
        <v>9947</v>
      </c>
      <c r="G3176" s="12" t="s">
        <v>9948</v>
      </c>
      <c r="I3176" s="13"/>
      <c r="J3176" s="13" t="s">
        <v>370</v>
      </c>
      <c r="M3176" s="15" t="s">
        <v>370</v>
      </c>
      <c r="N3176" s="13"/>
      <c r="O3176" s="13" t="s">
        <v>370</v>
      </c>
      <c r="P3176" s="13"/>
      <c r="R3176" s="13"/>
      <c r="S3176" s="13" t="s">
        <v>370</v>
      </c>
      <c r="T3176" s="13"/>
      <c r="W3176" s="13" t="s">
        <v>370</v>
      </c>
      <c r="Y3176" s="13"/>
      <c r="Z3176" s="14"/>
      <c r="AD3176" s="13">
        <f t="shared" si="330"/>
        <v>5</v>
      </c>
      <c r="AE3176" s="13">
        <f t="shared" si="331"/>
        <v>0</v>
      </c>
      <c r="AF3176" s="13">
        <f t="shared" si="332"/>
        <v>0</v>
      </c>
      <c r="AG3176" s="13">
        <f t="shared" si="333"/>
        <v>0</v>
      </c>
      <c r="AH3176" s="12">
        <f t="shared" si="334"/>
        <v>5</v>
      </c>
    </row>
    <row r="3177" spans="1:34" hidden="1" x14ac:dyDescent="0.3">
      <c r="A3177" s="11" t="s">
        <v>9949</v>
      </c>
      <c r="B3177" s="12" t="s">
        <v>4976</v>
      </c>
      <c r="C3177" s="12" t="s">
        <v>9747</v>
      </c>
      <c r="D3177" s="11" t="s">
        <v>9911</v>
      </c>
      <c r="E3177" s="11" t="s">
        <v>9036</v>
      </c>
      <c r="F3177" s="11" t="s">
        <v>9949</v>
      </c>
      <c r="G3177" s="12" t="s">
        <v>9950</v>
      </c>
      <c r="I3177" s="13"/>
      <c r="J3177" s="13" t="s">
        <v>370</v>
      </c>
      <c r="M3177" s="15" t="s">
        <v>370</v>
      </c>
      <c r="N3177" s="13"/>
      <c r="O3177" s="13" t="s">
        <v>370</v>
      </c>
      <c r="P3177" s="13"/>
      <c r="R3177" s="13"/>
      <c r="S3177" s="13" t="s">
        <v>370</v>
      </c>
      <c r="T3177" s="13"/>
      <c r="W3177" s="13" t="s">
        <v>370</v>
      </c>
      <c r="Y3177" s="13"/>
      <c r="Z3177" s="14"/>
      <c r="AD3177" s="13">
        <f t="shared" si="330"/>
        <v>5</v>
      </c>
      <c r="AE3177" s="13">
        <f t="shared" si="331"/>
        <v>0</v>
      </c>
      <c r="AF3177" s="13">
        <f t="shared" si="332"/>
        <v>0</v>
      </c>
      <c r="AG3177" s="13">
        <f t="shared" si="333"/>
        <v>0</v>
      </c>
      <c r="AH3177" s="12">
        <f t="shared" si="334"/>
        <v>5</v>
      </c>
    </row>
    <row r="3178" spans="1:34" hidden="1" x14ac:dyDescent="0.3">
      <c r="A3178" s="11" t="s">
        <v>9951</v>
      </c>
      <c r="B3178" s="12" t="s">
        <v>4976</v>
      </c>
      <c r="C3178" s="12" t="s">
        <v>9747</v>
      </c>
      <c r="D3178" s="11" t="s">
        <v>9952</v>
      </c>
      <c r="E3178" s="11" t="s">
        <v>9953</v>
      </c>
      <c r="F3178" s="11" t="s">
        <v>9951</v>
      </c>
      <c r="G3178" s="12" t="s">
        <v>9954</v>
      </c>
      <c r="I3178" s="13"/>
      <c r="J3178" s="13"/>
      <c r="M3178" s="15"/>
      <c r="N3178" s="13"/>
      <c r="O3178" s="13" t="s">
        <v>370</v>
      </c>
      <c r="P3178" s="13"/>
      <c r="R3178" s="13"/>
      <c r="S3178" s="13" t="s">
        <v>370</v>
      </c>
      <c r="T3178" s="13"/>
      <c r="W3178" s="13"/>
      <c r="Y3178" s="13"/>
      <c r="Z3178" s="14"/>
      <c r="AD3178" s="13">
        <f t="shared" si="330"/>
        <v>2</v>
      </c>
      <c r="AE3178" s="13">
        <f t="shared" si="331"/>
        <v>0</v>
      </c>
      <c r="AF3178" s="13">
        <f t="shared" si="332"/>
        <v>0</v>
      </c>
      <c r="AG3178" s="13">
        <f t="shared" si="333"/>
        <v>0</v>
      </c>
      <c r="AH3178" s="12">
        <f t="shared" si="334"/>
        <v>2</v>
      </c>
    </row>
    <row r="3179" spans="1:34" hidden="1" x14ac:dyDescent="0.3">
      <c r="A3179" s="11" t="s">
        <v>9955</v>
      </c>
      <c r="B3179" s="12" t="s">
        <v>4976</v>
      </c>
      <c r="C3179" s="12" t="s">
        <v>9747</v>
      </c>
      <c r="D3179" s="11" t="s">
        <v>9956</v>
      </c>
      <c r="E3179" s="11" t="s">
        <v>8583</v>
      </c>
      <c r="F3179" s="11" t="s">
        <v>9955</v>
      </c>
      <c r="G3179" s="12" t="s">
        <v>9957</v>
      </c>
      <c r="H3179" s="13" t="s">
        <v>396</v>
      </c>
      <c r="I3179" s="13"/>
      <c r="J3179" s="13" t="s">
        <v>370</v>
      </c>
      <c r="M3179" s="15" t="s">
        <v>370</v>
      </c>
      <c r="N3179" s="13"/>
      <c r="O3179" s="13" t="s">
        <v>370</v>
      </c>
      <c r="P3179" s="13"/>
      <c r="R3179" s="13"/>
      <c r="S3179" s="13" t="s">
        <v>370</v>
      </c>
      <c r="T3179" s="13"/>
      <c r="W3179" s="13" t="s">
        <v>370</v>
      </c>
      <c r="Y3179" s="13"/>
      <c r="Z3179" s="14"/>
      <c r="AD3179" s="13">
        <f t="shared" si="330"/>
        <v>5</v>
      </c>
      <c r="AE3179" s="13">
        <f t="shared" si="331"/>
        <v>0</v>
      </c>
      <c r="AF3179" s="13">
        <f t="shared" si="332"/>
        <v>0</v>
      </c>
      <c r="AG3179" s="13">
        <f t="shared" si="333"/>
        <v>0</v>
      </c>
      <c r="AH3179" s="12">
        <f t="shared" si="334"/>
        <v>5</v>
      </c>
    </row>
    <row r="3180" spans="1:34" hidden="1" x14ac:dyDescent="0.3">
      <c r="A3180" s="11" t="s">
        <v>9958</v>
      </c>
      <c r="B3180" s="12" t="s">
        <v>4976</v>
      </c>
      <c r="C3180" s="12" t="s">
        <v>9747</v>
      </c>
      <c r="D3180" s="11" t="s">
        <v>9956</v>
      </c>
      <c r="E3180" s="11" t="s">
        <v>5095</v>
      </c>
      <c r="F3180" s="11" t="s">
        <v>9958</v>
      </c>
      <c r="G3180" s="12" t="s">
        <v>9959</v>
      </c>
      <c r="H3180" s="13" t="s">
        <v>370</v>
      </c>
      <c r="I3180" s="13"/>
      <c r="J3180" s="13"/>
      <c r="K3180" s="14" t="s">
        <v>370</v>
      </c>
      <c r="M3180" s="15"/>
      <c r="N3180" s="13"/>
      <c r="P3180" s="13"/>
      <c r="R3180" s="13" t="s">
        <v>370</v>
      </c>
      <c r="T3180" s="13"/>
      <c r="W3180" s="13"/>
      <c r="Y3180" s="13"/>
      <c r="Z3180" s="14"/>
      <c r="AD3180" s="13">
        <f t="shared" si="330"/>
        <v>3</v>
      </c>
      <c r="AE3180" s="13">
        <f t="shared" si="331"/>
        <v>0</v>
      </c>
      <c r="AF3180" s="13">
        <f t="shared" si="332"/>
        <v>0</v>
      </c>
      <c r="AG3180" s="13">
        <f t="shared" si="333"/>
        <v>0</v>
      </c>
      <c r="AH3180" s="12">
        <f t="shared" si="334"/>
        <v>3</v>
      </c>
    </row>
    <row r="3181" spans="1:34" hidden="1" x14ac:dyDescent="0.3">
      <c r="A3181" s="11" t="s">
        <v>180</v>
      </c>
      <c r="B3181" s="12" t="s">
        <v>4976</v>
      </c>
      <c r="C3181" s="12" t="s">
        <v>9747</v>
      </c>
      <c r="D3181" s="11" t="s">
        <v>9960</v>
      </c>
      <c r="E3181" s="11" t="s">
        <v>9961</v>
      </c>
      <c r="F3181" s="11" t="s">
        <v>180</v>
      </c>
      <c r="G3181" s="12" t="s">
        <v>9962</v>
      </c>
      <c r="H3181" s="13" t="s">
        <v>370</v>
      </c>
      <c r="I3181" s="13"/>
      <c r="J3181" s="13" t="s">
        <v>370</v>
      </c>
      <c r="K3181" s="14" t="s">
        <v>370</v>
      </c>
      <c r="L3181" s="13" t="s">
        <v>370</v>
      </c>
      <c r="M3181" s="15" t="s">
        <v>370</v>
      </c>
      <c r="N3181" s="13" t="s">
        <v>524</v>
      </c>
      <c r="O3181" s="13" t="s">
        <v>370</v>
      </c>
      <c r="P3181" s="13" t="s">
        <v>370</v>
      </c>
      <c r="Q3181" s="13" t="s">
        <v>370</v>
      </c>
      <c r="R3181" s="13" t="s">
        <v>370</v>
      </c>
      <c r="S3181" s="13" t="s">
        <v>370</v>
      </c>
      <c r="T3181" s="13" t="s">
        <v>370</v>
      </c>
      <c r="U3181" s="13" t="s">
        <v>370</v>
      </c>
      <c r="V3181" s="13" t="s">
        <v>370</v>
      </c>
      <c r="W3181" s="13" t="s">
        <v>370</v>
      </c>
      <c r="Y3181" s="13" t="s">
        <v>524</v>
      </c>
      <c r="Z3181" s="14"/>
      <c r="AD3181" s="13">
        <f t="shared" si="330"/>
        <v>14</v>
      </c>
      <c r="AE3181" s="13">
        <f t="shared" si="331"/>
        <v>0</v>
      </c>
      <c r="AF3181" s="13">
        <f t="shared" si="332"/>
        <v>2</v>
      </c>
      <c r="AG3181" s="13">
        <f t="shared" si="333"/>
        <v>0</v>
      </c>
      <c r="AH3181" s="12">
        <f t="shared" si="334"/>
        <v>16</v>
      </c>
    </row>
    <row r="3182" spans="1:34" hidden="1" x14ac:dyDescent="0.3">
      <c r="A3182" s="11" t="s">
        <v>9963</v>
      </c>
      <c r="B3182" s="12" t="s">
        <v>4976</v>
      </c>
      <c r="C3182" s="12" t="s">
        <v>9747</v>
      </c>
      <c r="D3182" s="11" t="s">
        <v>9964</v>
      </c>
      <c r="E3182" s="11" t="s">
        <v>9965</v>
      </c>
      <c r="F3182" s="11" t="s">
        <v>9963</v>
      </c>
      <c r="G3182" s="12" t="s">
        <v>9966</v>
      </c>
      <c r="I3182" s="13"/>
      <c r="J3182" s="13" t="s">
        <v>396</v>
      </c>
      <c r="K3182" s="14" t="s">
        <v>538</v>
      </c>
      <c r="M3182" s="15" t="s">
        <v>524</v>
      </c>
      <c r="N3182" s="13"/>
      <c r="O3182" s="13" t="s">
        <v>370</v>
      </c>
      <c r="P3182" s="13" t="s">
        <v>524</v>
      </c>
      <c r="R3182" s="13"/>
      <c r="S3182" s="13" t="s">
        <v>370</v>
      </c>
      <c r="T3182" s="13"/>
      <c r="W3182" s="13"/>
      <c r="Y3182" s="13"/>
      <c r="Z3182" s="14"/>
      <c r="AD3182" s="13">
        <f t="shared" si="330"/>
        <v>2</v>
      </c>
      <c r="AE3182" s="13">
        <f t="shared" si="331"/>
        <v>1</v>
      </c>
      <c r="AF3182" s="13">
        <f t="shared" si="332"/>
        <v>2</v>
      </c>
      <c r="AG3182" s="13">
        <f t="shared" si="333"/>
        <v>0</v>
      </c>
      <c r="AH3182" s="12">
        <f t="shared" si="334"/>
        <v>5</v>
      </c>
    </row>
    <row r="3183" spans="1:34" hidden="1" x14ac:dyDescent="0.3">
      <c r="A3183" s="11" t="s">
        <v>9967</v>
      </c>
      <c r="B3183" s="12" t="s">
        <v>4976</v>
      </c>
      <c r="C3183" s="12" t="s">
        <v>9747</v>
      </c>
      <c r="D3183" s="11" t="s">
        <v>9964</v>
      </c>
      <c r="E3183" s="11" t="s">
        <v>7760</v>
      </c>
      <c r="F3183" s="11" t="s">
        <v>9967</v>
      </c>
      <c r="G3183" s="12" t="s">
        <v>9968</v>
      </c>
      <c r="I3183" s="13"/>
      <c r="J3183" s="13"/>
      <c r="K3183" s="17" t="s">
        <v>416</v>
      </c>
      <c r="M3183" s="15"/>
      <c r="N3183" s="13"/>
      <c r="P3183" s="13"/>
      <c r="R3183" s="13"/>
      <c r="T3183" s="13"/>
      <c r="W3183" s="13"/>
      <c r="Y3183" s="13"/>
      <c r="Z3183" s="14"/>
      <c r="AD3183" s="13">
        <f t="shared" si="330"/>
        <v>1</v>
      </c>
      <c r="AE3183" s="13">
        <f t="shared" si="331"/>
        <v>0</v>
      </c>
      <c r="AF3183" s="13">
        <f t="shared" si="332"/>
        <v>0</v>
      </c>
      <c r="AG3183" s="13">
        <f t="shared" si="333"/>
        <v>0</v>
      </c>
      <c r="AH3183" s="12">
        <f t="shared" si="334"/>
        <v>1</v>
      </c>
    </row>
    <row r="3184" spans="1:34" hidden="1" x14ac:dyDescent="0.3">
      <c r="A3184" s="11" t="s">
        <v>9969</v>
      </c>
      <c r="B3184" s="12" t="s">
        <v>4976</v>
      </c>
      <c r="C3184" s="12" t="s">
        <v>9747</v>
      </c>
      <c r="D3184" s="11" t="s">
        <v>9970</v>
      </c>
      <c r="E3184" s="11" t="s">
        <v>9971</v>
      </c>
      <c r="F3184" s="11" t="s">
        <v>9969</v>
      </c>
      <c r="G3184" s="12" t="s">
        <v>9972</v>
      </c>
      <c r="I3184" s="13"/>
      <c r="J3184" s="13"/>
      <c r="M3184" s="15" t="s">
        <v>370</v>
      </c>
      <c r="N3184" s="13"/>
      <c r="O3184" s="13" t="s">
        <v>370</v>
      </c>
      <c r="P3184" s="13"/>
      <c r="R3184" s="13"/>
      <c r="S3184" s="13" t="s">
        <v>370</v>
      </c>
      <c r="T3184" s="13"/>
      <c r="W3184" s="13" t="s">
        <v>370</v>
      </c>
      <c r="Y3184" s="13"/>
      <c r="Z3184" s="14"/>
      <c r="AD3184" s="13">
        <f t="shared" si="330"/>
        <v>4</v>
      </c>
      <c r="AE3184" s="13">
        <f t="shared" si="331"/>
        <v>0</v>
      </c>
      <c r="AF3184" s="13">
        <f t="shared" si="332"/>
        <v>0</v>
      </c>
      <c r="AG3184" s="13">
        <f t="shared" si="333"/>
        <v>0</v>
      </c>
      <c r="AH3184" s="12">
        <f t="shared" si="334"/>
        <v>4</v>
      </c>
    </row>
    <row r="3185" spans="1:34" hidden="1" x14ac:dyDescent="0.3">
      <c r="A3185" s="11" t="s">
        <v>9973</v>
      </c>
      <c r="B3185" s="12" t="s">
        <v>4976</v>
      </c>
      <c r="C3185" s="12" t="s">
        <v>9747</v>
      </c>
      <c r="D3185" s="11" t="s">
        <v>9970</v>
      </c>
      <c r="E3185" s="11" t="s">
        <v>9974</v>
      </c>
      <c r="F3185" s="11" t="s">
        <v>9973</v>
      </c>
      <c r="G3185" s="12" t="s">
        <v>9975</v>
      </c>
      <c r="I3185" s="13"/>
      <c r="J3185" s="13" t="s">
        <v>370</v>
      </c>
      <c r="M3185" s="15"/>
      <c r="N3185" s="13"/>
      <c r="P3185" s="13"/>
      <c r="R3185" s="13"/>
      <c r="S3185" s="13" t="s">
        <v>370</v>
      </c>
      <c r="T3185" s="13"/>
      <c r="W3185" s="13"/>
      <c r="Y3185" s="13"/>
      <c r="Z3185" s="14"/>
      <c r="AD3185" s="13">
        <f t="shared" si="330"/>
        <v>2</v>
      </c>
      <c r="AE3185" s="13">
        <f t="shared" si="331"/>
        <v>0</v>
      </c>
      <c r="AF3185" s="13">
        <f t="shared" si="332"/>
        <v>0</v>
      </c>
      <c r="AG3185" s="13">
        <f t="shared" si="333"/>
        <v>0</v>
      </c>
      <c r="AH3185" s="12">
        <f t="shared" si="334"/>
        <v>2</v>
      </c>
    </row>
    <row r="3186" spans="1:34" hidden="1" x14ac:dyDescent="0.3">
      <c r="A3186" s="11" t="s">
        <v>9976</v>
      </c>
      <c r="B3186" s="12" t="s">
        <v>4976</v>
      </c>
      <c r="C3186" s="12" t="s">
        <v>9747</v>
      </c>
      <c r="D3186" s="11" t="s">
        <v>9977</v>
      </c>
      <c r="E3186" s="11" t="s">
        <v>864</v>
      </c>
      <c r="F3186" s="11" t="s">
        <v>9976</v>
      </c>
      <c r="G3186" s="12" t="s">
        <v>9978</v>
      </c>
      <c r="I3186" s="13"/>
      <c r="J3186" s="13" t="s">
        <v>370</v>
      </c>
      <c r="K3186" s="14" t="s">
        <v>370</v>
      </c>
      <c r="M3186" s="15" t="s">
        <v>370</v>
      </c>
      <c r="N3186" s="13"/>
      <c r="O3186" s="13" t="s">
        <v>370</v>
      </c>
      <c r="P3186" s="13" t="s">
        <v>370</v>
      </c>
      <c r="Q3186" s="13" t="s">
        <v>370</v>
      </c>
      <c r="R3186" s="13"/>
      <c r="S3186" s="13" t="s">
        <v>370</v>
      </c>
      <c r="T3186" s="13" t="s">
        <v>370</v>
      </c>
      <c r="W3186" s="13" t="s">
        <v>370</v>
      </c>
      <c r="Y3186" s="13"/>
      <c r="Z3186" s="14"/>
      <c r="AD3186" s="13">
        <f t="shared" si="330"/>
        <v>9</v>
      </c>
      <c r="AE3186" s="13">
        <f t="shared" si="331"/>
        <v>0</v>
      </c>
      <c r="AF3186" s="13">
        <f t="shared" si="332"/>
        <v>0</v>
      </c>
      <c r="AG3186" s="13">
        <f t="shared" si="333"/>
        <v>0</v>
      </c>
      <c r="AH3186" s="12">
        <f t="shared" si="334"/>
        <v>9</v>
      </c>
    </row>
    <row r="3187" spans="1:34" hidden="1" x14ac:dyDescent="0.3">
      <c r="A3187" s="11" t="s">
        <v>9979</v>
      </c>
      <c r="B3187" s="12" t="s">
        <v>4976</v>
      </c>
      <c r="C3187" s="12" t="s">
        <v>9747</v>
      </c>
      <c r="D3187" s="11" t="s">
        <v>9977</v>
      </c>
      <c r="E3187" s="11" t="s">
        <v>9980</v>
      </c>
      <c r="F3187" s="11" t="s">
        <v>9979</v>
      </c>
      <c r="G3187" s="12" t="s">
        <v>9981</v>
      </c>
      <c r="I3187" s="13"/>
      <c r="J3187" s="13" t="s">
        <v>370</v>
      </c>
      <c r="K3187" s="14" t="s">
        <v>370</v>
      </c>
      <c r="M3187" s="15"/>
      <c r="N3187" s="13"/>
      <c r="P3187" s="13"/>
      <c r="R3187" s="13"/>
      <c r="S3187" s="13" t="s">
        <v>370</v>
      </c>
      <c r="T3187" s="13"/>
      <c r="W3187" s="13"/>
      <c r="Y3187" s="13"/>
      <c r="Z3187" s="14"/>
      <c r="AD3187" s="13">
        <f t="shared" si="330"/>
        <v>3</v>
      </c>
      <c r="AE3187" s="13">
        <f t="shared" si="331"/>
        <v>0</v>
      </c>
      <c r="AF3187" s="13">
        <f t="shared" si="332"/>
        <v>0</v>
      </c>
      <c r="AG3187" s="13">
        <f t="shared" si="333"/>
        <v>0</v>
      </c>
      <c r="AH3187" s="12">
        <f t="shared" si="334"/>
        <v>3</v>
      </c>
    </row>
    <row r="3188" spans="1:34" hidden="1" x14ac:dyDescent="0.3">
      <c r="A3188" s="11" t="s">
        <v>9982</v>
      </c>
      <c r="B3188" s="12" t="s">
        <v>4976</v>
      </c>
      <c r="C3188" s="12" t="s">
        <v>9747</v>
      </c>
      <c r="D3188" s="11" t="s">
        <v>9977</v>
      </c>
      <c r="E3188" s="11" t="s">
        <v>5029</v>
      </c>
      <c r="F3188" s="11" t="s">
        <v>9982</v>
      </c>
      <c r="G3188" s="12" t="s">
        <v>9983</v>
      </c>
      <c r="I3188" s="13"/>
      <c r="J3188" s="13" t="s">
        <v>370</v>
      </c>
      <c r="K3188" s="14" t="s">
        <v>370</v>
      </c>
      <c r="M3188" s="15" t="s">
        <v>370</v>
      </c>
      <c r="N3188" s="13"/>
      <c r="O3188" s="13" t="s">
        <v>370</v>
      </c>
      <c r="P3188" s="13" t="s">
        <v>370</v>
      </c>
      <c r="Q3188" s="13" t="s">
        <v>370</v>
      </c>
      <c r="R3188" s="13"/>
      <c r="S3188" s="13" t="s">
        <v>370</v>
      </c>
      <c r="T3188" s="13" t="s">
        <v>370</v>
      </c>
      <c r="U3188" s="13" t="s">
        <v>370</v>
      </c>
      <c r="W3188" s="13" t="s">
        <v>370</v>
      </c>
      <c r="Y3188" s="13"/>
      <c r="Z3188" s="14"/>
      <c r="AD3188" s="13">
        <f>COUNTIF(H3188:Z3188,"X")+COUNTIF(H3188:Z3188, "X(e)")</f>
        <v>10</v>
      </c>
      <c r="AE3188" s="13">
        <f>COUNTIF(H3188:Z3188,"NB")</f>
        <v>0</v>
      </c>
      <c r="AF3188" s="13">
        <f>COUNTIF(H3188:Z3188,"V")</f>
        <v>0</v>
      </c>
      <c r="AG3188" s="13">
        <f>COUNTIF(H3188:AA3188,"IN")</f>
        <v>0</v>
      </c>
      <c r="AH3188" s="12">
        <f>SUM(AD3188:AG3188)</f>
        <v>10</v>
      </c>
    </row>
    <row r="3189" spans="1:34" hidden="1" x14ac:dyDescent="0.3">
      <c r="A3189" s="11" t="s">
        <v>9984</v>
      </c>
      <c r="B3189" s="12" t="s">
        <v>4976</v>
      </c>
      <c r="C3189" s="12" t="s">
        <v>9747</v>
      </c>
      <c r="D3189" s="11" t="s">
        <v>9985</v>
      </c>
      <c r="E3189" s="11" t="s">
        <v>7326</v>
      </c>
      <c r="F3189" s="11" t="s">
        <v>9984</v>
      </c>
      <c r="G3189" s="12" t="s">
        <v>9986</v>
      </c>
      <c r="I3189" s="13"/>
      <c r="J3189" s="13"/>
      <c r="K3189" s="14" t="s">
        <v>370</v>
      </c>
      <c r="M3189" s="15" t="s">
        <v>370</v>
      </c>
      <c r="N3189" s="13"/>
      <c r="O3189" s="13" t="s">
        <v>370</v>
      </c>
      <c r="P3189" s="13" t="s">
        <v>370</v>
      </c>
      <c r="Q3189" s="13" t="s">
        <v>370</v>
      </c>
      <c r="R3189" s="13"/>
      <c r="S3189" s="13" t="s">
        <v>370</v>
      </c>
      <c r="T3189" s="13" t="s">
        <v>370</v>
      </c>
      <c r="W3189" s="13" t="s">
        <v>370</v>
      </c>
      <c r="Y3189" s="13"/>
      <c r="Z3189" s="14"/>
      <c r="AD3189" s="13">
        <f t="shared" si="330"/>
        <v>8</v>
      </c>
      <c r="AE3189" s="13">
        <f t="shared" si="331"/>
        <v>0</v>
      </c>
      <c r="AF3189" s="13">
        <f t="shared" si="332"/>
        <v>0</v>
      </c>
      <c r="AG3189" s="13">
        <f t="shared" si="333"/>
        <v>0</v>
      </c>
      <c r="AH3189" s="12">
        <f t="shared" si="334"/>
        <v>8</v>
      </c>
    </row>
    <row r="3190" spans="1:34" hidden="1" x14ac:dyDescent="0.3">
      <c r="A3190" s="11" t="s">
        <v>9987</v>
      </c>
      <c r="B3190" s="12" t="s">
        <v>4976</v>
      </c>
      <c r="C3190" s="12" t="s">
        <v>9747</v>
      </c>
      <c r="D3190" s="11" t="s">
        <v>9985</v>
      </c>
      <c r="E3190" s="11" t="s">
        <v>9988</v>
      </c>
      <c r="F3190" s="11" t="s">
        <v>9987</v>
      </c>
      <c r="G3190" s="12" t="s">
        <v>9989</v>
      </c>
      <c r="I3190" s="13"/>
      <c r="J3190" s="13"/>
      <c r="M3190" s="15" t="s">
        <v>370</v>
      </c>
      <c r="N3190" s="13"/>
      <c r="O3190" s="13" t="s">
        <v>370</v>
      </c>
      <c r="P3190" s="13"/>
      <c r="R3190" s="13"/>
      <c r="T3190" s="13"/>
      <c r="W3190" s="13"/>
      <c r="Y3190" s="13"/>
      <c r="Z3190" s="14"/>
      <c r="AD3190" s="13">
        <f t="shared" si="330"/>
        <v>2</v>
      </c>
      <c r="AE3190" s="13">
        <f t="shared" si="331"/>
        <v>0</v>
      </c>
      <c r="AF3190" s="13">
        <f t="shared" si="332"/>
        <v>0</v>
      </c>
      <c r="AG3190" s="13">
        <f t="shared" si="333"/>
        <v>0</v>
      </c>
      <c r="AH3190" s="12">
        <f t="shared" si="334"/>
        <v>2</v>
      </c>
    </row>
    <row r="3191" spans="1:34" hidden="1" x14ac:dyDescent="0.3">
      <c r="A3191" s="11" t="s">
        <v>9990</v>
      </c>
      <c r="B3191" s="12" t="s">
        <v>4976</v>
      </c>
      <c r="C3191" s="12" t="s">
        <v>9747</v>
      </c>
      <c r="D3191" s="11" t="s">
        <v>9985</v>
      </c>
      <c r="E3191" s="11" t="s">
        <v>3619</v>
      </c>
      <c r="F3191" s="11" t="s">
        <v>9990</v>
      </c>
      <c r="G3191" s="12" t="s">
        <v>9991</v>
      </c>
      <c r="H3191" s="13" t="s">
        <v>370</v>
      </c>
      <c r="I3191" s="13"/>
      <c r="J3191" s="13"/>
      <c r="K3191" s="14" t="s">
        <v>370</v>
      </c>
      <c r="M3191" s="15"/>
      <c r="N3191" s="13"/>
      <c r="P3191" s="13"/>
      <c r="R3191" s="13" t="s">
        <v>370</v>
      </c>
      <c r="T3191" s="13"/>
      <c r="V3191" s="13" t="s">
        <v>524</v>
      </c>
      <c r="W3191" s="13"/>
      <c r="Y3191" s="13"/>
      <c r="Z3191" s="14"/>
      <c r="AD3191" s="13">
        <f t="shared" si="330"/>
        <v>3</v>
      </c>
      <c r="AE3191" s="13">
        <f t="shared" si="331"/>
        <v>0</v>
      </c>
      <c r="AF3191" s="13">
        <f t="shared" si="332"/>
        <v>1</v>
      </c>
      <c r="AG3191" s="13">
        <f t="shared" si="333"/>
        <v>0</v>
      </c>
      <c r="AH3191" s="12">
        <f t="shared" si="334"/>
        <v>4</v>
      </c>
    </row>
    <row r="3192" spans="1:34" hidden="1" x14ac:dyDescent="0.3">
      <c r="A3192" s="11" t="s">
        <v>9992</v>
      </c>
      <c r="B3192" s="12" t="s">
        <v>4976</v>
      </c>
      <c r="C3192" s="12" t="s">
        <v>9747</v>
      </c>
      <c r="D3192" s="11" t="s">
        <v>9985</v>
      </c>
      <c r="E3192" s="11" t="s">
        <v>1347</v>
      </c>
      <c r="F3192" s="11" t="s">
        <v>9992</v>
      </c>
      <c r="G3192" s="12" t="s">
        <v>9993</v>
      </c>
      <c r="H3192" s="13" t="s">
        <v>370</v>
      </c>
      <c r="I3192" s="13"/>
      <c r="J3192" s="13" t="s">
        <v>370</v>
      </c>
      <c r="K3192" s="14" t="s">
        <v>370</v>
      </c>
      <c r="M3192" s="15" t="s">
        <v>370</v>
      </c>
      <c r="N3192" s="13"/>
      <c r="O3192" s="13" t="s">
        <v>370</v>
      </c>
      <c r="P3192" s="13" t="s">
        <v>370</v>
      </c>
      <c r="Q3192" s="13" t="s">
        <v>370</v>
      </c>
      <c r="R3192" s="13" t="s">
        <v>370</v>
      </c>
      <c r="S3192" s="13" t="s">
        <v>370</v>
      </c>
      <c r="T3192" s="13" t="s">
        <v>370</v>
      </c>
      <c r="U3192" s="13" t="s">
        <v>370</v>
      </c>
      <c r="W3192" s="13" t="s">
        <v>370</v>
      </c>
      <c r="Y3192" s="13"/>
      <c r="Z3192" s="14"/>
      <c r="AD3192" s="13">
        <f t="shared" si="330"/>
        <v>12</v>
      </c>
      <c r="AE3192" s="13">
        <f t="shared" si="331"/>
        <v>0</v>
      </c>
      <c r="AF3192" s="13">
        <f t="shared" si="332"/>
        <v>0</v>
      </c>
      <c r="AG3192" s="13">
        <f t="shared" si="333"/>
        <v>0</v>
      </c>
      <c r="AH3192" s="12">
        <f t="shared" si="334"/>
        <v>12</v>
      </c>
    </row>
    <row r="3193" spans="1:34" hidden="1" x14ac:dyDescent="0.3">
      <c r="A3193" s="11" t="s">
        <v>9994</v>
      </c>
      <c r="B3193" s="12" t="s">
        <v>4976</v>
      </c>
      <c r="C3193" s="12" t="s">
        <v>9747</v>
      </c>
      <c r="D3193" s="11" t="s">
        <v>9985</v>
      </c>
      <c r="E3193" s="11" t="s">
        <v>9995</v>
      </c>
      <c r="F3193" s="11" t="s">
        <v>9994</v>
      </c>
      <c r="G3193" s="12" t="s">
        <v>9996</v>
      </c>
      <c r="I3193" s="13"/>
      <c r="J3193" s="13" t="s">
        <v>370</v>
      </c>
      <c r="K3193" s="14" t="s">
        <v>370</v>
      </c>
      <c r="M3193" s="15" t="s">
        <v>370</v>
      </c>
      <c r="N3193" s="13"/>
      <c r="P3193" s="13" t="s">
        <v>370</v>
      </c>
      <c r="Q3193" s="13" t="s">
        <v>370</v>
      </c>
      <c r="R3193" s="13"/>
      <c r="S3193" s="13" t="s">
        <v>370</v>
      </c>
      <c r="T3193" s="13" t="s">
        <v>370</v>
      </c>
      <c r="W3193" s="13" t="s">
        <v>370</v>
      </c>
      <c r="Y3193" s="13"/>
      <c r="Z3193" s="14"/>
      <c r="AD3193" s="13">
        <f t="shared" si="330"/>
        <v>8</v>
      </c>
      <c r="AE3193" s="13">
        <f t="shared" si="331"/>
        <v>0</v>
      </c>
      <c r="AF3193" s="13">
        <f t="shared" si="332"/>
        <v>0</v>
      </c>
      <c r="AG3193" s="13">
        <f t="shared" si="333"/>
        <v>0</v>
      </c>
      <c r="AH3193" s="12">
        <f t="shared" si="334"/>
        <v>8</v>
      </c>
    </row>
    <row r="3194" spans="1:34" hidden="1" x14ac:dyDescent="0.3">
      <c r="A3194" s="11" t="s">
        <v>251</v>
      </c>
      <c r="B3194" s="12" t="s">
        <v>4976</v>
      </c>
      <c r="C3194" s="12" t="s">
        <v>9747</v>
      </c>
      <c r="D3194" s="11" t="s">
        <v>9997</v>
      </c>
      <c r="E3194" s="11" t="s">
        <v>9998</v>
      </c>
      <c r="F3194" s="11" t="s">
        <v>251</v>
      </c>
      <c r="G3194" s="12" t="s">
        <v>9999</v>
      </c>
      <c r="I3194" s="13"/>
      <c r="J3194" s="13" t="s">
        <v>370</v>
      </c>
      <c r="K3194" s="14" t="s">
        <v>370</v>
      </c>
      <c r="M3194" s="15" t="s">
        <v>370</v>
      </c>
      <c r="N3194" s="13"/>
      <c r="O3194" s="13" t="s">
        <v>370</v>
      </c>
      <c r="P3194" s="13"/>
      <c r="Q3194" s="13" t="s">
        <v>370</v>
      </c>
      <c r="R3194" s="13" t="s">
        <v>370</v>
      </c>
      <c r="S3194" s="13" t="s">
        <v>370</v>
      </c>
      <c r="T3194" s="13" t="s">
        <v>370</v>
      </c>
      <c r="W3194" s="13" t="s">
        <v>370</v>
      </c>
      <c r="Y3194" s="13"/>
      <c r="Z3194" s="14"/>
      <c r="AD3194" s="13">
        <f t="shared" si="330"/>
        <v>9</v>
      </c>
      <c r="AE3194" s="13">
        <f t="shared" si="331"/>
        <v>0</v>
      </c>
      <c r="AF3194" s="13">
        <f t="shared" si="332"/>
        <v>0</v>
      </c>
      <c r="AG3194" s="13">
        <f t="shared" si="333"/>
        <v>0</v>
      </c>
      <c r="AH3194" s="12">
        <f t="shared" si="334"/>
        <v>9</v>
      </c>
    </row>
    <row r="3195" spans="1:34" hidden="1" x14ac:dyDescent="0.3">
      <c r="A3195" s="11" t="s">
        <v>10000</v>
      </c>
      <c r="B3195" s="12" t="s">
        <v>4976</v>
      </c>
      <c r="C3195" s="12" t="s">
        <v>9747</v>
      </c>
      <c r="D3195" s="11" t="s">
        <v>10001</v>
      </c>
      <c r="E3195" s="11" t="s">
        <v>2427</v>
      </c>
      <c r="F3195" s="11" t="s">
        <v>10000</v>
      </c>
      <c r="G3195" s="12" t="s">
        <v>10002</v>
      </c>
      <c r="H3195" s="13" t="s">
        <v>370</v>
      </c>
      <c r="I3195" s="13"/>
      <c r="J3195" s="13" t="s">
        <v>370</v>
      </c>
      <c r="K3195" s="14" t="s">
        <v>370</v>
      </c>
      <c r="M3195" s="15"/>
      <c r="N3195" s="13"/>
      <c r="P3195" s="13"/>
      <c r="R3195" s="13" t="s">
        <v>370</v>
      </c>
      <c r="S3195" s="13" t="s">
        <v>370</v>
      </c>
      <c r="T3195" s="13"/>
      <c r="V3195" s="13" t="s">
        <v>370</v>
      </c>
      <c r="W3195" s="13"/>
      <c r="Y3195" s="13"/>
      <c r="Z3195" s="14"/>
      <c r="AD3195" s="13">
        <f t="shared" si="330"/>
        <v>6</v>
      </c>
      <c r="AE3195" s="13">
        <f t="shared" si="331"/>
        <v>0</v>
      </c>
      <c r="AF3195" s="13">
        <f t="shared" si="332"/>
        <v>0</v>
      </c>
      <c r="AG3195" s="13">
        <f t="shared" si="333"/>
        <v>0</v>
      </c>
      <c r="AH3195" s="12">
        <f t="shared" si="334"/>
        <v>6</v>
      </c>
    </row>
    <row r="3196" spans="1:34" hidden="1" x14ac:dyDescent="0.3">
      <c r="A3196" s="11" t="s">
        <v>10003</v>
      </c>
      <c r="B3196" s="12" t="s">
        <v>4976</v>
      </c>
      <c r="C3196" s="12" t="s">
        <v>9747</v>
      </c>
      <c r="D3196" s="11" t="s">
        <v>10004</v>
      </c>
      <c r="E3196" s="11" t="s">
        <v>10005</v>
      </c>
      <c r="F3196" s="11" t="s">
        <v>10003</v>
      </c>
      <c r="G3196" s="12" t="s">
        <v>10006</v>
      </c>
      <c r="I3196" s="13"/>
      <c r="J3196" s="13" t="s">
        <v>370</v>
      </c>
      <c r="M3196" s="15"/>
      <c r="N3196" s="13"/>
      <c r="P3196" s="13"/>
      <c r="R3196" s="13"/>
      <c r="S3196" s="13" t="s">
        <v>538</v>
      </c>
      <c r="T3196" s="13"/>
      <c r="W3196" s="13"/>
      <c r="Y3196" s="13"/>
      <c r="Z3196" s="14"/>
      <c r="AD3196" s="13">
        <f t="shared" si="330"/>
        <v>1</v>
      </c>
      <c r="AE3196" s="13">
        <f t="shared" si="331"/>
        <v>1</v>
      </c>
      <c r="AF3196" s="13">
        <f t="shared" si="332"/>
        <v>0</v>
      </c>
      <c r="AG3196" s="13">
        <f t="shared" si="333"/>
        <v>0</v>
      </c>
    </row>
    <row r="3197" spans="1:34" hidden="1" x14ac:dyDescent="0.3">
      <c r="A3197" s="11" t="s">
        <v>10007</v>
      </c>
      <c r="B3197" s="12" t="s">
        <v>4976</v>
      </c>
      <c r="C3197" s="12" t="s">
        <v>9747</v>
      </c>
      <c r="D3197" s="11" t="s">
        <v>10008</v>
      </c>
      <c r="E3197" s="11" t="s">
        <v>3403</v>
      </c>
      <c r="F3197" s="11" t="s">
        <v>10007</v>
      </c>
      <c r="G3197" s="12" t="s">
        <v>10009</v>
      </c>
      <c r="I3197" s="13"/>
      <c r="J3197" s="13"/>
      <c r="K3197" s="14" t="s">
        <v>370</v>
      </c>
      <c r="M3197" s="15" t="s">
        <v>370</v>
      </c>
      <c r="N3197" s="13"/>
      <c r="P3197" s="13" t="s">
        <v>396</v>
      </c>
      <c r="R3197" s="13"/>
      <c r="T3197" s="13"/>
      <c r="W3197" s="13" t="s">
        <v>370</v>
      </c>
      <c r="Y3197" s="13"/>
      <c r="Z3197" s="14"/>
      <c r="AD3197" s="13">
        <f t="shared" si="330"/>
        <v>3</v>
      </c>
      <c r="AE3197" s="13">
        <f t="shared" si="331"/>
        <v>0</v>
      </c>
      <c r="AF3197" s="13">
        <f t="shared" si="332"/>
        <v>0</v>
      </c>
      <c r="AG3197" s="13">
        <f t="shared" si="333"/>
        <v>0</v>
      </c>
      <c r="AH3197" s="12">
        <f t="shared" si="334"/>
        <v>3</v>
      </c>
    </row>
    <row r="3198" spans="1:34" hidden="1" x14ac:dyDescent="0.3">
      <c r="A3198" s="11" t="s">
        <v>10010</v>
      </c>
      <c r="B3198" s="12" t="s">
        <v>4976</v>
      </c>
      <c r="C3198" s="12" t="s">
        <v>9747</v>
      </c>
      <c r="D3198" s="11" t="s">
        <v>10008</v>
      </c>
      <c r="E3198" s="11" t="s">
        <v>8946</v>
      </c>
      <c r="F3198" s="11" t="s">
        <v>10010</v>
      </c>
      <c r="G3198" s="12" t="s">
        <v>10011</v>
      </c>
      <c r="H3198" s="13" t="s">
        <v>370</v>
      </c>
      <c r="I3198" s="13"/>
      <c r="J3198" s="13" t="s">
        <v>370</v>
      </c>
      <c r="K3198" s="14" t="s">
        <v>370</v>
      </c>
      <c r="M3198" s="15"/>
      <c r="N3198" s="13"/>
      <c r="O3198" s="13" t="s">
        <v>370</v>
      </c>
      <c r="P3198" s="13"/>
      <c r="Q3198" s="13" t="s">
        <v>396</v>
      </c>
      <c r="R3198" s="13" t="s">
        <v>370</v>
      </c>
      <c r="S3198" s="13" t="s">
        <v>370</v>
      </c>
      <c r="T3198" s="13" t="s">
        <v>396</v>
      </c>
      <c r="V3198" s="13" t="s">
        <v>370</v>
      </c>
      <c r="W3198" s="13"/>
      <c r="Y3198" s="13"/>
      <c r="Z3198" s="14"/>
      <c r="AD3198" s="13">
        <f t="shared" si="330"/>
        <v>7</v>
      </c>
      <c r="AE3198" s="13">
        <f t="shared" si="331"/>
        <v>0</v>
      </c>
      <c r="AF3198" s="13">
        <f t="shared" si="332"/>
        <v>0</v>
      </c>
      <c r="AG3198" s="13">
        <f t="shared" si="333"/>
        <v>0</v>
      </c>
      <c r="AH3198" s="12">
        <f t="shared" si="334"/>
        <v>7</v>
      </c>
    </row>
    <row r="3199" spans="1:34" hidden="1" x14ac:dyDescent="0.3">
      <c r="A3199" s="11" t="s">
        <v>10012</v>
      </c>
      <c r="B3199" s="12" t="s">
        <v>4976</v>
      </c>
      <c r="C3199" s="12" t="s">
        <v>9747</v>
      </c>
      <c r="D3199" s="11" t="s">
        <v>10013</v>
      </c>
      <c r="E3199" s="11" t="s">
        <v>9372</v>
      </c>
      <c r="F3199" s="11" t="s">
        <v>10012</v>
      </c>
      <c r="G3199" s="12" t="s">
        <v>10014</v>
      </c>
      <c r="I3199" s="13"/>
      <c r="J3199" s="13" t="s">
        <v>370</v>
      </c>
      <c r="K3199" s="14" t="s">
        <v>370</v>
      </c>
      <c r="M3199" s="15" t="s">
        <v>370</v>
      </c>
      <c r="N3199" s="13"/>
      <c r="O3199" s="13" t="s">
        <v>370</v>
      </c>
      <c r="P3199" s="13"/>
      <c r="R3199" s="13"/>
      <c r="S3199" s="13" t="s">
        <v>370</v>
      </c>
      <c r="T3199" s="13"/>
      <c r="W3199" s="13"/>
      <c r="Y3199" s="13"/>
      <c r="Z3199" s="14"/>
      <c r="AD3199" s="13">
        <f t="shared" si="330"/>
        <v>5</v>
      </c>
      <c r="AE3199" s="13">
        <f t="shared" si="331"/>
        <v>0</v>
      </c>
      <c r="AF3199" s="13">
        <f t="shared" si="332"/>
        <v>0</v>
      </c>
      <c r="AG3199" s="13">
        <f t="shared" si="333"/>
        <v>0</v>
      </c>
      <c r="AH3199" s="12">
        <f t="shared" si="334"/>
        <v>5</v>
      </c>
    </row>
    <row r="3200" spans="1:34" hidden="1" x14ac:dyDescent="0.3">
      <c r="A3200" s="11" t="s">
        <v>203</v>
      </c>
      <c r="B3200" s="12" t="s">
        <v>4976</v>
      </c>
      <c r="C3200" s="12" t="s">
        <v>9747</v>
      </c>
      <c r="D3200" s="11" t="s">
        <v>10013</v>
      </c>
      <c r="E3200" s="11" t="s">
        <v>10015</v>
      </c>
      <c r="F3200" s="11" t="s">
        <v>203</v>
      </c>
      <c r="G3200" s="12" t="s">
        <v>10016</v>
      </c>
      <c r="I3200" s="13"/>
      <c r="J3200" s="13"/>
      <c r="M3200" s="15" t="s">
        <v>370</v>
      </c>
      <c r="N3200" s="13"/>
      <c r="P3200" s="13"/>
      <c r="R3200" s="13"/>
      <c r="T3200" s="13"/>
      <c r="W3200" s="13" t="s">
        <v>370</v>
      </c>
      <c r="Y3200" s="13"/>
      <c r="Z3200" s="14"/>
      <c r="AD3200" s="13">
        <f t="shared" si="330"/>
        <v>2</v>
      </c>
      <c r="AE3200" s="13">
        <f t="shared" si="331"/>
        <v>0</v>
      </c>
      <c r="AF3200" s="13">
        <f t="shared" si="332"/>
        <v>0</v>
      </c>
      <c r="AG3200" s="13">
        <f t="shared" si="333"/>
        <v>0</v>
      </c>
      <c r="AH3200" s="12">
        <f t="shared" si="334"/>
        <v>2</v>
      </c>
    </row>
    <row r="3201" spans="1:34" hidden="1" x14ac:dyDescent="0.3">
      <c r="A3201" s="11" t="s">
        <v>10017</v>
      </c>
      <c r="B3201" s="12" t="s">
        <v>4976</v>
      </c>
      <c r="C3201" s="12" t="s">
        <v>9747</v>
      </c>
      <c r="D3201" s="11" t="s">
        <v>10013</v>
      </c>
      <c r="E3201" s="11" t="s">
        <v>1183</v>
      </c>
      <c r="F3201" s="11" t="s">
        <v>10017</v>
      </c>
      <c r="G3201" s="12" t="s">
        <v>10018</v>
      </c>
      <c r="I3201" s="13"/>
      <c r="J3201" s="13"/>
      <c r="M3201" s="15"/>
      <c r="N3201" s="13"/>
      <c r="P3201" s="13"/>
      <c r="R3201" s="13"/>
      <c r="S3201" s="16" t="s">
        <v>416</v>
      </c>
      <c r="T3201" s="13"/>
      <c r="W3201" s="13"/>
      <c r="Y3201" s="13"/>
      <c r="Z3201" s="14"/>
      <c r="AD3201" s="13">
        <f t="shared" ref="AD3201:AD3255" si="335">COUNTIF(H3201:Z3201,"X")+COUNTIF(H3201:Z3201, "X(e)")</f>
        <v>1</v>
      </c>
      <c r="AE3201" s="13">
        <f t="shared" ref="AE3201:AE3264" si="336">COUNTIF(H3201:Z3201,"NB")</f>
        <v>0</v>
      </c>
      <c r="AF3201" s="13">
        <f t="shared" ref="AF3201:AF3264" si="337">COUNTIF(H3201:Z3201,"V")</f>
        <v>0</v>
      </c>
      <c r="AG3201" s="13">
        <f t="shared" si="333"/>
        <v>0</v>
      </c>
      <c r="AH3201" s="12">
        <f t="shared" si="334"/>
        <v>1</v>
      </c>
    </row>
    <row r="3202" spans="1:34" hidden="1" x14ac:dyDescent="0.3">
      <c r="A3202" s="11" t="s">
        <v>10019</v>
      </c>
      <c r="B3202" s="12" t="s">
        <v>4976</v>
      </c>
      <c r="C3202" s="12" t="s">
        <v>9747</v>
      </c>
      <c r="D3202" s="11" t="s">
        <v>10013</v>
      </c>
      <c r="E3202" s="11" t="s">
        <v>10020</v>
      </c>
      <c r="F3202" s="11" t="s">
        <v>10019</v>
      </c>
      <c r="G3202" s="12" t="s">
        <v>10021</v>
      </c>
      <c r="H3202" s="13" t="s">
        <v>396</v>
      </c>
      <c r="I3202" s="13"/>
      <c r="J3202" s="13" t="s">
        <v>370</v>
      </c>
      <c r="K3202" s="14" t="s">
        <v>370</v>
      </c>
      <c r="M3202" s="15" t="s">
        <v>370</v>
      </c>
      <c r="N3202" s="13"/>
      <c r="O3202" s="13" t="s">
        <v>370</v>
      </c>
      <c r="P3202" s="13" t="s">
        <v>370</v>
      </c>
      <c r="Q3202" s="13" t="s">
        <v>370</v>
      </c>
      <c r="R3202" s="13" t="s">
        <v>370</v>
      </c>
      <c r="S3202" s="13" t="s">
        <v>370</v>
      </c>
      <c r="T3202" s="13" t="s">
        <v>370</v>
      </c>
      <c r="U3202" s="13" t="s">
        <v>370</v>
      </c>
      <c r="W3202" s="13" t="s">
        <v>370</v>
      </c>
      <c r="Y3202" s="13"/>
      <c r="Z3202" s="14"/>
      <c r="AD3202" s="13">
        <f t="shared" si="335"/>
        <v>11</v>
      </c>
      <c r="AE3202" s="13">
        <f t="shared" si="336"/>
        <v>0</v>
      </c>
      <c r="AF3202" s="13">
        <f t="shared" si="337"/>
        <v>0</v>
      </c>
      <c r="AG3202" s="13">
        <f t="shared" ref="AG3202:AG3266" si="338">COUNTIF(H3202:AA3202,"IN")</f>
        <v>0</v>
      </c>
      <c r="AH3202" s="12">
        <f t="shared" si="334"/>
        <v>11</v>
      </c>
    </row>
    <row r="3203" spans="1:34" hidden="1" x14ac:dyDescent="0.3">
      <c r="A3203" s="11" t="s">
        <v>10022</v>
      </c>
      <c r="B3203" s="12" t="s">
        <v>4976</v>
      </c>
      <c r="C3203" s="12" t="s">
        <v>9747</v>
      </c>
      <c r="D3203" s="11" t="s">
        <v>10013</v>
      </c>
      <c r="E3203" s="11" t="s">
        <v>10023</v>
      </c>
      <c r="F3203" s="11" t="s">
        <v>10022</v>
      </c>
      <c r="G3203" s="12" t="s">
        <v>10024</v>
      </c>
      <c r="H3203" s="13" t="s">
        <v>396</v>
      </c>
      <c r="I3203" s="13"/>
      <c r="J3203" s="13"/>
      <c r="K3203" s="17" t="s">
        <v>416</v>
      </c>
      <c r="M3203" s="15"/>
      <c r="N3203" s="13"/>
      <c r="P3203" s="13"/>
      <c r="R3203" s="13"/>
      <c r="T3203" s="13"/>
      <c r="W3203" s="13"/>
      <c r="Y3203" s="13"/>
      <c r="Z3203" s="14"/>
      <c r="AD3203" s="13">
        <f t="shared" si="335"/>
        <v>1</v>
      </c>
      <c r="AE3203" s="13">
        <f t="shared" si="336"/>
        <v>0</v>
      </c>
      <c r="AF3203" s="13">
        <f t="shared" si="337"/>
        <v>0</v>
      </c>
      <c r="AG3203" s="13">
        <f t="shared" si="338"/>
        <v>0</v>
      </c>
      <c r="AH3203" s="12">
        <f t="shared" si="334"/>
        <v>1</v>
      </c>
    </row>
    <row r="3204" spans="1:34" hidden="1" x14ac:dyDescent="0.3">
      <c r="A3204" s="11" t="s">
        <v>10025</v>
      </c>
      <c r="B3204" s="12" t="s">
        <v>4976</v>
      </c>
      <c r="C3204" s="12" t="s">
        <v>9747</v>
      </c>
      <c r="D3204" s="11" t="s">
        <v>10013</v>
      </c>
      <c r="E3204" s="11" t="s">
        <v>10026</v>
      </c>
      <c r="F3204" s="11" t="s">
        <v>10025</v>
      </c>
      <c r="G3204" s="12" t="s">
        <v>10027</v>
      </c>
      <c r="I3204" s="13"/>
      <c r="J3204" s="13"/>
      <c r="M3204" s="15" t="s">
        <v>370</v>
      </c>
      <c r="N3204" s="13"/>
      <c r="O3204" s="13" t="s">
        <v>370</v>
      </c>
      <c r="P3204" s="13"/>
      <c r="R3204" s="13"/>
      <c r="S3204" s="13" t="s">
        <v>370</v>
      </c>
      <c r="T3204" s="13"/>
      <c r="W3204" s="13"/>
      <c r="Y3204" s="13"/>
      <c r="Z3204" s="14"/>
      <c r="AD3204" s="13">
        <f t="shared" si="335"/>
        <v>3</v>
      </c>
      <c r="AE3204" s="13">
        <f t="shared" si="336"/>
        <v>0</v>
      </c>
      <c r="AF3204" s="13">
        <f t="shared" si="337"/>
        <v>0</v>
      </c>
      <c r="AG3204" s="13">
        <f t="shared" si="338"/>
        <v>0</v>
      </c>
      <c r="AH3204" s="12">
        <f t="shared" si="334"/>
        <v>3</v>
      </c>
    </row>
    <row r="3205" spans="1:34" hidden="1" x14ac:dyDescent="0.3">
      <c r="A3205" s="11" t="s">
        <v>10028</v>
      </c>
      <c r="B3205" s="12" t="s">
        <v>4976</v>
      </c>
      <c r="C3205" s="12" t="s">
        <v>9747</v>
      </c>
      <c r="D3205" s="11" t="s">
        <v>10029</v>
      </c>
      <c r="E3205" s="11" t="s">
        <v>10030</v>
      </c>
      <c r="F3205" s="11" t="s">
        <v>10028</v>
      </c>
      <c r="G3205" s="12" t="s">
        <v>10031</v>
      </c>
      <c r="I3205" s="13"/>
      <c r="J3205" s="13"/>
      <c r="K3205" s="14" t="s">
        <v>370</v>
      </c>
      <c r="M3205" s="15" t="s">
        <v>370</v>
      </c>
      <c r="N3205" s="13"/>
      <c r="O3205" s="13" t="s">
        <v>370</v>
      </c>
      <c r="P3205" s="13" t="s">
        <v>370</v>
      </c>
      <c r="Q3205" s="13" t="s">
        <v>370</v>
      </c>
      <c r="R3205" s="13"/>
      <c r="S3205" s="13" t="s">
        <v>370</v>
      </c>
      <c r="T3205" s="13" t="s">
        <v>370</v>
      </c>
      <c r="W3205" s="13" t="s">
        <v>370</v>
      </c>
      <c r="Y3205" s="13"/>
      <c r="Z3205" s="14"/>
      <c r="AD3205" s="13">
        <f t="shared" si="335"/>
        <v>8</v>
      </c>
      <c r="AE3205" s="13">
        <f t="shared" si="336"/>
        <v>0</v>
      </c>
      <c r="AF3205" s="13">
        <f t="shared" si="337"/>
        <v>0</v>
      </c>
      <c r="AG3205" s="13">
        <f t="shared" si="338"/>
        <v>0</v>
      </c>
      <c r="AH3205" s="12">
        <f t="shared" si="334"/>
        <v>8</v>
      </c>
    </row>
    <row r="3206" spans="1:34" hidden="1" x14ac:dyDescent="0.3">
      <c r="A3206" s="11" t="s">
        <v>10032</v>
      </c>
      <c r="B3206" s="12" t="s">
        <v>4976</v>
      </c>
      <c r="C3206" s="12" t="s">
        <v>9747</v>
      </c>
      <c r="D3206" s="11" t="s">
        <v>10029</v>
      </c>
      <c r="E3206" s="11" t="s">
        <v>624</v>
      </c>
      <c r="F3206" s="11" t="s">
        <v>10032</v>
      </c>
      <c r="G3206" s="12" t="s">
        <v>10033</v>
      </c>
      <c r="I3206" s="13"/>
      <c r="J3206" s="13" t="s">
        <v>370</v>
      </c>
      <c r="K3206" s="14" t="s">
        <v>370</v>
      </c>
      <c r="M3206" s="15"/>
      <c r="N3206" s="13"/>
      <c r="P3206" s="13"/>
      <c r="R3206" s="13"/>
      <c r="S3206" s="13" t="s">
        <v>370</v>
      </c>
      <c r="T3206" s="13"/>
      <c r="W3206" s="13"/>
      <c r="Y3206" s="13"/>
      <c r="Z3206" s="14"/>
      <c r="AD3206" s="13">
        <f t="shared" si="335"/>
        <v>3</v>
      </c>
      <c r="AE3206" s="13">
        <f t="shared" si="336"/>
        <v>0</v>
      </c>
      <c r="AF3206" s="13">
        <f t="shared" si="337"/>
        <v>0</v>
      </c>
      <c r="AG3206" s="13">
        <f t="shared" si="338"/>
        <v>0</v>
      </c>
      <c r="AH3206" s="12">
        <f t="shared" si="334"/>
        <v>3</v>
      </c>
    </row>
    <row r="3207" spans="1:34" hidden="1" x14ac:dyDescent="0.3">
      <c r="A3207" s="11" t="s">
        <v>10034</v>
      </c>
      <c r="B3207" s="12" t="s">
        <v>4976</v>
      </c>
      <c r="C3207" s="12" t="s">
        <v>9747</v>
      </c>
      <c r="D3207" s="11" t="s">
        <v>10035</v>
      </c>
      <c r="E3207" s="11" t="s">
        <v>10036</v>
      </c>
      <c r="F3207" s="11" t="s">
        <v>10034</v>
      </c>
      <c r="G3207" s="12" t="s">
        <v>10037</v>
      </c>
      <c r="I3207" s="13"/>
      <c r="J3207" s="13"/>
      <c r="M3207" s="15" t="s">
        <v>396</v>
      </c>
      <c r="N3207" s="13"/>
      <c r="O3207" s="13" t="s">
        <v>370</v>
      </c>
      <c r="P3207" s="13"/>
      <c r="R3207" s="13"/>
      <c r="S3207" s="13" t="s">
        <v>370</v>
      </c>
      <c r="T3207" s="13"/>
      <c r="W3207" s="13"/>
      <c r="Y3207" s="13"/>
      <c r="Z3207" s="14"/>
      <c r="AD3207" s="13">
        <f t="shared" si="335"/>
        <v>2</v>
      </c>
      <c r="AE3207" s="13">
        <f t="shared" si="336"/>
        <v>0</v>
      </c>
      <c r="AF3207" s="13">
        <f t="shared" si="337"/>
        <v>0</v>
      </c>
      <c r="AG3207" s="13">
        <f t="shared" si="338"/>
        <v>0</v>
      </c>
      <c r="AH3207" s="12">
        <f t="shared" si="334"/>
        <v>2</v>
      </c>
    </row>
    <row r="3208" spans="1:34" hidden="1" x14ac:dyDescent="0.3">
      <c r="A3208" s="11" t="s">
        <v>10038</v>
      </c>
      <c r="B3208" s="12" t="s">
        <v>4976</v>
      </c>
      <c r="C3208" s="12" t="s">
        <v>9747</v>
      </c>
      <c r="D3208" s="11" t="s">
        <v>10039</v>
      </c>
      <c r="E3208" s="11" t="s">
        <v>10040</v>
      </c>
      <c r="F3208" s="11" t="s">
        <v>10038</v>
      </c>
      <c r="G3208" s="12" t="s">
        <v>10041</v>
      </c>
      <c r="H3208" s="13" t="s">
        <v>524</v>
      </c>
      <c r="I3208" s="13"/>
      <c r="J3208" s="13" t="s">
        <v>370</v>
      </c>
      <c r="K3208" s="14" t="s">
        <v>370</v>
      </c>
      <c r="M3208" s="15"/>
      <c r="N3208" s="13"/>
      <c r="P3208" s="13"/>
      <c r="R3208" s="13"/>
      <c r="T3208" s="13"/>
      <c r="W3208" s="13"/>
      <c r="Y3208" s="13"/>
      <c r="Z3208" s="14"/>
      <c r="AD3208" s="13">
        <f t="shared" si="335"/>
        <v>2</v>
      </c>
      <c r="AE3208" s="13">
        <f t="shared" si="336"/>
        <v>0</v>
      </c>
      <c r="AF3208" s="13">
        <f t="shared" si="337"/>
        <v>1</v>
      </c>
      <c r="AG3208" s="13">
        <f t="shared" si="338"/>
        <v>0</v>
      </c>
      <c r="AH3208" s="12">
        <f t="shared" si="334"/>
        <v>3</v>
      </c>
    </row>
    <row r="3209" spans="1:34" hidden="1" x14ac:dyDescent="0.3">
      <c r="A3209" s="11" t="s">
        <v>10042</v>
      </c>
      <c r="B3209" s="12" t="s">
        <v>4976</v>
      </c>
      <c r="C3209" s="12" t="s">
        <v>9747</v>
      </c>
      <c r="D3209" s="11" t="s">
        <v>10043</v>
      </c>
      <c r="E3209" s="11" t="s">
        <v>3664</v>
      </c>
      <c r="F3209" s="11" t="s">
        <v>10042</v>
      </c>
      <c r="G3209" s="12" t="s">
        <v>10044</v>
      </c>
      <c r="I3209" s="13"/>
      <c r="J3209" s="13" t="s">
        <v>370</v>
      </c>
      <c r="K3209" s="14" t="s">
        <v>370</v>
      </c>
      <c r="M3209" s="15" t="s">
        <v>370</v>
      </c>
      <c r="N3209" s="13"/>
      <c r="O3209" s="13" t="s">
        <v>370</v>
      </c>
      <c r="P3209" s="13"/>
      <c r="Q3209" s="13" t="s">
        <v>370</v>
      </c>
      <c r="R3209" s="13"/>
      <c r="S3209" s="13" t="s">
        <v>370</v>
      </c>
      <c r="T3209" s="13" t="s">
        <v>370</v>
      </c>
      <c r="W3209" s="13" t="s">
        <v>370</v>
      </c>
      <c r="Y3209" s="13"/>
      <c r="Z3209" s="14"/>
      <c r="AD3209" s="13">
        <f t="shared" si="335"/>
        <v>8</v>
      </c>
      <c r="AE3209" s="13">
        <f t="shared" si="336"/>
        <v>0</v>
      </c>
      <c r="AF3209" s="13">
        <f t="shared" si="337"/>
        <v>0</v>
      </c>
      <c r="AG3209" s="13">
        <f t="shared" si="338"/>
        <v>0</v>
      </c>
      <c r="AH3209" s="12">
        <f t="shared" si="334"/>
        <v>8</v>
      </c>
    </row>
    <row r="3210" spans="1:34" hidden="1" x14ac:dyDescent="0.3">
      <c r="A3210" s="11" t="s">
        <v>10045</v>
      </c>
      <c r="B3210" s="12" t="s">
        <v>4976</v>
      </c>
      <c r="C3210" s="12" t="s">
        <v>9747</v>
      </c>
      <c r="D3210" s="11" t="s">
        <v>10043</v>
      </c>
      <c r="E3210" s="11" t="s">
        <v>10046</v>
      </c>
      <c r="F3210" s="11" t="s">
        <v>10045</v>
      </c>
      <c r="G3210" s="12" t="s">
        <v>10047</v>
      </c>
      <c r="I3210" s="13"/>
      <c r="J3210" s="13"/>
      <c r="M3210" s="15" t="s">
        <v>370</v>
      </c>
      <c r="N3210" s="13"/>
      <c r="P3210" s="13"/>
      <c r="R3210" s="13"/>
      <c r="T3210" s="13"/>
      <c r="W3210" s="13"/>
      <c r="Y3210" s="13"/>
      <c r="Z3210" s="14"/>
      <c r="AD3210" s="13">
        <f t="shared" si="335"/>
        <v>1</v>
      </c>
      <c r="AE3210" s="13">
        <f t="shared" si="336"/>
        <v>0</v>
      </c>
      <c r="AF3210" s="13">
        <f t="shared" si="337"/>
        <v>0</v>
      </c>
      <c r="AG3210" s="13">
        <f t="shared" si="338"/>
        <v>0</v>
      </c>
      <c r="AH3210" s="12">
        <f t="shared" si="334"/>
        <v>1</v>
      </c>
    </row>
    <row r="3211" spans="1:34" hidden="1" x14ac:dyDescent="0.3">
      <c r="A3211" s="11" t="s">
        <v>10048</v>
      </c>
      <c r="B3211" s="12" t="s">
        <v>4976</v>
      </c>
      <c r="C3211" s="12" t="s">
        <v>9747</v>
      </c>
      <c r="D3211" s="11" t="s">
        <v>10043</v>
      </c>
      <c r="E3211" s="11" t="s">
        <v>8490</v>
      </c>
      <c r="F3211" s="11" t="s">
        <v>10048</v>
      </c>
      <c r="G3211" s="12" t="s">
        <v>10049</v>
      </c>
      <c r="I3211" s="13"/>
      <c r="J3211" s="13" t="s">
        <v>370</v>
      </c>
      <c r="K3211" s="14" t="s">
        <v>370</v>
      </c>
      <c r="M3211" s="15" t="s">
        <v>370</v>
      </c>
      <c r="N3211" s="13"/>
      <c r="O3211" s="13" t="s">
        <v>370</v>
      </c>
      <c r="P3211" s="13" t="s">
        <v>370</v>
      </c>
      <c r="Q3211" s="13" t="s">
        <v>370</v>
      </c>
      <c r="R3211" s="13"/>
      <c r="S3211" s="13" t="s">
        <v>370</v>
      </c>
      <c r="T3211" s="13" t="s">
        <v>370</v>
      </c>
      <c r="U3211" s="13" t="s">
        <v>370</v>
      </c>
      <c r="W3211" s="13" t="s">
        <v>370</v>
      </c>
      <c r="Y3211" s="13"/>
      <c r="Z3211" s="14"/>
      <c r="AD3211" s="13">
        <f t="shared" si="335"/>
        <v>10</v>
      </c>
      <c r="AE3211" s="13">
        <f t="shared" si="336"/>
        <v>0</v>
      </c>
      <c r="AF3211" s="13">
        <f t="shared" si="337"/>
        <v>0</v>
      </c>
      <c r="AG3211" s="13">
        <f t="shared" si="338"/>
        <v>0</v>
      </c>
      <c r="AH3211" s="12">
        <f t="shared" si="334"/>
        <v>10</v>
      </c>
    </row>
    <row r="3212" spans="1:34" hidden="1" x14ac:dyDescent="0.3">
      <c r="A3212" s="11" t="s">
        <v>10050</v>
      </c>
      <c r="B3212" s="12" t="s">
        <v>4976</v>
      </c>
      <c r="C3212" s="12" t="s">
        <v>9747</v>
      </c>
      <c r="D3212" s="11" t="s">
        <v>10043</v>
      </c>
      <c r="E3212" s="11" t="s">
        <v>10051</v>
      </c>
      <c r="F3212" s="11" t="s">
        <v>10050</v>
      </c>
      <c r="G3212" s="12" t="s">
        <v>10052</v>
      </c>
      <c r="I3212" s="13"/>
      <c r="J3212" s="13" t="s">
        <v>370</v>
      </c>
      <c r="K3212" s="14" t="s">
        <v>370</v>
      </c>
      <c r="M3212" s="15" t="s">
        <v>370</v>
      </c>
      <c r="N3212" s="13" t="s">
        <v>524</v>
      </c>
      <c r="O3212" s="13" t="s">
        <v>370</v>
      </c>
      <c r="P3212" s="13" t="s">
        <v>370</v>
      </c>
      <c r="Q3212" s="13" t="s">
        <v>370</v>
      </c>
      <c r="R3212" s="13"/>
      <c r="S3212" s="13" t="s">
        <v>370</v>
      </c>
      <c r="T3212" s="13" t="s">
        <v>370</v>
      </c>
      <c r="U3212" s="13" t="s">
        <v>370</v>
      </c>
      <c r="W3212" s="13" t="s">
        <v>370</v>
      </c>
      <c r="Y3212" s="13" t="s">
        <v>524</v>
      </c>
      <c r="Z3212" s="14"/>
      <c r="AD3212" s="13">
        <f t="shared" si="335"/>
        <v>10</v>
      </c>
      <c r="AE3212" s="13">
        <f t="shared" si="336"/>
        <v>0</v>
      </c>
      <c r="AF3212" s="13">
        <f t="shared" si="337"/>
        <v>2</v>
      </c>
      <c r="AG3212" s="13">
        <f t="shared" si="338"/>
        <v>0</v>
      </c>
      <c r="AH3212" s="12">
        <f t="shared" si="334"/>
        <v>12</v>
      </c>
    </row>
    <row r="3213" spans="1:34" hidden="1" x14ac:dyDescent="0.3">
      <c r="A3213" s="11" t="s">
        <v>10053</v>
      </c>
      <c r="B3213" s="12" t="s">
        <v>4976</v>
      </c>
      <c r="C3213" s="12" t="s">
        <v>9747</v>
      </c>
      <c r="D3213" s="11" t="s">
        <v>10054</v>
      </c>
      <c r="E3213" s="11" t="s">
        <v>2313</v>
      </c>
      <c r="F3213" s="11" t="s">
        <v>10053</v>
      </c>
      <c r="G3213" s="12" t="s">
        <v>10055</v>
      </c>
      <c r="H3213" s="13" t="s">
        <v>370</v>
      </c>
      <c r="I3213" s="13"/>
      <c r="J3213" s="13" t="s">
        <v>370</v>
      </c>
      <c r="K3213" s="14" t="s">
        <v>370</v>
      </c>
      <c r="L3213" s="13" t="s">
        <v>524</v>
      </c>
      <c r="M3213" s="15" t="s">
        <v>370</v>
      </c>
      <c r="N3213" s="13" t="s">
        <v>396</v>
      </c>
      <c r="O3213" s="13" t="s">
        <v>370</v>
      </c>
      <c r="P3213" s="13" t="s">
        <v>370</v>
      </c>
      <c r="Q3213" s="13" t="s">
        <v>370</v>
      </c>
      <c r="R3213" s="13" t="s">
        <v>370</v>
      </c>
      <c r="S3213" s="13" t="s">
        <v>370</v>
      </c>
      <c r="T3213" s="13" t="s">
        <v>370</v>
      </c>
      <c r="U3213" s="13" t="s">
        <v>370</v>
      </c>
      <c r="W3213" s="13" t="s">
        <v>370</v>
      </c>
      <c r="Y3213" s="13" t="s">
        <v>524</v>
      </c>
      <c r="Z3213" s="14"/>
      <c r="AD3213" s="13">
        <f t="shared" si="335"/>
        <v>12</v>
      </c>
      <c r="AE3213" s="13">
        <f t="shared" si="336"/>
        <v>0</v>
      </c>
      <c r="AF3213" s="13">
        <f t="shared" si="337"/>
        <v>2</v>
      </c>
      <c r="AG3213" s="13">
        <f t="shared" si="338"/>
        <v>0</v>
      </c>
      <c r="AH3213" s="12">
        <f t="shared" si="334"/>
        <v>14</v>
      </c>
    </row>
    <row r="3214" spans="1:34" hidden="1" x14ac:dyDescent="0.3">
      <c r="A3214" s="11" t="s">
        <v>10056</v>
      </c>
      <c r="B3214" s="12" t="s">
        <v>4976</v>
      </c>
      <c r="C3214" s="12" t="s">
        <v>9747</v>
      </c>
      <c r="D3214" s="11" t="s">
        <v>10057</v>
      </c>
      <c r="E3214" s="11" t="s">
        <v>7521</v>
      </c>
      <c r="F3214" s="11" t="s">
        <v>10056</v>
      </c>
      <c r="G3214" s="12" t="s">
        <v>10058</v>
      </c>
      <c r="I3214" s="13"/>
      <c r="J3214" s="13"/>
      <c r="K3214" s="14" t="s">
        <v>370</v>
      </c>
      <c r="M3214" s="15" t="s">
        <v>370</v>
      </c>
      <c r="N3214" s="13"/>
      <c r="O3214" s="13" t="s">
        <v>370</v>
      </c>
      <c r="P3214" s="13"/>
      <c r="R3214" s="13"/>
      <c r="S3214" s="13" t="s">
        <v>370</v>
      </c>
      <c r="T3214" s="13"/>
      <c r="W3214" s="13" t="s">
        <v>370</v>
      </c>
      <c r="Y3214" s="13"/>
      <c r="Z3214" s="14"/>
      <c r="AD3214" s="13">
        <f t="shared" si="335"/>
        <v>5</v>
      </c>
      <c r="AE3214" s="13">
        <f t="shared" si="336"/>
        <v>0</v>
      </c>
      <c r="AF3214" s="13">
        <f t="shared" si="337"/>
        <v>0</v>
      </c>
      <c r="AG3214" s="13">
        <f t="shared" si="338"/>
        <v>0</v>
      </c>
      <c r="AH3214" s="12">
        <f t="shared" si="334"/>
        <v>5</v>
      </c>
    </row>
    <row r="3215" spans="1:34" hidden="1" x14ac:dyDescent="0.3">
      <c r="A3215" s="11" t="s">
        <v>193</v>
      </c>
      <c r="B3215" s="12" t="s">
        <v>4976</v>
      </c>
      <c r="C3215" s="12" t="s">
        <v>9747</v>
      </c>
      <c r="D3215" s="11" t="s">
        <v>10057</v>
      </c>
      <c r="E3215" s="11" t="s">
        <v>5696</v>
      </c>
      <c r="F3215" s="11" t="s">
        <v>193</v>
      </c>
      <c r="G3215" s="12" t="s">
        <v>10059</v>
      </c>
      <c r="I3215" s="13"/>
      <c r="J3215" s="13" t="s">
        <v>370</v>
      </c>
      <c r="K3215" s="14" t="s">
        <v>370</v>
      </c>
      <c r="M3215" s="15" t="s">
        <v>370</v>
      </c>
      <c r="N3215" s="13"/>
      <c r="O3215" s="13" t="s">
        <v>370</v>
      </c>
      <c r="P3215" s="13" t="s">
        <v>370</v>
      </c>
      <c r="Q3215" s="13" t="s">
        <v>370</v>
      </c>
      <c r="R3215" s="13"/>
      <c r="S3215" s="13" t="s">
        <v>370</v>
      </c>
      <c r="T3215" s="13" t="s">
        <v>370</v>
      </c>
      <c r="W3215" s="13" t="s">
        <v>370</v>
      </c>
      <c r="Y3215" s="13"/>
      <c r="Z3215" s="14"/>
      <c r="AD3215" s="13">
        <f t="shared" si="335"/>
        <v>9</v>
      </c>
      <c r="AE3215" s="13">
        <f t="shared" si="336"/>
        <v>0</v>
      </c>
      <c r="AF3215" s="13">
        <f t="shared" si="337"/>
        <v>0</v>
      </c>
      <c r="AG3215" s="13">
        <f t="shared" si="338"/>
        <v>0</v>
      </c>
      <c r="AH3215" s="12">
        <f t="shared" si="334"/>
        <v>9</v>
      </c>
    </row>
    <row r="3216" spans="1:34" hidden="1" x14ac:dyDescent="0.3">
      <c r="A3216" s="11" t="s">
        <v>10060</v>
      </c>
      <c r="B3216" s="12" t="s">
        <v>4976</v>
      </c>
      <c r="C3216" s="12" t="s">
        <v>9747</v>
      </c>
      <c r="D3216" s="11" t="s">
        <v>10057</v>
      </c>
      <c r="E3216" s="11" t="s">
        <v>2431</v>
      </c>
      <c r="F3216" s="11" t="s">
        <v>10060</v>
      </c>
      <c r="G3216" s="12" t="s">
        <v>10061</v>
      </c>
      <c r="I3216" s="13"/>
      <c r="J3216" s="13" t="s">
        <v>370</v>
      </c>
      <c r="K3216" s="14" t="s">
        <v>370</v>
      </c>
      <c r="M3216" s="15" t="s">
        <v>370</v>
      </c>
      <c r="N3216" s="13"/>
      <c r="O3216" s="13" t="s">
        <v>370</v>
      </c>
      <c r="P3216" s="13"/>
      <c r="R3216" s="13"/>
      <c r="S3216" s="13" t="s">
        <v>370</v>
      </c>
      <c r="T3216" s="13"/>
      <c r="W3216" s="13" t="s">
        <v>370</v>
      </c>
      <c r="Y3216" s="13"/>
      <c r="Z3216" s="14"/>
      <c r="AD3216" s="13">
        <f t="shared" si="335"/>
        <v>6</v>
      </c>
      <c r="AE3216" s="13">
        <f t="shared" si="336"/>
        <v>0</v>
      </c>
      <c r="AF3216" s="13">
        <f t="shared" si="337"/>
        <v>0</v>
      </c>
      <c r="AG3216" s="13">
        <f t="shared" si="338"/>
        <v>0</v>
      </c>
      <c r="AH3216" s="12">
        <f t="shared" si="334"/>
        <v>6</v>
      </c>
    </row>
    <row r="3217" spans="1:34" hidden="1" x14ac:dyDescent="0.3">
      <c r="A3217" s="11" t="s">
        <v>10062</v>
      </c>
      <c r="B3217" s="12" t="s">
        <v>4976</v>
      </c>
      <c r="C3217" s="12" t="s">
        <v>9747</v>
      </c>
      <c r="D3217" s="11" t="s">
        <v>10057</v>
      </c>
      <c r="E3217" s="11" t="s">
        <v>10063</v>
      </c>
      <c r="F3217" s="11" t="s">
        <v>10062</v>
      </c>
      <c r="G3217" s="12" t="s">
        <v>10064</v>
      </c>
      <c r="I3217" s="13"/>
      <c r="J3217" s="13"/>
      <c r="M3217" s="16" t="s">
        <v>416</v>
      </c>
      <c r="N3217" s="13"/>
      <c r="P3217" s="13"/>
      <c r="R3217" s="13"/>
      <c r="T3217" s="13"/>
      <c r="W3217" s="13"/>
      <c r="Y3217" s="13"/>
      <c r="Z3217" s="14"/>
      <c r="AD3217" s="13">
        <f t="shared" si="335"/>
        <v>1</v>
      </c>
      <c r="AE3217" s="13">
        <f t="shared" si="336"/>
        <v>0</v>
      </c>
      <c r="AF3217" s="13">
        <f t="shared" si="337"/>
        <v>0</v>
      </c>
      <c r="AG3217" s="13">
        <f t="shared" si="338"/>
        <v>0</v>
      </c>
      <c r="AH3217" s="12">
        <f t="shared" si="334"/>
        <v>1</v>
      </c>
    </row>
    <row r="3218" spans="1:34" hidden="1" x14ac:dyDescent="0.3">
      <c r="A3218" s="11" t="s">
        <v>10065</v>
      </c>
      <c r="B3218" s="12" t="s">
        <v>4976</v>
      </c>
      <c r="C3218" s="12" t="s">
        <v>9747</v>
      </c>
      <c r="D3218" s="11" t="s">
        <v>10057</v>
      </c>
      <c r="E3218" s="11" t="s">
        <v>10066</v>
      </c>
      <c r="F3218" s="11" t="s">
        <v>10065</v>
      </c>
      <c r="G3218" s="12" t="s">
        <v>10067</v>
      </c>
      <c r="I3218" s="13"/>
      <c r="J3218" s="13"/>
      <c r="K3218" s="17" t="s">
        <v>416</v>
      </c>
      <c r="M3218" s="15"/>
      <c r="N3218" s="13"/>
      <c r="P3218" s="13"/>
      <c r="R3218" s="13"/>
      <c r="T3218" s="13"/>
      <c r="W3218" s="13"/>
      <c r="Y3218" s="13"/>
      <c r="Z3218" s="14"/>
      <c r="AD3218" s="13">
        <f t="shared" si="335"/>
        <v>1</v>
      </c>
      <c r="AE3218" s="13">
        <f t="shared" si="336"/>
        <v>0</v>
      </c>
      <c r="AF3218" s="13">
        <f t="shared" si="337"/>
        <v>0</v>
      </c>
      <c r="AG3218" s="13">
        <f t="shared" si="338"/>
        <v>0</v>
      </c>
      <c r="AH3218" s="12">
        <f t="shared" si="334"/>
        <v>1</v>
      </c>
    </row>
    <row r="3219" spans="1:34" hidden="1" x14ac:dyDescent="0.3">
      <c r="A3219" s="11" t="s">
        <v>10068</v>
      </c>
      <c r="B3219" s="12" t="s">
        <v>4976</v>
      </c>
      <c r="C3219" s="12" t="s">
        <v>9747</v>
      </c>
      <c r="D3219" s="11" t="s">
        <v>10057</v>
      </c>
      <c r="E3219" s="11" t="s">
        <v>10069</v>
      </c>
      <c r="F3219" s="11" t="s">
        <v>10068</v>
      </c>
      <c r="G3219" s="12" t="s">
        <v>10070</v>
      </c>
      <c r="I3219" s="13"/>
      <c r="J3219" s="13"/>
      <c r="M3219" s="15" t="s">
        <v>370</v>
      </c>
      <c r="N3219" s="13"/>
      <c r="O3219" s="13" t="s">
        <v>370</v>
      </c>
      <c r="P3219" s="13"/>
      <c r="R3219" s="13"/>
      <c r="T3219" s="13"/>
      <c r="W3219" s="13"/>
      <c r="Y3219" s="13"/>
      <c r="Z3219" s="14"/>
      <c r="AD3219" s="13">
        <f t="shared" si="335"/>
        <v>2</v>
      </c>
      <c r="AE3219" s="13">
        <f t="shared" si="336"/>
        <v>0</v>
      </c>
      <c r="AF3219" s="13">
        <f t="shared" si="337"/>
        <v>0</v>
      </c>
      <c r="AG3219" s="13">
        <f t="shared" si="338"/>
        <v>0</v>
      </c>
      <c r="AH3219" s="12">
        <f t="shared" si="334"/>
        <v>2</v>
      </c>
    </row>
    <row r="3220" spans="1:34" hidden="1" x14ac:dyDescent="0.3">
      <c r="A3220" s="11" t="s">
        <v>10071</v>
      </c>
      <c r="B3220" s="12" t="s">
        <v>4976</v>
      </c>
      <c r="C3220" s="12" t="s">
        <v>9747</v>
      </c>
      <c r="D3220" s="11" t="s">
        <v>10057</v>
      </c>
      <c r="E3220" s="11" t="s">
        <v>1180</v>
      </c>
      <c r="F3220" s="11" t="s">
        <v>10071</v>
      </c>
      <c r="G3220" s="12" t="s">
        <v>10072</v>
      </c>
      <c r="H3220" s="13" t="s">
        <v>370</v>
      </c>
      <c r="I3220" s="13"/>
      <c r="J3220" s="13" t="s">
        <v>370</v>
      </c>
      <c r="K3220" s="14" t="s">
        <v>370</v>
      </c>
      <c r="M3220" s="15" t="s">
        <v>370</v>
      </c>
      <c r="N3220" s="13"/>
      <c r="O3220" s="13" t="s">
        <v>370</v>
      </c>
      <c r="P3220" s="13" t="s">
        <v>370</v>
      </c>
      <c r="Q3220" s="13" t="s">
        <v>370</v>
      </c>
      <c r="R3220" s="13" t="s">
        <v>370</v>
      </c>
      <c r="S3220" s="13" t="s">
        <v>370</v>
      </c>
      <c r="T3220" s="13" t="s">
        <v>370</v>
      </c>
      <c r="U3220" s="13" t="s">
        <v>370</v>
      </c>
      <c r="W3220" s="13" t="s">
        <v>370</v>
      </c>
      <c r="Y3220" s="13"/>
      <c r="Z3220" s="14"/>
      <c r="AD3220" s="13">
        <f t="shared" si="335"/>
        <v>12</v>
      </c>
      <c r="AE3220" s="13">
        <f t="shared" si="336"/>
        <v>0</v>
      </c>
      <c r="AF3220" s="13">
        <f t="shared" si="337"/>
        <v>0</v>
      </c>
      <c r="AG3220" s="13">
        <f t="shared" si="338"/>
        <v>0</v>
      </c>
      <c r="AH3220" s="12">
        <f t="shared" si="334"/>
        <v>12</v>
      </c>
    </row>
    <row r="3221" spans="1:34" hidden="1" x14ac:dyDescent="0.3">
      <c r="A3221" s="11" t="s">
        <v>10073</v>
      </c>
      <c r="B3221" s="12" t="s">
        <v>4976</v>
      </c>
      <c r="C3221" s="12" t="s">
        <v>9747</v>
      </c>
      <c r="D3221" s="11" t="s">
        <v>10057</v>
      </c>
      <c r="E3221" s="11" t="s">
        <v>10074</v>
      </c>
      <c r="F3221" s="11" t="s">
        <v>10073</v>
      </c>
      <c r="G3221" s="12" t="s">
        <v>10075</v>
      </c>
      <c r="I3221" s="13"/>
      <c r="J3221" s="13"/>
      <c r="M3221" s="15" t="s">
        <v>370</v>
      </c>
      <c r="N3221" s="13"/>
      <c r="P3221" s="13"/>
      <c r="R3221" s="13"/>
      <c r="T3221" s="13"/>
      <c r="W3221" s="13"/>
      <c r="Y3221" s="13"/>
      <c r="Z3221" s="14"/>
      <c r="AD3221" s="13">
        <f t="shared" si="335"/>
        <v>1</v>
      </c>
      <c r="AE3221" s="13">
        <f t="shared" si="336"/>
        <v>0</v>
      </c>
      <c r="AF3221" s="13">
        <f t="shared" si="337"/>
        <v>0</v>
      </c>
      <c r="AG3221" s="13">
        <f t="shared" si="338"/>
        <v>0</v>
      </c>
      <c r="AH3221" s="12">
        <f t="shared" si="334"/>
        <v>1</v>
      </c>
    </row>
    <row r="3222" spans="1:34" hidden="1" x14ac:dyDescent="0.3">
      <c r="A3222" s="11" t="s">
        <v>10076</v>
      </c>
      <c r="B3222" s="12" t="s">
        <v>4976</v>
      </c>
      <c r="C3222" s="12" t="s">
        <v>9747</v>
      </c>
      <c r="D3222" s="11" t="s">
        <v>10057</v>
      </c>
      <c r="E3222" s="11" t="s">
        <v>405</v>
      </c>
      <c r="F3222" s="11" t="s">
        <v>10076</v>
      </c>
      <c r="G3222" s="12" t="s">
        <v>10077</v>
      </c>
      <c r="I3222" s="13"/>
      <c r="J3222" s="13"/>
      <c r="M3222" s="15" t="s">
        <v>370</v>
      </c>
      <c r="N3222" s="13"/>
      <c r="O3222" s="13" t="s">
        <v>370</v>
      </c>
      <c r="P3222" s="13"/>
      <c r="R3222" s="13"/>
      <c r="T3222" s="13"/>
      <c r="W3222" s="13"/>
      <c r="Y3222" s="13"/>
      <c r="Z3222" s="14"/>
      <c r="AD3222" s="13">
        <f t="shared" si="335"/>
        <v>2</v>
      </c>
      <c r="AE3222" s="13">
        <f t="shared" si="336"/>
        <v>0</v>
      </c>
      <c r="AF3222" s="13">
        <f t="shared" si="337"/>
        <v>0</v>
      </c>
      <c r="AG3222" s="13">
        <f t="shared" si="338"/>
        <v>0</v>
      </c>
      <c r="AH3222" s="12">
        <f t="shared" si="334"/>
        <v>2</v>
      </c>
    </row>
    <row r="3223" spans="1:34" hidden="1" x14ac:dyDescent="0.3">
      <c r="A3223" s="11" t="s">
        <v>10078</v>
      </c>
      <c r="B3223" s="12" t="s">
        <v>4976</v>
      </c>
      <c r="C3223" s="12" t="s">
        <v>9747</v>
      </c>
      <c r="D3223" s="11" t="s">
        <v>10079</v>
      </c>
      <c r="E3223" s="11" t="s">
        <v>10080</v>
      </c>
      <c r="F3223" s="11" t="s">
        <v>10078</v>
      </c>
      <c r="G3223" s="12" t="s">
        <v>10081</v>
      </c>
      <c r="I3223" s="13"/>
      <c r="J3223" s="13" t="s">
        <v>538</v>
      </c>
      <c r="K3223" s="14" t="s">
        <v>538</v>
      </c>
      <c r="M3223" s="15" t="s">
        <v>370</v>
      </c>
      <c r="N3223" s="13"/>
      <c r="O3223" s="13" t="s">
        <v>538</v>
      </c>
      <c r="P3223" s="13" t="s">
        <v>370</v>
      </c>
      <c r="Q3223" s="13" t="s">
        <v>370</v>
      </c>
      <c r="R3223" s="13"/>
      <c r="S3223" s="13" t="s">
        <v>538</v>
      </c>
      <c r="T3223" s="13" t="s">
        <v>370</v>
      </c>
      <c r="U3223" s="13" t="s">
        <v>8458</v>
      </c>
      <c r="W3223" s="13" t="s">
        <v>370</v>
      </c>
      <c r="Y3223" s="13"/>
      <c r="Z3223" s="14"/>
      <c r="AD3223" s="13">
        <f t="shared" si="335"/>
        <v>5</v>
      </c>
      <c r="AE3223" s="13">
        <f t="shared" si="336"/>
        <v>4</v>
      </c>
      <c r="AF3223" s="13">
        <f t="shared" si="337"/>
        <v>0</v>
      </c>
      <c r="AG3223" s="13">
        <f t="shared" si="338"/>
        <v>0</v>
      </c>
      <c r="AH3223" s="12">
        <f t="shared" si="334"/>
        <v>9</v>
      </c>
    </row>
    <row r="3224" spans="1:34" hidden="1" x14ac:dyDescent="0.3">
      <c r="A3224" s="11" t="s">
        <v>10082</v>
      </c>
      <c r="B3224" s="12" t="s">
        <v>4976</v>
      </c>
      <c r="C3224" s="12" t="s">
        <v>9747</v>
      </c>
      <c r="D3224" s="11" t="s">
        <v>10079</v>
      </c>
      <c r="E3224" s="11" t="s">
        <v>4610</v>
      </c>
      <c r="F3224" s="11" t="s">
        <v>10082</v>
      </c>
      <c r="G3224" s="12" t="s">
        <v>10083</v>
      </c>
      <c r="H3224" s="13" t="s">
        <v>370</v>
      </c>
      <c r="I3224" s="13"/>
      <c r="J3224" s="13" t="s">
        <v>370</v>
      </c>
      <c r="K3224" s="14" t="s">
        <v>370</v>
      </c>
      <c r="L3224" s="13" t="s">
        <v>524</v>
      </c>
      <c r="M3224" s="15" t="s">
        <v>370</v>
      </c>
      <c r="N3224" s="13"/>
      <c r="O3224" s="13" t="s">
        <v>538</v>
      </c>
      <c r="P3224" s="13" t="s">
        <v>538</v>
      </c>
      <c r="Q3224" s="13" t="s">
        <v>538</v>
      </c>
      <c r="R3224" s="13" t="s">
        <v>370</v>
      </c>
      <c r="S3224" s="13" t="s">
        <v>538</v>
      </c>
      <c r="T3224" s="13" t="s">
        <v>370</v>
      </c>
      <c r="U3224" s="13" t="s">
        <v>524</v>
      </c>
      <c r="W3224" s="13" t="s">
        <v>3359</v>
      </c>
      <c r="Y3224" s="13"/>
      <c r="Z3224" s="14"/>
      <c r="AD3224" s="13">
        <f t="shared" si="335"/>
        <v>6</v>
      </c>
      <c r="AE3224" s="13">
        <f t="shared" si="336"/>
        <v>5</v>
      </c>
      <c r="AF3224" s="13">
        <f t="shared" si="337"/>
        <v>2</v>
      </c>
      <c r="AG3224" s="13">
        <f t="shared" si="338"/>
        <v>0</v>
      </c>
      <c r="AH3224" s="12">
        <f t="shared" si="334"/>
        <v>13</v>
      </c>
    </row>
    <row r="3225" spans="1:34" hidden="1" x14ac:dyDescent="0.3">
      <c r="A3225" s="11" t="s">
        <v>10084</v>
      </c>
      <c r="B3225" s="12" t="s">
        <v>4976</v>
      </c>
      <c r="C3225" s="12" t="s">
        <v>9747</v>
      </c>
      <c r="D3225" s="11" t="s">
        <v>10079</v>
      </c>
      <c r="E3225" s="11" t="s">
        <v>2310</v>
      </c>
      <c r="F3225" s="11" t="s">
        <v>10084</v>
      </c>
      <c r="G3225" s="12" t="s">
        <v>10085</v>
      </c>
      <c r="H3225" s="13" t="s">
        <v>370</v>
      </c>
      <c r="I3225" s="13"/>
      <c r="J3225" s="13" t="s">
        <v>370</v>
      </c>
      <c r="K3225" s="14" t="s">
        <v>370</v>
      </c>
      <c r="M3225" s="15"/>
      <c r="N3225" s="13"/>
      <c r="P3225" s="13"/>
      <c r="R3225" s="13" t="s">
        <v>370</v>
      </c>
      <c r="S3225" s="13" t="s">
        <v>396</v>
      </c>
      <c r="T3225" s="13" t="s">
        <v>370</v>
      </c>
      <c r="V3225" s="13" t="s">
        <v>524</v>
      </c>
      <c r="W3225" s="13"/>
      <c r="Y3225" s="13"/>
      <c r="Z3225" s="14"/>
      <c r="AD3225" s="13">
        <f t="shared" si="335"/>
        <v>5</v>
      </c>
      <c r="AE3225" s="13">
        <f t="shared" si="336"/>
        <v>0</v>
      </c>
      <c r="AF3225" s="13">
        <f t="shared" si="337"/>
        <v>1</v>
      </c>
      <c r="AG3225" s="13">
        <f t="shared" si="338"/>
        <v>0</v>
      </c>
      <c r="AH3225" s="12">
        <f t="shared" si="334"/>
        <v>6</v>
      </c>
    </row>
    <row r="3226" spans="1:34" hidden="1" x14ac:dyDescent="0.3">
      <c r="A3226" s="11" t="s">
        <v>10086</v>
      </c>
      <c r="B3226" s="12" t="s">
        <v>4976</v>
      </c>
      <c r="C3226" s="12" t="s">
        <v>9747</v>
      </c>
      <c r="D3226" s="11" t="s">
        <v>10079</v>
      </c>
      <c r="E3226" s="11" t="s">
        <v>5391</v>
      </c>
      <c r="F3226" s="11" t="s">
        <v>10086</v>
      </c>
      <c r="G3226" s="12" t="s">
        <v>10087</v>
      </c>
      <c r="I3226" s="13"/>
      <c r="J3226" s="13"/>
      <c r="M3226" s="15"/>
      <c r="N3226" s="13"/>
      <c r="O3226" s="13" t="s">
        <v>370</v>
      </c>
      <c r="P3226" s="13"/>
      <c r="R3226" s="13"/>
      <c r="S3226" s="13" t="s">
        <v>370</v>
      </c>
      <c r="T3226" s="13"/>
      <c r="W3226" s="13"/>
      <c r="Y3226" s="13"/>
      <c r="Z3226" s="14"/>
      <c r="AD3226" s="13">
        <f t="shared" si="335"/>
        <v>2</v>
      </c>
      <c r="AE3226" s="13">
        <f t="shared" si="336"/>
        <v>0</v>
      </c>
      <c r="AF3226" s="13">
        <f t="shared" si="337"/>
        <v>0</v>
      </c>
      <c r="AG3226" s="13">
        <f t="shared" si="338"/>
        <v>0</v>
      </c>
      <c r="AH3226" s="12">
        <f t="shared" si="334"/>
        <v>2</v>
      </c>
    </row>
    <row r="3227" spans="1:34" hidden="1" x14ac:dyDescent="0.3">
      <c r="A3227" s="11" t="s">
        <v>10088</v>
      </c>
      <c r="B3227" s="12" t="s">
        <v>4976</v>
      </c>
      <c r="C3227" s="12" t="s">
        <v>9747</v>
      </c>
      <c r="D3227" s="11" t="s">
        <v>10079</v>
      </c>
      <c r="E3227" s="11" t="s">
        <v>10089</v>
      </c>
      <c r="F3227" s="11" t="s">
        <v>10088</v>
      </c>
      <c r="G3227" s="12" t="s">
        <v>10090</v>
      </c>
      <c r="I3227" s="13"/>
      <c r="J3227" s="13"/>
      <c r="L3227" s="13" t="s">
        <v>370</v>
      </c>
      <c r="M3227" s="15" t="s">
        <v>370</v>
      </c>
      <c r="N3227" s="13"/>
      <c r="O3227" s="13" t="s">
        <v>370</v>
      </c>
      <c r="P3227" s="13"/>
      <c r="R3227" s="13"/>
      <c r="S3227" s="13" t="s">
        <v>370</v>
      </c>
      <c r="T3227" s="13"/>
      <c r="W3227" s="13"/>
      <c r="Y3227" s="13"/>
      <c r="Z3227" s="14"/>
      <c r="AD3227" s="13">
        <f t="shared" si="335"/>
        <v>4</v>
      </c>
      <c r="AE3227" s="13">
        <f t="shared" si="336"/>
        <v>0</v>
      </c>
      <c r="AF3227" s="13">
        <f t="shared" si="337"/>
        <v>0</v>
      </c>
      <c r="AG3227" s="13">
        <f t="shared" si="338"/>
        <v>0</v>
      </c>
      <c r="AH3227" s="12">
        <f t="shared" si="334"/>
        <v>4</v>
      </c>
    </row>
    <row r="3228" spans="1:34" hidden="1" x14ac:dyDescent="0.3">
      <c r="A3228" s="11" t="s">
        <v>10091</v>
      </c>
      <c r="B3228" s="12" t="s">
        <v>4976</v>
      </c>
      <c r="C3228" s="12" t="s">
        <v>9747</v>
      </c>
      <c r="D3228" s="11" t="s">
        <v>10079</v>
      </c>
      <c r="E3228" s="11" t="s">
        <v>2880</v>
      </c>
      <c r="F3228" s="11" t="s">
        <v>10091</v>
      </c>
      <c r="G3228" s="12" t="s">
        <v>10092</v>
      </c>
      <c r="I3228" s="13"/>
      <c r="J3228" s="13"/>
      <c r="M3228" s="15"/>
      <c r="N3228" s="13"/>
      <c r="O3228" s="13" t="s">
        <v>370</v>
      </c>
      <c r="P3228" s="13"/>
      <c r="R3228" s="13"/>
      <c r="S3228" s="13" t="s">
        <v>370</v>
      </c>
      <c r="T3228" s="13"/>
      <c r="W3228" s="13"/>
      <c r="Y3228" s="13"/>
      <c r="Z3228" s="14"/>
      <c r="AD3228" s="13">
        <f t="shared" si="335"/>
        <v>2</v>
      </c>
      <c r="AE3228" s="13">
        <f t="shared" si="336"/>
        <v>0</v>
      </c>
      <c r="AF3228" s="13">
        <f t="shared" si="337"/>
        <v>0</v>
      </c>
      <c r="AG3228" s="13">
        <f t="shared" si="338"/>
        <v>0</v>
      </c>
      <c r="AH3228" s="12">
        <f t="shared" si="334"/>
        <v>2</v>
      </c>
    </row>
    <row r="3229" spans="1:34" hidden="1" x14ac:dyDescent="0.3">
      <c r="A3229" s="11" t="s">
        <v>10093</v>
      </c>
      <c r="B3229" s="12" t="s">
        <v>4976</v>
      </c>
      <c r="C3229" s="12" t="s">
        <v>9747</v>
      </c>
      <c r="D3229" s="11" t="s">
        <v>10079</v>
      </c>
      <c r="E3229" s="11" t="s">
        <v>2195</v>
      </c>
      <c r="F3229" s="11" t="s">
        <v>10093</v>
      </c>
      <c r="G3229" s="12" t="s">
        <v>10094</v>
      </c>
      <c r="I3229" s="13"/>
      <c r="J3229" s="13" t="s">
        <v>370</v>
      </c>
      <c r="K3229" s="14" t="s">
        <v>370</v>
      </c>
      <c r="M3229" s="15" t="s">
        <v>370</v>
      </c>
      <c r="N3229" s="13"/>
      <c r="O3229" s="13" t="s">
        <v>370</v>
      </c>
      <c r="P3229" s="13" t="s">
        <v>370</v>
      </c>
      <c r="Q3229" s="13" t="s">
        <v>370</v>
      </c>
      <c r="R3229" s="13"/>
      <c r="S3229" s="13" t="s">
        <v>370</v>
      </c>
      <c r="T3229" s="13" t="s">
        <v>370</v>
      </c>
      <c r="W3229" s="13" t="s">
        <v>370</v>
      </c>
      <c r="Y3229" s="13"/>
      <c r="Z3229" s="14"/>
      <c r="AD3229" s="13">
        <f t="shared" si="335"/>
        <v>9</v>
      </c>
      <c r="AE3229" s="13">
        <f t="shared" si="336"/>
        <v>0</v>
      </c>
      <c r="AF3229" s="13">
        <f t="shared" si="337"/>
        <v>0</v>
      </c>
      <c r="AG3229" s="13">
        <f t="shared" si="338"/>
        <v>0</v>
      </c>
      <c r="AH3229" s="12">
        <f t="shared" si="334"/>
        <v>9</v>
      </c>
    </row>
    <row r="3230" spans="1:34" hidden="1" x14ac:dyDescent="0.3">
      <c r="A3230" s="11" t="s">
        <v>177</v>
      </c>
      <c r="B3230" s="12" t="s">
        <v>4976</v>
      </c>
      <c r="C3230" s="12" t="s">
        <v>9747</v>
      </c>
      <c r="D3230" s="11" t="s">
        <v>10079</v>
      </c>
      <c r="E3230" s="11" t="s">
        <v>1107</v>
      </c>
      <c r="F3230" s="11" t="s">
        <v>177</v>
      </c>
      <c r="G3230" s="12" t="s">
        <v>10095</v>
      </c>
      <c r="I3230" s="13"/>
      <c r="J3230" s="13"/>
      <c r="K3230" s="14" t="s">
        <v>370</v>
      </c>
      <c r="M3230" s="15" t="s">
        <v>370</v>
      </c>
      <c r="N3230" s="13"/>
      <c r="O3230" s="13" t="s">
        <v>370</v>
      </c>
      <c r="P3230" s="13" t="s">
        <v>370</v>
      </c>
      <c r="Q3230" s="13" t="s">
        <v>370</v>
      </c>
      <c r="R3230" s="13"/>
      <c r="T3230" s="13" t="s">
        <v>370</v>
      </c>
      <c r="U3230" s="13" t="s">
        <v>370</v>
      </c>
      <c r="W3230" s="13" t="s">
        <v>370</v>
      </c>
      <c r="Y3230" s="13"/>
      <c r="Z3230" s="14"/>
      <c r="AD3230" s="13">
        <f t="shared" si="335"/>
        <v>8</v>
      </c>
      <c r="AE3230" s="13">
        <f t="shared" si="336"/>
        <v>0</v>
      </c>
      <c r="AF3230" s="13">
        <f t="shared" si="337"/>
        <v>0</v>
      </c>
      <c r="AG3230" s="13">
        <f t="shared" si="338"/>
        <v>0</v>
      </c>
      <c r="AH3230" s="12">
        <f t="shared" si="334"/>
        <v>8</v>
      </c>
    </row>
    <row r="3231" spans="1:34" hidden="1" x14ac:dyDescent="0.3">
      <c r="A3231" s="11" t="s">
        <v>10096</v>
      </c>
      <c r="B3231" s="12" t="s">
        <v>4976</v>
      </c>
      <c r="C3231" s="12" t="s">
        <v>9747</v>
      </c>
      <c r="D3231" s="11" t="s">
        <v>10079</v>
      </c>
      <c r="E3231" s="11" t="s">
        <v>10097</v>
      </c>
      <c r="F3231" s="11" t="s">
        <v>10096</v>
      </c>
      <c r="G3231" s="12" t="s">
        <v>10098</v>
      </c>
      <c r="I3231" s="13"/>
      <c r="J3231" s="13" t="s">
        <v>370</v>
      </c>
      <c r="K3231" s="14" t="s">
        <v>370</v>
      </c>
      <c r="M3231" s="15"/>
      <c r="N3231" s="13"/>
      <c r="P3231" s="13"/>
      <c r="R3231" s="13"/>
      <c r="T3231" s="13"/>
      <c r="W3231" s="13"/>
      <c r="Y3231" s="13"/>
      <c r="Z3231" s="14"/>
      <c r="AD3231" s="13">
        <f t="shared" si="335"/>
        <v>2</v>
      </c>
      <c r="AE3231" s="13">
        <f t="shared" si="336"/>
        <v>0</v>
      </c>
      <c r="AF3231" s="13">
        <f t="shared" si="337"/>
        <v>0</v>
      </c>
      <c r="AG3231" s="13">
        <f t="shared" si="338"/>
        <v>0</v>
      </c>
      <c r="AH3231" s="12">
        <f t="shared" ref="AH3231:AH3255" si="339">SUM(AD3231:AG3231)</f>
        <v>2</v>
      </c>
    </row>
    <row r="3232" spans="1:34" hidden="1" x14ac:dyDescent="0.3">
      <c r="A3232" s="11" t="s">
        <v>10099</v>
      </c>
      <c r="B3232" s="12" t="s">
        <v>4976</v>
      </c>
      <c r="C3232" s="12" t="s">
        <v>9747</v>
      </c>
      <c r="D3232" s="11" t="s">
        <v>10079</v>
      </c>
      <c r="E3232" s="11" t="s">
        <v>10100</v>
      </c>
      <c r="F3232" s="11" t="s">
        <v>10099</v>
      </c>
      <c r="G3232" s="12" t="s">
        <v>10101</v>
      </c>
      <c r="I3232" s="13"/>
      <c r="J3232" s="13"/>
      <c r="K3232" s="14" t="s">
        <v>370</v>
      </c>
      <c r="M3232" s="15"/>
      <c r="N3232" s="13"/>
      <c r="P3232" s="13"/>
      <c r="R3232" s="13" t="s">
        <v>370</v>
      </c>
      <c r="T3232" s="13" t="s">
        <v>370</v>
      </c>
      <c r="W3232" s="13"/>
      <c r="Y3232" s="13"/>
      <c r="Z3232" s="14"/>
      <c r="AD3232" s="13">
        <f t="shared" si="335"/>
        <v>3</v>
      </c>
      <c r="AE3232" s="13">
        <f t="shared" si="336"/>
        <v>0</v>
      </c>
      <c r="AF3232" s="13">
        <f t="shared" si="337"/>
        <v>0</v>
      </c>
      <c r="AG3232" s="13">
        <f t="shared" si="338"/>
        <v>0</v>
      </c>
      <c r="AH3232" s="12">
        <f t="shared" si="339"/>
        <v>3</v>
      </c>
    </row>
    <row r="3233" spans="1:34" hidden="1" x14ac:dyDescent="0.3">
      <c r="A3233" s="11" t="s">
        <v>10102</v>
      </c>
      <c r="B3233" s="12" t="s">
        <v>4976</v>
      </c>
      <c r="C3233" s="12" t="s">
        <v>9747</v>
      </c>
      <c r="D3233" s="11" t="s">
        <v>10079</v>
      </c>
      <c r="E3233" s="11" t="s">
        <v>10103</v>
      </c>
      <c r="F3233" s="11" t="s">
        <v>10102</v>
      </c>
      <c r="G3233" s="12" t="s">
        <v>10104</v>
      </c>
      <c r="H3233" s="13" t="s">
        <v>370</v>
      </c>
      <c r="I3233" s="13"/>
      <c r="J3233" s="13" t="s">
        <v>396</v>
      </c>
      <c r="K3233" s="14" t="s">
        <v>370</v>
      </c>
      <c r="M3233" s="15"/>
      <c r="N3233" s="13"/>
      <c r="P3233" s="13"/>
      <c r="R3233" s="13" t="s">
        <v>370</v>
      </c>
      <c r="T3233" s="13"/>
      <c r="V3233" s="13" t="s">
        <v>370</v>
      </c>
      <c r="W3233" s="13"/>
      <c r="Y3233" s="13"/>
      <c r="Z3233" s="14"/>
      <c r="AD3233" s="13">
        <f t="shared" si="335"/>
        <v>4</v>
      </c>
      <c r="AE3233" s="13">
        <f t="shared" si="336"/>
        <v>0</v>
      </c>
      <c r="AF3233" s="13">
        <f t="shared" si="337"/>
        <v>0</v>
      </c>
      <c r="AG3233" s="13">
        <f t="shared" si="338"/>
        <v>0</v>
      </c>
      <c r="AH3233" s="12">
        <f t="shared" si="339"/>
        <v>4</v>
      </c>
    </row>
    <row r="3234" spans="1:34" hidden="1" x14ac:dyDescent="0.3">
      <c r="A3234" s="11" t="s">
        <v>10105</v>
      </c>
      <c r="B3234" s="12" t="s">
        <v>4976</v>
      </c>
      <c r="C3234" s="12" t="s">
        <v>9747</v>
      </c>
      <c r="D3234" s="11" t="s">
        <v>10079</v>
      </c>
      <c r="E3234" s="11" t="s">
        <v>5405</v>
      </c>
      <c r="F3234" s="11" t="s">
        <v>10105</v>
      </c>
      <c r="G3234" s="12" t="s">
        <v>10106</v>
      </c>
      <c r="H3234" s="13" t="s">
        <v>370</v>
      </c>
      <c r="I3234" s="13"/>
      <c r="J3234" s="13" t="s">
        <v>370</v>
      </c>
      <c r="K3234" s="14" t="s">
        <v>370</v>
      </c>
      <c r="M3234" s="15"/>
      <c r="N3234" s="13"/>
      <c r="P3234" s="13"/>
      <c r="R3234" s="13" t="s">
        <v>370</v>
      </c>
      <c r="S3234" s="13" t="s">
        <v>396</v>
      </c>
      <c r="T3234" s="13"/>
      <c r="V3234" s="13" t="s">
        <v>370</v>
      </c>
      <c r="W3234" s="13"/>
      <c r="Y3234" s="13"/>
      <c r="Z3234" s="14"/>
      <c r="AD3234" s="13">
        <f t="shared" si="335"/>
        <v>5</v>
      </c>
      <c r="AE3234" s="13">
        <f t="shared" si="336"/>
        <v>0</v>
      </c>
      <c r="AF3234" s="13">
        <f t="shared" si="337"/>
        <v>0</v>
      </c>
      <c r="AG3234" s="13">
        <f t="shared" si="338"/>
        <v>0</v>
      </c>
      <c r="AH3234" s="12">
        <f t="shared" si="339"/>
        <v>5</v>
      </c>
    </row>
    <row r="3235" spans="1:34" hidden="1" x14ac:dyDescent="0.3">
      <c r="A3235" s="11" t="s">
        <v>10107</v>
      </c>
      <c r="B3235" s="12" t="s">
        <v>4976</v>
      </c>
      <c r="C3235" s="12" t="s">
        <v>9747</v>
      </c>
      <c r="D3235" s="11" t="s">
        <v>10079</v>
      </c>
      <c r="E3235" s="11" t="s">
        <v>2484</v>
      </c>
      <c r="F3235" s="11" t="s">
        <v>10107</v>
      </c>
      <c r="G3235" s="12" t="s">
        <v>10108</v>
      </c>
      <c r="H3235" s="13" t="s">
        <v>370</v>
      </c>
      <c r="I3235" s="13"/>
      <c r="J3235" s="13" t="s">
        <v>538</v>
      </c>
      <c r="K3235" s="14" t="s">
        <v>538</v>
      </c>
      <c r="M3235" s="15"/>
      <c r="N3235" s="13"/>
      <c r="P3235" s="13"/>
      <c r="R3235" s="13" t="s">
        <v>370</v>
      </c>
      <c r="S3235" s="13" t="s">
        <v>396</v>
      </c>
      <c r="T3235" s="13"/>
      <c r="V3235" s="13" t="s">
        <v>370</v>
      </c>
      <c r="W3235" s="13"/>
      <c r="Y3235" s="13"/>
      <c r="Z3235" s="14"/>
      <c r="AD3235" s="13">
        <f t="shared" si="335"/>
        <v>3</v>
      </c>
      <c r="AE3235" s="13">
        <f t="shared" si="336"/>
        <v>2</v>
      </c>
      <c r="AF3235" s="13">
        <f t="shared" si="337"/>
        <v>0</v>
      </c>
      <c r="AG3235" s="13">
        <f t="shared" si="338"/>
        <v>0</v>
      </c>
      <c r="AH3235" s="12">
        <f t="shared" si="339"/>
        <v>5</v>
      </c>
    </row>
    <row r="3236" spans="1:34" hidden="1" x14ac:dyDescent="0.3">
      <c r="A3236" s="11" t="s">
        <v>10109</v>
      </c>
      <c r="B3236" s="12" t="s">
        <v>4976</v>
      </c>
      <c r="C3236" s="12" t="s">
        <v>9747</v>
      </c>
      <c r="D3236" s="11" t="s">
        <v>10079</v>
      </c>
      <c r="E3236" s="11" t="s">
        <v>10110</v>
      </c>
      <c r="F3236" s="11" t="s">
        <v>10109</v>
      </c>
      <c r="G3236" s="12" t="s">
        <v>10111</v>
      </c>
      <c r="H3236" s="13" t="s">
        <v>370</v>
      </c>
      <c r="I3236" s="13"/>
      <c r="J3236" s="13"/>
      <c r="K3236" s="14" t="s">
        <v>370</v>
      </c>
      <c r="M3236" s="15"/>
      <c r="N3236" s="13"/>
      <c r="P3236" s="13"/>
      <c r="R3236" s="13" t="s">
        <v>370</v>
      </c>
      <c r="T3236" s="13"/>
      <c r="V3236" s="13" t="s">
        <v>370</v>
      </c>
      <c r="W3236" s="13"/>
      <c r="Y3236" s="13"/>
      <c r="Z3236" s="14"/>
      <c r="AD3236" s="13">
        <f t="shared" si="335"/>
        <v>4</v>
      </c>
      <c r="AE3236" s="13">
        <f t="shared" si="336"/>
        <v>0</v>
      </c>
      <c r="AF3236" s="13">
        <f t="shared" si="337"/>
        <v>0</v>
      </c>
      <c r="AG3236" s="13">
        <f t="shared" si="338"/>
        <v>0</v>
      </c>
      <c r="AH3236" s="12">
        <f t="shared" si="339"/>
        <v>4</v>
      </c>
    </row>
    <row r="3237" spans="1:34" hidden="1" x14ac:dyDescent="0.3">
      <c r="A3237" s="11" t="s">
        <v>10112</v>
      </c>
      <c r="B3237" s="12" t="s">
        <v>4976</v>
      </c>
      <c r="C3237" s="12" t="s">
        <v>9747</v>
      </c>
      <c r="D3237" s="11" t="s">
        <v>10079</v>
      </c>
      <c r="E3237" s="11" t="s">
        <v>10113</v>
      </c>
      <c r="F3237" s="11" t="s">
        <v>10112</v>
      </c>
      <c r="G3237" s="12" t="s">
        <v>10114</v>
      </c>
      <c r="H3237" s="13" t="s">
        <v>370</v>
      </c>
      <c r="I3237" s="13"/>
      <c r="J3237" s="13" t="s">
        <v>370</v>
      </c>
      <c r="K3237" s="14" t="s">
        <v>538</v>
      </c>
      <c r="M3237" s="15"/>
      <c r="N3237" s="13"/>
      <c r="P3237" s="13"/>
      <c r="R3237" s="13" t="s">
        <v>370</v>
      </c>
      <c r="T3237" s="13"/>
      <c r="V3237" s="13" t="s">
        <v>359</v>
      </c>
      <c r="W3237" s="13"/>
      <c r="Y3237" s="13"/>
      <c r="Z3237" s="14"/>
      <c r="AD3237" s="13">
        <f t="shared" si="335"/>
        <v>4</v>
      </c>
      <c r="AE3237" s="13">
        <f t="shared" si="336"/>
        <v>1</v>
      </c>
      <c r="AF3237" s="13">
        <f t="shared" si="337"/>
        <v>0</v>
      </c>
      <c r="AG3237" s="13">
        <f t="shared" si="338"/>
        <v>0</v>
      </c>
      <c r="AH3237" s="12">
        <f t="shared" si="339"/>
        <v>5</v>
      </c>
    </row>
    <row r="3238" spans="1:34" hidden="1" x14ac:dyDescent="0.3">
      <c r="A3238" s="11" t="s">
        <v>10115</v>
      </c>
      <c r="B3238" s="12" t="s">
        <v>4976</v>
      </c>
      <c r="C3238" s="12" t="s">
        <v>9747</v>
      </c>
      <c r="D3238" s="11" t="s">
        <v>10079</v>
      </c>
      <c r="E3238" s="11" t="s">
        <v>6919</v>
      </c>
      <c r="F3238" s="11" t="s">
        <v>10115</v>
      </c>
      <c r="G3238" s="12" t="s">
        <v>10116</v>
      </c>
      <c r="H3238" s="13" t="s">
        <v>370</v>
      </c>
      <c r="I3238" s="13"/>
      <c r="J3238" s="13"/>
      <c r="K3238" s="14" t="s">
        <v>370</v>
      </c>
      <c r="M3238" s="15"/>
      <c r="N3238" s="13"/>
      <c r="P3238" s="13"/>
      <c r="R3238" s="13" t="s">
        <v>370</v>
      </c>
      <c r="T3238" s="13"/>
      <c r="V3238" s="13" t="s">
        <v>359</v>
      </c>
      <c r="W3238" s="13"/>
      <c r="Y3238" s="13"/>
      <c r="Z3238" s="14"/>
      <c r="AD3238" s="13">
        <f t="shared" si="335"/>
        <v>4</v>
      </c>
      <c r="AE3238" s="13">
        <f t="shared" si="336"/>
        <v>0</v>
      </c>
      <c r="AF3238" s="13">
        <f t="shared" si="337"/>
        <v>0</v>
      </c>
      <c r="AG3238" s="13">
        <f t="shared" si="338"/>
        <v>0</v>
      </c>
      <c r="AH3238" s="12">
        <f t="shared" si="339"/>
        <v>4</v>
      </c>
    </row>
    <row r="3239" spans="1:34" hidden="1" x14ac:dyDescent="0.3">
      <c r="A3239" s="11" t="s">
        <v>10117</v>
      </c>
      <c r="B3239" s="12" t="s">
        <v>4976</v>
      </c>
      <c r="C3239" s="12" t="s">
        <v>9747</v>
      </c>
      <c r="D3239" s="11" t="s">
        <v>10079</v>
      </c>
      <c r="E3239" s="11" t="s">
        <v>1183</v>
      </c>
      <c r="F3239" s="11" t="s">
        <v>10117</v>
      </c>
      <c r="G3239" s="12" t="s">
        <v>10118</v>
      </c>
      <c r="H3239" s="13" t="s">
        <v>524</v>
      </c>
      <c r="I3239" s="13"/>
      <c r="J3239" s="13"/>
      <c r="K3239" s="17" t="s">
        <v>416</v>
      </c>
      <c r="M3239" s="15"/>
      <c r="N3239" s="13"/>
      <c r="P3239" s="13"/>
      <c r="R3239" s="13"/>
      <c r="T3239" s="13"/>
      <c r="W3239" s="13"/>
      <c r="Y3239" s="13"/>
      <c r="Z3239" s="14"/>
      <c r="AD3239" s="13">
        <f t="shared" si="335"/>
        <v>1</v>
      </c>
      <c r="AE3239" s="13">
        <f t="shared" si="336"/>
        <v>0</v>
      </c>
      <c r="AF3239" s="13">
        <f t="shared" si="337"/>
        <v>1</v>
      </c>
      <c r="AG3239" s="13">
        <f t="shared" si="338"/>
        <v>0</v>
      </c>
      <c r="AH3239" s="12">
        <f t="shared" si="339"/>
        <v>2</v>
      </c>
    </row>
    <row r="3240" spans="1:34" hidden="1" x14ac:dyDescent="0.3">
      <c r="A3240" s="11" t="s">
        <v>331</v>
      </c>
      <c r="B3240" s="12" t="s">
        <v>4976</v>
      </c>
      <c r="C3240" s="12" t="s">
        <v>9747</v>
      </c>
      <c r="D3240" s="11" t="s">
        <v>10079</v>
      </c>
      <c r="E3240" s="11" t="s">
        <v>10119</v>
      </c>
      <c r="F3240" s="11" t="s">
        <v>331</v>
      </c>
      <c r="G3240" s="12" t="s">
        <v>10120</v>
      </c>
      <c r="I3240" s="13"/>
      <c r="J3240" s="13"/>
      <c r="M3240" s="15" t="s">
        <v>370</v>
      </c>
      <c r="N3240" s="13"/>
      <c r="O3240" s="13" t="s">
        <v>370</v>
      </c>
      <c r="P3240" s="13"/>
      <c r="R3240" s="13"/>
      <c r="S3240" s="13" t="s">
        <v>524</v>
      </c>
      <c r="T3240" s="13"/>
      <c r="W3240" s="13"/>
      <c r="Y3240" s="13"/>
      <c r="Z3240" s="14"/>
      <c r="AD3240" s="13">
        <f t="shared" si="335"/>
        <v>2</v>
      </c>
      <c r="AE3240" s="13">
        <f t="shared" si="336"/>
        <v>0</v>
      </c>
      <c r="AF3240" s="13">
        <f t="shared" si="337"/>
        <v>1</v>
      </c>
      <c r="AG3240" s="13">
        <f t="shared" si="338"/>
        <v>0</v>
      </c>
      <c r="AH3240" s="12">
        <f t="shared" si="339"/>
        <v>3</v>
      </c>
    </row>
    <row r="3241" spans="1:34" hidden="1" x14ac:dyDescent="0.3">
      <c r="A3241" s="11" t="s">
        <v>10121</v>
      </c>
      <c r="B3241" s="12" t="s">
        <v>4976</v>
      </c>
      <c r="C3241" s="12" t="s">
        <v>9747</v>
      </c>
      <c r="D3241" s="11" t="s">
        <v>10079</v>
      </c>
      <c r="E3241" s="11" t="s">
        <v>10122</v>
      </c>
      <c r="F3241" s="11" t="s">
        <v>10121</v>
      </c>
      <c r="G3241" s="12" t="s">
        <v>10123</v>
      </c>
      <c r="H3241" s="13" t="s">
        <v>370</v>
      </c>
      <c r="I3241" s="13"/>
      <c r="J3241" s="13" t="s">
        <v>370</v>
      </c>
      <c r="K3241" s="14" t="s">
        <v>370</v>
      </c>
      <c r="M3241" s="15" t="s">
        <v>370</v>
      </c>
      <c r="N3241" s="13"/>
      <c r="O3241" s="13" t="s">
        <v>370</v>
      </c>
      <c r="P3241" s="13" t="s">
        <v>370</v>
      </c>
      <c r="Q3241" s="13" t="s">
        <v>370</v>
      </c>
      <c r="R3241" s="13" t="s">
        <v>370</v>
      </c>
      <c r="S3241" s="13" t="s">
        <v>370</v>
      </c>
      <c r="T3241" s="13" t="s">
        <v>370</v>
      </c>
      <c r="U3241" s="13" t="s">
        <v>525</v>
      </c>
      <c r="W3241" s="13" t="s">
        <v>370</v>
      </c>
      <c r="Y3241" s="13"/>
      <c r="Z3241" s="14"/>
      <c r="AD3241" s="13">
        <f t="shared" si="335"/>
        <v>11</v>
      </c>
      <c r="AE3241" s="13">
        <f t="shared" si="336"/>
        <v>0</v>
      </c>
      <c r="AF3241" s="13">
        <f t="shared" si="337"/>
        <v>0</v>
      </c>
      <c r="AG3241" s="13">
        <f t="shared" si="338"/>
        <v>0</v>
      </c>
      <c r="AH3241" s="12">
        <f t="shared" si="339"/>
        <v>11</v>
      </c>
    </row>
    <row r="3242" spans="1:34" hidden="1" x14ac:dyDescent="0.3">
      <c r="A3242" s="11" t="s">
        <v>10124</v>
      </c>
      <c r="B3242" s="12" t="s">
        <v>4976</v>
      </c>
      <c r="C3242" s="12" t="s">
        <v>9747</v>
      </c>
      <c r="D3242" s="11" t="s">
        <v>10079</v>
      </c>
      <c r="E3242" s="11" t="s">
        <v>4701</v>
      </c>
      <c r="F3242" s="11" t="s">
        <v>10124</v>
      </c>
      <c r="G3242" s="12" t="s">
        <v>10125</v>
      </c>
      <c r="I3242" s="13"/>
      <c r="J3242" s="13" t="s">
        <v>370</v>
      </c>
      <c r="K3242" s="14" t="s">
        <v>370</v>
      </c>
      <c r="M3242" s="15"/>
      <c r="N3242" s="13"/>
      <c r="P3242" s="13"/>
      <c r="Q3242" s="13" t="s">
        <v>370</v>
      </c>
      <c r="R3242" s="13"/>
      <c r="T3242" s="13"/>
      <c r="W3242" s="13" t="s">
        <v>370</v>
      </c>
      <c r="Y3242" s="13"/>
      <c r="Z3242" s="14"/>
      <c r="AD3242" s="13">
        <f t="shared" si="335"/>
        <v>4</v>
      </c>
      <c r="AE3242" s="13">
        <f t="shared" si="336"/>
        <v>0</v>
      </c>
      <c r="AF3242" s="13">
        <f t="shared" si="337"/>
        <v>0</v>
      </c>
      <c r="AG3242" s="13">
        <f t="shared" si="338"/>
        <v>0</v>
      </c>
      <c r="AH3242" s="12">
        <f t="shared" si="339"/>
        <v>4</v>
      </c>
    </row>
    <row r="3243" spans="1:34" hidden="1" x14ac:dyDescent="0.3">
      <c r="A3243" s="11" t="s">
        <v>329</v>
      </c>
      <c r="B3243" s="12" t="s">
        <v>4976</v>
      </c>
      <c r="C3243" s="12" t="s">
        <v>9747</v>
      </c>
      <c r="D3243" s="11" t="s">
        <v>10079</v>
      </c>
      <c r="E3243" s="11" t="s">
        <v>4766</v>
      </c>
      <c r="F3243" s="11" t="s">
        <v>329</v>
      </c>
      <c r="G3243" s="12" t="s">
        <v>10126</v>
      </c>
      <c r="I3243" s="13"/>
      <c r="J3243" s="13" t="s">
        <v>370</v>
      </c>
      <c r="K3243" s="14" t="s">
        <v>370</v>
      </c>
      <c r="M3243" s="15" t="s">
        <v>370</v>
      </c>
      <c r="N3243" s="13"/>
      <c r="O3243" s="13" t="s">
        <v>370</v>
      </c>
      <c r="P3243" s="13" t="s">
        <v>370</v>
      </c>
      <c r="Q3243" s="13" t="s">
        <v>370</v>
      </c>
      <c r="R3243" s="13"/>
      <c r="S3243" s="13" t="s">
        <v>370</v>
      </c>
      <c r="T3243" s="13" t="s">
        <v>370</v>
      </c>
      <c r="U3243" s="13" t="s">
        <v>525</v>
      </c>
      <c r="W3243" s="13" t="s">
        <v>370</v>
      </c>
      <c r="Y3243" s="13"/>
      <c r="Z3243" s="14"/>
      <c r="AD3243" s="13">
        <f t="shared" si="335"/>
        <v>9</v>
      </c>
      <c r="AE3243" s="13">
        <f t="shared" si="336"/>
        <v>0</v>
      </c>
      <c r="AF3243" s="13">
        <f t="shared" si="337"/>
        <v>0</v>
      </c>
      <c r="AG3243" s="13">
        <f t="shared" si="338"/>
        <v>0</v>
      </c>
      <c r="AH3243" s="12">
        <f t="shared" si="339"/>
        <v>9</v>
      </c>
    </row>
    <row r="3244" spans="1:34" hidden="1" x14ac:dyDescent="0.3">
      <c r="A3244" s="11" t="s">
        <v>10127</v>
      </c>
      <c r="B3244" s="12" t="s">
        <v>4976</v>
      </c>
      <c r="C3244" s="12" t="s">
        <v>9747</v>
      </c>
      <c r="D3244" s="11" t="s">
        <v>10079</v>
      </c>
      <c r="E3244" s="11" t="s">
        <v>10128</v>
      </c>
      <c r="F3244" s="11" t="s">
        <v>10127</v>
      </c>
      <c r="G3244" s="12" t="s">
        <v>10129</v>
      </c>
      <c r="I3244" s="13"/>
      <c r="J3244" s="13" t="s">
        <v>370</v>
      </c>
      <c r="M3244" s="15"/>
      <c r="N3244" s="13"/>
      <c r="O3244" s="13" t="s">
        <v>370</v>
      </c>
      <c r="P3244" s="13"/>
      <c r="R3244" s="13"/>
      <c r="S3244" s="13" t="s">
        <v>370</v>
      </c>
      <c r="T3244" s="13"/>
      <c r="W3244" s="13"/>
      <c r="Y3244" s="13"/>
      <c r="Z3244" s="14"/>
      <c r="AD3244" s="13">
        <f t="shared" si="335"/>
        <v>3</v>
      </c>
      <c r="AE3244" s="13">
        <f t="shared" si="336"/>
        <v>0</v>
      </c>
      <c r="AF3244" s="13">
        <f t="shared" si="337"/>
        <v>0</v>
      </c>
      <c r="AG3244" s="13">
        <f t="shared" si="338"/>
        <v>0</v>
      </c>
      <c r="AH3244" s="12">
        <f t="shared" si="339"/>
        <v>3</v>
      </c>
    </row>
    <row r="3245" spans="1:34" hidden="1" x14ac:dyDescent="0.3">
      <c r="A3245" s="11" t="s">
        <v>10130</v>
      </c>
      <c r="B3245" s="12" t="s">
        <v>4976</v>
      </c>
      <c r="C3245" s="12" t="s">
        <v>9747</v>
      </c>
      <c r="D3245" s="11" t="s">
        <v>10079</v>
      </c>
      <c r="E3245" s="11" t="s">
        <v>10131</v>
      </c>
      <c r="F3245" s="11" t="s">
        <v>10130</v>
      </c>
      <c r="G3245" s="12" t="s">
        <v>10132</v>
      </c>
      <c r="I3245" s="13"/>
      <c r="J3245" s="13"/>
      <c r="M3245" s="15" t="s">
        <v>370</v>
      </c>
      <c r="N3245" s="13"/>
      <c r="O3245" s="13" t="s">
        <v>370</v>
      </c>
      <c r="P3245" s="13"/>
      <c r="R3245" s="13"/>
      <c r="S3245" s="13" t="s">
        <v>370</v>
      </c>
      <c r="T3245" s="13"/>
      <c r="W3245" s="13"/>
      <c r="Y3245" s="13"/>
      <c r="Z3245" s="14"/>
      <c r="AD3245" s="13">
        <f t="shared" si="335"/>
        <v>3</v>
      </c>
      <c r="AE3245" s="13">
        <f t="shared" si="336"/>
        <v>0</v>
      </c>
      <c r="AF3245" s="13">
        <f t="shared" si="337"/>
        <v>0</v>
      </c>
      <c r="AG3245" s="13">
        <f t="shared" si="338"/>
        <v>0</v>
      </c>
      <c r="AH3245" s="12">
        <f t="shared" si="339"/>
        <v>3</v>
      </c>
    </row>
    <row r="3246" spans="1:34" hidden="1" x14ac:dyDescent="0.3">
      <c r="A3246" s="11" t="s">
        <v>10133</v>
      </c>
      <c r="B3246" s="12" t="s">
        <v>4976</v>
      </c>
      <c r="C3246" s="12" t="s">
        <v>9747</v>
      </c>
      <c r="D3246" s="11" t="s">
        <v>10079</v>
      </c>
      <c r="E3246" s="11" t="s">
        <v>7086</v>
      </c>
      <c r="F3246" s="11" t="s">
        <v>10133</v>
      </c>
      <c r="G3246" s="12" t="s">
        <v>10134</v>
      </c>
      <c r="I3246" s="13"/>
      <c r="J3246" s="13"/>
      <c r="K3246" s="14" t="s">
        <v>370</v>
      </c>
      <c r="M3246" s="15" t="s">
        <v>370</v>
      </c>
      <c r="N3246" s="13"/>
      <c r="O3246" s="13" t="s">
        <v>396</v>
      </c>
      <c r="P3246" s="13"/>
      <c r="Q3246" s="13" t="s">
        <v>370</v>
      </c>
      <c r="R3246" s="13"/>
      <c r="T3246" s="13"/>
      <c r="U3246" s="13" t="s">
        <v>525</v>
      </c>
      <c r="W3246" s="13" t="s">
        <v>370</v>
      </c>
      <c r="Y3246" s="13"/>
      <c r="Z3246" s="14"/>
      <c r="AD3246" s="13">
        <f t="shared" si="335"/>
        <v>4</v>
      </c>
      <c r="AE3246" s="13">
        <f t="shared" si="336"/>
        <v>0</v>
      </c>
      <c r="AF3246" s="13">
        <f t="shared" si="337"/>
        <v>0</v>
      </c>
      <c r="AG3246" s="13">
        <f t="shared" si="338"/>
        <v>0</v>
      </c>
      <c r="AH3246" s="12">
        <f t="shared" si="339"/>
        <v>4</v>
      </c>
    </row>
    <row r="3247" spans="1:34" hidden="1" x14ac:dyDescent="0.3">
      <c r="A3247" s="11" t="s">
        <v>10135</v>
      </c>
      <c r="B3247" s="12" t="s">
        <v>4976</v>
      </c>
      <c r="C3247" s="12" t="s">
        <v>9747</v>
      </c>
      <c r="D3247" s="11" t="s">
        <v>10079</v>
      </c>
      <c r="E3247" s="11" t="s">
        <v>368</v>
      </c>
      <c r="F3247" s="11" t="s">
        <v>10135</v>
      </c>
      <c r="G3247" s="12" t="s">
        <v>10136</v>
      </c>
      <c r="I3247" s="13"/>
      <c r="J3247" s="13" t="s">
        <v>370</v>
      </c>
      <c r="K3247" s="14" t="s">
        <v>370</v>
      </c>
      <c r="M3247" s="15"/>
      <c r="N3247" s="13"/>
      <c r="P3247" s="13" t="s">
        <v>370</v>
      </c>
      <c r="Q3247" s="13" t="s">
        <v>370</v>
      </c>
      <c r="R3247" s="13"/>
      <c r="T3247" s="13" t="s">
        <v>370</v>
      </c>
      <c r="U3247" s="13" t="s">
        <v>525</v>
      </c>
      <c r="W3247" s="13" t="s">
        <v>370</v>
      </c>
      <c r="Y3247" s="13"/>
      <c r="Z3247" s="14"/>
      <c r="AD3247" s="13">
        <f t="shared" si="335"/>
        <v>6</v>
      </c>
      <c r="AE3247" s="13">
        <f t="shared" si="336"/>
        <v>0</v>
      </c>
      <c r="AF3247" s="13">
        <f t="shared" si="337"/>
        <v>0</v>
      </c>
      <c r="AG3247" s="13">
        <f t="shared" si="338"/>
        <v>0</v>
      </c>
      <c r="AH3247" s="12">
        <f t="shared" si="339"/>
        <v>6</v>
      </c>
    </row>
    <row r="3248" spans="1:34" hidden="1" x14ac:dyDescent="0.3">
      <c r="A3248" s="11" t="s">
        <v>10137</v>
      </c>
      <c r="B3248" s="12" t="s">
        <v>4976</v>
      </c>
      <c r="C3248" s="12" t="s">
        <v>9747</v>
      </c>
      <c r="D3248" s="11" t="s">
        <v>10079</v>
      </c>
      <c r="E3248" s="11" t="s">
        <v>10138</v>
      </c>
      <c r="F3248" s="11" t="s">
        <v>10137</v>
      </c>
      <c r="G3248" s="12" t="s">
        <v>10139</v>
      </c>
      <c r="I3248" s="13"/>
      <c r="J3248" s="13"/>
      <c r="K3248" s="14" t="s">
        <v>370</v>
      </c>
      <c r="M3248" s="15" t="s">
        <v>370</v>
      </c>
      <c r="N3248" s="13"/>
      <c r="O3248" s="13" t="s">
        <v>370</v>
      </c>
      <c r="P3248" s="13"/>
      <c r="R3248" s="13"/>
      <c r="S3248" s="13" t="s">
        <v>370</v>
      </c>
      <c r="T3248" s="13"/>
      <c r="W3248" s="13"/>
      <c r="Y3248" s="13"/>
      <c r="Z3248" s="14"/>
      <c r="AD3248" s="13">
        <f t="shared" si="335"/>
        <v>4</v>
      </c>
      <c r="AE3248" s="13">
        <f t="shared" si="336"/>
        <v>0</v>
      </c>
      <c r="AF3248" s="13">
        <f t="shared" si="337"/>
        <v>0</v>
      </c>
      <c r="AG3248" s="13">
        <f t="shared" si="338"/>
        <v>0</v>
      </c>
      <c r="AH3248" s="12">
        <f t="shared" si="339"/>
        <v>4</v>
      </c>
    </row>
    <row r="3249" spans="1:34" hidden="1" x14ac:dyDescent="0.3">
      <c r="A3249" s="11" t="s">
        <v>10140</v>
      </c>
      <c r="B3249" s="12" t="s">
        <v>4976</v>
      </c>
      <c r="C3249" s="12" t="s">
        <v>9747</v>
      </c>
      <c r="D3249" s="11" t="s">
        <v>10079</v>
      </c>
      <c r="E3249" s="11" t="s">
        <v>10141</v>
      </c>
      <c r="F3249" s="11" t="s">
        <v>10140</v>
      </c>
      <c r="G3249" s="12" t="s">
        <v>10142</v>
      </c>
      <c r="I3249" s="13"/>
      <c r="J3249" s="13"/>
      <c r="K3249" s="14" t="s">
        <v>370</v>
      </c>
      <c r="M3249" s="15" t="s">
        <v>370</v>
      </c>
      <c r="N3249" s="13"/>
      <c r="P3249" s="13"/>
      <c r="Q3249" s="13" t="s">
        <v>370</v>
      </c>
      <c r="R3249" s="13"/>
      <c r="T3249" s="13"/>
      <c r="W3249" s="13" t="s">
        <v>370</v>
      </c>
      <c r="Y3249" s="13"/>
      <c r="Z3249" s="14"/>
      <c r="AD3249" s="13">
        <f t="shared" si="335"/>
        <v>4</v>
      </c>
      <c r="AE3249" s="13">
        <f t="shared" si="336"/>
        <v>0</v>
      </c>
      <c r="AF3249" s="13">
        <f t="shared" si="337"/>
        <v>0</v>
      </c>
      <c r="AG3249" s="13">
        <f t="shared" si="338"/>
        <v>0</v>
      </c>
      <c r="AH3249" s="12">
        <f t="shared" si="339"/>
        <v>4</v>
      </c>
    </row>
    <row r="3250" spans="1:34" hidden="1" x14ac:dyDescent="0.3">
      <c r="A3250" s="11" t="s">
        <v>10143</v>
      </c>
      <c r="B3250" s="12" t="s">
        <v>4976</v>
      </c>
      <c r="C3250" s="12" t="s">
        <v>9747</v>
      </c>
      <c r="D3250" s="11" t="s">
        <v>10079</v>
      </c>
      <c r="E3250" s="11" t="s">
        <v>10144</v>
      </c>
      <c r="F3250" s="11" t="s">
        <v>10143</v>
      </c>
      <c r="G3250" s="12" t="s">
        <v>10145</v>
      </c>
      <c r="I3250" s="13"/>
      <c r="J3250" s="13" t="s">
        <v>370</v>
      </c>
      <c r="K3250" s="14" t="s">
        <v>524</v>
      </c>
      <c r="M3250" s="15" t="s">
        <v>370</v>
      </c>
      <c r="N3250" s="13"/>
      <c r="O3250" s="13" t="s">
        <v>370</v>
      </c>
      <c r="P3250" s="13"/>
      <c r="R3250" s="13"/>
      <c r="S3250" s="13" t="s">
        <v>370</v>
      </c>
      <c r="T3250" s="13"/>
      <c r="W3250" s="13" t="s">
        <v>370</v>
      </c>
      <c r="Y3250" s="13"/>
      <c r="Z3250" s="14"/>
      <c r="AD3250" s="13">
        <f t="shared" si="335"/>
        <v>5</v>
      </c>
      <c r="AE3250" s="13">
        <f t="shared" si="336"/>
        <v>0</v>
      </c>
      <c r="AF3250" s="13">
        <f t="shared" si="337"/>
        <v>1</v>
      </c>
      <c r="AG3250" s="13">
        <f t="shared" si="338"/>
        <v>0</v>
      </c>
      <c r="AH3250" s="12">
        <f t="shared" si="339"/>
        <v>6</v>
      </c>
    </row>
    <row r="3251" spans="1:34" hidden="1" x14ac:dyDescent="0.3">
      <c r="A3251" s="11" t="s">
        <v>10146</v>
      </c>
      <c r="B3251" s="12" t="s">
        <v>4976</v>
      </c>
      <c r="C3251" s="12" t="s">
        <v>9747</v>
      </c>
      <c r="D3251" s="11" t="s">
        <v>10079</v>
      </c>
      <c r="E3251" s="11" t="s">
        <v>1633</v>
      </c>
      <c r="F3251" s="11" t="s">
        <v>10146</v>
      </c>
      <c r="G3251" s="12" t="s">
        <v>10147</v>
      </c>
      <c r="H3251" s="13" t="s">
        <v>524</v>
      </c>
      <c r="I3251" s="13"/>
      <c r="J3251" s="13" t="s">
        <v>538</v>
      </c>
      <c r="K3251" s="14" t="s">
        <v>370</v>
      </c>
      <c r="M3251" s="15" t="s">
        <v>370</v>
      </c>
      <c r="N3251" s="13"/>
      <c r="O3251" s="13" t="s">
        <v>370</v>
      </c>
      <c r="P3251" s="13" t="s">
        <v>370</v>
      </c>
      <c r="Q3251" s="13" t="s">
        <v>370</v>
      </c>
      <c r="R3251" s="13" t="s">
        <v>396</v>
      </c>
      <c r="S3251" s="13" t="s">
        <v>370</v>
      </c>
      <c r="T3251" s="13" t="s">
        <v>370</v>
      </c>
      <c r="U3251" s="13" t="s">
        <v>370</v>
      </c>
      <c r="W3251" s="13" t="s">
        <v>370</v>
      </c>
      <c r="Y3251" s="13"/>
      <c r="Z3251" s="14"/>
      <c r="AD3251" s="13">
        <f t="shared" si="335"/>
        <v>9</v>
      </c>
      <c r="AE3251" s="13">
        <f t="shared" si="336"/>
        <v>1</v>
      </c>
      <c r="AF3251" s="13">
        <f t="shared" si="337"/>
        <v>1</v>
      </c>
      <c r="AG3251" s="13">
        <f t="shared" si="338"/>
        <v>0</v>
      </c>
      <c r="AH3251" s="12">
        <f t="shared" si="339"/>
        <v>11</v>
      </c>
    </row>
    <row r="3252" spans="1:34" hidden="1" x14ac:dyDescent="0.3">
      <c r="A3252" s="11" t="s">
        <v>10148</v>
      </c>
      <c r="B3252" s="12" t="s">
        <v>4976</v>
      </c>
      <c r="C3252" s="12" t="s">
        <v>9747</v>
      </c>
      <c r="D3252" s="11" t="s">
        <v>10079</v>
      </c>
      <c r="E3252" s="11" t="s">
        <v>2461</v>
      </c>
      <c r="F3252" s="11" t="s">
        <v>10148</v>
      </c>
      <c r="G3252" s="12" t="s">
        <v>10149</v>
      </c>
      <c r="I3252" s="13"/>
      <c r="J3252" s="13"/>
      <c r="K3252" s="17" t="s">
        <v>416</v>
      </c>
      <c r="M3252" s="15"/>
      <c r="N3252" s="13"/>
      <c r="P3252" s="13"/>
      <c r="R3252" s="13"/>
      <c r="T3252" s="13"/>
      <c r="W3252" s="13"/>
      <c r="Y3252" s="13"/>
      <c r="Z3252" s="14"/>
      <c r="AD3252" s="13">
        <f t="shared" si="335"/>
        <v>1</v>
      </c>
      <c r="AE3252" s="13">
        <f t="shared" si="336"/>
        <v>0</v>
      </c>
      <c r="AF3252" s="13">
        <f t="shared" si="337"/>
        <v>0</v>
      </c>
      <c r="AG3252" s="13">
        <f t="shared" si="338"/>
        <v>0</v>
      </c>
      <c r="AH3252" s="12">
        <f t="shared" si="339"/>
        <v>1</v>
      </c>
    </row>
    <row r="3253" spans="1:34" hidden="1" x14ac:dyDescent="0.3">
      <c r="A3253" s="11" t="s">
        <v>10150</v>
      </c>
      <c r="B3253" s="12" t="s">
        <v>4976</v>
      </c>
      <c r="C3253" s="12" t="s">
        <v>9747</v>
      </c>
      <c r="D3253" s="11" t="s">
        <v>10079</v>
      </c>
      <c r="E3253" s="11" t="s">
        <v>3449</v>
      </c>
      <c r="F3253" s="11" t="s">
        <v>10150</v>
      </c>
      <c r="G3253" s="12" t="s">
        <v>10151</v>
      </c>
      <c r="H3253" s="13" t="s">
        <v>370</v>
      </c>
      <c r="I3253" s="13"/>
      <c r="J3253" s="13" t="s">
        <v>370</v>
      </c>
      <c r="K3253" s="14" t="s">
        <v>370</v>
      </c>
      <c r="L3253" s="13" t="s">
        <v>524</v>
      </c>
      <c r="M3253" s="15" t="s">
        <v>370</v>
      </c>
      <c r="N3253" s="13"/>
      <c r="P3253" s="13"/>
      <c r="R3253" s="13" t="s">
        <v>370</v>
      </c>
      <c r="S3253" s="13" t="s">
        <v>538</v>
      </c>
      <c r="T3253" s="13"/>
      <c r="V3253" s="13" t="s">
        <v>359</v>
      </c>
      <c r="W3253" s="13"/>
      <c r="Y3253" s="13"/>
      <c r="Z3253" s="14" t="s">
        <v>524</v>
      </c>
      <c r="AD3253" s="13">
        <f t="shared" si="335"/>
        <v>6</v>
      </c>
      <c r="AE3253" s="13">
        <f t="shared" si="336"/>
        <v>1</v>
      </c>
      <c r="AF3253" s="13">
        <f t="shared" si="337"/>
        <v>2</v>
      </c>
      <c r="AG3253" s="13">
        <f t="shared" si="338"/>
        <v>0</v>
      </c>
      <c r="AH3253" s="12">
        <f t="shared" si="339"/>
        <v>9</v>
      </c>
    </row>
    <row r="3254" spans="1:34" hidden="1" x14ac:dyDescent="0.3">
      <c r="A3254" s="11" t="s">
        <v>10152</v>
      </c>
      <c r="B3254" s="12" t="s">
        <v>4976</v>
      </c>
      <c r="C3254" s="12" t="s">
        <v>9747</v>
      </c>
      <c r="D3254" s="11" t="s">
        <v>10079</v>
      </c>
      <c r="E3254" s="11" t="s">
        <v>10153</v>
      </c>
      <c r="F3254" s="11" t="s">
        <v>10152</v>
      </c>
      <c r="G3254" s="12" t="s">
        <v>10154</v>
      </c>
      <c r="I3254" s="13"/>
      <c r="J3254" s="13" t="s">
        <v>370</v>
      </c>
      <c r="K3254" s="14" t="s">
        <v>370</v>
      </c>
      <c r="M3254" s="15" t="s">
        <v>370</v>
      </c>
      <c r="N3254" s="13"/>
      <c r="O3254" s="13" t="s">
        <v>370</v>
      </c>
      <c r="P3254" s="13" t="s">
        <v>396</v>
      </c>
      <c r="Q3254" s="13" t="s">
        <v>370</v>
      </c>
      <c r="R3254" s="13"/>
      <c r="S3254" s="13" t="s">
        <v>370</v>
      </c>
      <c r="T3254" s="13" t="s">
        <v>370</v>
      </c>
      <c r="U3254" s="13" t="s">
        <v>525</v>
      </c>
      <c r="W3254" s="13" t="s">
        <v>370</v>
      </c>
      <c r="Y3254" s="13"/>
      <c r="Z3254" s="14"/>
      <c r="AD3254" s="13">
        <f t="shared" si="335"/>
        <v>8</v>
      </c>
      <c r="AE3254" s="13">
        <f t="shared" si="336"/>
        <v>0</v>
      </c>
      <c r="AF3254" s="13">
        <f t="shared" si="337"/>
        <v>0</v>
      </c>
      <c r="AG3254" s="13">
        <f t="shared" si="338"/>
        <v>0</v>
      </c>
      <c r="AH3254" s="12">
        <f t="shared" si="339"/>
        <v>8</v>
      </c>
    </row>
    <row r="3255" spans="1:34" hidden="1" x14ac:dyDescent="0.3">
      <c r="A3255" s="11" t="s">
        <v>10155</v>
      </c>
      <c r="B3255" s="12" t="s">
        <v>4976</v>
      </c>
      <c r="C3255" s="12" t="s">
        <v>9747</v>
      </c>
      <c r="D3255" s="11" t="s">
        <v>10079</v>
      </c>
      <c r="E3255" s="11" t="s">
        <v>6190</v>
      </c>
      <c r="F3255" s="11" t="s">
        <v>10155</v>
      </c>
      <c r="G3255" s="12" t="s">
        <v>10156</v>
      </c>
      <c r="H3255" s="13" t="s">
        <v>370</v>
      </c>
      <c r="I3255" s="13"/>
      <c r="J3255" s="13"/>
      <c r="K3255" s="14" t="s">
        <v>370</v>
      </c>
      <c r="M3255" s="15"/>
      <c r="N3255" s="13"/>
      <c r="P3255" s="13"/>
      <c r="R3255" s="13" t="s">
        <v>370</v>
      </c>
      <c r="T3255" s="13"/>
      <c r="W3255" s="13"/>
      <c r="Y3255" s="13"/>
      <c r="Z3255" s="14"/>
      <c r="AD3255" s="13">
        <f t="shared" si="335"/>
        <v>3</v>
      </c>
      <c r="AE3255" s="13">
        <f t="shared" si="336"/>
        <v>0</v>
      </c>
      <c r="AF3255" s="13">
        <f t="shared" si="337"/>
        <v>0</v>
      </c>
      <c r="AG3255" s="13">
        <f t="shared" si="338"/>
        <v>0</v>
      </c>
      <c r="AH3255" s="12">
        <f t="shared" si="339"/>
        <v>3</v>
      </c>
    </row>
    <row r="3256" spans="1:34" hidden="1" x14ac:dyDescent="0.3">
      <c r="A3256" s="11" t="s">
        <v>10157</v>
      </c>
      <c r="B3256" s="12" t="s">
        <v>4976</v>
      </c>
      <c r="C3256" s="12" t="s">
        <v>9747</v>
      </c>
      <c r="D3256" s="11" t="s">
        <v>10079</v>
      </c>
      <c r="E3256" s="11" t="s">
        <v>4069</v>
      </c>
      <c r="F3256" s="11" t="s">
        <v>10157</v>
      </c>
      <c r="G3256" s="12" t="s">
        <v>10158</v>
      </c>
      <c r="H3256" s="13" t="s">
        <v>396</v>
      </c>
      <c r="I3256" s="13"/>
      <c r="J3256" s="13"/>
      <c r="K3256" s="17" t="s">
        <v>416</v>
      </c>
      <c r="M3256" s="15"/>
      <c r="N3256" s="13"/>
      <c r="P3256" s="13"/>
      <c r="R3256" s="13" t="s">
        <v>396</v>
      </c>
      <c r="T3256" s="13"/>
      <c r="W3256" s="13"/>
      <c r="Y3256" s="13"/>
      <c r="Z3256" s="14"/>
      <c r="AD3256" s="13">
        <f>COUNTIF(H3256:Z3256,"X")+COUNTIF(H3256:Z3256, "X(e)")</f>
        <v>1</v>
      </c>
      <c r="AE3256" s="13">
        <f t="shared" si="336"/>
        <v>0</v>
      </c>
      <c r="AF3256" s="13">
        <f t="shared" si="337"/>
        <v>0</v>
      </c>
      <c r="AG3256" s="13">
        <f t="shared" si="338"/>
        <v>0</v>
      </c>
      <c r="AH3256" s="12">
        <f>SUM(AD3256:AG3256)</f>
        <v>1</v>
      </c>
    </row>
    <row r="3257" spans="1:34" hidden="1" x14ac:dyDescent="0.3">
      <c r="A3257" s="11" t="s">
        <v>10159</v>
      </c>
      <c r="B3257" s="12" t="s">
        <v>4976</v>
      </c>
      <c r="C3257" s="12" t="s">
        <v>9747</v>
      </c>
      <c r="D3257" s="11" t="s">
        <v>10079</v>
      </c>
      <c r="E3257" s="11" t="s">
        <v>998</v>
      </c>
      <c r="F3257" s="11" t="s">
        <v>10159</v>
      </c>
      <c r="G3257" s="12" t="s">
        <v>10160</v>
      </c>
      <c r="H3257" s="13" t="s">
        <v>396</v>
      </c>
      <c r="I3257" s="13"/>
      <c r="J3257" s="13" t="s">
        <v>370</v>
      </c>
      <c r="K3257" s="14" t="s">
        <v>370</v>
      </c>
      <c r="M3257" s="15" t="s">
        <v>370</v>
      </c>
      <c r="N3257" s="13"/>
      <c r="P3257" s="13" t="s">
        <v>370</v>
      </c>
      <c r="Q3257" s="13" t="s">
        <v>370</v>
      </c>
      <c r="R3257" s="13" t="s">
        <v>370</v>
      </c>
      <c r="S3257" s="13" t="s">
        <v>370</v>
      </c>
      <c r="T3257" s="13" t="s">
        <v>370</v>
      </c>
      <c r="W3257" s="13" t="s">
        <v>370</v>
      </c>
      <c r="Y3257" s="13"/>
      <c r="Z3257" s="14"/>
      <c r="AD3257" s="13">
        <f>COUNTIF(H3257:Z3257,"X")+COUNTIF(H3257:Z3257, "X(e)")</f>
        <v>9</v>
      </c>
      <c r="AE3257" s="13">
        <f t="shared" si="336"/>
        <v>0</v>
      </c>
      <c r="AF3257" s="13">
        <f t="shared" si="337"/>
        <v>0</v>
      </c>
      <c r="AG3257" s="13">
        <f t="shared" si="338"/>
        <v>0</v>
      </c>
      <c r="AH3257" s="12">
        <f>SUM(AD3257:AG3257)</f>
        <v>9</v>
      </c>
    </row>
    <row r="3258" spans="1:34" hidden="1" x14ac:dyDescent="0.3">
      <c r="A3258" s="11" t="s">
        <v>10161</v>
      </c>
      <c r="B3258" s="12" t="s">
        <v>4976</v>
      </c>
      <c r="C3258" s="12" t="s">
        <v>9747</v>
      </c>
      <c r="D3258" s="11" t="s">
        <v>10079</v>
      </c>
      <c r="E3258" s="11" t="s">
        <v>10162</v>
      </c>
      <c r="F3258" s="11" t="s">
        <v>10161</v>
      </c>
      <c r="G3258" s="12" t="s">
        <v>10163</v>
      </c>
      <c r="I3258" s="13"/>
      <c r="J3258" s="13"/>
      <c r="K3258" s="17" t="s">
        <v>416</v>
      </c>
      <c r="M3258" s="15"/>
      <c r="N3258" s="13"/>
      <c r="P3258" s="13"/>
      <c r="Q3258" s="13"/>
      <c r="R3258" s="13"/>
      <c r="T3258" s="13"/>
      <c r="W3258" s="13"/>
      <c r="Y3258" s="13"/>
      <c r="Z3258" s="14"/>
      <c r="AD3258" s="13">
        <f>COUNTIF(H3258:Z3258,"X")+COUNTIF(H3258:Z3258, "X(e)")</f>
        <v>1</v>
      </c>
      <c r="AE3258" s="13">
        <f t="shared" si="336"/>
        <v>0</v>
      </c>
      <c r="AF3258" s="13">
        <f t="shared" si="337"/>
        <v>0</v>
      </c>
      <c r="AG3258" s="13">
        <f t="shared" si="338"/>
        <v>0</v>
      </c>
      <c r="AH3258" s="12">
        <f>SUM(AD3258:AG3258)</f>
        <v>1</v>
      </c>
    </row>
    <row r="3259" spans="1:34" hidden="1" x14ac:dyDescent="0.3">
      <c r="A3259" s="11" t="s">
        <v>10164</v>
      </c>
      <c r="B3259" s="12" t="s">
        <v>4976</v>
      </c>
      <c r="C3259" s="12" t="s">
        <v>9747</v>
      </c>
      <c r="D3259" s="11" t="s">
        <v>10079</v>
      </c>
      <c r="E3259" s="11" t="s">
        <v>675</v>
      </c>
      <c r="F3259" s="11" t="s">
        <v>10164</v>
      </c>
      <c r="G3259" s="12" t="s">
        <v>10165</v>
      </c>
      <c r="H3259" s="13" t="s">
        <v>370</v>
      </c>
      <c r="I3259" s="13"/>
      <c r="J3259" s="13" t="s">
        <v>370</v>
      </c>
      <c r="K3259" s="14" t="s">
        <v>370</v>
      </c>
      <c r="M3259" s="15"/>
      <c r="N3259" s="13"/>
      <c r="P3259" s="13"/>
      <c r="R3259" s="13" t="s">
        <v>370</v>
      </c>
      <c r="T3259" s="13"/>
      <c r="V3259" s="13" t="s">
        <v>370</v>
      </c>
      <c r="W3259" s="13"/>
      <c r="Y3259" s="13"/>
      <c r="Z3259" s="14"/>
      <c r="AD3259" s="13">
        <f>COUNTIF(H3259:Z3259,"X")+COUNTIF(H3259:Z3259, "X(e)")</f>
        <v>5</v>
      </c>
      <c r="AE3259" s="13">
        <f t="shared" si="336"/>
        <v>0</v>
      </c>
      <c r="AF3259" s="13">
        <f t="shared" si="337"/>
        <v>0</v>
      </c>
      <c r="AG3259" s="13">
        <f t="shared" si="338"/>
        <v>0</v>
      </c>
      <c r="AH3259" s="12">
        <f>SUM(AD3259:AG3259)</f>
        <v>5</v>
      </c>
    </row>
    <row r="3260" spans="1:34" hidden="1" x14ac:dyDescent="0.3">
      <c r="A3260" s="11" t="s">
        <v>10166</v>
      </c>
      <c r="B3260" s="12" t="s">
        <v>4976</v>
      </c>
      <c r="C3260" s="12" t="s">
        <v>9747</v>
      </c>
      <c r="D3260" s="11" t="s">
        <v>10079</v>
      </c>
      <c r="E3260" s="11" t="s">
        <v>1569</v>
      </c>
      <c r="F3260" s="11" t="s">
        <v>10166</v>
      </c>
      <c r="G3260" s="12" t="s">
        <v>10167</v>
      </c>
      <c r="I3260" s="13"/>
      <c r="J3260" s="13"/>
      <c r="K3260" s="17" t="s">
        <v>416</v>
      </c>
      <c r="M3260" s="15"/>
      <c r="N3260" s="13"/>
      <c r="P3260" s="13"/>
      <c r="R3260" s="13"/>
      <c r="T3260" s="13"/>
      <c r="W3260" s="13"/>
      <c r="Y3260" s="13"/>
      <c r="Z3260" s="14"/>
      <c r="AD3260" s="13">
        <f>COUNTIF(H3260:Z3260,"X")+COUNTIF(H3260:Z3260, "X(e)")</f>
        <v>1</v>
      </c>
      <c r="AE3260" s="13">
        <f t="shared" si="336"/>
        <v>0</v>
      </c>
      <c r="AF3260" s="13">
        <f t="shared" si="337"/>
        <v>0</v>
      </c>
      <c r="AG3260" s="13">
        <f t="shared" si="338"/>
        <v>0</v>
      </c>
      <c r="AH3260" s="12">
        <f>SUM(AD3260:AG3260)</f>
        <v>1</v>
      </c>
    </row>
    <row r="3261" spans="1:34" hidden="1" x14ac:dyDescent="0.3">
      <c r="A3261" s="11" t="s">
        <v>10168</v>
      </c>
      <c r="B3261" s="12" t="s">
        <v>4976</v>
      </c>
      <c r="C3261" s="12" t="s">
        <v>9747</v>
      </c>
      <c r="D3261" s="11" t="s">
        <v>10169</v>
      </c>
      <c r="E3261" s="11" t="s">
        <v>10170</v>
      </c>
      <c r="F3261" s="11" t="s">
        <v>10168</v>
      </c>
      <c r="G3261" s="12" t="s">
        <v>10171</v>
      </c>
      <c r="H3261" s="13" t="s">
        <v>370</v>
      </c>
      <c r="I3261" s="13"/>
      <c r="J3261" s="13" t="s">
        <v>370</v>
      </c>
      <c r="K3261" s="14" t="s">
        <v>524</v>
      </c>
      <c r="M3261" s="15"/>
      <c r="N3261" s="13"/>
      <c r="P3261" s="13"/>
      <c r="R3261" s="13" t="s">
        <v>370</v>
      </c>
      <c r="T3261" s="13"/>
      <c r="V3261" s="13" t="s">
        <v>370</v>
      </c>
      <c r="W3261" s="13"/>
      <c r="Y3261" s="13"/>
      <c r="Z3261" s="14"/>
      <c r="AD3261" s="13">
        <f t="shared" ref="AD3261:AD3324" si="340">COUNTIF(H3261:Z3261,"X")+COUNTIF(H3261:Z3261, "X(e)")</f>
        <v>4</v>
      </c>
      <c r="AE3261" s="13">
        <f t="shared" si="336"/>
        <v>0</v>
      </c>
      <c r="AF3261" s="13">
        <f t="shared" si="337"/>
        <v>1</v>
      </c>
      <c r="AG3261" s="13">
        <f t="shared" si="338"/>
        <v>0</v>
      </c>
      <c r="AH3261" s="12">
        <f t="shared" ref="AH3261:AH3314" si="341">SUM(AD3261:AG3261)</f>
        <v>5</v>
      </c>
    </row>
    <row r="3262" spans="1:34" hidden="1" x14ac:dyDescent="0.3">
      <c r="A3262" s="11" t="s">
        <v>10172</v>
      </c>
      <c r="B3262" s="12" t="s">
        <v>4976</v>
      </c>
      <c r="C3262" s="12" t="s">
        <v>9747</v>
      </c>
      <c r="D3262" s="11" t="s">
        <v>10169</v>
      </c>
      <c r="E3262" s="11" t="s">
        <v>4473</v>
      </c>
      <c r="F3262" s="11" t="s">
        <v>10172</v>
      </c>
      <c r="G3262" s="12" t="s">
        <v>10173</v>
      </c>
      <c r="I3262" s="13"/>
      <c r="J3262" s="13" t="s">
        <v>370</v>
      </c>
      <c r="K3262" s="14" t="s">
        <v>370</v>
      </c>
      <c r="M3262" s="15"/>
      <c r="N3262" s="13"/>
      <c r="P3262" s="13"/>
      <c r="R3262" s="13" t="s">
        <v>370</v>
      </c>
      <c r="T3262" s="13"/>
      <c r="W3262" s="13"/>
      <c r="Y3262" s="13"/>
      <c r="Z3262" s="14"/>
      <c r="AD3262" s="13">
        <f t="shared" si="340"/>
        <v>3</v>
      </c>
      <c r="AE3262" s="13">
        <f t="shared" si="336"/>
        <v>0</v>
      </c>
      <c r="AF3262" s="13">
        <f t="shared" si="337"/>
        <v>0</v>
      </c>
      <c r="AG3262" s="13">
        <f t="shared" si="338"/>
        <v>0</v>
      </c>
      <c r="AH3262" s="12">
        <f t="shared" si="341"/>
        <v>3</v>
      </c>
    </row>
    <row r="3263" spans="1:34" hidden="1" x14ac:dyDescent="0.3">
      <c r="A3263" s="11" t="s">
        <v>10174</v>
      </c>
      <c r="B3263" s="12" t="s">
        <v>4976</v>
      </c>
      <c r="C3263" s="12" t="s">
        <v>9747</v>
      </c>
      <c r="D3263" s="11" t="s">
        <v>10175</v>
      </c>
      <c r="E3263" s="11" t="s">
        <v>2930</v>
      </c>
      <c r="F3263" s="11" t="s">
        <v>10174</v>
      </c>
      <c r="G3263" s="12" t="s">
        <v>10176</v>
      </c>
      <c r="I3263" s="13"/>
      <c r="J3263" s="13" t="s">
        <v>370</v>
      </c>
      <c r="K3263" s="14" t="s">
        <v>370</v>
      </c>
      <c r="M3263" s="15" t="s">
        <v>370</v>
      </c>
      <c r="N3263" s="13"/>
      <c r="O3263" s="13" t="s">
        <v>370</v>
      </c>
      <c r="P3263" s="13" t="s">
        <v>370</v>
      </c>
      <c r="Q3263" s="13" t="s">
        <v>370</v>
      </c>
      <c r="R3263" s="13"/>
      <c r="S3263" s="13" t="s">
        <v>370</v>
      </c>
      <c r="T3263" s="13" t="s">
        <v>370</v>
      </c>
      <c r="W3263" s="13" t="s">
        <v>370</v>
      </c>
      <c r="Y3263" s="13"/>
      <c r="Z3263" s="14"/>
      <c r="AD3263" s="13">
        <f t="shared" si="340"/>
        <v>9</v>
      </c>
      <c r="AE3263" s="13">
        <f t="shared" si="336"/>
        <v>0</v>
      </c>
      <c r="AF3263" s="13">
        <f t="shared" si="337"/>
        <v>0</v>
      </c>
      <c r="AG3263" s="13">
        <f t="shared" si="338"/>
        <v>0</v>
      </c>
      <c r="AH3263" s="12">
        <f t="shared" si="341"/>
        <v>9</v>
      </c>
    </row>
    <row r="3264" spans="1:34" hidden="1" x14ac:dyDescent="0.3">
      <c r="A3264" s="11" t="s">
        <v>10177</v>
      </c>
      <c r="B3264" s="12" t="s">
        <v>4976</v>
      </c>
      <c r="C3264" s="12" t="s">
        <v>9747</v>
      </c>
      <c r="D3264" s="11" t="s">
        <v>10175</v>
      </c>
      <c r="E3264" s="11" t="s">
        <v>10178</v>
      </c>
      <c r="F3264" s="11" t="s">
        <v>10177</v>
      </c>
      <c r="G3264" s="12" t="s">
        <v>10179</v>
      </c>
      <c r="I3264" s="13"/>
      <c r="J3264" s="13"/>
      <c r="M3264" s="15" t="s">
        <v>370</v>
      </c>
      <c r="N3264" s="13"/>
      <c r="O3264" s="13" t="s">
        <v>370</v>
      </c>
      <c r="P3264" s="13"/>
      <c r="R3264" s="13"/>
      <c r="T3264" s="13"/>
      <c r="W3264" s="13"/>
      <c r="Y3264" s="13"/>
      <c r="Z3264" s="14"/>
      <c r="AD3264" s="13">
        <f t="shared" si="340"/>
        <v>2</v>
      </c>
      <c r="AE3264" s="13">
        <f t="shared" si="336"/>
        <v>0</v>
      </c>
      <c r="AF3264" s="13">
        <f t="shared" si="337"/>
        <v>0</v>
      </c>
      <c r="AG3264" s="13">
        <f t="shared" si="338"/>
        <v>0</v>
      </c>
      <c r="AH3264" s="12">
        <f t="shared" si="341"/>
        <v>2</v>
      </c>
    </row>
    <row r="3265" spans="1:34" hidden="1" x14ac:dyDescent="0.3">
      <c r="A3265" s="11" t="s">
        <v>10180</v>
      </c>
      <c r="B3265" s="12" t="s">
        <v>4976</v>
      </c>
      <c r="C3265" s="12" t="s">
        <v>9747</v>
      </c>
      <c r="D3265" s="11" t="s">
        <v>10175</v>
      </c>
      <c r="E3265" s="11" t="s">
        <v>8210</v>
      </c>
      <c r="F3265" s="11" t="s">
        <v>10180</v>
      </c>
      <c r="G3265" s="12" t="s">
        <v>10181</v>
      </c>
      <c r="I3265" s="13"/>
      <c r="J3265" s="13"/>
      <c r="M3265" s="15" t="s">
        <v>370</v>
      </c>
      <c r="N3265" s="13"/>
      <c r="P3265" s="13"/>
      <c r="R3265" s="13"/>
      <c r="T3265" s="13"/>
      <c r="W3265" s="13" t="s">
        <v>370</v>
      </c>
      <c r="Y3265" s="13"/>
      <c r="Z3265" s="14"/>
      <c r="AD3265" s="13">
        <f t="shared" si="340"/>
        <v>2</v>
      </c>
      <c r="AE3265" s="13">
        <f t="shared" ref="AE3265:AE3328" si="342">COUNTIF(H3265:Z3265,"NB")</f>
        <v>0</v>
      </c>
      <c r="AF3265" s="13">
        <f t="shared" ref="AF3265:AF3328" si="343">COUNTIF(H3265:Z3265,"V")</f>
        <v>0</v>
      </c>
      <c r="AG3265" s="13">
        <f t="shared" si="338"/>
        <v>0</v>
      </c>
      <c r="AH3265" s="12">
        <f t="shared" si="341"/>
        <v>2</v>
      </c>
    </row>
    <row r="3266" spans="1:34" hidden="1" x14ac:dyDescent="0.3">
      <c r="A3266" s="11" t="s">
        <v>10182</v>
      </c>
      <c r="B3266" s="12" t="s">
        <v>4976</v>
      </c>
      <c r="C3266" s="12" t="s">
        <v>9747</v>
      </c>
      <c r="D3266" s="11" t="s">
        <v>10175</v>
      </c>
      <c r="E3266" s="11" t="s">
        <v>8708</v>
      </c>
      <c r="F3266" s="11" t="s">
        <v>10182</v>
      </c>
      <c r="G3266" s="12" t="s">
        <v>10183</v>
      </c>
      <c r="I3266" s="13"/>
      <c r="J3266" s="13"/>
      <c r="K3266" s="14" t="s">
        <v>370</v>
      </c>
      <c r="M3266" s="15" t="s">
        <v>370</v>
      </c>
      <c r="N3266" s="13"/>
      <c r="P3266" s="13" t="s">
        <v>370</v>
      </c>
      <c r="Q3266" s="13" t="s">
        <v>370</v>
      </c>
      <c r="R3266" s="13"/>
      <c r="T3266" s="13" t="s">
        <v>370</v>
      </c>
      <c r="U3266" s="13" t="s">
        <v>370</v>
      </c>
      <c r="W3266" s="13" t="s">
        <v>370</v>
      </c>
      <c r="Y3266" s="13"/>
      <c r="Z3266" s="14"/>
      <c r="AD3266" s="13">
        <f t="shared" si="340"/>
        <v>7</v>
      </c>
      <c r="AE3266" s="13">
        <f t="shared" si="342"/>
        <v>0</v>
      </c>
      <c r="AF3266" s="13">
        <f t="shared" si="343"/>
        <v>0</v>
      </c>
      <c r="AG3266" s="13">
        <f t="shared" si="338"/>
        <v>0</v>
      </c>
      <c r="AH3266" s="12">
        <f t="shared" si="341"/>
        <v>7</v>
      </c>
    </row>
    <row r="3267" spans="1:34" hidden="1" x14ac:dyDescent="0.3">
      <c r="A3267" s="11" t="s">
        <v>10184</v>
      </c>
      <c r="B3267" s="12" t="s">
        <v>4976</v>
      </c>
      <c r="C3267" s="12" t="s">
        <v>9747</v>
      </c>
      <c r="D3267" s="11" t="s">
        <v>10175</v>
      </c>
      <c r="E3267" s="11" t="s">
        <v>10185</v>
      </c>
      <c r="F3267" s="11" t="s">
        <v>10184</v>
      </c>
      <c r="G3267" s="12" t="s">
        <v>10186</v>
      </c>
      <c r="H3267" s="13" t="s">
        <v>370</v>
      </c>
      <c r="I3267" s="13"/>
      <c r="J3267" s="13" t="s">
        <v>370</v>
      </c>
      <c r="K3267" s="14" t="s">
        <v>370</v>
      </c>
      <c r="M3267" s="15" t="s">
        <v>370</v>
      </c>
      <c r="N3267" s="13"/>
      <c r="O3267" s="13" t="s">
        <v>370</v>
      </c>
      <c r="P3267" s="13"/>
      <c r="Q3267" s="13"/>
      <c r="R3267" s="13" t="s">
        <v>370</v>
      </c>
      <c r="S3267" s="13" t="s">
        <v>370</v>
      </c>
      <c r="T3267" s="13"/>
      <c r="V3267" s="13" t="s">
        <v>370</v>
      </c>
      <c r="W3267" s="13"/>
      <c r="Y3267" s="13"/>
      <c r="Z3267" s="14"/>
      <c r="AD3267" s="13">
        <f t="shared" si="340"/>
        <v>8</v>
      </c>
      <c r="AE3267" s="13">
        <f t="shared" si="342"/>
        <v>0</v>
      </c>
      <c r="AF3267" s="13">
        <f t="shared" si="343"/>
        <v>0</v>
      </c>
      <c r="AG3267" s="13">
        <f t="shared" ref="AG3267:AG3330" si="344">COUNTIF(H3267:AA3267,"IN")</f>
        <v>0</v>
      </c>
      <c r="AH3267" s="12">
        <f t="shared" si="341"/>
        <v>8</v>
      </c>
    </row>
    <row r="3268" spans="1:34" hidden="1" x14ac:dyDescent="0.3">
      <c r="A3268" s="11" t="s">
        <v>182</v>
      </c>
      <c r="B3268" s="12" t="s">
        <v>4976</v>
      </c>
      <c r="C3268" s="12" t="s">
        <v>9747</v>
      </c>
      <c r="D3268" s="11" t="s">
        <v>10175</v>
      </c>
      <c r="E3268" s="11" t="s">
        <v>10187</v>
      </c>
      <c r="F3268" s="11" t="s">
        <v>182</v>
      </c>
      <c r="G3268" s="12" t="s">
        <v>10188</v>
      </c>
      <c r="I3268" s="13"/>
      <c r="J3268" s="13"/>
      <c r="M3268" s="15" t="s">
        <v>370</v>
      </c>
      <c r="N3268" s="13"/>
      <c r="O3268" s="13" t="s">
        <v>370</v>
      </c>
      <c r="P3268" s="13"/>
      <c r="R3268" s="13"/>
      <c r="S3268" s="13" t="s">
        <v>370</v>
      </c>
      <c r="T3268" s="13"/>
      <c r="U3268" s="13" t="s">
        <v>370</v>
      </c>
      <c r="W3268" s="13" t="s">
        <v>370</v>
      </c>
      <c r="Y3268" s="13"/>
      <c r="Z3268" s="14"/>
      <c r="AD3268" s="13">
        <f t="shared" si="340"/>
        <v>5</v>
      </c>
      <c r="AE3268" s="13">
        <f t="shared" si="342"/>
        <v>0</v>
      </c>
      <c r="AF3268" s="13">
        <f t="shared" si="343"/>
        <v>0</v>
      </c>
      <c r="AG3268" s="13">
        <f t="shared" si="344"/>
        <v>0</v>
      </c>
      <c r="AH3268" s="12">
        <f t="shared" si="341"/>
        <v>5</v>
      </c>
    </row>
    <row r="3269" spans="1:34" hidden="1" x14ac:dyDescent="0.3">
      <c r="A3269" s="11" t="s">
        <v>10189</v>
      </c>
      <c r="B3269" s="12" t="s">
        <v>4976</v>
      </c>
      <c r="C3269" s="12" t="s">
        <v>9747</v>
      </c>
      <c r="D3269" s="11" t="s">
        <v>10175</v>
      </c>
      <c r="E3269" s="11" t="s">
        <v>5455</v>
      </c>
      <c r="F3269" s="11" t="s">
        <v>10189</v>
      </c>
      <c r="G3269" s="12" t="s">
        <v>10190</v>
      </c>
      <c r="H3269" s="13" t="s">
        <v>370</v>
      </c>
      <c r="I3269" s="13"/>
      <c r="J3269" s="13" t="s">
        <v>370</v>
      </c>
      <c r="K3269" s="14" t="s">
        <v>370</v>
      </c>
      <c r="M3269" s="15"/>
      <c r="N3269" s="13"/>
      <c r="P3269" s="13"/>
      <c r="R3269" s="13" t="s">
        <v>370</v>
      </c>
      <c r="T3269" s="13"/>
      <c r="V3269" s="13" t="s">
        <v>370</v>
      </c>
      <c r="W3269" s="13"/>
      <c r="Y3269" s="13"/>
      <c r="Z3269" s="14"/>
      <c r="AD3269" s="13">
        <f t="shared" si="340"/>
        <v>5</v>
      </c>
      <c r="AE3269" s="13">
        <f t="shared" si="342"/>
        <v>0</v>
      </c>
      <c r="AF3269" s="13">
        <f t="shared" si="343"/>
        <v>0</v>
      </c>
      <c r="AG3269" s="13">
        <f t="shared" si="344"/>
        <v>0</v>
      </c>
      <c r="AH3269" s="12">
        <f t="shared" si="341"/>
        <v>5</v>
      </c>
    </row>
    <row r="3270" spans="1:34" hidden="1" x14ac:dyDescent="0.3">
      <c r="A3270" s="11" t="s">
        <v>10191</v>
      </c>
      <c r="B3270" s="12" t="s">
        <v>4976</v>
      </c>
      <c r="C3270" s="12" t="s">
        <v>9747</v>
      </c>
      <c r="D3270" s="11" t="s">
        <v>10175</v>
      </c>
      <c r="E3270" s="11" t="s">
        <v>4377</v>
      </c>
      <c r="F3270" s="11" t="s">
        <v>10191</v>
      </c>
      <c r="G3270" s="12" t="s">
        <v>10192</v>
      </c>
      <c r="I3270" s="13"/>
      <c r="J3270" s="13"/>
      <c r="M3270" s="15"/>
      <c r="N3270" s="13"/>
      <c r="O3270" s="13" t="s">
        <v>370</v>
      </c>
      <c r="P3270" s="13"/>
      <c r="R3270" s="13"/>
      <c r="S3270" s="13" t="s">
        <v>370</v>
      </c>
      <c r="T3270" s="13"/>
      <c r="W3270" s="13"/>
      <c r="Y3270" s="13"/>
      <c r="Z3270" s="14"/>
      <c r="AD3270" s="13">
        <f t="shared" si="340"/>
        <v>2</v>
      </c>
      <c r="AE3270" s="13">
        <f t="shared" si="342"/>
        <v>0</v>
      </c>
      <c r="AF3270" s="13">
        <f t="shared" si="343"/>
        <v>0</v>
      </c>
      <c r="AG3270" s="13">
        <f t="shared" si="344"/>
        <v>0</v>
      </c>
      <c r="AH3270" s="12">
        <f t="shared" si="341"/>
        <v>2</v>
      </c>
    </row>
    <row r="3271" spans="1:34" hidden="1" x14ac:dyDescent="0.3">
      <c r="A3271" s="11" t="s">
        <v>10193</v>
      </c>
      <c r="B3271" s="12" t="s">
        <v>4976</v>
      </c>
      <c r="C3271" s="12" t="s">
        <v>9747</v>
      </c>
      <c r="D3271" s="11" t="s">
        <v>10175</v>
      </c>
      <c r="E3271" s="11" t="s">
        <v>10194</v>
      </c>
      <c r="F3271" s="11" t="s">
        <v>10193</v>
      </c>
      <c r="G3271" s="12" t="s">
        <v>10195</v>
      </c>
      <c r="H3271" s="13" t="s">
        <v>370</v>
      </c>
      <c r="I3271" s="13"/>
      <c r="J3271" s="13"/>
      <c r="K3271" s="14" t="s">
        <v>370</v>
      </c>
      <c r="M3271" s="15"/>
      <c r="N3271" s="13"/>
      <c r="P3271" s="13"/>
      <c r="R3271" s="13"/>
      <c r="T3271" s="13"/>
      <c r="W3271" s="13"/>
      <c r="Y3271" s="13"/>
      <c r="Z3271" s="14"/>
      <c r="AD3271" s="13">
        <f t="shared" si="340"/>
        <v>2</v>
      </c>
      <c r="AE3271" s="13">
        <f t="shared" si="342"/>
        <v>0</v>
      </c>
      <c r="AF3271" s="13">
        <f t="shared" si="343"/>
        <v>0</v>
      </c>
      <c r="AG3271" s="13">
        <f t="shared" si="344"/>
        <v>0</v>
      </c>
      <c r="AH3271" s="12">
        <f t="shared" si="341"/>
        <v>2</v>
      </c>
    </row>
    <row r="3272" spans="1:34" hidden="1" x14ac:dyDescent="0.3">
      <c r="A3272" s="11" t="s">
        <v>10196</v>
      </c>
      <c r="B3272" s="12" t="s">
        <v>4976</v>
      </c>
      <c r="C3272" s="12" t="s">
        <v>9747</v>
      </c>
      <c r="D3272" s="11" t="s">
        <v>10175</v>
      </c>
      <c r="E3272" s="11" t="s">
        <v>8794</v>
      </c>
      <c r="F3272" s="11" t="s">
        <v>10196</v>
      </c>
      <c r="G3272" s="12" t="s">
        <v>10197</v>
      </c>
      <c r="H3272" s="13" t="s">
        <v>370</v>
      </c>
      <c r="I3272" s="13"/>
      <c r="J3272" s="13" t="s">
        <v>370</v>
      </c>
      <c r="K3272" s="14" t="s">
        <v>370</v>
      </c>
      <c r="L3272" s="13" t="s">
        <v>370</v>
      </c>
      <c r="M3272" s="15"/>
      <c r="N3272" s="13"/>
      <c r="P3272" s="13"/>
      <c r="R3272" s="13" t="s">
        <v>370</v>
      </c>
      <c r="S3272" s="13" t="s">
        <v>370</v>
      </c>
      <c r="T3272" s="13"/>
      <c r="V3272" s="13" t="s">
        <v>370</v>
      </c>
      <c r="W3272" s="13"/>
      <c r="Y3272" s="13"/>
      <c r="Z3272" s="14"/>
      <c r="AD3272" s="13">
        <f t="shared" si="340"/>
        <v>7</v>
      </c>
      <c r="AE3272" s="13">
        <f t="shared" si="342"/>
        <v>0</v>
      </c>
      <c r="AF3272" s="13">
        <f t="shared" si="343"/>
        <v>0</v>
      </c>
      <c r="AG3272" s="13">
        <f t="shared" si="344"/>
        <v>0</v>
      </c>
      <c r="AH3272" s="12">
        <f t="shared" si="341"/>
        <v>7</v>
      </c>
    </row>
    <row r="3273" spans="1:34" hidden="1" x14ac:dyDescent="0.3">
      <c r="A3273" s="11" t="s">
        <v>10198</v>
      </c>
      <c r="B3273" s="12" t="s">
        <v>4976</v>
      </c>
      <c r="C3273" s="12" t="s">
        <v>9747</v>
      </c>
      <c r="D3273" s="11" t="s">
        <v>10175</v>
      </c>
      <c r="E3273" s="11" t="s">
        <v>861</v>
      </c>
      <c r="F3273" s="11" t="s">
        <v>10198</v>
      </c>
      <c r="G3273" s="12" t="s">
        <v>10199</v>
      </c>
      <c r="I3273" s="13"/>
      <c r="J3273" s="13"/>
      <c r="M3273" s="15" t="s">
        <v>370</v>
      </c>
      <c r="N3273" s="13"/>
      <c r="O3273" s="13" t="s">
        <v>370</v>
      </c>
      <c r="P3273" s="13"/>
      <c r="R3273" s="13"/>
      <c r="S3273" s="13" t="s">
        <v>370</v>
      </c>
      <c r="T3273" s="13"/>
      <c r="W3273" s="13"/>
      <c r="Y3273" s="13"/>
      <c r="Z3273" s="14"/>
      <c r="AD3273" s="13">
        <f t="shared" si="340"/>
        <v>3</v>
      </c>
      <c r="AE3273" s="13">
        <f t="shared" si="342"/>
        <v>0</v>
      </c>
      <c r="AF3273" s="13">
        <f t="shared" si="343"/>
        <v>0</v>
      </c>
      <c r="AG3273" s="13">
        <f t="shared" si="344"/>
        <v>0</v>
      </c>
      <c r="AH3273" s="12">
        <f t="shared" si="341"/>
        <v>3</v>
      </c>
    </row>
    <row r="3274" spans="1:34" hidden="1" x14ac:dyDescent="0.3">
      <c r="A3274" s="11" t="s">
        <v>10200</v>
      </c>
      <c r="B3274" s="12" t="s">
        <v>4976</v>
      </c>
      <c r="C3274" s="12" t="s">
        <v>9747</v>
      </c>
      <c r="D3274" s="11" t="s">
        <v>10175</v>
      </c>
      <c r="E3274" s="11" t="s">
        <v>10201</v>
      </c>
      <c r="F3274" s="11" t="s">
        <v>10200</v>
      </c>
      <c r="G3274" s="12" t="s">
        <v>10202</v>
      </c>
      <c r="I3274" s="13"/>
      <c r="J3274" s="13" t="s">
        <v>370</v>
      </c>
      <c r="K3274" s="14" t="s">
        <v>370</v>
      </c>
      <c r="M3274" s="15" t="s">
        <v>370</v>
      </c>
      <c r="N3274" s="13"/>
      <c r="O3274" s="13" t="s">
        <v>370</v>
      </c>
      <c r="P3274" s="13" t="s">
        <v>370</v>
      </c>
      <c r="Q3274" s="13" t="s">
        <v>370</v>
      </c>
      <c r="R3274" s="13"/>
      <c r="S3274" s="13" t="s">
        <v>370</v>
      </c>
      <c r="T3274" s="13" t="s">
        <v>370</v>
      </c>
      <c r="W3274" s="13" t="s">
        <v>370</v>
      </c>
      <c r="Y3274" s="13"/>
      <c r="Z3274" s="14"/>
      <c r="AD3274" s="13">
        <f t="shared" si="340"/>
        <v>9</v>
      </c>
      <c r="AE3274" s="13">
        <f t="shared" si="342"/>
        <v>0</v>
      </c>
      <c r="AF3274" s="13">
        <f t="shared" si="343"/>
        <v>0</v>
      </c>
      <c r="AG3274" s="13">
        <f t="shared" si="344"/>
        <v>0</v>
      </c>
      <c r="AH3274" s="12">
        <f t="shared" si="341"/>
        <v>9</v>
      </c>
    </row>
    <row r="3275" spans="1:34" hidden="1" x14ac:dyDescent="0.3">
      <c r="A3275" s="11" t="s">
        <v>10203</v>
      </c>
      <c r="B3275" s="12" t="s">
        <v>4976</v>
      </c>
      <c r="C3275" s="12" t="s">
        <v>9747</v>
      </c>
      <c r="D3275" s="11" t="s">
        <v>10175</v>
      </c>
      <c r="E3275" s="11" t="s">
        <v>2819</v>
      </c>
      <c r="F3275" s="11" t="s">
        <v>10203</v>
      </c>
      <c r="G3275" s="12" t="s">
        <v>10204</v>
      </c>
      <c r="H3275" s="13" t="s">
        <v>370</v>
      </c>
      <c r="I3275" s="13"/>
      <c r="J3275" s="13"/>
      <c r="K3275" s="14" t="s">
        <v>370</v>
      </c>
      <c r="M3275" s="15"/>
      <c r="N3275" s="13"/>
      <c r="P3275" s="13"/>
      <c r="R3275" s="13" t="s">
        <v>370</v>
      </c>
      <c r="T3275" s="13"/>
      <c r="W3275" s="13"/>
      <c r="Y3275" s="13"/>
      <c r="Z3275" s="14"/>
      <c r="AD3275" s="13">
        <f t="shared" si="340"/>
        <v>3</v>
      </c>
      <c r="AE3275" s="13">
        <f t="shared" si="342"/>
        <v>0</v>
      </c>
      <c r="AF3275" s="13">
        <f t="shared" si="343"/>
        <v>0</v>
      </c>
      <c r="AG3275" s="13">
        <f t="shared" si="344"/>
        <v>0</v>
      </c>
      <c r="AH3275" s="12">
        <f t="shared" si="341"/>
        <v>3</v>
      </c>
    </row>
    <row r="3276" spans="1:34" hidden="1" x14ac:dyDescent="0.3">
      <c r="A3276" s="11" t="s">
        <v>10205</v>
      </c>
      <c r="B3276" s="12" t="s">
        <v>4976</v>
      </c>
      <c r="C3276" s="12" t="s">
        <v>9747</v>
      </c>
      <c r="D3276" s="11" t="s">
        <v>10206</v>
      </c>
      <c r="E3276" s="11" t="s">
        <v>4670</v>
      </c>
      <c r="F3276" s="11" t="s">
        <v>10205</v>
      </c>
      <c r="G3276" s="12" t="s">
        <v>10207</v>
      </c>
      <c r="H3276" s="13" t="s">
        <v>370</v>
      </c>
      <c r="I3276" s="13"/>
      <c r="J3276" s="13" t="s">
        <v>370</v>
      </c>
      <c r="K3276" s="14" t="s">
        <v>370</v>
      </c>
      <c r="M3276" s="15"/>
      <c r="N3276" s="13"/>
      <c r="P3276" s="13"/>
      <c r="R3276" s="13" t="s">
        <v>370</v>
      </c>
      <c r="S3276" s="13" t="s">
        <v>370</v>
      </c>
      <c r="T3276" s="13"/>
      <c r="W3276" s="13"/>
      <c r="Y3276" s="13"/>
      <c r="Z3276" s="14"/>
      <c r="AD3276" s="13">
        <f t="shared" si="340"/>
        <v>5</v>
      </c>
      <c r="AE3276" s="13">
        <f t="shared" si="342"/>
        <v>0</v>
      </c>
      <c r="AF3276" s="13">
        <f t="shared" si="343"/>
        <v>0</v>
      </c>
      <c r="AG3276" s="13">
        <f t="shared" si="344"/>
        <v>0</v>
      </c>
      <c r="AH3276" s="12">
        <f t="shared" si="341"/>
        <v>5</v>
      </c>
    </row>
    <row r="3277" spans="1:34" hidden="1" x14ac:dyDescent="0.3">
      <c r="A3277" s="11" t="s">
        <v>10208</v>
      </c>
      <c r="B3277" s="12" t="s">
        <v>4976</v>
      </c>
      <c r="C3277" s="12" t="s">
        <v>9747</v>
      </c>
      <c r="D3277" s="11" t="s">
        <v>10209</v>
      </c>
      <c r="E3277" s="11" t="s">
        <v>6567</v>
      </c>
      <c r="F3277" s="11" t="s">
        <v>10208</v>
      </c>
      <c r="G3277" s="12" t="s">
        <v>10210</v>
      </c>
      <c r="H3277" s="13" t="s">
        <v>370</v>
      </c>
      <c r="I3277" s="13"/>
      <c r="J3277" s="13" t="s">
        <v>370</v>
      </c>
      <c r="K3277" s="14" t="s">
        <v>370</v>
      </c>
      <c r="M3277" s="15"/>
      <c r="N3277" s="13"/>
      <c r="P3277" s="13"/>
      <c r="R3277" s="13" t="s">
        <v>370</v>
      </c>
      <c r="T3277" s="13"/>
      <c r="V3277" s="13" t="s">
        <v>370</v>
      </c>
      <c r="W3277" s="13"/>
      <c r="Y3277" s="13"/>
      <c r="Z3277" s="14"/>
      <c r="AD3277" s="13">
        <f t="shared" si="340"/>
        <v>5</v>
      </c>
      <c r="AE3277" s="13">
        <f t="shared" si="342"/>
        <v>0</v>
      </c>
      <c r="AF3277" s="13">
        <f t="shared" si="343"/>
        <v>0</v>
      </c>
      <c r="AG3277" s="13">
        <f t="shared" si="344"/>
        <v>0</v>
      </c>
      <c r="AH3277" s="12">
        <f t="shared" si="341"/>
        <v>5</v>
      </c>
    </row>
    <row r="3278" spans="1:34" hidden="1" x14ac:dyDescent="0.3">
      <c r="A3278" s="11" t="s">
        <v>10211</v>
      </c>
      <c r="B3278" s="12" t="s">
        <v>4976</v>
      </c>
      <c r="C3278" s="12" t="s">
        <v>9747</v>
      </c>
      <c r="D3278" s="11" t="s">
        <v>10209</v>
      </c>
      <c r="E3278" s="11" t="s">
        <v>2570</v>
      </c>
      <c r="F3278" s="11" t="s">
        <v>10211</v>
      </c>
      <c r="G3278" s="12" t="s">
        <v>10212</v>
      </c>
      <c r="I3278" s="13"/>
      <c r="J3278" s="13"/>
      <c r="K3278" s="17" t="s">
        <v>416</v>
      </c>
      <c r="M3278" s="15"/>
      <c r="N3278" s="13"/>
      <c r="P3278" s="13"/>
      <c r="R3278" s="13"/>
      <c r="T3278" s="13"/>
      <c r="W3278" s="13"/>
      <c r="Y3278" s="13"/>
      <c r="Z3278" s="14"/>
      <c r="AD3278" s="13">
        <f t="shared" si="340"/>
        <v>1</v>
      </c>
      <c r="AE3278" s="13">
        <f t="shared" si="342"/>
        <v>0</v>
      </c>
      <c r="AF3278" s="13">
        <f t="shared" si="343"/>
        <v>0</v>
      </c>
      <c r="AG3278" s="13">
        <f t="shared" si="344"/>
        <v>0</v>
      </c>
      <c r="AH3278" s="12">
        <f t="shared" si="341"/>
        <v>1</v>
      </c>
    </row>
    <row r="3279" spans="1:34" hidden="1" x14ac:dyDescent="0.3">
      <c r="A3279" s="11" t="s">
        <v>10213</v>
      </c>
      <c r="B3279" s="12" t="s">
        <v>4976</v>
      </c>
      <c r="C3279" s="12" t="s">
        <v>9747</v>
      </c>
      <c r="D3279" s="11" t="s">
        <v>10214</v>
      </c>
      <c r="E3279" s="11" t="s">
        <v>10215</v>
      </c>
      <c r="F3279" s="11" t="s">
        <v>10213</v>
      </c>
      <c r="G3279" s="12" t="s">
        <v>10216</v>
      </c>
      <c r="H3279" s="13" t="s">
        <v>370</v>
      </c>
      <c r="I3279" s="13"/>
      <c r="J3279" s="13" t="s">
        <v>370</v>
      </c>
      <c r="K3279" s="14" t="s">
        <v>370</v>
      </c>
      <c r="M3279" s="15" t="s">
        <v>370</v>
      </c>
      <c r="N3279" s="13"/>
      <c r="O3279" s="13" t="s">
        <v>370</v>
      </c>
      <c r="P3279" s="13" t="s">
        <v>370</v>
      </c>
      <c r="Q3279" s="13" t="s">
        <v>370</v>
      </c>
      <c r="R3279" s="13" t="s">
        <v>370</v>
      </c>
      <c r="S3279" s="13" t="s">
        <v>370</v>
      </c>
      <c r="T3279" s="13" t="s">
        <v>370</v>
      </c>
      <c r="V3279" s="13" t="s">
        <v>370</v>
      </c>
      <c r="W3279" s="13" t="s">
        <v>370</v>
      </c>
      <c r="Y3279" s="13"/>
      <c r="Z3279" s="14"/>
      <c r="AD3279" s="13">
        <f t="shared" si="340"/>
        <v>12</v>
      </c>
      <c r="AE3279" s="13">
        <f t="shared" si="342"/>
        <v>0</v>
      </c>
      <c r="AF3279" s="13">
        <f t="shared" si="343"/>
        <v>0</v>
      </c>
      <c r="AG3279" s="13">
        <f t="shared" si="344"/>
        <v>0</v>
      </c>
      <c r="AH3279" s="12">
        <f t="shared" si="341"/>
        <v>12</v>
      </c>
    </row>
    <row r="3280" spans="1:34" hidden="1" x14ac:dyDescent="0.3">
      <c r="A3280" s="11" t="s">
        <v>10217</v>
      </c>
      <c r="B3280" s="12" t="s">
        <v>4976</v>
      </c>
      <c r="C3280" s="12" t="s">
        <v>9747</v>
      </c>
      <c r="D3280" s="11" t="s">
        <v>10214</v>
      </c>
      <c r="E3280" s="11" t="s">
        <v>430</v>
      </c>
      <c r="F3280" s="11" t="s">
        <v>10217</v>
      </c>
      <c r="G3280" s="12" t="s">
        <v>10218</v>
      </c>
      <c r="I3280" s="13"/>
      <c r="J3280" s="13"/>
      <c r="M3280" s="15"/>
      <c r="N3280" s="13"/>
      <c r="P3280" s="13"/>
      <c r="R3280" s="13"/>
      <c r="T3280" s="13"/>
      <c r="W3280" s="16" t="s">
        <v>416</v>
      </c>
      <c r="Y3280" s="13"/>
      <c r="Z3280" s="14"/>
      <c r="AD3280" s="13">
        <f t="shared" si="340"/>
        <v>1</v>
      </c>
      <c r="AE3280" s="13">
        <f t="shared" si="342"/>
        <v>0</v>
      </c>
      <c r="AF3280" s="13">
        <f t="shared" si="343"/>
        <v>0</v>
      </c>
      <c r="AG3280" s="13">
        <f t="shared" si="344"/>
        <v>0</v>
      </c>
      <c r="AH3280" s="12">
        <f t="shared" si="341"/>
        <v>1</v>
      </c>
    </row>
    <row r="3281" spans="1:34" hidden="1" x14ac:dyDescent="0.3">
      <c r="A3281" s="11" t="s">
        <v>10219</v>
      </c>
      <c r="B3281" s="12" t="s">
        <v>4976</v>
      </c>
      <c r="C3281" s="12" t="s">
        <v>9747</v>
      </c>
      <c r="D3281" s="11" t="s">
        <v>10214</v>
      </c>
      <c r="E3281" s="11" t="s">
        <v>10220</v>
      </c>
      <c r="F3281" s="11" t="s">
        <v>10219</v>
      </c>
      <c r="G3281" s="12" t="s">
        <v>10221</v>
      </c>
      <c r="H3281" s="13" t="s">
        <v>370</v>
      </c>
      <c r="I3281" s="13"/>
      <c r="J3281" s="13"/>
      <c r="K3281" s="14" t="s">
        <v>370</v>
      </c>
      <c r="M3281" s="15"/>
      <c r="N3281" s="13"/>
      <c r="P3281" s="13"/>
      <c r="R3281" s="13" t="s">
        <v>370</v>
      </c>
      <c r="T3281" s="13"/>
      <c r="V3281" s="13" t="s">
        <v>370</v>
      </c>
      <c r="W3281" s="13"/>
      <c r="Y3281" s="13"/>
      <c r="Z3281" s="14"/>
      <c r="AD3281" s="13">
        <f t="shared" si="340"/>
        <v>4</v>
      </c>
      <c r="AE3281" s="13">
        <f t="shared" si="342"/>
        <v>0</v>
      </c>
      <c r="AF3281" s="13">
        <f t="shared" si="343"/>
        <v>0</v>
      </c>
      <c r="AG3281" s="13">
        <f t="shared" si="344"/>
        <v>0</v>
      </c>
      <c r="AH3281" s="12">
        <f t="shared" si="341"/>
        <v>4</v>
      </c>
    </row>
    <row r="3282" spans="1:34" hidden="1" x14ac:dyDescent="0.3">
      <c r="A3282" s="11" t="s">
        <v>10222</v>
      </c>
      <c r="B3282" s="12" t="s">
        <v>4976</v>
      </c>
      <c r="C3282" s="12" t="s">
        <v>9747</v>
      </c>
      <c r="D3282" s="11" t="s">
        <v>10223</v>
      </c>
      <c r="E3282" s="11" t="s">
        <v>1175</v>
      </c>
      <c r="F3282" s="11" t="s">
        <v>10222</v>
      </c>
      <c r="G3282" s="12" t="s">
        <v>10224</v>
      </c>
      <c r="I3282" s="13"/>
      <c r="J3282" s="13"/>
      <c r="M3282" s="15"/>
      <c r="N3282" s="13"/>
      <c r="O3282" s="13" t="s">
        <v>396</v>
      </c>
      <c r="P3282" s="13"/>
      <c r="R3282" s="13"/>
      <c r="S3282" s="16" t="s">
        <v>416</v>
      </c>
      <c r="T3282" s="13"/>
      <c r="W3282" s="13"/>
      <c r="Y3282" s="13"/>
      <c r="Z3282" s="14"/>
      <c r="AD3282" s="13">
        <f t="shared" si="340"/>
        <v>1</v>
      </c>
      <c r="AE3282" s="13">
        <f t="shared" si="342"/>
        <v>0</v>
      </c>
      <c r="AF3282" s="13">
        <f t="shared" si="343"/>
        <v>0</v>
      </c>
      <c r="AG3282" s="13">
        <f t="shared" si="344"/>
        <v>0</v>
      </c>
      <c r="AH3282" s="12">
        <f t="shared" si="341"/>
        <v>1</v>
      </c>
    </row>
    <row r="3283" spans="1:34" hidden="1" x14ac:dyDescent="0.3">
      <c r="A3283" s="11" t="s">
        <v>10225</v>
      </c>
      <c r="B3283" s="12" t="s">
        <v>4976</v>
      </c>
      <c r="C3283" s="12" t="s">
        <v>9747</v>
      </c>
      <c r="D3283" s="11" t="s">
        <v>10226</v>
      </c>
      <c r="E3283" s="11" t="s">
        <v>2402</v>
      </c>
      <c r="F3283" s="11" t="s">
        <v>10225</v>
      </c>
      <c r="G3283" s="12" t="s">
        <v>10227</v>
      </c>
      <c r="I3283" s="13"/>
      <c r="J3283" s="13"/>
      <c r="L3283" s="13" t="s">
        <v>370</v>
      </c>
      <c r="M3283" s="15"/>
      <c r="N3283" s="13"/>
      <c r="P3283" s="13"/>
      <c r="R3283" s="13"/>
      <c r="S3283" s="13" t="s">
        <v>370</v>
      </c>
      <c r="T3283" s="13"/>
      <c r="W3283" s="13"/>
      <c r="Y3283" s="13"/>
      <c r="Z3283" s="14"/>
      <c r="AD3283" s="13">
        <f t="shared" si="340"/>
        <v>2</v>
      </c>
      <c r="AE3283" s="13">
        <f t="shared" si="342"/>
        <v>0</v>
      </c>
      <c r="AF3283" s="13">
        <f t="shared" si="343"/>
        <v>0</v>
      </c>
      <c r="AG3283" s="13">
        <f t="shared" si="344"/>
        <v>0</v>
      </c>
      <c r="AH3283" s="12">
        <f t="shared" si="341"/>
        <v>2</v>
      </c>
    </row>
    <row r="3284" spans="1:34" hidden="1" x14ac:dyDescent="0.3">
      <c r="A3284" s="11" t="s">
        <v>10228</v>
      </c>
      <c r="B3284" s="12" t="s">
        <v>4976</v>
      </c>
      <c r="C3284" s="12" t="s">
        <v>9747</v>
      </c>
      <c r="D3284" s="11" t="s">
        <v>10229</v>
      </c>
      <c r="E3284" s="11" t="s">
        <v>9971</v>
      </c>
      <c r="F3284" s="11" t="s">
        <v>10228</v>
      </c>
      <c r="G3284" s="12" t="s">
        <v>10230</v>
      </c>
      <c r="I3284" s="13"/>
      <c r="J3284" s="13"/>
      <c r="M3284" s="15" t="s">
        <v>370</v>
      </c>
      <c r="N3284" s="13"/>
      <c r="O3284" s="13" t="s">
        <v>370</v>
      </c>
      <c r="P3284" s="13"/>
      <c r="R3284" s="13"/>
      <c r="S3284" s="13" t="s">
        <v>370</v>
      </c>
      <c r="T3284" s="13"/>
      <c r="W3284" s="13" t="s">
        <v>370</v>
      </c>
      <c r="Y3284" s="13"/>
      <c r="Z3284" s="14"/>
      <c r="AD3284" s="13">
        <f t="shared" si="340"/>
        <v>4</v>
      </c>
      <c r="AE3284" s="13">
        <f t="shared" si="342"/>
        <v>0</v>
      </c>
      <c r="AF3284" s="13">
        <f t="shared" si="343"/>
        <v>0</v>
      </c>
      <c r="AG3284" s="13">
        <f t="shared" si="344"/>
        <v>0</v>
      </c>
      <c r="AH3284" s="12">
        <f t="shared" si="341"/>
        <v>4</v>
      </c>
    </row>
    <row r="3285" spans="1:34" hidden="1" x14ac:dyDescent="0.3">
      <c r="A3285" s="11" t="s">
        <v>10231</v>
      </c>
      <c r="B3285" s="12" t="s">
        <v>4976</v>
      </c>
      <c r="C3285" s="12" t="s">
        <v>9747</v>
      </c>
      <c r="D3285" s="11" t="s">
        <v>10229</v>
      </c>
      <c r="E3285" s="11" t="s">
        <v>9441</v>
      </c>
      <c r="F3285" s="11" t="s">
        <v>10231</v>
      </c>
      <c r="G3285" s="12" t="s">
        <v>10232</v>
      </c>
      <c r="I3285" s="13"/>
      <c r="J3285" s="13" t="s">
        <v>370</v>
      </c>
      <c r="M3285" s="15"/>
      <c r="N3285" s="13"/>
      <c r="P3285" s="13"/>
      <c r="R3285" s="13"/>
      <c r="S3285" s="13" t="s">
        <v>370</v>
      </c>
      <c r="T3285" s="13"/>
      <c r="W3285" s="13"/>
      <c r="Y3285" s="13"/>
      <c r="Z3285" s="14"/>
      <c r="AD3285" s="13">
        <f t="shared" si="340"/>
        <v>2</v>
      </c>
      <c r="AE3285" s="13">
        <f t="shared" si="342"/>
        <v>0</v>
      </c>
      <c r="AF3285" s="13">
        <f t="shared" si="343"/>
        <v>0</v>
      </c>
      <c r="AG3285" s="13">
        <f t="shared" si="344"/>
        <v>0</v>
      </c>
      <c r="AH3285" s="12">
        <f t="shared" si="341"/>
        <v>2</v>
      </c>
    </row>
    <row r="3286" spans="1:34" hidden="1" x14ac:dyDescent="0.3">
      <c r="A3286" s="11" t="s">
        <v>10233</v>
      </c>
      <c r="B3286" s="12" t="s">
        <v>4976</v>
      </c>
      <c r="C3286" s="12" t="s">
        <v>9747</v>
      </c>
      <c r="D3286" s="11" t="s">
        <v>10234</v>
      </c>
      <c r="E3286" s="11" t="s">
        <v>10235</v>
      </c>
      <c r="F3286" s="11" t="s">
        <v>10233</v>
      </c>
      <c r="G3286" s="12" t="s">
        <v>10236</v>
      </c>
      <c r="I3286" s="13"/>
      <c r="J3286" s="13" t="s">
        <v>396</v>
      </c>
      <c r="M3286" s="15" t="s">
        <v>370</v>
      </c>
      <c r="N3286" s="13"/>
      <c r="O3286" s="13" t="s">
        <v>370</v>
      </c>
      <c r="P3286" s="13"/>
      <c r="R3286" s="13"/>
      <c r="S3286" s="13" t="s">
        <v>370</v>
      </c>
      <c r="T3286" s="13"/>
      <c r="W3286" s="13" t="s">
        <v>370</v>
      </c>
      <c r="Y3286" s="13"/>
      <c r="Z3286" s="14"/>
      <c r="AD3286" s="13">
        <f t="shared" si="340"/>
        <v>4</v>
      </c>
      <c r="AE3286" s="13">
        <f t="shared" si="342"/>
        <v>0</v>
      </c>
      <c r="AF3286" s="13">
        <f t="shared" si="343"/>
        <v>0</v>
      </c>
      <c r="AG3286" s="13">
        <f t="shared" si="344"/>
        <v>0</v>
      </c>
      <c r="AH3286" s="12">
        <f t="shared" si="341"/>
        <v>4</v>
      </c>
    </row>
    <row r="3287" spans="1:34" hidden="1" x14ac:dyDescent="0.3">
      <c r="A3287" s="11" t="s">
        <v>10237</v>
      </c>
      <c r="B3287" s="12" t="s">
        <v>4976</v>
      </c>
      <c r="C3287" s="12" t="s">
        <v>9747</v>
      </c>
      <c r="D3287" s="11" t="s">
        <v>10238</v>
      </c>
      <c r="E3287" s="11" t="s">
        <v>5868</v>
      </c>
      <c r="F3287" s="11" t="s">
        <v>10237</v>
      </c>
      <c r="G3287" s="12" t="s">
        <v>10239</v>
      </c>
      <c r="I3287" s="13"/>
      <c r="J3287" s="13"/>
      <c r="K3287" s="17" t="s">
        <v>416</v>
      </c>
      <c r="M3287" s="15"/>
      <c r="N3287" s="13"/>
      <c r="P3287" s="13"/>
      <c r="R3287" s="13"/>
      <c r="T3287" s="13"/>
      <c r="W3287" s="13"/>
      <c r="Y3287" s="13"/>
      <c r="Z3287" s="14"/>
      <c r="AD3287" s="13">
        <f t="shared" si="340"/>
        <v>1</v>
      </c>
      <c r="AE3287" s="13">
        <f t="shared" si="342"/>
        <v>0</v>
      </c>
      <c r="AF3287" s="13">
        <f t="shared" si="343"/>
        <v>0</v>
      </c>
      <c r="AG3287" s="13">
        <f t="shared" si="344"/>
        <v>0</v>
      </c>
      <c r="AH3287" s="12">
        <f t="shared" si="341"/>
        <v>1</v>
      </c>
    </row>
    <row r="3288" spans="1:34" hidden="1" x14ac:dyDescent="0.3">
      <c r="A3288" s="11" t="s">
        <v>10240</v>
      </c>
      <c r="B3288" s="12" t="s">
        <v>4976</v>
      </c>
      <c r="C3288" s="12" t="s">
        <v>9747</v>
      </c>
      <c r="D3288" s="11" t="s">
        <v>10241</v>
      </c>
      <c r="E3288" s="11" t="s">
        <v>3947</v>
      </c>
      <c r="F3288" s="11" t="s">
        <v>10240</v>
      </c>
      <c r="G3288" s="12" t="s">
        <v>10242</v>
      </c>
      <c r="I3288" s="13"/>
      <c r="J3288" s="13"/>
      <c r="M3288" s="15"/>
      <c r="N3288" s="13"/>
      <c r="P3288" s="13"/>
      <c r="R3288" s="13"/>
      <c r="T3288" s="13"/>
      <c r="W3288" s="16" t="s">
        <v>416</v>
      </c>
      <c r="Y3288" s="13"/>
      <c r="Z3288" s="14"/>
      <c r="AD3288" s="13">
        <f t="shared" si="340"/>
        <v>1</v>
      </c>
      <c r="AE3288" s="13">
        <f t="shared" si="342"/>
        <v>0</v>
      </c>
      <c r="AF3288" s="13">
        <f t="shared" si="343"/>
        <v>0</v>
      </c>
      <c r="AG3288" s="13">
        <f t="shared" si="344"/>
        <v>0</v>
      </c>
      <c r="AH3288" s="12">
        <f t="shared" si="341"/>
        <v>1</v>
      </c>
    </row>
    <row r="3289" spans="1:34" hidden="1" x14ac:dyDescent="0.3">
      <c r="A3289" s="11" t="s">
        <v>10243</v>
      </c>
      <c r="B3289" s="12" t="s">
        <v>4976</v>
      </c>
      <c r="C3289" s="12" t="s">
        <v>9747</v>
      </c>
      <c r="D3289" s="11" t="s">
        <v>10241</v>
      </c>
      <c r="E3289" s="11" t="s">
        <v>10244</v>
      </c>
      <c r="F3289" s="11" t="s">
        <v>10243</v>
      </c>
      <c r="G3289" s="12" t="s">
        <v>10245</v>
      </c>
      <c r="I3289" s="13"/>
      <c r="J3289" s="13"/>
      <c r="M3289" s="15"/>
      <c r="N3289" s="13"/>
      <c r="P3289" s="13"/>
      <c r="R3289" s="13"/>
      <c r="S3289" s="16" t="s">
        <v>416</v>
      </c>
      <c r="T3289" s="13"/>
      <c r="W3289" s="13"/>
      <c r="Y3289" s="13"/>
      <c r="Z3289" s="14"/>
      <c r="AD3289" s="13">
        <f t="shared" si="340"/>
        <v>1</v>
      </c>
      <c r="AE3289" s="13">
        <f t="shared" si="342"/>
        <v>0</v>
      </c>
      <c r="AF3289" s="13">
        <f t="shared" si="343"/>
        <v>0</v>
      </c>
      <c r="AG3289" s="13">
        <f t="shared" si="344"/>
        <v>0</v>
      </c>
      <c r="AH3289" s="12">
        <f t="shared" si="341"/>
        <v>1</v>
      </c>
    </row>
    <row r="3290" spans="1:34" hidden="1" x14ac:dyDescent="0.3">
      <c r="A3290" s="11" t="s">
        <v>10246</v>
      </c>
      <c r="B3290" s="12" t="s">
        <v>4976</v>
      </c>
      <c r="C3290" s="12" t="s">
        <v>9747</v>
      </c>
      <c r="D3290" s="11" t="s">
        <v>10241</v>
      </c>
      <c r="E3290" s="11" t="s">
        <v>6966</v>
      </c>
      <c r="F3290" s="11" t="s">
        <v>10246</v>
      </c>
      <c r="G3290" s="12" t="s">
        <v>10247</v>
      </c>
      <c r="H3290" s="13" t="s">
        <v>370</v>
      </c>
      <c r="I3290" s="13"/>
      <c r="J3290" s="13" t="s">
        <v>370</v>
      </c>
      <c r="M3290" s="15"/>
      <c r="N3290" s="13"/>
      <c r="P3290" s="13"/>
      <c r="R3290" s="13"/>
      <c r="T3290" s="13"/>
      <c r="W3290" s="13"/>
      <c r="Y3290" s="13"/>
      <c r="Z3290" s="14"/>
      <c r="AD3290" s="13">
        <f t="shared" si="340"/>
        <v>2</v>
      </c>
      <c r="AE3290" s="13">
        <f t="shared" si="342"/>
        <v>0</v>
      </c>
      <c r="AF3290" s="13">
        <f t="shared" si="343"/>
        <v>0</v>
      </c>
      <c r="AG3290" s="13">
        <f t="shared" si="344"/>
        <v>0</v>
      </c>
      <c r="AH3290" s="12">
        <f t="shared" si="341"/>
        <v>2</v>
      </c>
    </row>
    <row r="3291" spans="1:34" hidden="1" x14ac:dyDescent="0.3">
      <c r="A3291" s="11" t="s">
        <v>10248</v>
      </c>
      <c r="B3291" s="12" t="s">
        <v>4976</v>
      </c>
      <c r="C3291" s="12" t="s">
        <v>9747</v>
      </c>
      <c r="D3291" s="11" t="s">
        <v>10241</v>
      </c>
      <c r="E3291" s="11" t="s">
        <v>474</v>
      </c>
      <c r="F3291" s="11" t="s">
        <v>10248</v>
      </c>
      <c r="G3291" s="12" t="s">
        <v>10249</v>
      </c>
      <c r="H3291" s="16" t="s">
        <v>416</v>
      </c>
      <c r="I3291" s="13"/>
      <c r="J3291" s="13"/>
      <c r="M3291" s="15"/>
      <c r="N3291" s="13"/>
      <c r="P3291" s="13"/>
      <c r="R3291" s="13"/>
      <c r="T3291" s="13"/>
      <c r="V3291" s="13" t="s">
        <v>361</v>
      </c>
      <c r="W3291" s="13"/>
      <c r="Y3291" s="13"/>
      <c r="Z3291" s="14"/>
      <c r="AD3291" s="13">
        <f t="shared" si="340"/>
        <v>1</v>
      </c>
      <c r="AE3291" s="13">
        <f t="shared" si="342"/>
        <v>0</v>
      </c>
      <c r="AF3291" s="13">
        <f t="shared" si="343"/>
        <v>1</v>
      </c>
      <c r="AG3291" s="13">
        <f t="shared" si="344"/>
        <v>0</v>
      </c>
      <c r="AH3291" s="12">
        <f t="shared" si="341"/>
        <v>2</v>
      </c>
    </row>
    <row r="3292" spans="1:34" hidden="1" x14ac:dyDescent="0.3">
      <c r="A3292" s="11" t="s">
        <v>10250</v>
      </c>
      <c r="B3292" s="12" t="s">
        <v>4976</v>
      </c>
      <c r="C3292" s="12" t="s">
        <v>9747</v>
      </c>
      <c r="D3292" s="11" t="s">
        <v>10241</v>
      </c>
      <c r="E3292" s="11" t="s">
        <v>10251</v>
      </c>
      <c r="F3292" s="11" t="s">
        <v>10250</v>
      </c>
      <c r="G3292" s="12" t="s">
        <v>10252</v>
      </c>
      <c r="H3292" s="13" t="s">
        <v>370</v>
      </c>
      <c r="I3292" s="13"/>
      <c r="J3292" s="13" t="s">
        <v>370</v>
      </c>
      <c r="M3292" s="15"/>
      <c r="N3292" s="13"/>
      <c r="P3292" s="13"/>
      <c r="R3292" s="13"/>
      <c r="T3292" s="13"/>
      <c r="W3292" s="13"/>
      <c r="Y3292" s="13"/>
      <c r="Z3292" s="14"/>
      <c r="AD3292" s="13">
        <f t="shared" si="340"/>
        <v>2</v>
      </c>
      <c r="AE3292" s="13">
        <f t="shared" si="342"/>
        <v>0</v>
      </c>
      <c r="AF3292" s="13">
        <f t="shared" si="343"/>
        <v>0</v>
      </c>
      <c r="AG3292" s="13">
        <f t="shared" si="344"/>
        <v>0</v>
      </c>
      <c r="AH3292" s="12">
        <f t="shared" si="341"/>
        <v>2</v>
      </c>
    </row>
    <row r="3293" spans="1:34" hidden="1" x14ac:dyDescent="0.3">
      <c r="A3293" s="11" t="s">
        <v>10253</v>
      </c>
      <c r="B3293" s="12" t="s">
        <v>4976</v>
      </c>
      <c r="C3293" s="12" t="s">
        <v>9747</v>
      </c>
      <c r="D3293" s="11" t="s">
        <v>10241</v>
      </c>
      <c r="E3293" s="11" t="s">
        <v>10097</v>
      </c>
      <c r="F3293" s="11" t="s">
        <v>10253</v>
      </c>
      <c r="G3293" s="12" t="s">
        <v>10254</v>
      </c>
      <c r="H3293" s="13" t="s">
        <v>370</v>
      </c>
      <c r="I3293" s="13"/>
      <c r="K3293" s="14" t="s">
        <v>370</v>
      </c>
      <c r="M3293" s="15"/>
      <c r="N3293" s="13"/>
      <c r="P3293" s="13"/>
      <c r="R3293" s="13" t="s">
        <v>538</v>
      </c>
      <c r="T3293" s="13"/>
      <c r="V3293" s="13" t="s">
        <v>370</v>
      </c>
      <c r="W3293" s="13"/>
      <c r="Y3293" s="13"/>
      <c r="Z3293" s="14"/>
      <c r="AD3293" s="13">
        <f t="shared" si="340"/>
        <v>3</v>
      </c>
      <c r="AE3293" s="13">
        <f t="shared" si="342"/>
        <v>1</v>
      </c>
      <c r="AF3293" s="13">
        <f t="shared" si="343"/>
        <v>0</v>
      </c>
      <c r="AG3293" s="13">
        <f t="shared" si="344"/>
        <v>0</v>
      </c>
      <c r="AH3293" s="12">
        <f t="shared" si="341"/>
        <v>4</v>
      </c>
    </row>
    <row r="3294" spans="1:34" hidden="1" x14ac:dyDescent="0.3">
      <c r="A3294" s="11" t="s">
        <v>10255</v>
      </c>
      <c r="B3294" s="12" t="s">
        <v>4976</v>
      </c>
      <c r="C3294" s="12" t="s">
        <v>9747</v>
      </c>
      <c r="D3294" s="11" t="s">
        <v>10241</v>
      </c>
      <c r="E3294" s="11" t="s">
        <v>4061</v>
      </c>
      <c r="F3294" s="11" t="s">
        <v>10255</v>
      </c>
      <c r="G3294" s="12" t="s">
        <v>10256</v>
      </c>
      <c r="I3294" s="13"/>
      <c r="J3294" s="13"/>
      <c r="M3294" s="15"/>
      <c r="N3294" s="13"/>
      <c r="P3294" s="13"/>
      <c r="R3294" s="13"/>
      <c r="S3294" s="16" t="s">
        <v>416</v>
      </c>
      <c r="T3294" s="13"/>
      <c r="W3294" s="13"/>
      <c r="Y3294" s="13"/>
      <c r="Z3294" s="14"/>
      <c r="AD3294" s="13">
        <f t="shared" si="340"/>
        <v>1</v>
      </c>
      <c r="AE3294" s="13">
        <f t="shared" si="342"/>
        <v>0</v>
      </c>
      <c r="AF3294" s="13">
        <f t="shared" si="343"/>
        <v>0</v>
      </c>
      <c r="AG3294" s="13">
        <f t="shared" si="344"/>
        <v>0</v>
      </c>
      <c r="AH3294" s="12">
        <f t="shared" si="341"/>
        <v>1</v>
      </c>
    </row>
    <row r="3295" spans="1:34" hidden="1" x14ac:dyDescent="0.3">
      <c r="A3295" s="11" t="s">
        <v>10257</v>
      </c>
      <c r="B3295" s="12" t="s">
        <v>4976</v>
      </c>
      <c r="C3295" s="12" t="s">
        <v>9747</v>
      </c>
      <c r="D3295" s="11" t="s">
        <v>10241</v>
      </c>
      <c r="E3295" s="11" t="s">
        <v>10258</v>
      </c>
      <c r="F3295" s="11" t="s">
        <v>10257</v>
      </c>
      <c r="G3295" s="12" t="s">
        <v>10259</v>
      </c>
      <c r="I3295" s="13"/>
      <c r="J3295" s="13"/>
      <c r="M3295" s="15"/>
      <c r="N3295" s="13"/>
      <c r="O3295" s="13" t="s">
        <v>370</v>
      </c>
      <c r="P3295" s="13"/>
      <c r="R3295" s="13"/>
      <c r="S3295" s="13" t="s">
        <v>370</v>
      </c>
      <c r="T3295" s="13"/>
      <c r="W3295" s="13"/>
      <c r="Y3295" s="13"/>
      <c r="Z3295" s="14"/>
      <c r="AD3295" s="13">
        <f t="shared" si="340"/>
        <v>2</v>
      </c>
      <c r="AE3295" s="13">
        <f t="shared" si="342"/>
        <v>0</v>
      </c>
      <c r="AF3295" s="13">
        <f t="shared" si="343"/>
        <v>0</v>
      </c>
      <c r="AG3295" s="13">
        <f t="shared" si="344"/>
        <v>0</v>
      </c>
      <c r="AH3295" s="12">
        <f t="shared" si="341"/>
        <v>2</v>
      </c>
    </row>
    <row r="3296" spans="1:34" hidden="1" x14ac:dyDescent="0.3">
      <c r="A3296" s="11" t="s">
        <v>10260</v>
      </c>
      <c r="B3296" s="12" t="s">
        <v>4976</v>
      </c>
      <c r="C3296" s="12" t="s">
        <v>9747</v>
      </c>
      <c r="D3296" s="11" t="s">
        <v>10241</v>
      </c>
      <c r="E3296" s="11" t="s">
        <v>10261</v>
      </c>
      <c r="F3296" s="11" t="s">
        <v>10260</v>
      </c>
      <c r="G3296" s="12" t="s">
        <v>10262</v>
      </c>
      <c r="I3296" s="13"/>
      <c r="J3296" s="16" t="s">
        <v>416</v>
      </c>
      <c r="M3296" s="15"/>
      <c r="N3296" s="13"/>
      <c r="P3296" s="13"/>
      <c r="R3296" s="13"/>
      <c r="T3296" s="13"/>
      <c r="W3296" s="13"/>
      <c r="Y3296" s="13"/>
      <c r="Z3296" s="14"/>
      <c r="AD3296" s="13">
        <f t="shared" si="340"/>
        <v>1</v>
      </c>
      <c r="AE3296" s="13">
        <f t="shared" si="342"/>
        <v>0</v>
      </c>
      <c r="AF3296" s="13">
        <f t="shared" si="343"/>
        <v>0</v>
      </c>
      <c r="AG3296" s="13">
        <f t="shared" si="344"/>
        <v>0</v>
      </c>
      <c r="AH3296" s="12">
        <f t="shared" si="341"/>
        <v>1</v>
      </c>
    </row>
    <row r="3297" spans="1:34" hidden="1" x14ac:dyDescent="0.3">
      <c r="A3297" s="11" t="s">
        <v>10263</v>
      </c>
      <c r="B3297" s="12" t="s">
        <v>4976</v>
      </c>
      <c r="C3297" s="12" t="s">
        <v>9747</v>
      </c>
      <c r="D3297" s="11" t="s">
        <v>10241</v>
      </c>
      <c r="E3297" s="11" t="s">
        <v>2175</v>
      </c>
      <c r="F3297" s="11" t="s">
        <v>10263</v>
      </c>
      <c r="G3297" s="12" t="s">
        <v>10264</v>
      </c>
      <c r="H3297" s="16" t="s">
        <v>416</v>
      </c>
      <c r="I3297" s="13"/>
      <c r="J3297" s="13" t="s">
        <v>396</v>
      </c>
      <c r="M3297" s="15"/>
      <c r="N3297" s="13"/>
      <c r="P3297" s="13"/>
      <c r="R3297" s="13"/>
      <c r="T3297" s="13"/>
      <c r="W3297" s="13"/>
      <c r="Y3297" s="13"/>
      <c r="Z3297" s="14"/>
      <c r="AD3297" s="13">
        <f t="shared" si="340"/>
        <v>1</v>
      </c>
      <c r="AE3297" s="13">
        <f t="shared" si="342"/>
        <v>0</v>
      </c>
      <c r="AF3297" s="13">
        <f t="shared" si="343"/>
        <v>0</v>
      </c>
      <c r="AG3297" s="13">
        <f t="shared" si="344"/>
        <v>0</v>
      </c>
      <c r="AH3297" s="12">
        <f t="shared" si="341"/>
        <v>1</v>
      </c>
    </row>
    <row r="3298" spans="1:34" hidden="1" x14ac:dyDescent="0.3">
      <c r="A3298" s="11" t="s">
        <v>10265</v>
      </c>
      <c r="B3298" s="12" t="s">
        <v>4976</v>
      </c>
      <c r="C3298" s="12" t="s">
        <v>9747</v>
      </c>
      <c r="D3298" s="11" t="s">
        <v>10266</v>
      </c>
      <c r="E3298" s="11" t="s">
        <v>10267</v>
      </c>
      <c r="F3298" s="11" t="s">
        <v>10265</v>
      </c>
      <c r="G3298" s="12" t="s">
        <v>10268</v>
      </c>
      <c r="I3298" s="13"/>
      <c r="J3298" s="13"/>
      <c r="M3298" s="15"/>
      <c r="N3298" s="13"/>
      <c r="P3298" s="13"/>
      <c r="R3298" s="13"/>
      <c r="S3298" s="16" t="s">
        <v>416</v>
      </c>
      <c r="T3298" s="13"/>
      <c r="W3298" s="13"/>
      <c r="Y3298" s="13"/>
      <c r="Z3298" s="14"/>
      <c r="AD3298" s="13">
        <f>COUNTIF(H3298:Z3298,"X")+COUNTIF(H3298:Z3298, "X(e)")</f>
        <v>1</v>
      </c>
      <c r="AE3298" s="13">
        <f>COUNTIF(H3298:Z3298,"NB")</f>
        <v>0</v>
      </c>
      <c r="AF3298" s="13">
        <f>COUNTIF(H3298:Z3298,"V")</f>
        <v>0</v>
      </c>
      <c r="AG3298" s="13">
        <f>COUNTIF(H3298:AA3298,"IN")</f>
        <v>0</v>
      </c>
      <c r="AH3298" s="12">
        <f>SUM(AD3298:AG3298)</f>
        <v>1</v>
      </c>
    </row>
    <row r="3299" spans="1:34" hidden="1" x14ac:dyDescent="0.3">
      <c r="A3299" s="11" t="s">
        <v>10269</v>
      </c>
      <c r="B3299" s="12" t="s">
        <v>4976</v>
      </c>
      <c r="C3299" s="12" t="s">
        <v>9747</v>
      </c>
      <c r="D3299" s="11" t="s">
        <v>10266</v>
      </c>
      <c r="E3299" s="11" t="s">
        <v>10270</v>
      </c>
      <c r="F3299" s="11" t="s">
        <v>10269</v>
      </c>
      <c r="G3299" s="12" t="s">
        <v>10271</v>
      </c>
      <c r="H3299" s="13" t="s">
        <v>370</v>
      </c>
      <c r="I3299" s="13"/>
      <c r="J3299" s="13" t="s">
        <v>370</v>
      </c>
      <c r="M3299" s="15"/>
      <c r="N3299" s="13"/>
      <c r="P3299" s="13"/>
      <c r="R3299" s="13"/>
      <c r="T3299" s="13"/>
      <c r="W3299" s="13"/>
      <c r="Y3299" s="13"/>
      <c r="Z3299" s="14"/>
      <c r="AD3299" s="13">
        <f>COUNTIF(H3299:Z3299,"X")+COUNTIF(H3299:Z3299, "X(e)")</f>
        <v>2</v>
      </c>
      <c r="AE3299" s="13">
        <f>COUNTIF(H3299:Z3299,"NB")</f>
        <v>0</v>
      </c>
      <c r="AF3299" s="13">
        <f>COUNTIF(H3299:Z3299,"V")</f>
        <v>0</v>
      </c>
      <c r="AG3299" s="13">
        <f>COUNTIF(H3299:AA3299,"IN")</f>
        <v>0</v>
      </c>
      <c r="AH3299" s="12">
        <f>SUM(AD3299:AG3299)</f>
        <v>2</v>
      </c>
    </row>
    <row r="3300" spans="1:34" hidden="1" x14ac:dyDescent="0.3">
      <c r="A3300" s="11" t="s">
        <v>10272</v>
      </c>
      <c r="B3300" s="12" t="s">
        <v>4976</v>
      </c>
      <c r="C3300" s="12" t="s">
        <v>9747</v>
      </c>
      <c r="D3300" s="11" t="s">
        <v>10273</v>
      </c>
      <c r="E3300" s="11" t="s">
        <v>10274</v>
      </c>
      <c r="F3300" s="11" t="s">
        <v>10272</v>
      </c>
      <c r="G3300" s="12" t="s">
        <v>10275</v>
      </c>
      <c r="I3300" s="13"/>
      <c r="J3300" s="13"/>
      <c r="M3300" s="15"/>
      <c r="N3300" s="13"/>
      <c r="P3300" s="13"/>
      <c r="R3300" s="13"/>
      <c r="T3300" s="13"/>
      <c r="W3300" s="16" t="s">
        <v>416</v>
      </c>
      <c r="Y3300" s="13"/>
      <c r="Z3300" s="14"/>
      <c r="AD3300" s="13">
        <f t="shared" si="340"/>
        <v>1</v>
      </c>
      <c r="AE3300" s="13">
        <f t="shared" si="342"/>
        <v>0</v>
      </c>
      <c r="AF3300" s="13">
        <f t="shared" si="343"/>
        <v>0</v>
      </c>
      <c r="AG3300" s="13">
        <f t="shared" si="344"/>
        <v>0</v>
      </c>
      <c r="AH3300" s="12">
        <f t="shared" si="341"/>
        <v>1</v>
      </c>
    </row>
    <row r="3301" spans="1:34" hidden="1" x14ac:dyDescent="0.3">
      <c r="A3301" s="11" t="s">
        <v>10276</v>
      </c>
      <c r="B3301" s="12" t="s">
        <v>4976</v>
      </c>
      <c r="C3301" s="12" t="s">
        <v>9747</v>
      </c>
      <c r="D3301" s="11" t="s">
        <v>10273</v>
      </c>
      <c r="E3301" s="11" t="s">
        <v>10277</v>
      </c>
      <c r="F3301" s="11" t="s">
        <v>10276</v>
      </c>
      <c r="G3301" s="12" t="s">
        <v>10278</v>
      </c>
      <c r="I3301" s="13"/>
      <c r="J3301" s="13"/>
      <c r="M3301" s="15" t="s">
        <v>370</v>
      </c>
      <c r="N3301" s="13"/>
      <c r="O3301" s="13" t="s">
        <v>370</v>
      </c>
      <c r="P3301" s="13"/>
      <c r="R3301" s="13"/>
      <c r="S3301" s="13" t="s">
        <v>370</v>
      </c>
      <c r="T3301" s="13"/>
      <c r="W3301" s="13" t="s">
        <v>370</v>
      </c>
      <c r="Y3301" s="13"/>
      <c r="Z3301" s="14"/>
      <c r="AD3301" s="13">
        <f t="shared" si="340"/>
        <v>4</v>
      </c>
      <c r="AE3301" s="13">
        <f t="shared" si="342"/>
        <v>0</v>
      </c>
      <c r="AF3301" s="13">
        <f t="shared" si="343"/>
        <v>0</v>
      </c>
      <c r="AG3301" s="13">
        <f t="shared" si="344"/>
        <v>0</v>
      </c>
      <c r="AH3301" s="12">
        <f t="shared" si="341"/>
        <v>4</v>
      </c>
    </row>
    <row r="3302" spans="1:34" hidden="1" x14ac:dyDescent="0.3">
      <c r="A3302" s="11" t="s">
        <v>10279</v>
      </c>
      <c r="B3302" s="12" t="s">
        <v>4976</v>
      </c>
      <c r="C3302" s="12" t="s">
        <v>9747</v>
      </c>
      <c r="D3302" s="11" t="s">
        <v>10273</v>
      </c>
      <c r="E3302" s="11" t="s">
        <v>10280</v>
      </c>
      <c r="F3302" s="11" t="s">
        <v>10279</v>
      </c>
      <c r="G3302" s="12" t="s">
        <v>10281</v>
      </c>
      <c r="I3302" s="13"/>
      <c r="J3302" s="13"/>
      <c r="M3302" s="15"/>
      <c r="N3302" s="13"/>
      <c r="P3302" s="13"/>
      <c r="R3302" s="13"/>
      <c r="S3302" s="16" t="s">
        <v>416</v>
      </c>
      <c r="T3302" s="13"/>
      <c r="W3302" s="13"/>
      <c r="Y3302" s="13"/>
      <c r="Z3302" s="14"/>
      <c r="AD3302" s="13">
        <f t="shared" si="340"/>
        <v>1</v>
      </c>
      <c r="AE3302" s="13">
        <f t="shared" si="342"/>
        <v>0</v>
      </c>
      <c r="AF3302" s="13">
        <f t="shared" si="343"/>
        <v>0</v>
      </c>
      <c r="AG3302" s="13">
        <f t="shared" si="344"/>
        <v>0</v>
      </c>
      <c r="AH3302" s="12">
        <f t="shared" si="341"/>
        <v>1</v>
      </c>
    </row>
    <row r="3303" spans="1:34" hidden="1" x14ac:dyDescent="0.3">
      <c r="A3303" s="11" t="s">
        <v>10282</v>
      </c>
      <c r="B3303" s="12" t="s">
        <v>4976</v>
      </c>
      <c r="C3303" s="12" t="s">
        <v>9747</v>
      </c>
      <c r="D3303" s="11" t="s">
        <v>10273</v>
      </c>
      <c r="E3303" s="11" t="s">
        <v>10283</v>
      </c>
      <c r="F3303" s="11" t="s">
        <v>10282</v>
      </c>
      <c r="G3303" s="12" t="s">
        <v>10284</v>
      </c>
      <c r="I3303" s="13"/>
      <c r="J3303" s="13" t="s">
        <v>370</v>
      </c>
      <c r="M3303" s="15"/>
      <c r="N3303" s="13"/>
      <c r="P3303" s="13"/>
      <c r="R3303" s="13"/>
      <c r="S3303" s="13" t="s">
        <v>370</v>
      </c>
      <c r="T3303" s="13"/>
      <c r="W3303" s="13"/>
      <c r="Y3303" s="13"/>
      <c r="Z3303" s="14"/>
      <c r="AD3303" s="13">
        <f t="shared" si="340"/>
        <v>2</v>
      </c>
      <c r="AE3303" s="13">
        <f t="shared" si="342"/>
        <v>0</v>
      </c>
      <c r="AF3303" s="13">
        <f t="shared" si="343"/>
        <v>0</v>
      </c>
      <c r="AG3303" s="13">
        <f t="shared" si="344"/>
        <v>0</v>
      </c>
      <c r="AH3303" s="12">
        <f t="shared" si="341"/>
        <v>2</v>
      </c>
    </row>
    <row r="3304" spans="1:34" hidden="1" x14ac:dyDescent="0.3">
      <c r="A3304" s="11" t="s">
        <v>10285</v>
      </c>
      <c r="B3304" s="12" t="s">
        <v>4976</v>
      </c>
      <c r="C3304" s="12" t="s">
        <v>9747</v>
      </c>
      <c r="D3304" s="11" t="s">
        <v>10286</v>
      </c>
      <c r="E3304" s="11" t="s">
        <v>4069</v>
      </c>
      <c r="F3304" s="11" t="s">
        <v>10285</v>
      </c>
      <c r="G3304" s="12" t="s">
        <v>10287</v>
      </c>
      <c r="I3304" s="13"/>
      <c r="J3304" s="13"/>
      <c r="M3304" s="15" t="s">
        <v>370</v>
      </c>
      <c r="N3304" s="13"/>
      <c r="O3304" s="13" t="s">
        <v>370</v>
      </c>
      <c r="P3304" s="13"/>
      <c r="R3304" s="13"/>
      <c r="S3304" s="13" t="s">
        <v>370</v>
      </c>
      <c r="T3304" s="13"/>
      <c r="W3304" s="13" t="s">
        <v>370</v>
      </c>
      <c r="Y3304" s="13"/>
      <c r="Z3304" s="14"/>
      <c r="AD3304" s="13">
        <f t="shared" si="340"/>
        <v>4</v>
      </c>
      <c r="AE3304" s="13">
        <f t="shared" si="342"/>
        <v>0</v>
      </c>
      <c r="AF3304" s="13">
        <f t="shared" si="343"/>
        <v>0</v>
      </c>
      <c r="AG3304" s="13">
        <f t="shared" si="344"/>
        <v>0</v>
      </c>
      <c r="AH3304" s="12">
        <f t="shared" si="341"/>
        <v>4</v>
      </c>
    </row>
    <row r="3305" spans="1:34" hidden="1" x14ac:dyDescent="0.3">
      <c r="A3305" s="11" t="s">
        <v>10288</v>
      </c>
      <c r="B3305" s="12" t="s">
        <v>4976</v>
      </c>
      <c r="C3305" s="12" t="s">
        <v>9747</v>
      </c>
      <c r="D3305" s="11" t="s">
        <v>10286</v>
      </c>
      <c r="E3305" s="11" t="s">
        <v>4670</v>
      </c>
      <c r="F3305" s="11" t="s">
        <v>10288</v>
      </c>
      <c r="G3305" s="12" t="s">
        <v>10289</v>
      </c>
      <c r="I3305" s="13"/>
      <c r="J3305" s="13" t="s">
        <v>370</v>
      </c>
      <c r="M3305" s="15" t="s">
        <v>370</v>
      </c>
      <c r="N3305" s="13"/>
      <c r="O3305" s="13" t="s">
        <v>370</v>
      </c>
      <c r="P3305" s="13"/>
      <c r="R3305" s="13"/>
      <c r="S3305" s="13" t="s">
        <v>370</v>
      </c>
      <c r="T3305" s="13"/>
      <c r="W3305" s="13" t="s">
        <v>370</v>
      </c>
      <c r="Y3305" s="13"/>
      <c r="Z3305" s="14"/>
      <c r="AD3305" s="13">
        <f t="shared" si="340"/>
        <v>5</v>
      </c>
      <c r="AE3305" s="13">
        <f t="shared" si="342"/>
        <v>0</v>
      </c>
      <c r="AF3305" s="13">
        <f t="shared" si="343"/>
        <v>0</v>
      </c>
      <c r="AG3305" s="13">
        <f t="shared" si="344"/>
        <v>0</v>
      </c>
      <c r="AH3305" s="12">
        <f t="shared" si="341"/>
        <v>5</v>
      </c>
    </row>
    <row r="3306" spans="1:34" hidden="1" x14ac:dyDescent="0.3">
      <c r="A3306" s="11" t="s">
        <v>10290</v>
      </c>
      <c r="B3306" s="12" t="s">
        <v>4976</v>
      </c>
      <c r="C3306" s="12" t="s">
        <v>9747</v>
      </c>
      <c r="D3306" s="11" t="s">
        <v>10291</v>
      </c>
      <c r="E3306" s="11" t="s">
        <v>7790</v>
      </c>
      <c r="F3306" s="11" t="s">
        <v>10290</v>
      </c>
      <c r="G3306" s="12" t="s">
        <v>10292</v>
      </c>
      <c r="H3306" s="13" t="s">
        <v>370</v>
      </c>
      <c r="I3306" s="13"/>
      <c r="J3306" s="13" t="s">
        <v>370</v>
      </c>
      <c r="K3306" s="14" t="s">
        <v>370</v>
      </c>
      <c r="M3306" s="15" t="s">
        <v>370</v>
      </c>
      <c r="N3306" s="13"/>
      <c r="O3306" s="13" t="s">
        <v>370</v>
      </c>
      <c r="P3306" s="13"/>
      <c r="R3306" s="13" t="s">
        <v>370</v>
      </c>
      <c r="S3306" s="13" t="s">
        <v>370</v>
      </c>
      <c r="T3306" s="13"/>
      <c r="W3306" s="13" t="s">
        <v>370</v>
      </c>
      <c r="Y3306" s="13"/>
      <c r="Z3306" s="14"/>
      <c r="AD3306" s="13">
        <f>COUNTIF(H3306:Z3306,"X")+COUNTIF(H3306:Z3306, "X(e)")</f>
        <v>8</v>
      </c>
      <c r="AE3306" s="13">
        <f>COUNTIF(H3306:Z3306,"NB")</f>
        <v>0</v>
      </c>
      <c r="AF3306" s="13">
        <f>COUNTIF(H3306:Z3306,"V")</f>
        <v>0</v>
      </c>
      <c r="AG3306" s="13">
        <f>COUNTIF(H3306:AA3306,"IN")</f>
        <v>0</v>
      </c>
      <c r="AH3306" s="12">
        <f>SUM(AD3306:AG3306)</f>
        <v>8</v>
      </c>
    </row>
    <row r="3307" spans="1:34" hidden="1" x14ac:dyDescent="0.3">
      <c r="A3307" s="11" t="s">
        <v>10293</v>
      </c>
      <c r="B3307" s="12" t="s">
        <v>4976</v>
      </c>
      <c r="C3307" s="12" t="s">
        <v>9747</v>
      </c>
      <c r="D3307" s="11" t="s">
        <v>10291</v>
      </c>
      <c r="E3307" s="11" t="s">
        <v>7718</v>
      </c>
      <c r="F3307" s="11" t="s">
        <v>10293</v>
      </c>
      <c r="G3307" s="12" t="s">
        <v>10294</v>
      </c>
      <c r="I3307" s="13"/>
      <c r="J3307" s="13"/>
      <c r="M3307" s="15"/>
      <c r="N3307" s="13"/>
      <c r="O3307" s="13" t="s">
        <v>370</v>
      </c>
      <c r="P3307" s="13"/>
      <c r="R3307" s="13"/>
      <c r="S3307" s="13" t="s">
        <v>370</v>
      </c>
      <c r="T3307" s="13"/>
      <c r="W3307" s="13"/>
      <c r="Y3307" s="13"/>
      <c r="Z3307" s="14"/>
      <c r="AD3307" s="13">
        <f>COUNTIF(H3307:Z3307,"X")+COUNTIF(H3307:Z3307, "X(e)")</f>
        <v>2</v>
      </c>
      <c r="AE3307" s="13">
        <f>COUNTIF(H3307:Z3307,"NB")</f>
        <v>0</v>
      </c>
      <c r="AF3307" s="13">
        <f>COUNTIF(H3307:Z3307,"V")</f>
        <v>0</v>
      </c>
      <c r="AG3307" s="13">
        <f>COUNTIF(H3307:AA3307,"IN")</f>
        <v>0</v>
      </c>
      <c r="AH3307" s="12">
        <f>SUM(AD3307:AG3307)</f>
        <v>2</v>
      </c>
    </row>
    <row r="3308" spans="1:34" hidden="1" x14ac:dyDescent="0.3">
      <c r="A3308" s="11" t="s">
        <v>10295</v>
      </c>
      <c r="B3308" s="12" t="s">
        <v>4976</v>
      </c>
      <c r="C3308" s="12" t="s">
        <v>9747</v>
      </c>
      <c r="D3308" s="11" t="s">
        <v>10291</v>
      </c>
      <c r="E3308" s="11" t="s">
        <v>7729</v>
      </c>
      <c r="F3308" s="11" t="s">
        <v>10295</v>
      </c>
      <c r="G3308" s="12" t="s">
        <v>10296</v>
      </c>
      <c r="I3308" s="13"/>
      <c r="J3308" s="13"/>
      <c r="M3308" s="15" t="s">
        <v>370</v>
      </c>
      <c r="N3308" s="13"/>
      <c r="P3308" s="13"/>
      <c r="R3308" s="13"/>
      <c r="T3308" s="13"/>
      <c r="W3308" s="13" t="s">
        <v>370</v>
      </c>
      <c r="Y3308" s="13"/>
      <c r="Z3308" s="14"/>
      <c r="AD3308" s="13">
        <f>COUNTIF(H3308:Z3308,"X")+COUNTIF(H3308:Z3308, "X(e)")</f>
        <v>2</v>
      </c>
      <c r="AE3308" s="13">
        <f>COUNTIF(H3308:Z3308,"NB")</f>
        <v>0</v>
      </c>
      <c r="AF3308" s="13">
        <f>COUNTIF(H3308:Z3308,"V")</f>
        <v>0</v>
      </c>
      <c r="AG3308" s="13">
        <f>COUNTIF(H3308:AA3308,"IN")</f>
        <v>0</v>
      </c>
      <c r="AH3308" s="12">
        <f>SUM(AD3308:AG3308)</f>
        <v>2</v>
      </c>
    </row>
    <row r="3309" spans="1:34" hidden="1" x14ac:dyDescent="0.3">
      <c r="A3309" s="11" t="s">
        <v>10297</v>
      </c>
      <c r="B3309" s="12" t="s">
        <v>4976</v>
      </c>
      <c r="C3309" s="12" t="s">
        <v>9747</v>
      </c>
      <c r="D3309" s="11" t="s">
        <v>10291</v>
      </c>
      <c r="E3309" s="11" t="s">
        <v>10298</v>
      </c>
      <c r="F3309" s="11" t="s">
        <v>10297</v>
      </c>
      <c r="G3309" s="12" t="s">
        <v>10299</v>
      </c>
      <c r="H3309" s="13" t="s">
        <v>370</v>
      </c>
      <c r="I3309" s="13"/>
      <c r="J3309" s="13"/>
      <c r="K3309" s="14" t="s">
        <v>370</v>
      </c>
      <c r="M3309" s="15"/>
      <c r="N3309" s="13"/>
      <c r="P3309" s="13"/>
      <c r="R3309" s="13" t="s">
        <v>370</v>
      </c>
      <c r="T3309" s="13"/>
      <c r="W3309" s="13"/>
      <c r="Y3309" s="13"/>
      <c r="Z3309" s="14"/>
      <c r="AD3309" s="13">
        <f>COUNTIF(H3309:Z3309,"X")+COUNTIF(H3309:Z3309, "X(e)")</f>
        <v>3</v>
      </c>
      <c r="AE3309" s="13">
        <f>COUNTIF(H3309:Z3309,"NB")</f>
        <v>0</v>
      </c>
      <c r="AF3309" s="13">
        <f>COUNTIF(H3309:Z3309,"V")</f>
        <v>0</v>
      </c>
      <c r="AG3309" s="13">
        <f>COUNTIF(H3309:AA3309,"IN")</f>
        <v>0</v>
      </c>
      <c r="AH3309" s="12">
        <f>SUM(AD3309:AG3309)</f>
        <v>3</v>
      </c>
    </row>
    <row r="3310" spans="1:34" hidden="1" x14ac:dyDescent="0.3">
      <c r="A3310" s="11" t="s">
        <v>10300</v>
      </c>
      <c r="B3310" s="12" t="s">
        <v>4976</v>
      </c>
      <c r="C3310" s="12" t="s">
        <v>9747</v>
      </c>
      <c r="D3310" s="11" t="s">
        <v>10291</v>
      </c>
      <c r="E3310" s="11" t="s">
        <v>804</v>
      </c>
      <c r="F3310" s="11" t="s">
        <v>10300</v>
      </c>
      <c r="G3310" s="12" t="s">
        <v>10301</v>
      </c>
      <c r="H3310" s="13" t="s">
        <v>370</v>
      </c>
      <c r="I3310" s="13"/>
      <c r="J3310" s="13" t="s">
        <v>370</v>
      </c>
      <c r="M3310" s="15"/>
      <c r="N3310" s="13"/>
      <c r="P3310" s="13"/>
      <c r="R3310" s="13"/>
      <c r="S3310" s="13" t="s">
        <v>370</v>
      </c>
      <c r="T3310" s="13"/>
      <c r="W3310" s="13"/>
      <c r="Y3310" s="13"/>
      <c r="Z3310" s="14"/>
      <c r="AD3310" s="13">
        <f>COUNTIF(H3310:Z3310,"X")+COUNTIF(H3310:Z3310, "X(e)")</f>
        <v>3</v>
      </c>
      <c r="AE3310" s="13">
        <f>COUNTIF(H3310:Z3310,"NB")</f>
        <v>0</v>
      </c>
      <c r="AF3310" s="13">
        <f>COUNTIF(H3310:Z3310,"V")</f>
        <v>0</v>
      </c>
      <c r="AG3310" s="13">
        <f>COUNTIF(H3310:AA3310,"IN")</f>
        <v>0</v>
      </c>
      <c r="AH3310" s="12">
        <f>SUM(AD3310:AG3310)</f>
        <v>3</v>
      </c>
    </row>
    <row r="3311" spans="1:34" hidden="1" x14ac:dyDescent="0.3">
      <c r="A3311" s="11" t="s">
        <v>10302</v>
      </c>
      <c r="B3311" s="12" t="s">
        <v>4976</v>
      </c>
      <c r="C3311" s="12" t="s">
        <v>9747</v>
      </c>
      <c r="D3311" s="11" t="s">
        <v>10291</v>
      </c>
      <c r="E3311" s="11" t="s">
        <v>722</v>
      </c>
      <c r="F3311" s="11" t="s">
        <v>10302</v>
      </c>
      <c r="G3311" s="12" t="s">
        <v>10303</v>
      </c>
      <c r="I3311" s="13"/>
      <c r="J3311" s="13" t="s">
        <v>370</v>
      </c>
      <c r="M3311" s="15" t="s">
        <v>370</v>
      </c>
      <c r="N3311" s="13"/>
      <c r="O3311" s="13" t="s">
        <v>370</v>
      </c>
      <c r="P3311" s="13"/>
      <c r="R3311" s="13"/>
      <c r="S3311" s="13" t="s">
        <v>370</v>
      </c>
      <c r="T3311" s="13"/>
      <c r="W3311" s="13" t="s">
        <v>370</v>
      </c>
      <c r="Y3311" s="13"/>
      <c r="Z3311" s="14"/>
      <c r="AD3311" s="13">
        <f t="shared" si="340"/>
        <v>5</v>
      </c>
      <c r="AE3311" s="13">
        <f t="shared" si="342"/>
        <v>0</v>
      </c>
      <c r="AF3311" s="13">
        <f t="shared" si="343"/>
        <v>0</v>
      </c>
      <c r="AG3311" s="13">
        <f t="shared" si="344"/>
        <v>0</v>
      </c>
      <c r="AH3311" s="12">
        <f t="shared" si="341"/>
        <v>5</v>
      </c>
    </row>
    <row r="3312" spans="1:34" hidden="1" x14ac:dyDescent="0.3">
      <c r="A3312" s="11" t="s">
        <v>10304</v>
      </c>
      <c r="B3312" s="12" t="s">
        <v>4976</v>
      </c>
      <c r="C3312" s="12" t="s">
        <v>9747</v>
      </c>
      <c r="D3312" s="11" t="s">
        <v>10291</v>
      </c>
      <c r="E3312" s="11" t="s">
        <v>474</v>
      </c>
      <c r="F3312" s="11" t="s">
        <v>10304</v>
      </c>
      <c r="G3312" s="12" t="s">
        <v>10305</v>
      </c>
      <c r="I3312" s="13"/>
      <c r="J3312" s="13"/>
      <c r="M3312" s="15" t="s">
        <v>370</v>
      </c>
      <c r="N3312" s="13"/>
      <c r="O3312" s="13" t="s">
        <v>370</v>
      </c>
      <c r="P3312" s="13"/>
      <c r="R3312" s="13"/>
      <c r="S3312" s="13" t="s">
        <v>370</v>
      </c>
      <c r="T3312" s="13"/>
      <c r="W3312" s="13"/>
      <c r="Y3312" s="13"/>
      <c r="Z3312" s="14"/>
      <c r="AD3312" s="13">
        <f t="shared" si="340"/>
        <v>3</v>
      </c>
      <c r="AE3312" s="13">
        <f t="shared" si="342"/>
        <v>0</v>
      </c>
      <c r="AF3312" s="13">
        <f t="shared" si="343"/>
        <v>0</v>
      </c>
      <c r="AG3312" s="13">
        <f t="shared" si="344"/>
        <v>0</v>
      </c>
      <c r="AH3312" s="12">
        <f t="shared" si="341"/>
        <v>3</v>
      </c>
    </row>
    <row r="3313" spans="1:34" hidden="1" x14ac:dyDescent="0.3">
      <c r="A3313" s="11" t="s">
        <v>10306</v>
      </c>
      <c r="B3313" s="12" t="s">
        <v>4976</v>
      </c>
      <c r="C3313" s="12" t="s">
        <v>9747</v>
      </c>
      <c r="D3313" s="11" t="s">
        <v>10291</v>
      </c>
      <c r="E3313" s="11" t="s">
        <v>3998</v>
      </c>
      <c r="F3313" s="11" t="s">
        <v>10306</v>
      </c>
      <c r="G3313" s="12" t="s">
        <v>10307</v>
      </c>
      <c r="I3313" s="13"/>
      <c r="J3313" s="13"/>
      <c r="M3313" s="15"/>
      <c r="N3313" s="13"/>
      <c r="P3313" s="13"/>
      <c r="R3313" s="13"/>
      <c r="S3313" s="16" t="s">
        <v>416</v>
      </c>
      <c r="T3313" s="13"/>
      <c r="W3313" s="13"/>
      <c r="Y3313" s="13"/>
      <c r="Z3313" s="14"/>
      <c r="AD3313" s="13">
        <f t="shared" si="340"/>
        <v>1</v>
      </c>
      <c r="AE3313" s="13">
        <f t="shared" si="342"/>
        <v>0</v>
      </c>
      <c r="AF3313" s="13">
        <f t="shared" si="343"/>
        <v>0</v>
      </c>
      <c r="AG3313" s="13">
        <f t="shared" si="344"/>
        <v>0</v>
      </c>
      <c r="AH3313" s="12">
        <f t="shared" si="341"/>
        <v>1</v>
      </c>
    </row>
    <row r="3314" spans="1:34" hidden="1" x14ac:dyDescent="0.3">
      <c r="A3314" s="11" t="s">
        <v>10308</v>
      </c>
      <c r="B3314" s="12" t="s">
        <v>4976</v>
      </c>
      <c r="C3314" s="12" t="s">
        <v>9747</v>
      </c>
      <c r="D3314" s="11" t="s">
        <v>10309</v>
      </c>
      <c r="E3314" s="11" t="s">
        <v>10310</v>
      </c>
      <c r="F3314" s="11" t="s">
        <v>10308</v>
      </c>
      <c r="G3314" s="12" t="s">
        <v>10311</v>
      </c>
      <c r="H3314" s="13" t="s">
        <v>370</v>
      </c>
      <c r="I3314" s="13"/>
      <c r="J3314" s="13" t="s">
        <v>370</v>
      </c>
      <c r="M3314" s="15"/>
      <c r="N3314" s="13"/>
      <c r="P3314" s="13"/>
      <c r="R3314" s="13"/>
      <c r="T3314" s="13"/>
      <c r="W3314" s="13"/>
      <c r="Y3314" s="13"/>
      <c r="Z3314" s="14"/>
      <c r="AD3314" s="13">
        <f t="shared" si="340"/>
        <v>2</v>
      </c>
      <c r="AE3314" s="13">
        <f t="shared" si="342"/>
        <v>0</v>
      </c>
      <c r="AF3314" s="13">
        <f t="shared" si="343"/>
        <v>0</v>
      </c>
      <c r="AG3314" s="13">
        <f t="shared" si="344"/>
        <v>0</v>
      </c>
      <c r="AH3314" s="12">
        <f t="shared" si="341"/>
        <v>2</v>
      </c>
    </row>
    <row r="3315" spans="1:34" hidden="1" x14ac:dyDescent="0.3">
      <c r="A3315" s="11" t="s">
        <v>10312</v>
      </c>
      <c r="B3315" s="12" t="s">
        <v>4976</v>
      </c>
      <c r="C3315" s="12" t="s">
        <v>9747</v>
      </c>
      <c r="D3315" s="11" t="s">
        <v>10309</v>
      </c>
      <c r="E3315" s="11" t="s">
        <v>2517</v>
      </c>
      <c r="F3315" s="11" t="s">
        <v>10312</v>
      </c>
      <c r="G3315" s="12" t="s">
        <v>10313</v>
      </c>
      <c r="I3315" s="13"/>
      <c r="J3315" s="13"/>
      <c r="M3315" s="15"/>
      <c r="N3315" s="13"/>
      <c r="P3315" s="13"/>
      <c r="R3315" s="13"/>
      <c r="S3315" s="16" t="s">
        <v>416</v>
      </c>
      <c r="T3315" s="13"/>
      <c r="W3315" s="13"/>
      <c r="Y3315" s="13"/>
      <c r="Z3315" s="14"/>
      <c r="AD3315" s="13">
        <f t="shared" si="340"/>
        <v>1</v>
      </c>
      <c r="AE3315" s="13">
        <f t="shared" si="342"/>
        <v>0</v>
      </c>
      <c r="AF3315" s="13">
        <f t="shared" si="343"/>
        <v>0</v>
      </c>
      <c r="AG3315" s="13">
        <f t="shared" si="344"/>
        <v>0</v>
      </c>
      <c r="AH3315" s="12">
        <f t="shared" ref="AH3315:AH3378" si="345">SUM(AD3315:AG3315)</f>
        <v>1</v>
      </c>
    </row>
    <row r="3316" spans="1:34" hidden="1" x14ac:dyDescent="0.3">
      <c r="A3316" s="11" t="s">
        <v>10314</v>
      </c>
      <c r="B3316" s="12" t="s">
        <v>4976</v>
      </c>
      <c r="C3316" s="12" t="s">
        <v>9747</v>
      </c>
      <c r="D3316" s="11" t="s">
        <v>10309</v>
      </c>
      <c r="E3316" s="11" t="s">
        <v>8921</v>
      </c>
      <c r="F3316" s="11" t="s">
        <v>10314</v>
      </c>
      <c r="G3316" s="12" t="s">
        <v>10315</v>
      </c>
      <c r="I3316" s="13"/>
      <c r="J3316" s="13" t="s">
        <v>370</v>
      </c>
      <c r="M3316" s="15"/>
      <c r="N3316" s="13"/>
      <c r="P3316" s="13"/>
      <c r="R3316" s="13"/>
      <c r="S3316" s="13" t="s">
        <v>370</v>
      </c>
      <c r="T3316" s="13"/>
      <c r="W3316" s="13"/>
      <c r="Y3316" s="13"/>
      <c r="Z3316" s="14"/>
      <c r="AD3316" s="13">
        <f t="shared" si="340"/>
        <v>2</v>
      </c>
      <c r="AE3316" s="13">
        <f t="shared" si="342"/>
        <v>0</v>
      </c>
      <c r="AF3316" s="13">
        <f t="shared" si="343"/>
        <v>0</v>
      </c>
      <c r="AG3316" s="13">
        <f t="shared" si="344"/>
        <v>0</v>
      </c>
      <c r="AH3316" s="12">
        <f t="shared" si="345"/>
        <v>2</v>
      </c>
    </row>
    <row r="3317" spans="1:34" hidden="1" x14ac:dyDescent="0.3">
      <c r="A3317" s="11" t="s">
        <v>10316</v>
      </c>
      <c r="B3317" s="12" t="s">
        <v>4976</v>
      </c>
      <c r="C3317" s="12" t="s">
        <v>9747</v>
      </c>
      <c r="D3317" s="11" t="s">
        <v>10309</v>
      </c>
      <c r="E3317" s="11" t="s">
        <v>10317</v>
      </c>
      <c r="F3317" s="11" t="s">
        <v>10316</v>
      </c>
      <c r="G3317" s="12" t="s">
        <v>10318</v>
      </c>
      <c r="I3317" s="13"/>
      <c r="J3317" s="13"/>
      <c r="K3317" s="17" t="s">
        <v>416</v>
      </c>
      <c r="M3317" s="15"/>
      <c r="N3317" s="13"/>
      <c r="P3317" s="13"/>
      <c r="T3317" s="13"/>
      <c r="W3317" s="13"/>
      <c r="Y3317" s="13"/>
      <c r="Z3317" s="14"/>
      <c r="AD3317" s="13">
        <f t="shared" si="340"/>
        <v>1</v>
      </c>
      <c r="AE3317" s="13">
        <f t="shared" si="342"/>
        <v>0</v>
      </c>
      <c r="AF3317" s="13">
        <f t="shared" si="343"/>
        <v>0</v>
      </c>
      <c r="AG3317" s="13">
        <f t="shared" si="344"/>
        <v>0</v>
      </c>
      <c r="AH3317" s="12">
        <f t="shared" si="345"/>
        <v>1</v>
      </c>
    </row>
    <row r="3318" spans="1:34" hidden="1" x14ac:dyDescent="0.3">
      <c r="A3318" s="11" t="s">
        <v>10319</v>
      </c>
      <c r="B3318" s="12" t="s">
        <v>4976</v>
      </c>
      <c r="C3318" s="12" t="s">
        <v>9747</v>
      </c>
      <c r="D3318" s="11" t="s">
        <v>10309</v>
      </c>
      <c r="E3318" s="11" t="s">
        <v>10320</v>
      </c>
      <c r="F3318" s="11" t="s">
        <v>10319</v>
      </c>
      <c r="G3318" s="12" t="s">
        <v>10321</v>
      </c>
      <c r="H3318" s="13" t="s">
        <v>370</v>
      </c>
      <c r="I3318" s="13"/>
      <c r="J3318" s="13"/>
      <c r="K3318" s="14" t="s">
        <v>370</v>
      </c>
      <c r="M3318" s="15"/>
      <c r="N3318" s="13"/>
      <c r="P3318" s="13"/>
      <c r="R3318" s="13" t="s">
        <v>524</v>
      </c>
      <c r="T3318" s="13"/>
      <c r="V3318" s="13" t="s">
        <v>370</v>
      </c>
      <c r="W3318" s="13"/>
      <c r="Y3318" s="13"/>
      <c r="Z3318" s="14"/>
      <c r="AD3318" s="13">
        <f t="shared" si="340"/>
        <v>3</v>
      </c>
      <c r="AE3318" s="13">
        <f t="shared" si="342"/>
        <v>0</v>
      </c>
      <c r="AF3318" s="13">
        <f t="shared" si="343"/>
        <v>1</v>
      </c>
      <c r="AG3318" s="13">
        <f t="shared" si="344"/>
        <v>0</v>
      </c>
      <c r="AH3318" s="12">
        <f t="shared" si="345"/>
        <v>4</v>
      </c>
    </row>
    <row r="3319" spans="1:34" hidden="1" x14ac:dyDescent="0.3">
      <c r="A3319" s="11" t="s">
        <v>10322</v>
      </c>
      <c r="B3319" s="12" t="s">
        <v>4976</v>
      </c>
      <c r="C3319" s="12" t="s">
        <v>9747</v>
      </c>
      <c r="D3319" s="11" t="s">
        <v>10309</v>
      </c>
      <c r="E3319" s="11" t="s">
        <v>4229</v>
      </c>
      <c r="F3319" s="11" t="s">
        <v>10322</v>
      </c>
      <c r="G3319" s="12" t="s">
        <v>10323</v>
      </c>
      <c r="H3319" s="13" t="s">
        <v>370</v>
      </c>
      <c r="I3319" s="13"/>
      <c r="J3319" s="13" t="s">
        <v>370</v>
      </c>
      <c r="L3319" s="13" t="s">
        <v>524</v>
      </c>
      <c r="M3319" s="15"/>
      <c r="N3319" s="13"/>
      <c r="P3319" s="13"/>
      <c r="R3319" s="13" t="s">
        <v>370</v>
      </c>
      <c r="T3319" s="13"/>
      <c r="W3319" s="13"/>
      <c r="Y3319" s="13"/>
      <c r="Z3319" s="14"/>
      <c r="AD3319" s="13">
        <f t="shared" si="340"/>
        <v>3</v>
      </c>
      <c r="AE3319" s="13">
        <f t="shared" si="342"/>
        <v>0</v>
      </c>
      <c r="AF3319" s="13">
        <f t="shared" si="343"/>
        <v>1</v>
      </c>
      <c r="AG3319" s="13">
        <f t="shared" si="344"/>
        <v>0</v>
      </c>
      <c r="AH3319" s="12">
        <f t="shared" si="345"/>
        <v>4</v>
      </c>
    </row>
    <row r="3320" spans="1:34" hidden="1" x14ac:dyDescent="0.3">
      <c r="A3320" s="11" t="s">
        <v>10324</v>
      </c>
      <c r="B3320" s="12" t="s">
        <v>4976</v>
      </c>
      <c r="C3320" s="12" t="s">
        <v>9747</v>
      </c>
      <c r="D3320" s="11" t="s">
        <v>10309</v>
      </c>
      <c r="E3320" s="11" t="s">
        <v>3532</v>
      </c>
      <c r="F3320" s="11" t="s">
        <v>10324</v>
      </c>
      <c r="G3320" s="12" t="s">
        <v>10325</v>
      </c>
      <c r="H3320" s="13" t="s">
        <v>370</v>
      </c>
      <c r="I3320" s="13"/>
      <c r="J3320" s="13" t="s">
        <v>370</v>
      </c>
      <c r="K3320" s="14" t="s">
        <v>370</v>
      </c>
      <c r="M3320" s="15"/>
      <c r="N3320" s="13"/>
      <c r="P3320" s="13"/>
      <c r="R3320" s="13" t="s">
        <v>370</v>
      </c>
      <c r="T3320" s="13"/>
      <c r="V3320" s="13" t="s">
        <v>370</v>
      </c>
      <c r="W3320" s="13"/>
      <c r="Y3320" s="13"/>
      <c r="Z3320" s="14"/>
      <c r="AD3320" s="13">
        <f t="shared" si="340"/>
        <v>5</v>
      </c>
      <c r="AE3320" s="13">
        <f t="shared" si="342"/>
        <v>0</v>
      </c>
      <c r="AF3320" s="13">
        <f t="shared" si="343"/>
        <v>0</v>
      </c>
      <c r="AG3320" s="13">
        <f t="shared" si="344"/>
        <v>0</v>
      </c>
      <c r="AH3320" s="12">
        <f t="shared" si="345"/>
        <v>5</v>
      </c>
    </row>
    <row r="3321" spans="1:34" hidden="1" x14ac:dyDescent="0.3">
      <c r="A3321" s="11" t="s">
        <v>10326</v>
      </c>
      <c r="B3321" s="12" t="s">
        <v>4976</v>
      </c>
      <c r="C3321" s="12" t="s">
        <v>9747</v>
      </c>
      <c r="D3321" s="11" t="s">
        <v>10309</v>
      </c>
      <c r="E3321" s="11" t="s">
        <v>408</v>
      </c>
      <c r="F3321" s="11" t="s">
        <v>10326</v>
      </c>
      <c r="G3321" s="12" t="s">
        <v>10327</v>
      </c>
      <c r="I3321" s="13"/>
      <c r="J3321" s="13"/>
      <c r="K3321" s="17" t="s">
        <v>416</v>
      </c>
      <c r="M3321" s="15"/>
      <c r="N3321" s="13"/>
      <c r="P3321" s="13"/>
      <c r="R3321" s="13"/>
      <c r="T3321" s="13"/>
      <c r="W3321" s="13"/>
      <c r="Y3321" s="13"/>
      <c r="Z3321" s="14"/>
      <c r="AD3321" s="13">
        <f t="shared" si="340"/>
        <v>1</v>
      </c>
      <c r="AE3321" s="13">
        <f t="shared" si="342"/>
        <v>0</v>
      </c>
      <c r="AF3321" s="13">
        <f t="shared" si="343"/>
        <v>0</v>
      </c>
      <c r="AG3321" s="13">
        <f t="shared" si="344"/>
        <v>0</v>
      </c>
      <c r="AH3321" s="12">
        <f t="shared" si="345"/>
        <v>1</v>
      </c>
    </row>
    <row r="3322" spans="1:34" hidden="1" x14ac:dyDescent="0.3">
      <c r="A3322" s="11" t="s">
        <v>10328</v>
      </c>
      <c r="B3322" s="12" t="s">
        <v>4976</v>
      </c>
      <c r="C3322" s="12" t="s">
        <v>9747</v>
      </c>
      <c r="D3322" s="11" t="s">
        <v>10329</v>
      </c>
      <c r="E3322" s="11" t="s">
        <v>10005</v>
      </c>
      <c r="F3322" s="11" t="s">
        <v>10328</v>
      </c>
      <c r="G3322" s="12" t="s">
        <v>10330</v>
      </c>
      <c r="I3322" s="13"/>
      <c r="J3322" s="13"/>
      <c r="M3322" s="15"/>
      <c r="N3322" s="13"/>
      <c r="P3322" s="13"/>
      <c r="R3322" s="13"/>
      <c r="S3322" s="16" t="s">
        <v>416</v>
      </c>
      <c r="T3322" s="13"/>
      <c r="W3322" s="13"/>
      <c r="Y3322" s="13"/>
      <c r="Z3322" s="14"/>
      <c r="AD3322" s="13">
        <f t="shared" si="340"/>
        <v>1</v>
      </c>
      <c r="AE3322" s="13">
        <f t="shared" si="342"/>
        <v>0</v>
      </c>
      <c r="AF3322" s="13">
        <f t="shared" si="343"/>
        <v>0</v>
      </c>
      <c r="AG3322" s="13">
        <f t="shared" si="344"/>
        <v>0</v>
      </c>
      <c r="AH3322" s="12">
        <f t="shared" si="345"/>
        <v>1</v>
      </c>
    </row>
    <row r="3323" spans="1:34" hidden="1" x14ac:dyDescent="0.3">
      <c r="A3323" s="11" t="s">
        <v>10331</v>
      </c>
      <c r="B3323" s="12" t="s">
        <v>4976</v>
      </c>
      <c r="C3323" s="12" t="s">
        <v>9747</v>
      </c>
      <c r="D3323" s="11" t="s">
        <v>10332</v>
      </c>
      <c r="E3323" s="11" t="s">
        <v>1752</v>
      </c>
      <c r="F3323" s="11" t="s">
        <v>10331</v>
      </c>
      <c r="G3323" s="12" t="s">
        <v>10333</v>
      </c>
      <c r="I3323" s="13"/>
      <c r="J3323" s="13"/>
      <c r="M3323" s="15" t="s">
        <v>370</v>
      </c>
      <c r="N3323" s="13"/>
      <c r="O3323" s="13" t="s">
        <v>370</v>
      </c>
      <c r="P3323" s="13"/>
      <c r="R3323" s="13"/>
      <c r="T3323" s="13"/>
      <c r="W3323" s="13"/>
      <c r="Y3323" s="13"/>
      <c r="Z3323" s="14"/>
      <c r="AD3323" s="13">
        <f t="shared" si="340"/>
        <v>2</v>
      </c>
      <c r="AE3323" s="13">
        <f t="shared" si="342"/>
        <v>0</v>
      </c>
      <c r="AF3323" s="13">
        <f t="shared" si="343"/>
        <v>0</v>
      </c>
      <c r="AG3323" s="13">
        <f t="shared" si="344"/>
        <v>0</v>
      </c>
      <c r="AH3323" s="12">
        <f t="shared" si="345"/>
        <v>2</v>
      </c>
    </row>
    <row r="3324" spans="1:34" hidden="1" x14ac:dyDescent="0.3">
      <c r="A3324" s="11" t="s">
        <v>10334</v>
      </c>
      <c r="B3324" s="12" t="s">
        <v>4976</v>
      </c>
      <c r="C3324" s="12" t="s">
        <v>9747</v>
      </c>
      <c r="D3324" s="11" t="s">
        <v>10335</v>
      </c>
      <c r="E3324" s="11" t="s">
        <v>2913</v>
      </c>
      <c r="F3324" s="11" t="s">
        <v>10334</v>
      </c>
      <c r="G3324" s="12" t="s">
        <v>10336</v>
      </c>
      <c r="I3324" s="13"/>
      <c r="J3324" s="13" t="s">
        <v>370</v>
      </c>
      <c r="K3324" s="14" t="s">
        <v>370</v>
      </c>
      <c r="M3324" s="15"/>
      <c r="N3324" s="13"/>
      <c r="P3324" s="13"/>
      <c r="R3324" s="13" t="s">
        <v>370</v>
      </c>
      <c r="T3324" s="13" t="s">
        <v>370</v>
      </c>
      <c r="W3324" s="13"/>
      <c r="Y3324" s="13"/>
      <c r="Z3324" s="14"/>
      <c r="AD3324" s="13">
        <f t="shared" si="340"/>
        <v>4</v>
      </c>
      <c r="AE3324" s="13">
        <f t="shared" si="342"/>
        <v>0</v>
      </c>
      <c r="AF3324" s="13">
        <f t="shared" si="343"/>
        <v>0</v>
      </c>
      <c r="AG3324" s="13">
        <f t="shared" si="344"/>
        <v>0</v>
      </c>
      <c r="AH3324" s="12">
        <f t="shared" si="345"/>
        <v>4</v>
      </c>
    </row>
    <row r="3325" spans="1:34" hidden="1" x14ac:dyDescent="0.3">
      <c r="A3325" s="11" t="s">
        <v>10337</v>
      </c>
      <c r="B3325" s="12" t="s">
        <v>4976</v>
      </c>
      <c r="C3325" s="12" t="s">
        <v>9747</v>
      </c>
      <c r="D3325" s="11" t="s">
        <v>10338</v>
      </c>
      <c r="E3325" s="11" t="s">
        <v>5596</v>
      </c>
      <c r="F3325" s="11" t="s">
        <v>10337</v>
      </c>
      <c r="G3325" s="12" t="s">
        <v>10339</v>
      </c>
      <c r="H3325" s="13" t="s">
        <v>370</v>
      </c>
      <c r="I3325" s="13"/>
      <c r="J3325" s="13" t="s">
        <v>370</v>
      </c>
      <c r="K3325" s="14" t="s">
        <v>370</v>
      </c>
      <c r="M3325" s="15"/>
      <c r="N3325" s="13"/>
      <c r="P3325" s="13"/>
      <c r="R3325" s="13" t="s">
        <v>370</v>
      </c>
      <c r="T3325" s="13"/>
      <c r="V3325" s="13" t="s">
        <v>370</v>
      </c>
      <c r="W3325" s="13"/>
      <c r="Y3325" s="13"/>
      <c r="Z3325" s="14"/>
      <c r="AD3325" s="13">
        <f t="shared" ref="AD3325:AD3388" si="346">COUNTIF(H3325:Z3325,"X")+COUNTIF(H3325:Z3325, "X(e)")</f>
        <v>5</v>
      </c>
      <c r="AE3325" s="13">
        <f t="shared" si="342"/>
        <v>0</v>
      </c>
      <c r="AF3325" s="13">
        <f t="shared" si="343"/>
        <v>0</v>
      </c>
      <c r="AG3325" s="13">
        <f t="shared" si="344"/>
        <v>0</v>
      </c>
      <c r="AH3325" s="12">
        <f t="shared" si="345"/>
        <v>5</v>
      </c>
    </row>
    <row r="3326" spans="1:34" hidden="1" x14ac:dyDescent="0.3">
      <c r="A3326" s="11" t="s">
        <v>10340</v>
      </c>
      <c r="B3326" s="12" t="s">
        <v>4976</v>
      </c>
      <c r="C3326" s="12" t="s">
        <v>9747</v>
      </c>
      <c r="D3326" s="11" t="s">
        <v>10341</v>
      </c>
      <c r="E3326" s="11" t="s">
        <v>4677</v>
      </c>
      <c r="F3326" s="11" t="s">
        <v>10340</v>
      </c>
      <c r="G3326" s="12" t="s">
        <v>10342</v>
      </c>
      <c r="I3326" s="13"/>
      <c r="J3326" s="13"/>
      <c r="M3326" s="15"/>
      <c r="N3326" s="13"/>
      <c r="P3326" s="13"/>
      <c r="R3326" s="13"/>
      <c r="S3326" s="16" t="s">
        <v>416</v>
      </c>
      <c r="T3326" s="13"/>
      <c r="W3326" s="13"/>
      <c r="Y3326" s="13"/>
      <c r="Z3326" s="14"/>
      <c r="AD3326" s="13">
        <f t="shared" si="346"/>
        <v>1</v>
      </c>
      <c r="AE3326" s="13">
        <f t="shared" si="342"/>
        <v>0</v>
      </c>
      <c r="AF3326" s="13">
        <f t="shared" si="343"/>
        <v>0</v>
      </c>
      <c r="AG3326" s="13">
        <f t="shared" si="344"/>
        <v>0</v>
      </c>
      <c r="AH3326" s="12">
        <f t="shared" si="345"/>
        <v>1</v>
      </c>
    </row>
    <row r="3327" spans="1:34" hidden="1" x14ac:dyDescent="0.3">
      <c r="A3327" s="11" t="s">
        <v>10343</v>
      </c>
      <c r="B3327" s="12" t="s">
        <v>4976</v>
      </c>
      <c r="C3327" s="12" t="s">
        <v>9747</v>
      </c>
      <c r="D3327" s="11" t="s">
        <v>10341</v>
      </c>
      <c r="E3327" s="11" t="s">
        <v>10344</v>
      </c>
      <c r="F3327" s="11" t="s">
        <v>10343</v>
      </c>
      <c r="G3327" s="12" t="s">
        <v>10345</v>
      </c>
      <c r="I3327" s="13"/>
      <c r="J3327" s="13"/>
      <c r="M3327" s="15"/>
      <c r="N3327" s="13"/>
      <c r="P3327" s="13"/>
      <c r="R3327" s="13"/>
      <c r="S3327" s="16" t="s">
        <v>416</v>
      </c>
      <c r="T3327" s="13"/>
      <c r="W3327" s="13"/>
      <c r="Y3327" s="13"/>
      <c r="Z3327" s="14"/>
      <c r="AD3327" s="13">
        <f t="shared" si="346"/>
        <v>1</v>
      </c>
      <c r="AE3327" s="13">
        <f t="shared" si="342"/>
        <v>0</v>
      </c>
      <c r="AF3327" s="13">
        <f t="shared" si="343"/>
        <v>0</v>
      </c>
      <c r="AG3327" s="13">
        <f t="shared" si="344"/>
        <v>0</v>
      </c>
      <c r="AH3327" s="12">
        <f t="shared" si="345"/>
        <v>1</v>
      </c>
    </row>
    <row r="3328" spans="1:34" hidden="1" x14ac:dyDescent="0.3">
      <c r="A3328" s="11" t="s">
        <v>10346</v>
      </c>
      <c r="B3328" s="12" t="s">
        <v>4976</v>
      </c>
      <c r="C3328" s="12" t="s">
        <v>9747</v>
      </c>
      <c r="D3328" s="11" t="s">
        <v>10341</v>
      </c>
      <c r="E3328" s="11" t="s">
        <v>10347</v>
      </c>
      <c r="F3328" s="11" t="s">
        <v>10346</v>
      </c>
      <c r="G3328" s="12" t="s">
        <v>10348</v>
      </c>
      <c r="I3328" s="13"/>
      <c r="J3328" s="13"/>
      <c r="M3328" s="15"/>
      <c r="N3328" s="13"/>
      <c r="P3328" s="13"/>
      <c r="R3328" s="13"/>
      <c r="S3328" s="16" t="s">
        <v>416</v>
      </c>
      <c r="T3328" s="13"/>
      <c r="W3328" s="13"/>
      <c r="Y3328" s="13"/>
      <c r="Z3328" s="14"/>
      <c r="AD3328" s="13">
        <f t="shared" si="346"/>
        <v>1</v>
      </c>
      <c r="AE3328" s="13">
        <f t="shared" si="342"/>
        <v>0</v>
      </c>
      <c r="AF3328" s="13">
        <f t="shared" si="343"/>
        <v>0</v>
      </c>
      <c r="AG3328" s="13">
        <f t="shared" si="344"/>
        <v>0</v>
      </c>
      <c r="AH3328" s="12">
        <f t="shared" si="345"/>
        <v>1</v>
      </c>
    </row>
    <row r="3329" spans="1:34" hidden="1" x14ac:dyDescent="0.3">
      <c r="A3329" s="11" t="s">
        <v>10349</v>
      </c>
      <c r="B3329" s="12" t="s">
        <v>4976</v>
      </c>
      <c r="C3329" s="12" t="s">
        <v>9747</v>
      </c>
      <c r="D3329" s="11" t="s">
        <v>10341</v>
      </c>
      <c r="E3329" s="11" t="s">
        <v>5416</v>
      </c>
      <c r="F3329" s="11" t="s">
        <v>10349</v>
      </c>
      <c r="G3329" s="12" t="s">
        <v>10350</v>
      </c>
      <c r="I3329" s="13"/>
      <c r="J3329" s="13"/>
      <c r="M3329" s="15"/>
      <c r="N3329" s="13"/>
      <c r="P3329" s="13"/>
      <c r="R3329" s="13"/>
      <c r="S3329" s="16" t="s">
        <v>416</v>
      </c>
      <c r="T3329" s="13"/>
      <c r="W3329" s="13"/>
      <c r="Y3329" s="13"/>
      <c r="Z3329" s="14"/>
      <c r="AD3329" s="13">
        <f t="shared" si="346"/>
        <v>1</v>
      </c>
      <c r="AE3329" s="13">
        <f t="shared" ref="AE3329:AE3392" si="347">COUNTIF(H3329:Z3329,"NB")</f>
        <v>0</v>
      </c>
      <c r="AF3329" s="13">
        <f t="shared" ref="AF3329:AF3392" si="348">COUNTIF(H3329:Z3329,"V")</f>
        <v>0</v>
      </c>
      <c r="AG3329" s="13">
        <f t="shared" si="344"/>
        <v>0</v>
      </c>
      <c r="AH3329" s="12">
        <f t="shared" si="345"/>
        <v>1</v>
      </c>
    </row>
    <row r="3330" spans="1:34" hidden="1" x14ac:dyDescent="0.3">
      <c r="A3330" s="11" t="s">
        <v>10351</v>
      </c>
      <c r="B3330" s="12" t="s">
        <v>4976</v>
      </c>
      <c r="C3330" s="12" t="s">
        <v>9747</v>
      </c>
      <c r="D3330" s="11" t="s">
        <v>10341</v>
      </c>
      <c r="E3330" s="11" t="s">
        <v>5736</v>
      </c>
      <c r="F3330" s="11" t="s">
        <v>10351</v>
      </c>
      <c r="G3330" s="12" t="s">
        <v>10352</v>
      </c>
      <c r="I3330" s="13"/>
      <c r="J3330" s="13"/>
      <c r="M3330" s="15"/>
      <c r="N3330" s="13"/>
      <c r="P3330" s="13"/>
      <c r="R3330" s="13"/>
      <c r="S3330" s="16" t="s">
        <v>416</v>
      </c>
      <c r="T3330" s="13"/>
      <c r="W3330" s="13"/>
      <c r="Y3330" s="13"/>
      <c r="Z3330" s="14"/>
      <c r="AD3330" s="13">
        <f t="shared" si="346"/>
        <v>1</v>
      </c>
      <c r="AE3330" s="13">
        <f t="shared" si="347"/>
        <v>0</v>
      </c>
      <c r="AF3330" s="13">
        <f t="shared" si="348"/>
        <v>0</v>
      </c>
      <c r="AG3330" s="13">
        <f t="shared" si="344"/>
        <v>0</v>
      </c>
      <c r="AH3330" s="12">
        <f t="shared" si="345"/>
        <v>1</v>
      </c>
    </row>
    <row r="3331" spans="1:34" hidden="1" x14ac:dyDescent="0.3">
      <c r="A3331" s="11" t="s">
        <v>189</v>
      </c>
      <c r="B3331" s="12" t="s">
        <v>4976</v>
      </c>
      <c r="C3331" s="12" t="s">
        <v>9747</v>
      </c>
      <c r="D3331" s="11" t="s">
        <v>10353</v>
      </c>
      <c r="E3331" s="11" t="s">
        <v>7821</v>
      </c>
      <c r="F3331" s="11" t="s">
        <v>189</v>
      </c>
      <c r="G3331" s="12" t="s">
        <v>10354</v>
      </c>
      <c r="H3331" s="13" t="s">
        <v>370</v>
      </c>
      <c r="I3331" s="13" t="s">
        <v>370</v>
      </c>
      <c r="J3331" s="13" t="s">
        <v>370</v>
      </c>
      <c r="K3331" s="14" t="s">
        <v>370</v>
      </c>
      <c r="M3331" s="15" t="s">
        <v>370</v>
      </c>
      <c r="N3331" s="13" t="s">
        <v>370</v>
      </c>
      <c r="O3331" s="13" t="s">
        <v>370</v>
      </c>
      <c r="P3331" s="13" t="s">
        <v>370</v>
      </c>
      <c r="Q3331" s="13" t="s">
        <v>370</v>
      </c>
      <c r="R3331" s="13" t="s">
        <v>370</v>
      </c>
      <c r="S3331" s="13" t="s">
        <v>370</v>
      </c>
      <c r="T3331" s="13" t="s">
        <v>370</v>
      </c>
      <c r="U3331" s="13" t="s">
        <v>370</v>
      </c>
      <c r="V3331" s="13" t="s">
        <v>370</v>
      </c>
      <c r="W3331" s="13" t="s">
        <v>370</v>
      </c>
      <c r="Y3331" s="13" t="s">
        <v>370</v>
      </c>
      <c r="Z3331" s="14"/>
      <c r="AD3331" s="13">
        <f t="shared" si="346"/>
        <v>16</v>
      </c>
      <c r="AE3331" s="13">
        <f t="shared" si="347"/>
        <v>0</v>
      </c>
      <c r="AF3331" s="13">
        <f t="shared" si="348"/>
        <v>0</v>
      </c>
      <c r="AG3331" s="13">
        <f t="shared" ref="AG3331:AG3394" si="349">COUNTIF(H3331:AA3331,"IN")</f>
        <v>0</v>
      </c>
      <c r="AH3331" s="12">
        <f t="shared" si="345"/>
        <v>16</v>
      </c>
    </row>
    <row r="3332" spans="1:34" hidden="1" x14ac:dyDescent="0.3">
      <c r="A3332" s="11" t="s">
        <v>296</v>
      </c>
      <c r="B3332" s="12" t="s">
        <v>4976</v>
      </c>
      <c r="C3332" s="12" t="s">
        <v>9747</v>
      </c>
      <c r="D3332" s="11" t="s">
        <v>10355</v>
      </c>
      <c r="E3332" s="11" t="s">
        <v>4309</v>
      </c>
      <c r="F3332" s="11" t="s">
        <v>296</v>
      </c>
      <c r="G3332" s="12" t="s">
        <v>10356</v>
      </c>
      <c r="I3332" s="13"/>
      <c r="J3332" s="13"/>
      <c r="M3332" s="15" t="s">
        <v>370</v>
      </c>
      <c r="N3332" s="13"/>
      <c r="O3332" s="13" t="s">
        <v>370</v>
      </c>
      <c r="P3332" s="13"/>
      <c r="R3332" s="13"/>
      <c r="T3332" s="13"/>
      <c r="W3332" s="13" t="s">
        <v>370</v>
      </c>
      <c r="Y3332" s="13"/>
      <c r="Z3332" s="14"/>
      <c r="AD3332" s="13">
        <f t="shared" si="346"/>
        <v>3</v>
      </c>
      <c r="AE3332" s="13">
        <f t="shared" si="347"/>
        <v>0</v>
      </c>
      <c r="AF3332" s="13">
        <f t="shared" si="348"/>
        <v>0</v>
      </c>
      <c r="AG3332" s="13">
        <f t="shared" si="349"/>
        <v>0</v>
      </c>
      <c r="AH3332" s="12">
        <f t="shared" si="345"/>
        <v>3</v>
      </c>
    </row>
    <row r="3333" spans="1:34" hidden="1" x14ac:dyDescent="0.3">
      <c r="A3333" s="11" t="s">
        <v>10357</v>
      </c>
      <c r="B3333" s="12" t="s">
        <v>4976</v>
      </c>
      <c r="C3333" s="12" t="s">
        <v>9747</v>
      </c>
      <c r="D3333" s="11" t="s">
        <v>10358</v>
      </c>
      <c r="E3333" s="11" t="s">
        <v>744</v>
      </c>
      <c r="F3333" s="11" t="s">
        <v>10357</v>
      </c>
      <c r="G3333" s="12" t="s">
        <v>10359</v>
      </c>
      <c r="H3333" s="13" t="s">
        <v>370</v>
      </c>
      <c r="I3333" s="13"/>
      <c r="J3333" s="13" t="s">
        <v>370</v>
      </c>
      <c r="K3333" s="14" t="s">
        <v>538</v>
      </c>
      <c r="M3333" s="15" t="s">
        <v>370</v>
      </c>
      <c r="N3333" s="13"/>
      <c r="O3333" s="13" t="s">
        <v>370</v>
      </c>
      <c r="P3333" s="13"/>
      <c r="R3333" s="13" t="s">
        <v>370</v>
      </c>
      <c r="S3333" s="13" t="s">
        <v>370</v>
      </c>
      <c r="T3333" s="13"/>
      <c r="W3333" s="13" t="s">
        <v>370</v>
      </c>
      <c r="Y3333" s="13"/>
      <c r="Z3333" s="14"/>
      <c r="AD3333" s="13">
        <f t="shared" si="346"/>
        <v>7</v>
      </c>
      <c r="AE3333" s="13">
        <f t="shared" si="347"/>
        <v>1</v>
      </c>
      <c r="AF3333" s="13">
        <f t="shared" si="348"/>
        <v>0</v>
      </c>
      <c r="AG3333" s="13">
        <f t="shared" si="349"/>
        <v>0</v>
      </c>
      <c r="AH3333" s="12">
        <f t="shared" si="345"/>
        <v>8</v>
      </c>
    </row>
    <row r="3334" spans="1:34" hidden="1" x14ac:dyDescent="0.3">
      <c r="A3334" s="11" t="s">
        <v>10360</v>
      </c>
      <c r="B3334" s="12" t="s">
        <v>4976</v>
      </c>
      <c r="C3334" s="12" t="s">
        <v>9747</v>
      </c>
      <c r="D3334" s="11" t="s">
        <v>10358</v>
      </c>
      <c r="E3334" s="11" t="s">
        <v>6147</v>
      </c>
      <c r="F3334" s="11" t="s">
        <v>10360</v>
      </c>
      <c r="G3334" s="12" t="s">
        <v>10361</v>
      </c>
      <c r="H3334" s="13" t="s">
        <v>370</v>
      </c>
      <c r="I3334" s="13"/>
      <c r="J3334" s="13" t="s">
        <v>524</v>
      </c>
      <c r="K3334" s="14" t="s">
        <v>370</v>
      </c>
      <c r="M3334" s="15" t="s">
        <v>370</v>
      </c>
      <c r="N3334" s="13"/>
      <c r="P3334" s="13"/>
      <c r="Q3334" s="13" t="s">
        <v>370</v>
      </c>
      <c r="R3334" s="13" t="s">
        <v>370</v>
      </c>
      <c r="T3334" s="13"/>
      <c r="U3334" s="13" t="s">
        <v>370</v>
      </c>
      <c r="W3334" s="13" t="s">
        <v>370</v>
      </c>
      <c r="Y3334" s="13"/>
      <c r="Z3334" s="14"/>
      <c r="AD3334" s="13">
        <f t="shared" si="346"/>
        <v>7</v>
      </c>
      <c r="AE3334" s="13">
        <f t="shared" si="347"/>
        <v>0</v>
      </c>
      <c r="AF3334" s="13">
        <f t="shared" si="348"/>
        <v>1</v>
      </c>
      <c r="AG3334" s="13">
        <f t="shared" si="349"/>
        <v>0</v>
      </c>
      <c r="AH3334" s="12">
        <f t="shared" si="345"/>
        <v>8</v>
      </c>
    </row>
    <row r="3335" spans="1:34" hidden="1" x14ac:dyDescent="0.3">
      <c r="A3335" s="11" t="s">
        <v>10362</v>
      </c>
      <c r="B3335" s="12" t="s">
        <v>4976</v>
      </c>
      <c r="C3335" s="12" t="s">
        <v>9747</v>
      </c>
      <c r="D3335" s="11" t="s">
        <v>10363</v>
      </c>
      <c r="E3335" s="11" t="s">
        <v>536</v>
      </c>
      <c r="F3335" s="11" t="s">
        <v>10362</v>
      </c>
      <c r="G3335" s="12" t="s">
        <v>10364</v>
      </c>
      <c r="I3335" s="13" t="s">
        <v>370</v>
      </c>
      <c r="J3335" s="13"/>
      <c r="M3335" s="15" t="s">
        <v>370</v>
      </c>
      <c r="N3335" s="13" t="s">
        <v>370</v>
      </c>
      <c r="P3335" s="13"/>
      <c r="R3335" s="13"/>
      <c r="T3335" s="13"/>
      <c r="U3335" s="13" t="s">
        <v>370</v>
      </c>
      <c r="W3335" s="13" t="s">
        <v>370</v>
      </c>
      <c r="Y3335" s="13" t="s">
        <v>370</v>
      </c>
      <c r="Z3335" s="14"/>
      <c r="AD3335" s="13">
        <f t="shared" si="346"/>
        <v>6</v>
      </c>
      <c r="AE3335" s="13">
        <f t="shared" si="347"/>
        <v>0</v>
      </c>
      <c r="AF3335" s="13">
        <f t="shared" si="348"/>
        <v>0</v>
      </c>
      <c r="AG3335" s="13">
        <f t="shared" si="349"/>
        <v>0</v>
      </c>
      <c r="AH3335" s="12">
        <f t="shared" si="345"/>
        <v>6</v>
      </c>
    </row>
    <row r="3336" spans="1:34" hidden="1" x14ac:dyDescent="0.3">
      <c r="A3336" s="11" t="s">
        <v>10365</v>
      </c>
      <c r="B3336" s="12" t="s">
        <v>4976</v>
      </c>
      <c r="C3336" s="12" t="s">
        <v>9747</v>
      </c>
      <c r="D3336" s="11" t="s">
        <v>10366</v>
      </c>
      <c r="E3336" s="11" t="s">
        <v>9668</v>
      </c>
      <c r="F3336" s="11" t="s">
        <v>10365</v>
      </c>
      <c r="G3336" s="12" t="s">
        <v>10367</v>
      </c>
      <c r="I3336" s="13"/>
      <c r="J3336" s="13"/>
      <c r="M3336" s="15"/>
      <c r="N3336" s="13"/>
      <c r="O3336" s="23" t="s">
        <v>416</v>
      </c>
      <c r="P3336" s="13"/>
      <c r="R3336" s="13"/>
      <c r="T3336" s="13"/>
      <c r="W3336" s="13"/>
      <c r="Y3336" s="13"/>
      <c r="Z3336" s="14"/>
      <c r="AD3336" s="13">
        <f t="shared" si="346"/>
        <v>1</v>
      </c>
      <c r="AE3336" s="13">
        <f t="shared" si="347"/>
        <v>0</v>
      </c>
      <c r="AF3336" s="13">
        <f t="shared" si="348"/>
        <v>0</v>
      </c>
      <c r="AG3336" s="13">
        <f t="shared" si="349"/>
        <v>0</v>
      </c>
      <c r="AH3336" s="12">
        <f t="shared" si="345"/>
        <v>1</v>
      </c>
    </row>
    <row r="3337" spans="1:34" hidden="1" x14ac:dyDescent="0.3">
      <c r="A3337" s="11" t="s">
        <v>10368</v>
      </c>
      <c r="B3337" s="12" t="s">
        <v>4976</v>
      </c>
      <c r="C3337" s="12" t="s">
        <v>9747</v>
      </c>
      <c r="D3337" s="11" t="s">
        <v>10366</v>
      </c>
      <c r="E3337" s="11" t="s">
        <v>10369</v>
      </c>
      <c r="F3337" s="11" t="s">
        <v>10368</v>
      </c>
      <c r="G3337" s="12" t="s">
        <v>10370</v>
      </c>
      <c r="I3337" s="13"/>
      <c r="J3337" s="13"/>
      <c r="M3337" s="15"/>
      <c r="N3337" s="13"/>
      <c r="O3337" s="23" t="s">
        <v>416</v>
      </c>
      <c r="P3337" s="13"/>
      <c r="R3337" s="13"/>
      <c r="T3337" s="13"/>
      <c r="W3337" s="13"/>
      <c r="Y3337" s="13"/>
      <c r="Z3337" s="14"/>
      <c r="AD3337" s="13">
        <f t="shared" si="346"/>
        <v>1</v>
      </c>
      <c r="AE3337" s="13">
        <f t="shared" si="347"/>
        <v>0</v>
      </c>
      <c r="AF3337" s="13">
        <f t="shared" si="348"/>
        <v>0</v>
      </c>
      <c r="AG3337" s="13">
        <f t="shared" si="349"/>
        <v>0</v>
      </c>
      <c r="AH3337" s="12">
        <f t="shared" si="345"/>
        <v>1</v>
      </c>
    </row>
    <row r="3338" spans="1:34" hidden="1" x14ac:dyDescent="0.3">
      <c r="A3338" s="11" t="s">
        <v>10371</v>
      </c>
      <c r="B3338" s="12" t="s">
        <v>4976</v>
      </c>
      <c r="C3338" s="12" t="s">
        <v>9747</v>
      </c>
      <c r="D3338" s="11" t="s">
        <v>10372</v>
      </c>
      <c r="E3338" s="11" t="s">
        <v>4766</v>
      </c>
      <c r="F3338" s="11" t="s">
        <v>10371</v>
      </c>
      <c r="G3338" s="12" t="s">
        <v>10373</v>
      </c>
      <c r="I3338" s="13"/>
      <c r="J3338" s="13"/>
      <c r="M3338" s="15"/>
      <c r="N3338" s="13"/>
      <c r="O3338" s="23" t="s">
        <v>416</v>
      </c>
      <c r="P3338" s="13"/>
      <c r="R3338" s="13"/>
      <c r="T3338" s="13"/>
      <c r="W3338" s="13"/>
      <c r="Y3338" s="13"/>
      <c r="Z3338" s="14"/>
      <c r="AD3338" s="13">
        <f t="shared" si="346"/>
        <v>1</v>
      </c>
      <c r="AE3338" s="13">
        <f t="shared" si="347"/>
        <v>0</v>
      </c>
      <c r="AF3338" s="13">
        <f t="shared" si="348"/>
        <v>0</v>
      </c>
      <c r="AG3338" s="13">
        <f t="shared" si="349"/>
        <v>0</v>
      </c>
      <c r="AH3338" s="12">
        <f t="shared" si="345"/>
        <v>1</v>
      </c>
    </row>
    <row r="3339" spans="1:34" hidden="1" x14ac:dyDescent="0.3">
      <c r="A3339" s="11" t="s">
        <v>10374</v>
      </c>
      <c r="B3339" s="12" t="s">
        <v>4976</v>
      </c>
      <c r="C3339" s="12" t="s">
        <v>9747</v>
      </c>
      <c r="D3339" s="11" t="s">
        <v>10375</v>
      </c>
      <c r="E3339" s="11" t="s">
        <v>10376</v>
      </c>
      <c r="F3339" s="11" t="s">
        <v>10374</v>
      </c>
      <c r="G3339" s="12" t="s">
        <v>10377</v>
      </c>
      <c r="I3339" s="13"/>
      <c r="J3339" s="13"/>
      <c r="M3339" s="15"/>
      <c r="N3339" s="13"/>
      <c r="O3339" s="23" t="s">
        <v>416</v>
      </c>
      <c r="P3339" s="13"/>
      <c r="R3339" s="13"/>
      <c r="T3339" s="13"/>
      <c r="W3339" s="13"/>
      <c r="Y3339" s="13"/>
      <c r="Z3339" s="14"/>
      <c r="AD3339" s="13">
        <f t="shared" si="346"/>
        <v>1</v>
      </c>
      <c r="AE3339" s="13">
        <f t="shared" si="347"/>
        <v>0</v>
      </c>
      <c r="AF3339" s="13">
        <f t="shared" si="348"/>
        <v>0</v>
      </c>
      <c r="AG3339" s="13">
        <f t="shared" si="349"/>
        <v>0</v>
      </c>
      <c r="AH3339" s="12">
        <f t="shared" si="345"/>
        <v>1</v>
      </c>
    </row>
    <row r="3340" spans="1:34" hidden="1" x14ac:dyDescent="0.3">
      <c r="A3340" s="11" t="s">
        <v>10378</v>
      </c>
      <c r="B3340" s="12" t="s">
        <v>4976</v>
      </c>
      <c r="C3340" s="12" t="s">
        <v>9747</v>
      </c>
      <c r="D3340" s="11" t="s">
        <v>10375</v>
      </c>
      <c r="E3340" s="11" t="s">
        <v>10379</v>
      </c>
      <c r="F3340" s="11" t="s">
        <v>10378</v>
      </c>
      <c r="G3340" s="12" t="s">
        <v>10380</v>
      </c>
      <c r="I3340" s="13"/>
      <c r="J3340" s="13"/>
      <c r="M3340" s="15"/>
      <c r="N3340" s="13"/>
      <c r="O3340" s="23" t="s">
        <v>416</v>
      </c>
      <c r="P3340" s="13"/>
      <c r="R3340" s="13"/>
      <c r="T3340" s="13"/>
      <c r="W3340" s="13"/>
      <c r="Y3340" s="13"/>
      <c r="Z3340" s="14"/>
      <c r="AD3340" s="13">
        <f t="shared" si="346"/>
        <v>1</v>
      </c>
      <c r="AE3340" s="13">
        <f t="shared" si="347"/>
        <v>0</v>
      </c>
      <c r="AF3340" s="13">
        <f t="shared" si="348"/>
        <v>0</v>
      </c>
      <c r="AG3340" s="13">
        <f t="shared" si="349"/>
        <v>0</v>
      </c>
      <c r="AH3340" s="12">
        <f t="shared" si="345"/>
        <v>1</v>
      </c>
    </row>
    <row r="3341" spans="1:34" hidden="1" x14ac:dyDescent="0.3">
      <c r="A3341" s="11" t="s">
        <v>10381</v>
      </c>
      <c r="B3341" s="12" t="s">
        <v>4976</v>
      </c>
      <c r="C3341" s="12" t="s">
        <v>9747</v>
      </c>
      <c r="D3341" s="11" t="s">
        <v>10375</v>
      </c>
      <c r="E3341" s="11" t="s">
        <v>10382</v>
      </c>
      <c r="F3341" s="11" t="s">
        <v>10381</v>
      </c>
      <c r="G3341" s="12" t="s">
        <v>10383</v>
      </c>
      <c r="I3341" s="13"/>
      <c r="J3341" s="13"/>
      <c r="M3341" s="15"/>
      <c r="N3341" s="13"/>
      <c r="O3341" s="23" t="s">
        <v>416</v>
      </c>
      <c r="P3341" s="13"/>
      <c r="R3341" s="13"/>
      <c r="T3341" s="13"/>
      <c r="W3341" s="13"/>
      <c r="Y3341" s="13"/>
      <c r="Z3341" s="14"/>
      <c r="AD3341" s="13">
        <f t="shared" si="346"/>
        <v>1</v>
      </c>
      <c r="AE3341" s="13">
        <f t="shared" si="347"/>
        <v>0</v>
      </c>
      <c r="AF3341" s="13">
        <f t="shared" si="348"/>
        <v>0</v>
      </c>
      <c r="AG3341" s="13">
        <f t="shared" si="349"/>
        <v>0</v>
      </c>
      <c r="AH3341" s="12">
        <f t="shared" si="345"/>
        <v>1</v>
      </c>
    </row>
    <row r="3342" spans="1:34" hidden="1" x14ac:dyDescent="0.3">
      <c r="A3342" s="11" t="s">
        <v>10384</v>
      </c>
      <c r="B3342" s="12" t="s">
        <v>4976</v>
      </c>
      <c r="C3342" s="12" t="s">
        <v>9747</v>
      </c>
      <c r="D3342" s="11" t="s">
        <v>10375</v>
      </c>
      <c r="E3342" s="11" t="s">
        <v>8918</v>
      </c>
      <c r="F3342" s="11" t="s">
        <v>10384</v>
      </c>
      <c r="G3342" s="12" t="s">
        <v>10385</v>
      </c>
      <c r="I3342" s="13"/>
      <c r="J3342" s="13"/>
      <c r="M3342" s="15"/>
      <c r="N3342" s="13"/>
      <c r="O3342" s="23" t="s">
        <v>416</v>
      </c>
      <c r="P3342" s="13"/>
      <c r="R3342" s="13"/>
      <c r="T3342" s="13"/>
      <c r="W3342" s="13"/>
      <c r="Y3342" s="13"/>
      <c r="Z3342" s="14"/>
      <c r="AD3342" s="13">
        <f t="shared" si="346"/>
        <v>1</v>
      </c>
      <c r="AE3342" s="13">
        <f t="shared" si="347"/>
        <v>0</v>
      </c>
      <c r="AF3342" s="13">
        <f t="shared" si="348"/>
        <v>0</v>
      </c>
      <c r="AG3342" s="13">
        <f t="shared" si="349"/>
        <v>0</v>
      </c>
      <c r="AH3342" s="12">
        <f t="shared" si="345"/>
        <v>1</v>
      </c>
    </row>
    <row r="3343" spans="1:34" hidden="1" x14ac:dyDescent="0.3">
      <c r="A3343" s="11" t="s">
        <v>10386</v>
      </c>
      <c r="B3343" s="12" t="s">
        <v>4976</v>
      </c>
      <c r="C3343" s="12" t="s">
        <v>9747</v>
      </c>
      <c r="D3343" s="11" t="s">
        <v>10375</v>
      </c>
      <c r="E3343" s="11" t="s">
        <v>10387</v>
      </c>
      <c r="F3343" s="11" t="s">
        <v>10386</v>
      </c>
      <c r="G3343" s="12" t="s">
        <v>10388</v>
      </c>
      <c r="I3343" s="13"/>
      <c r="J3343" s="13"/>
      <c r="M3343" s="15"/>
      <c r="N3343" s="13"/>
      <c r="O3343" s="23" t="s">
        <v>416</v>
      </c>
      <c r="P3343" s="13"/>
      <c r="R3343" s="13"/>
      <c r="T3343" s="13"/>
      <c r="W3343" s="13"/>
      <c r="Y3343" s="13"/>
      <c r="Z3343" s="14"/>
      <c r="AD3343" s="13">
        <f t="shared" si="346"/>
        <v>1</v>
      </c>
      <c r="AE3343" s="13">
        <f t="shared" si="347"/>
        <v>0</v>
      </c>
      <c r="AF3343" s="13">
        <f t="shared" si="348"/>
        <v>0</v>
      </c>
      <c r="AG3343" s="13">
        <f t="shared" si="349"/>
        <v>0</v>
      </c>
      <c r="AH3343" s="12">
        <f t="shared" si="345"/>
        <v>1</v>
      </c>
    </row>
    <row r="3344" spans="1:34" hidden="1" x14ac:dyDescent="0.3">
      <c r="A3344" s="11" t="s">
        <v>10389</v>
      </c>
      <c r="B3344" s="12" t="s">
        <v>4976</v>
      </c>
      <c r="C3344" s="12" t="s">
        <v>9747</v>
      </c>
      <c r="D3344" s="11" t="s">
        <v>10390</v>
      </c>
      <c r="E3344" s="11" t="s">
        <v>7454</v>
      </c>
      <c r="F3344" s="11" t="s">
        <v>10389</v>
      </c>
      <c r="G3344" s="12" t="s">
        <v>10391</v>
      </c>
      <c r="I3344" s="13"/>
      <c r="J3344" s="13"/>
      <c r="M3344" s="15"/>
      <c r="N3344" s="13"/>
      <c r="O3344" s="23" t="s">
        <v>416</v>
      </c>
      <c r="P3344" s="13"/>
      <c r="R3344" s="13"/>
      <c r="T3344" s="13"/>
      <c r="W3344" s="13"/>
      <c r="Y3344" s="13"/>
      <c r="Z3344" s="14"/>
      <c r="AD3344" s="13">
        <f>COUNTIF(H3344:Z3344,"X")+COUNTIF(H3344:Z3344, "X(e)")</f>
        <v>1</v>
      </c>
      <c r="AE3344" s="13">
        <f>COUNTIF(H3344:Z3344,"NB")</f>
        <v>0</v>
      </c>
      <c r="AF3344" s="13">
        <f>COUNTIF(H3344:Z3344,"V")</f>
        <v>0</v>
      </c>
      <c r="AG3344" s="13">
        <f>COUNTIF(H3344:AA3344,"IN")</f>
        <v>0</v>
      </c>
      <c r="AH3344" s="12">
        <f>SUM(AD3344:AG3344)</f>
        <v>1</v>
      </c>
    </row>
    <row r="3345" spans="1:34" hidden="1" x14ac:dyDescent="0.3">
      <c r="A3345" s="11" t="s">
        <v>10392</v>
      </c>
      <c r="B3345" s="12" t="s">
        <v>4976</v>
      </c>
      <c r="C3345" s="12" t="s">
        <v>9747</v>
      </c>
      <c r="D3345" s="11" t="s">
        <v>10390</v>
      </c>
      <c r="E3345" s="11" t="s">
        <v>10393</v>
      </c>
      <c r="F3345" s="11" t="s">
        <v>10392</v>
      </c>
      <c r="G3345" s="12" t="s">
        <v>10394</v>
      </c>
      <c r="I3345" s="13"/>
      <c r="J3345" s="13"/>
      <c r="M3345" s="15"/>
      <c r="N3345" s="13"/>
      <c r="O3345" s="23" t="s">
        <v>416</v>
      </c>
      <c r="P3345" s="13"/>
      <c r="R3345" s="13"/>
      <c r="T3345" s="13"/>
      <c r="W3345" s="13"/>
      <c r="Y3345" s="13"/>
      <c r="Z3345" s="14"/>
      <c r="AD3345" s="13">
        <f t="shared" ref="AD3345:AD3350" si="350">COUNTIF(H3345:Z3345,"X")+COUNTIF(H3345:Z3345, "X(e)")</f>
        <v>1</v>
      </c>
      <c r="AE3345" s="13">
        <f t="shared" ref="AE3345:AE3350" si="351">COUNTIF(H3345:Z3345,"NB")</f>
        <v>0</v>
      </c>
      <c r="AF3345" s="13">
        <f t="shared" ref="AF3345:AF3350" si="352">COUNTIF(H3345:Z3345,"V")</f>
        <v>0</v>
      </c>
      <c r="AG3345" s="13">
        <f t="shared" ref="AG3345:AG3350" si="353">COUNTIF(H3345:AA3345,"IN")</f>
        <v>0</v>
      </c>
      <c r="AH3345" s="12">
        <f t="shared" ref="AH3345:AH3350" si="354">SUM(AD3345:AG3345)</f>
        <v>1</v>
      </c>
    </row>
    <row r="3346" spans="1:34" hidden="1" x14ac:dyDescent="0.3">
      <c r="A3346" s="11" t="s">
        <v>10395</v>
      </c>
      <c r="B3346" s="12" t="s">
        <v>4976</v>
      </c>
      <c r="C3346" s="12" t="s">
        <v>9747</v>
      </c>
      <c r="D3346" s="11" t="s">
        <v>10390</v>
      </c>
      <c r="E3346" s="11" t="s">
        <v>6147</v>
      </c>
      <c r="F3346" s="11" t="s">
        <v>10395</v>
      </c>
      <c r="G3346" s="12" t="s">
        <v>10396</v>
      </c>
      <c r="I3346" s="13"/>
      <c r="J3346" s="13"/>
      <c r="M3346" s="15"/>
      <c r="N3346" s="13"/>
      <c r="O3346" s="23" t="s">
        <v>416</v>
      </c>
      <c r="P3346" s="13"/>
      <c r="R3346" s="13"/>
      <c r="T3346" s="13"/>
      <c r="W3346" s="13"/>
      <c r="Y3346" s="13"/>
      <c r="Z3346" s="14"/>
      <c r="AD3346" s="13">
        <f t="shared" si="350"/>
        <v>1</v>
      </c>
      <c r="AE3346" s="13">
        <f t="shared" si="351"/>
        <v>0</v>
      </c>
      <c r="AF3346" s="13">
        <f t="shared" si="352"/>
        <v>0</v>
      </c>
      <c r="AG3346" s="13">
        <f t="shared" si="353"/>
        <v>0</v>
      </c>
      <c r="AH3346" s="12">
        <f t="shared" si="354"/>
        <v>1</v>
      </c>
    </row>
    <row r="3347" spans="1:34" hidden="1" x14ac:dyDescent="0.3">
      <c r="A3347" s="11" t="s">
        <v>10397</v>
      </c>
      <c r="B3347" s="12" t="s">
        <v>4976</v>
      </c>
      <c r="C3347" s="12" t="s">
        <v>9747</v>
      </c>
      <c r="D3347" s="11" t="s">
        <v>10390</v>
      </c>
      <c r="E3347" s="11" t="s">
        <v>5573</v>
      </c>
      <c r="F3347" s="11" t="s">
        <v>10397</v>
      </c>
      <c r="G3347" s="12" t="s">
        <v>10398</v>
      </c>
      <c r="I3347" s="13"/>
      <c r="J3347" s="13"/>
      <c r="M3347" s="15"/>
      <c r="N3347" s="13"/>
      <c r="O3347" s="23" t="s">
        <v>416</v>
      </c>
      <c r="P3347" s="13"/>
      <c r="R3347" s="13"/>
      <c r="T3347" s="13"/>
      <c r="W3347" s="13"/>
      <c r="Y3347" s="13"/>
      <c r="Z3347" s="14"/>
      <c r="AD3347" s="13">
        <f t="shared" si="350"/>
        <v>1</v>
      </c>
      <c r="AE3347" s="13">
        <f t="shared" si="351"/>
        <v>0</v>
      </c>
      <c r="AF3347" s="13">
        <f t="shared" si="352"/>
        <v>0</v>
      </c>
      <c r="AG3347" s="13">
        <f t="shared" si="353"/>
        <v>0</v>
      </c>
      <c r="AH3347" s="12">
        <f t="shared" si="354"/>
        <v>1</v>
      </c>
    </row>
    <row r="3348" spans="1:34" hidden="1" x14ac:dyDescent="0.3">
      <c r="A3348" s="11" t="s">
        <v>10399</v>
      </c>
      <c r="B3348" s="12" t="s">
        <v>4976</v>
      </c>
      <c r="C3348" s="12" t="s">
        <v>9747</v>
      </c>
      <c r="D3348" s="11" t="s">
        <v>10390</v>
      </c>
      <c r="E3348" s="11" t="s">
        <v>5352</v>
      </c>
      <c r="F3348" s="11" t="s">
        <v>10399</v>
      </c>
      <c r="G3348" s="12" t="s">
        <v>10400</v>
      </c>
      <c r="I3348" s="13"/>
      <c r="J3348" s="13"/>
      <c r="M3348" s="15"/>
      <c r="N3348" s="13"/>
      <c r="O3348" s="23" t="s">
        <v>416</v>
      </c>
      <c r="P3348" s="13"/>
      <c r="R3348" s="13"/>
      <c r="T3348" s="13"/>
      <c r="W3348" s="13"/>
      <c r="Y3348" s="13"/>
      <c r="Z3348" s="14"/>
      <c r="AD3348" s="13">
        <f t="shared" si="350"/>
        <v>1</v>
      </c>
      <c r="AE3348" s="13">
        <f t="shared" si="351"/>
        <v>0</v>
      </c>
      <c r="AF3348" s="13">
        <f t="shared" si="352"/>
        <v>0</v>
      </c>
      <c r="AG3348" s="13">
        <f t="shared" si="353"/>
        <v>0</v>
      </c>
      <c r="AH3348" s="12">
        <f t="shared" si="354"/>
        <v>1</v>
      </c>
    </row>
    <row r="3349" spans="1:34" hidden="1" x14ac:dyDescent="0.3">
      <c r="A3349" s="11" t="s">
        <v>10401</v>
      </c>
      <c r="B3349" s="12" t="s">
        <v>4976</v>
      </c>
      <c r="C3349" s="12" t="s">
        <v>9747</v>
      </c>
      <c r="D3349" s="11" t="s">
        <v>10390</v>
      </c>
      <c r="E3349" s="11" t="s">
        <v>10402</v>
      </c>
      <c r="F3349" s="11" t="s">
        <v>10401</v>
      </c>
      <c r="G3349" s="12" t="s">
        <v>10403</v>
      </c>
      <c r="I3349" s="13"/>
      <c r="J3349" s="13"/>
      <c r="M3349" s="15"/>
      <c r="N3349" s="13"/>
      <c r="O3349" s="23" t="s">
        <v>416</v>
      </c>
      <c r="P3349" s="13"/>
      <c r="R3349" s="13"/>
      <c r="T3349" s="13"/>
      <c r="W3349" s="13"/>
      <c r="Y3349" s="13"/>
      <c r="Z3349" s="14"/>
      <c r="AD3349" s="13">
        <f t="shared" si="350"/>
        <v>1</v>
      </c>
      <c r="AE3349" s="13">
        <f t="shared" si="351"/>
        <v>0</v>
      </c>
      <c r="AF3349" s="13">
        <f t="shared" si="352"/>
        <v>0</v>
      </c>
      <c r="AG3349" s="13">
        <f t="shared" si="353"/>
        <v>0</v>
      </c>
      <c r="AH3349" s="12">
        <f t="shared" si="354"/>
        <v>1</v>
      </c>
    </row>
    <row r="3350" spans="1:34" hidden="1" x14ac:dyDescent="0.3">
      <c r="A3350" s="11" t="s">
        <v>10404</v>
      </c>
      <c r="B3350" s="12" t="s">
        <v>4976</v>
      </c>
      <c r="C3350" s="12" t="s">
        <v>9747</v>
      </c>
      <c r="D3350" s="11" t="s">
        <v>10390</v>
      </c>
      <c r="E3350" s="11" t="s">
        <v>6828</v>
      </c>
      <c r="F3350" s="11" t="s">
        <v>10404</v>
      </c>
      <c r="G3350" s="12" t="s">
        <v>10405</v>
      </c>
      <c r="I3350" s="13"/>
      <c r="J3350" s="13"/>
      <c r="M3350" s="15"/>
      <c r="N3350" s="13"/>
      <c r="O3350" s="23" t="s">
        <v>416</v>
      </c>
      <c r="P3350" s="13"/>
      <c r="R3350" s="13"/>
      <c r="T3350" s="13"/>
      <c r="W3350" s="13"/>
      <c r="Y3350" s="13"/>
      <c r="Z3350" s="14"/>
      <c r="AD3350" s="13">
        <f t="shared" si="350"/>
        <v>1</v>
      </c>
      <c r="AE3350" s="13">
        <f t="shared" si="351"/>
        <v>0</v>
      </c>
      <c r="AF3350" s="13">
        <f t="shared" si="352"/>
        <v>0</v>
      </c>
      <c r="AG3350" s="13">
        <f t="shared" si="353"/>
        <v>0</v>
      </c>
      <c r="AH3350" s="12">
        <f t="shared" si="354"/>
        <v>1</v>
      </c>
    </row>
    <row r="3351" spans="1:34" hidden="1" x14ac:dyDescent="0.3">
      <c r="A3351" s="11" t="s">
        <v>10406</v>
      </c>
      <c r="B3351" s="12" t="s">
        <v>4976</v>
      </c>
      <c r="C3351" s="12" t="s">
        <v>9747</v>
      </c>
      <c r="D3351" s="11" t="s">
        <v>10390</v>
      </c>
      <c r="E3351" s="11" t="s">
        <v>3627</v>
      </c>
      <c r="F3351" s="11" t="s">
        <v>10406</v>
      </c>
      <c r="G3351" s="12" t="s">
        <v>10407</v>
      </c>
      <c r="I3351" s="13"/>
      <c r="J3351" s="13"/>
      <c r="M3351" s="15"/>
      <c r="N3351" s="13"/>
      <c r="O3351" s="23" t="s">
        <v>416</v>
      </c>
      <c r="P3351" s="13"/>
      <c r="R3351" s="13"/>
      <c r="T3351" s="13"/>
      <c r="W3351" s="13"/>
      <c r="Y3351" s="13"/>
      <c r="Z3351" s="14"/>
      <c r="AD3351" s="13">
        <f t="shared" si="346"/>
        <v>1</v>
      </c>
      <c r="AE3351" s="13">
        <f t="shared" si="347"/>
        <v>0</v>
      </c>
      <c r="AF3351" s="13">
        <f t="shared" si="348"/>
        <v>0</v>
      </c>
      <c r="AG3351" s="13">
        <f t="shared" si="349"/>
        <v>0</v>
      </c>
      <c r="AH3351" s="12">
        <f t="shared" si="345"/>
        <v>1</v>
      </c>
    </row>
    <row r="3352" spans="1:34" hidden="1" x14ac:dyDescent="0.3">
      <c r="A3352" s="11" t="s">
        <v>10408</v>
      </c>
      <c r="B3352" s="12" t="s">
        <v>4976</v>
      </c>
      <c r="C3352" s="12" t="s">
        <v>9747</v>
      </c>
      <c r="D3352" s="11" t="s">
        <v>10390</v>
      </c>
      <c r="E3352" s="11" t="s">
        <v>9135</v>
      </c>
      <c r="F3352" s="11" t="s">
        <v>10408</v>
      </c>
      <c r="G3352" s="12" t="s">
        <v>10409</v>
      </c>
      <c r="I3352" s="13"/>
      <c r="J3352" s="13"/>
      <c r="M3352" s="15"/>
      <c r="N3352" s="13"/>
      <c r="O3352" s="23" t="s">
        <v>416</v>
      </c>
      <c r="P3352" s="13"/>
      <c r="R3352" s="13"/>
      <c r="T3352" s="13"/>
      <c r="W3352" s="13"/>
      <c r="Y3352" s="13"/>
      <c r="Z3352" s="14"/>
      <c r="AD3352" s="13">
        <f t="shared" si="346"/>
        <v>1</v>
      </c>
      <c r="AE3352" s="13">
        <f t="shared" si="347"/>
        <v>0</v>
      </c>
      <c r="AF3352" s="13">
        <f t="shared" si="348"/>
        <v>0</v>
      </c>
      <c r="AG3352" s="13">
        <f t="shared" si="349"/>
        <v>0</v>
      </c>
      <c r="AH3352" s="12">
        <f t="shared" si="345"/>
        <v>1</v>
      </c>
    </row>
    <row r="3353" spans="1:34" hidden="1" x14ac:dyDescent="0.3">
      <c r="A3353" s="11" t="s">
        <v>10410</v>
      </c>
      <c r="B3353" s="12" t="s">
        <v>4976</v>
      </c>
      <c r="C3353" s="12" t="s">
        <v>9747</v>
      </c>
      <c r="D3353" s="11" t="s">
        <v>10411</v>
      </c>
      <c r="E3353" s="11" t="s">
        <v>10412</v>
      </c>
      <c r="F3353" s="11" t="s">
        <v>10410</v>
      </c>
      <c r="G3353" s="12" t="s">
        <v>10413</v>
      </c>
      <c r="I3353" s="13"/>
      <c r="J3353" s="13"/>
      <c r="M3353" s="15" t="s">
        <v>370</v>
      </c>
      <c r="N3353" s="13"/>
      <c r="O3353" s="13" t="s">
        <v>370</v>
      </c>
      <c r="P3353" s="13"/>
      <c r="R3353" s="13"/>
      <c r="T3353" s="13"/>
      <c r="W3353" s="13"/>
      <c r="Y3353" s="13"/>
      <c r="Z3353" s="14"/>
      <c r="AD3353" s="13">
        <f t="shared" si="346"/>
        <v>2</v>
      </c>
      <c r="AE3353" s="13">
        <f t="shared" si="347"/>
        <v>0</v>
      </c>
      <c r="AF3353" s="13">
        <f t="shared" si="348"/>
        <v>0</v>
      </c>
      <c r="AG3353" s="13">
        <f t="shared" si="349"/>
        <v>0</v>
      </c>
      <c r="AH3353" s="12">
        <f t="shared" si="345"/>
        <v>2</v>
      </c>
    </row>
    <row r="3354" spans="1:34" hidden="1" x14ac:dyDescent="0.3">
      <c r="A3354" s="11" t="s">
        <v>10414</v>
      </c>
      <c r="B3354" s="12" t="s">
        <v>4976</v>
      </c>
      <c r="C3354" s="12" t="s">
        <v>9747</v>
      </c>
      <c r="D3354" s="11" t="s">
        <v>10411</v>
      </c>
      <c r="E3354" s="11" t="s">
        <v>10415</v>
      </c>
      <c r="F3354" s="11" t="s">
        <v>10414</v>
      </c>
      <c r="G3354" s="12" t="s">
        <v>10416</v>
      </c>
      <c r="I3354" s="13"/>
      <c r="J3354" s="13" t="s">
        <v>370</v>
      </c>
      <c r="M3354" s="15" t="s">
        <v>370</v>
      </c>
      <c r="N3354" s="13"/>
      <c r="O3354" s="13" t="s">
        <v>370</v>
      </c>
      <c r="P3354" s="13"/>
      <c r="R3354" s="13"/>
      <c r="S3354" s="13" t="s">
        <v>370</v>
      </c>
      <c r="T3354" s="13"/>
      <c r="W3354" s="13" t="s">
        <v>370</v>
      </c>
      <c r="Y3354" s="13"/>
      <c r="Z3354" s="14"/>
      <c r="AD3354" s="13">
        <f t="shared" si="346"/>
        <v>5</v>
      </c>
      <c r="AE3354" s="13">
        <f t="shared" si="347"/>
        <v>0</v>
      </c>
      <c r="AF3354" s="13">
        <f t="shared" si="348"/>
        <v>0</v>
      </c>
      <c r="AG3354" s="13">
        <f t="shared" si="349"/>
        <v>0</v>
      </c>
      <c r="AH3354" s="12">
        <f t="shared" si="345"/>
        <v>5</v>
      </c>
    </row>
    <row r="3355" spans="1:34" hidden="1" x14ac:dyDescent="0.3">
      <c r="A3355" s="11" t="s">
        <v>10417</v>
      </c>
      <c r="B3355" s="12" t="s">
        <v>4976</v>
      </c>
      <c r="C3355" s="12" t="s">
        <v>9747</v>
      </c>
      <c r="D3355" s="11" t="s">
        <v>10411</v>
      </c>
      <c r="E3355" s="11" t="s">
        <v>10418</v>
      </c>
      <c r="F3355" s="11" t="s">
        <v>10417</v>
      </c>
      <c r="G3355" s="12" t="s">
        <v>10419</v>
      </c>
      <c r="I3355" s="13"/>
      <c r="J3355" s="13"/>
      <c r="M3355" s="16" t="s">
        <v>416</v>
      </c>
      <c r="N3355" s="13"/>
      <c r="P3355" s="13"/>
      <c r="R3355" s="13"/>
      <c r="T3355" s="13"/>
      <c r="W3355" s="13"/>
      <c r="Y3355" s="13"/>
      <c r="Z3355" s="14"/>
      <c r="AD3355" s="13">
        <f t="shared" si="346"/>
        <v>1</v>
      </c>
      <c r="AE3355" s="13">
        <f t="shared" si="347"/>
        <v>0</v>
      </c>
      <c r="AF3355" s="13">
        <f t="shared" si="348"/>
        <v>0</v>
      </c>
      <c r="AG3355" s="13">
        <f t="shared" si="349"/>
        <v>0</v>
      </c>
      <c r="AH3355" s="12">
        <f t="shared" si="345"/>
        <v>1</v>
      </c>
    </row>
    <row r="3356" spans="1:34" hidden="1" x14ac:dyDescent="0.3">
      <c r="A3356" s="11" t="s">
        <v>10420</v>
      </c>
      <c r="B3356" s="12" t="s">
        <v>4976</v>
      </c>
      <c r="C3356" s="12" t="s">
        <v>9747</v>
      </c>
      <c r="D3356" s="11" t="s">
        <v>10421</v>
      </c>
      <c r="E3356" s="11" t="s">
        <v>1241</v>
      </c>
      <c r="F3356" s="11" t="s">
        <v>10420</v>
      </c>
      <c r="G3356" s="12" t="s">
        <v>10422</v>
      </c>
      <c r="H3356" s="13" t="s">
        <v>370</v>
      </c>
      <c r="I3356" s="13"/>
      <c r="J3356" s="13" t="s">
        <v>370</v>
      </c>
      <c r="M3356" s="15"/>
      <c r="N3356" s="13"/>
      <c r="P3356" s="13"/>
      <c r="R3356" s="13" t="s">
        <v>370</v>
      </c>
      <c r="T3356" s="13"/>
      <c r="W3356" s="13"/>
      <c r="Y3356" s="13"/>
      <c r="Z3356" s="14"/>
      <c r="AD3356" s="13">
        <f t="shared" si="346"/>
        <v>3</v>
      </c>
      <c r="AE3356" s="13">
        <f t="shared" si="347"/>
        <v>0</v>
      </c>
      <c r="AF3356" s="13">
        <f t="shared" si="348"/>
        <v>0</v>
      </c>
      <c r="AG3356" s="13">
        <f t="shared" si="349"/>
        <v>0</v>
      </c>
      <c r="AH3356" s="12">
        <f t="shared" si="345"/>
        <v>3</v>
      </c>
    </row>
    <row r="3357" spans="1:34" hidden="1" x14ac:dyDescent="0.3">
      <c r="A3357" s="11" t="s">
        <v>10423</v>
      </c>
      <c r="B3357" s="12" t="s">
        <v>4976</v>
      </c>
      <c r="C3357" s="12" t="s">
        <v>9747</v>
      </c>
      <c r="D3357" s="11" t="s">
        <v>10421</v>
      </c>
      <c r="E3357" s="11" t="s">
        <v>10424</v>
      </c>
      <c r="F3357" s="11" t="s">
        <v>10423</v>
      </c>
      <c r="G3357" s="12" t="s">
        <v>10425</v>
      </c>
      <c r="H3357" s="13" t="s">
        <v>370</v>
      </c>
      <c r="I3357" s="13"/>
      <c r="J3357" s="13" t="s">
        <v>370</v>
      </c>
      <c r="M3357" s="15"/>
      <c r="N3357" s="13"/>
      <c r="P3357" s="13"/>
      <c r="R3357" s="13"/>
      <c r="T3357" s="13"/>
      <c r="W3357" s="13"/>
      <c r="Y3357" s="13"/>
      <c r="Z3357" s="14"/>
      <c r="AD3357" s="13">
        <f t="shared" si="346"/>
        <v>2</v>
      </c>
      <c r="AE3357" s="13">
        <f t="shared" si="347"/>
        <v>0</v>
      </c>
      <c r="AF3357" s="13">
        <f t="shared" si="348"/>
        <v>0</v>
      </c>
      <c r="AG3357" s="13">
        <f t="shared" si="349"/>
        <v>0</v>
      </c>
      <c r="AH3357" s="12">
        <f t="shared" si="345"/>
        <v>2</v>
      </c>
    </row>
    <row r="3358" spans="1:34" hidden="1" x14ac:dyDescent="0.3">
      <c r="A3358" s="11" t="s">
        <v>10426</v>
      </c>
      <c r="B3358" s="12" t="s">
        <v>4976</v>
      </c>
      <c r="C3358" s="12" t="s">
        <v>9747</v>
      </c>
      <c r="D3358" s="11" t="s">
        <v>10427</v>
      </c>
      <c r="E3358" s="11" t="s">
        <v>986</v>
      </c>
      <c r="F3358" s="11" t="s">
        <v>10426</v>
      </c>
      <c r="G3358" s="12" t="s">
        <v>10428</v>
      </c>
      <c r="I3358" s="13"/>
      <c r="J3358" s="13" t="s">
        <v>370</v>
      </c>
      <c r="K3358" s="14" t="s">
        <v>370</v>
      </c>
      <c r="M3358" s="15"/>
      <c r="N3358" s="13"/>
      <c r="P3358" s="13"/>
      <c r="R3358" s="13" t="s">
        <v>370</v>
      </c>
      <c r="T3358" s="13" t="s">
        <v>370</v>
      </c>
      <c r="W3358" s="13"/>
      <c r="Y3358" s="13"/>
      <c r="Z3358" s="14"/>
      <c r="AD3358" s="13">
        <f t="shared" si="346"/>
        <v>4</v>
      </c>
      <c r="AE3358" s="13">
        <f t="shared" si="347"/>
        <v>0</v>
      </c>
      <c r="AF3358" s="13">
        <f t="shared" si="348"/>
        <v>0</v>
      </c>
      <c r="AG3358" s="13">
        <f t="shared" si="349"/>
        <v>0</v>
      </c>
      <c r="AH3358" s="12">
        <f t="shared" si="345"/>
        <v>4</v>
      </c>
    </row>
    <row r="3359" spans="1:34" hidden="1" x14ac:dyDescent="0.3">
      <c r="A3359" s="11" t="s">
        <v>10429</v>
      </c>
      <c r="B3359" s="12" t="s">
        <v>4976</v>
      </c>
      <c r="C3359" s="12" t="s">
        <v>9747</v>
      </c>
      <c r="D3359" s="11" t="s">
        <v>10430</v>
      </c>
      <c r="E3359" s="11" t="s">
        <v>10431</v>
      </c>
      <c r="F3359" s="11" t="s">
        <v>10429</v>
      </c>
      <c r="G3359" s="12" t="s">
        <v>10432</v>
      </c>
      <c r="H3359" s="13" t="s">
        <v>370</v>
      </c>
      <c r="I3359" s="13"/>
      <c r="J3359" s="13" t="s">
        <v>370</v>
      </c>
      <c r="K3359" s="14" t="s">
        <v>524</v>
      </c>
      <c r="L3359" s="13" t="s">
        <v>370</v>
      </c>
      <c r="M3359" s="15"/>
      <c r="N3359" s="13"/>
      <c r="P3359" s="13"/>
      <c r="R3359" s="13" t="s">
        <v>396</v>
      </c>
      <c r="T3359" s="13"/>
      <c r="V3359" s="13" t="s">
        <v>524</v>
      </c>
      <c r="W3359" s="13"/>
      <c r="Y3359" s="13"/>
      <c r="Z3359" s="14" t="s">
        <v>524</v>
      </c>
      <c r="AD3359" s="13">
        <f t="shared" si="346"/>
        <v>3</v>
      </c>
      <c r="AE3359" s="13">
        <f t="shared" si="347"/>
        <v>0</v>
      </c>
      <c r="AF3359" s="13">
        <f t="shared" si="348"/>
        <v>3</v>
      </c>
      <c r="AG3359" s="13">
        <f t="shared" si="349"/>
        <v>0</v>
      </c>
      <c r="AH3359" s="12">
        <f t="shared" si="345"/>
        <v>6</v>
      </c>
    </row>
    <row r="3360" spans="1:34" hidden="1" x14ac:dyDescent="0.3">
      <c r="A3360" s="11" t="s">
        <v>10433</v>
      </c>
      <c r="B3360" s="12" t="s">
        <v>4976</v>
      </c>
      <c r="C3360" s="12" t="s">
        <v>9747</v>
      </c>
      <c r="D3360" s="11" t="s">
        <v>10434</v>
      </c>
      <c r="E3360" s="11" t="s">
        <v>3737</v>
      </c>
      <c r="F3360" s="11" t="s">
        <v>10433</v>
      </c>
      <c r="G3360" s="12" t="s">
        <v>10435</v>
      </c>
      <c r="H3360" s="13" t="s">
        <v>370</v>
      </c>
      <c r="I3360" s="13"/>
      <c r="J3360" s="13"/>
      <c r="K3360" s="14" t="s">
        <v>370</v>
      </c>
      <c r="M3360" s="15"/>
      <c r="N3360" s="13"/>
      <c r="P3360" s="13"/>
      <c r="R3360" s="13" t="s">
        <v>396</v>
      </c>
      <c r="T3360" s="13"/>
      <c r="V3360" s="13" t="s">
        <v>370</v>
      </c>
      <c r="W3360" s="13"/>
      <c r="Y3360" s="13"/>
      <c r="Z3360" s="14"/>
      <c r="AD3360" s="13">
        <f t="shared" si="346"/>
        <v>3</v>
      </c>
      <c r="AE3360" s="13">
        <f t="shared" si="347"/>
        <v>0</v>
      </c>
      <c r="AF3360" s="13">
        <f t="shared" si="348"/>
        <v>0</v>
      </c>
      <c r="AG3360" s="13">
        <f t="shared" si="349"/>
        <v>0</v>
      </c>
      <c r="AH3360" s="12">
        <f t="shared" si="345"/>
        <v>3</v>
      </c>
    </row>
    <row r="3361" spans="1:34" hidden="1" x14ac:dyDescent="0.3">
      <c r="A3361" s="11" t="s">
        <v>10436</v>
      </c>
      <c r="B3361" s="12" t="s">
        <v>4976</v>
      </c>
      <c r="C3361" s="12" t="s">
        <v>9747</v>
      </c>
      <c r="D3361" s="11" t="s">
        <v>10437</v>
      </c>
      <c r="E3361" s="11" t="s">
        <v>6997</v>
      </c>
      <c r="F3361" s="11" t="s">
        <v>10436</v>
      </c>
      <c r="G3361" s="12" t="s">
        <v>10438</v>
      </c>
      <c r="H3361" s="13" t="s">
        <v>370</v>
      </c>
      <c r="I3361" s="13"/>
      <c r="J3361" s="13" t="s">
        <v>370</v>
      </c>
      <c r="K3361" s="14" t="s">
        <v>370</v>
      </c>
      <c r="M3361" s="15"/>
      <c r="N3361" s="13"/>
      <c r="P3361" s="13"/>
      <c r="R3361" s="13" t="s">
        <v>370</v>
      </c>
      <c r="S3361" s="13" t="s">
        <v>549</v>
      </c>
      <c r="T3361" s="13"/>
      <c r="V3361" s="13" t="s">
        <v>370</v>
      </c>
      <c r="W3361" s="13"/>
      <c r="Y3361" s="13"/>
      <c r="Z3361" s="14"/>
      <c r="AD3361" s="13">
        <f t="shared" si="346"/>
        <v>5</v>
      </c>
      <c r="AE3361" s="13">
        <f t="shared" si="347"/>
        <v>0</v>
      </c>
      <c r="AF3361" s="13">
        <f t="shared" si="348"/>
        <v>0</v>
      </c>
      <c r="AG3361" s="13">
        <f t="shared" si="349"/>
        <v>1</v>
      </c>
      <c r="AH3361" s="12">
        <f t="shared" si="345"/>
        <v>6</v>
      </c>
    </row>
    <row r="3362" spans="1:34" hidden="1" x14ac:dyDescent="0.3">
      <c r="A3362" s="11" t="s">
        <v>10439</v>
      </c>
      <c r="B3362" s="12" t="s">
        <v>4976</v>
      </c>
      <c r="C3362" s="12" t="s">
        <v>9747</v>
      </c>
      <c r="D3362" s="11" t="s">
        <v>10437</v>
      </c>
      <c r="E3362" s="11" t="s">
        <v>8191</v>
      </c>
      <c r="F3362" s="11" t="s">
        <v>10439</v>
      </c>
      <c r="G3362" s="12" t="s">
        <v>10440</v>
      </c>
      <c r="I3362" s="13"/>
      <c r="J3362" s="13"/>
      <c r="K3362" s="17" t="s">
        <v>416</v>
      </c>
      <c r="M3362" s="15"/>
      <c r="N3362" s="13"/>
      <c r="P3362" s="13"/>
      <c r="R3362" s="13"/>
      <c r="T3362" s="13"/>
      <c r="W3362" s="13"/>
      <c r="Y3362" s="13"/>
      <c r="Z3362" s="14"/>
      <c r="AD3362" s="13">
        <f t="shared" si="346"/>
        <v>1</v>
      </c>
      <c r="AE3362" s="13">
        <f t="shared" si="347"/>
        <v>0</v>
      </c>
      <c r="AF3362" s="13">
        <f t="shared" si="348"/>
        <v>0</v>
      </c>
      <c r="AG3362" s="13">
        <f t="shared" si="349"/>
        <v>0</v>
      </c>
      <c r="AH3362" s="12">
        <f t="shared" si="345"/>
        <v>1</v>
      </c>
    </row>
    <row r="3363" spans="1:34" hidden="1" x14ac:dyDescent="0.3">
      <c r="A3363" s="11" t="s">
        <v>10441</v>
      </c>
      <c r="B3363" s="12" t="s">
        <v>4976</v>
      </c>
      <c r="C3363" s="12" t="s">
        <v>9747</v>
      </c>
      <c r="D3363" s="11" t="s">
        <v>10437</v>
      </c>
      <c r="E3363" s="11" t="s">
        <v>10442</v>
      </c>
      <c r="F3363" s="11" t="s">
        <v>10441</v>
      </c>
      <c r="G3363" s="12" t="s">
        <v>10443</v>
      </c>
      <c r="I3363" s="13"/>
      <c r="J3363" s="13"/>
      <c r="K3363" s="17"/>
      <c r="M3363" s="15" t="s">
        <v>359</v>
      </c>
      <c r="N3363" s="13"/>
      <c r="P3363" s="13"/>
      <c r="R3363" s="13"/>
      <c r="T3363" s="13"/>
      <c r="U3363" s="13" t="s">
        <v>359</v>
      </c>
      <c r="W3363" s="13" t="s">
        <v>359</v>
      </c>
      <c r="Y3363" s="13"/>
      <c r="Z3363" s="14"/>
      <c r="AD3363" s="13">
        <f t="shared" si="346"/>
        <v>3</v>
      </c>
      <c r="AE3363" s="13">
        <f t="shared" si="347"/>
        <v>0</v>
      </c>
      <c r="AF3363" s="13">
        <f t="shared" si="348"/>
        <v>0</v>
      </c>
      <c r="AG3363" s="13">
        <f t="shared" si="349"/>
        <v>0</v>
      </c>
      <c r="AH3363" s="12">
        <f t="shared" si="345"/>
        <v>3</v>
      </c>
    </row>
    <row r="3364" spans="1:34" hidden="1" x14ac:dyDescent="0.3">
      <c r="A3364" s="11" t="s">
        <v>10444</v>
      </c>
      <c r="B3364" s="12" t="s">
        <v>4976</v>
      </c>
      <c r="C3364" s="12" t="s">
        <v>9747</v>
      </c>
      <c r="D3364" s="11" t="s">
        <v>10437</v>
      </c>
      <c r="E3364" s="11" t="s">
        <v>1973</v>
      </c>
      <c r="F3364" s="11" t="s">
        <v>10444</v>
      </c>
      <c r="G3364" s="12" t="s">
        <v>10445</v>
      </c>
      <c r="I3364" s="13"/>
      <c r="J3364" s="13" t="s">
        <v>370</v>
      </c>
      <c r="K3364" s="14" t="s">
        <v>370</v>
      </c>
      <c r="M3364" s="15" t="s">
        <v>370</v>
      </c>
      <c r="N3364" s="13"/>
      <c r="O3364" s="13" t="s">
        <v>370</v>
      </c>
      <c r="P3364" s="13" t="s">
        <v>396</v>
      </c>
      <c r="Q3364" s="13" t="s">
        <v>370</v>
      </c>
      <c r="R3364" s="13"/>
      <c r="S3364" s="13" t="s">
        <v>370</v>
      </c>
      <c r="T3364" s="13" t="s">
        <v>370</v>
      </c>
      <c r="W3364" s="13" t="s">
        <v>370</v>
      </c>
      <c r="Y3364" s="13"/>
      <c r="Z3364" s="14"/>
      <c r="AD3364" s="13">
        <f t="shared" si="346"/>
        <v>8</v>
      </c>
      <c r="AE3364" s="13">
        <f t="shared" si="347"/>
        <v>0</v>
      </c>
      <c r="AF3364" s="13">
        <f t="shared" si="348"/>
        <v>0</v>
      </c>
      <c r="AG3364" s="13">
        <f t="shared" si="349"/>
        <v>0</v>
      </c>
      <c r="AH3364" s="12">
        <f t="shared" si="345"/>
        <v>8</v>
      </c>
    </row>
    <row r="3365" spans="1:34" hidden="1" x14ac:dyDescent="0.3">
      <c r="A3365" s="11" t="s">
        <v>10446</v>
      </c>
      <c r="B3365" s="12" t="s">
        <v>4976</v>
      </c>
      <c r="C3365" s="12" t="s">
        <v>9747</v>
      </c>
      <c r="D3365" s="11" t="s">
        <v>10437</v>
      </c>
      <c r="E3365" s="11" t="s">
        <v>2175</v>
      </c>
      <c r="F3365" s="11" t="s">
        <v>10446</v>
      </c>
      <c r="G3365" s="12" t="s">
        <v>10447</v>
      </c>
      <c r="I3365" s="13"/>
      <c r="J3365" s="13"/>
      <c r="K3365" s="17" t="s">
        <v>416</v>
      </c>
      <c r="M3365" s="15"/>
      <c r="N3365" s="13"/>
      <c r="P3365" s="13"/>
      <c r="R3365" s="13"/>
      <c r="T3365" s="13"/>
      <c r="W3365" s="13"/>
      <c r="Y3365" s="13"/>
      <c r="Z3365" s="14"/>
      <c r="AD3365" s="13">
        <f t="shared" si="346"/>
        <v>1</v>
      </c>
      <c r="AE3365" s="13">
        <f t="shared" si="347"/>
        <v>0</v>
      </c>
      <c r="AF3365" s="13">
        <f t="shared" si="348"/>
        <v>0</v>
      </c>
      <c r="AG3365" s="13">
        <f t="shared" si="349"/>
        <v>0</v>
      </c>
      <c r="AH3365" s="12">
        <f t="shared" si="345"/>
        <v>1</v>
      </c>
    </row>
    <row r="3366" spans="1:34" hidden="1" x14ac:dyDescent="0.3">
      <c r="A3366" s="11" t="s">
        <v>10448</v>
      </c>
      <c r="B3366" s="12" t="s">
        <v>4976</v>
      </c>
      <c r="C3366" s="12" t="s">
        <v>9747</v>
      </c>
      <c r="D3366" s="11" t="s">
        <v>10437</v>
      </c>
      <c r="E3366" s="11" t="s">
        <v>10449</v>
      </c>
      <c r="F3366" s="11" t="s">
        <v>10448</v>
      </c>
      <c r="G3366" s="12" t="s">
        <v>10450</v>
      </c>
      <c r="H3366" s="13" t="s">
        <v>370</v>
      </c>
      <c r="I3366" s="13"/>
      <c r="J3366" s="13" t="s">
        <v>370</v>
      </c>
      <c r="K3366" s="14" t="s">
        <v>370</v>
      </c>
      <c r="M3366" s="15"/>
      <c r="N3366" s="13"/>
      <c r="P3366" s="13"/>
      <c r="R3366" s="13" t="s">
        <v>370</v>
      </c>
      <c r="T3366" s="13"/>
      <c r="V3366" s="13" t="s">
        <v>370</v>
      </c>
      <c r="W3366" s="13"/>
      <c r="Y3366" s="13"/>
      <c r="Z3366" s="14"/>
      <c r="AD3366" s="13">
        <f t="shared" si="346"/>
        <v>5</v>
      </c>
      <c r="AE3366" s="13">
        <f t="shared" si="347"/>
        <v>0</v>
      </c>
      <c r="AF3366" s="13">
        <f t="shared" si="348"/>
        <v>0</v>
      </c>
      <c r="AG3366" s="13">
        <f t="shared" si="349"/>
        <v>0</v>
      </c>
      <c r="AH3366" s="12">
        <f t="shared" si="345"/>
        <v>5</v>
      </c>
    </row>
    <row r="3367" spans="1:34" hidden="1" x14ac:dyDescent="0.3">
      <c r="A3367" s="11" t="s">
        <v>10451</v>
      </c>
      <c r="B3367" s="12" t="s">
        <v>4976</v>
      </c>
      <c r="C3367" s="12" t="s">
        <v>9747</v>
      </c>
      <c r="D3367" s="11" t="s">
        <v>10452</v>
      </c>
      <c r="E3367" s="11" t="s">
        <v>10453</v>
      </c>
      <c r="F3367" s="11" t="s">
        <v>10451</v>
      </c>
      <c r="G3367" s="12" t="s">
        <v>10454</v>
      </c>
      <c r="H3367" s="13" t="s">
        <v>370</v>
      </c>
      <c r="I3367" s="13"/>
      <c r="J3367" s="13"/>
      <c r="K3367" s="14" t="s">
        <v>370</v>
      </c>
      <c r="M3367" s="15"/>
      <c r="N3367" s="13"/>
      <c r="P3367" s="13"/>
      <c r="R3367" s="13" t="s">
        <v>524</v>
      </c>
      <c r="T3367" s="13"/>
      <c r="V3367" s="13" t="s">
        <v>370</v>
      </c>
      <c r="W3367" s="13"/>
      <c r="Y3367" s="13"/>
      <c r="Z3367" s="14"/>
      <c r="AD3367" s="13">
        <f t="shared" si="346"/>
        <v>3</v>
      </c>
      <c r="AE3367" s="13">
        <f t="shared" si="347"/>
        <v>0</v>
      </c>
      <c r="AF3367" s="13">
        <f t="shared" si="348"/>
        <v>1</v>
      </c>
      <c r="AG3367" s="13">
        <f t="shared" si="349"/>
        <v>0</v>
      </c>
      <c r="AH3367" s="12">
        <f t="shared" si="345"/>
        <v>4</v>
      </c>
    </row>
    <row r="3368" spans="1:34" hidden="1" x14ac:dyDescent="0.3">
      <c r="A3368" s="11" t="s">
        <v>10455</v>
      </c>
      <c r="B3368" s="12" t="s">
        <v>4976</v>
      </c>
      <c r="C3368" s="12" t="s">
        <v>9747</v>
      </c>
      <c r="D3368" s="11" t="s">
        <v>10456</v>
      </c>
      <c r="E3368" s="11" t="s">
        <v>3457</v>
      </c>
      <c r="F3368" s="11" t="s">
        <v>10455</v>
      </c>
      <c r="G3368" s="12" t="s">
        <v>10457</v>
      </c>
      <c r="I3368" s="13"/>
      <c r="J3368" s="13" t="s">
        <v>370</v>
      </c>
      <c r="K3368" s="14" t="s">
        <v>370</v>
      </c>
      <c r="M3368" s="15" t="s">
        <v>370</v>
      </c>
      <c r="N3368" s="13"/>
      <c r="O3368" s="13" t="s">
        <v>370</v>
      </c>
      <c r="P3368" s="13" t="s">
        <v>370</v>
      </c>
      <c r="Q3368" s="13" t="s">
        <v>370</v>
      </c>
      <c r="R3368" s="13" t="s">
        <v>524</v>
      </c>
      <c r="S3368" s="13" t="s">
        <v>370</v>
      </c>
      <c r="T3368" s="13" t="s">
        <v>370</v>
      </c>
      <c r="W3368" s="13" t="s">
        <v>370</v>
      </c>
      <c r="Y3368" s="13"/>
      <c r="Z3368" s="14"/>
      <c r="AD3368" s="13">
        <f t="shared" si="346"/>
        <v>9</v>
      </c>
      <c r="AE3368" s="13">
        <f t="shared" si="347"/>
        <v>0</v>
      </c>
      <c r="AF3368" s="13">
        <f t="shared" si="348"/>
        <v>1</v>
      </c>
      <c r="AG3368" s="13">
        <f t="shared" si="349"/>
        <v>0</v>
      </c>
      <c r="AH3368" s="12">
        <f t="shared" si="345"/>
        <v>10</v>
      </c>
    </row>
    <row r="3369" spans="1:34" hidden="1" x14ac:dyDescent="0.3">
      <c r="A3369" s="11" t="s">
        <v>10458</v>
      </c>
      <c r="B3369" s="12" t="s">
        <v>4976</v>
      </c>
      <c r="C3369" s="12" t="s">
        <v>9747</v>
      </c>
      <c r="D3369" s="11" t="s">
        <v>10456</v>
      </c>
      <c r="E3369" s="11" t="s">
        <v>3898</v>
      </c>
      <c r="F3369" s="11" t="s">
        <v>10458</v>
      </c>
      <c r="G3369" s="12" t="s">
        <v>10459</v>
      </c>
      <c r="H3369" s="13" t="s">
        <v>396</v>
      </c>
      <c r="I3369" s="13"/>
      <c r="J3369" s="13"/>
      <c r="K3369" s="17" t="s">
        <v>416</v>
      </c>
      <c r="M3369" s="15"/>
      <c r="N3369" s="13"/>
      <c r="P3369" s="13"/>
      <c r="R3369" s="13" t="s">
        <v>524</v>
      </c>
      <c r="T3369" s="13"/>
      <c r="W3369" s="13"/>
      <c r="Y3369" s="13"/>
      <c r="Z3369" s="14"/>
      <c r="AD3369" s="13">
        <f t="shared" si="346"/>
        <v>1</v>
      </c>
      <c r="AE3369" s="13">
        <f t="shared" si="347"/>
        <v>0</v>
      </c>
      <c r="AF3369" s="13">
        <f t="shared" si="348"/>
        <v>1</v>
      </c>
      <c r="AG3369" s="13">
        <f t="shared" si="349"/>
        <v>0</v>
      </c>
      <c r="AH3369" s="12">
        <f t="shared" si="345"/>
        <v>2</v>
      </c>
    </row>
    <row r="3370" spans="1:34" hidden="1" x14ac:dyDescent="0.3">
      <c r="A3370" s="11" t="s">
        <v>10460</v>
      </c>
      <c r="B3370" s="12" t="s">
        <v>4976</v>
      </c>
      <c r="C3370" s="12" t="s">
        <v>9747</v>
      </c>
      <c r="D3370" s="11" t="s">
        <v>10461</v>
      </c>
      <c r="E3370" s="11" t="s">
        <v>10462</v>
      </c>
      <c r="F3370" s="11" t="s">
        <v>10460</v>
      </c>
      <c r="G3370" s="12" t="s">
        <v>10463</v>
      </c>
      <c r="H3370" s="13" t="s">
        <v>370</v>
      </c>
      <c r="I3370" s="13"/>
      <c r="J3370" s="13" t="s">
        <v>370</v>
      </c>
      <c r="K3370" s="14" t="s">
        <v>370</v>
      </c>
      <c r="M3370" s="15" t="s">
        <v>370</v>
      </c>
      <c r="N3370" s="13"/>
      <c r="O3370" s="13" t="s">
        <v>370</v>
      </c>
      <c r="P3370" s="13"/>
      <c r="Q3370" s="13" t="s">
        <v>370</v>
      </c>
      <c r="R3370" s="13" t="s">
        <v>370</v>
      </c>
      <c r="S3370" s="13" t="s">
        <v>370</v>
      </c>
      <c r="T3370" s="13" t="s">
        <v>396</v>
      </c>
      <c r="W3370" s="13" t="s">
        <v>370</v>
      </c>
      <c r="Y3370" s="13"/>
      <c r="Z3370" s="14"/>
      <c r="AD3370" s="13">
        <f t="shared" si="346"/>
        <v>9</v>
      </c>
      <c r="AE3370" s="13">
        <f t="shared" si="347"/>
        <v>0</v>
      </c>
      <c r="AF3370" s="13">
        <f t="shared" si="348"/>
        <v>0</v>
      </c>
      <c r="AG3370" s="13">
        <f t="shared" si="349"/>
        <v>0</v>
      </c>
      <c r="AH3370" s="12">
        <f t="shared" si="345"/>
        <v>9</v>
      </c>
    </row>
    <row r="3371" spans="1:34" hidden="1" x14ac:dyDescent="0.3">
      <c r="A3371" s="11" t="s">
        <v>10464</v>
      </c>
      <c r="B3371" s="12" t="s">
        <v>4976</v>
      </c>
      <c r="C3371" s="12" t="s">
        <v>9747</v>
      </c>
      <c r="D3371" s="11" t="s">
        <v>10465</v>
      </c>
      <c r="E3371" s="11" t="s">
        <v>10466</v>
      </c>
      <c r="F3371" s="11" t="s">
        <v>10464</v>
      </c>
      <c r="G3371" s="12" t="s">
        <v>10467</v>
      </c>
      <c r="I3371" s="13"/>
      <c r="J3371" s="13"/>
      <c r="M3371" s="15" t="s">
        <v>370</v>
      </c>
      <c r="N3371" s="13"/>
      <c r="O3371" s="13" t="s">
        <v>370</v>
      </c>
      <c r="P3371" s="13"/>
      <c r="R3371" s="13"/>
      <c r="S3371" s="13" t="s">
        <v>370</v>
      </c>
      <c r="T3371" s="13"/>
      <c r="W3371" s="13"/>
      <c r="Y3371" s="13"/>
      <c r="Z3371" s="14"/>
      <c r="AD3371" s="13">
        <f t="shared" si="346"/>
        <v>3</v>
      </c>
      <c r="AE3371" s="13">
        <f t="shared" si="347"/>
        <v>0</v>
      </c>
      <c r="AF3371" s="13">
        <f t="shared" si="348"/>
        <v>0</v>
      </c>
      <c r="AG3371" s="13">
        <f t="shared" si="349"/>
        <v>0</v>
      </c>
      <c r="AH3371" s="12">
        <f t="shared" si="345"/>
        <v>3</v>
      </c>
    </row>
    <row r="3372" spans="1:34" hidden="1" x14ac:dyDescent="0.3">
      <c r="A3372" s="11" t="s">
        <v>10468</v>
      </c>
      <c r="B3372" s="12" t="s">
        <v>4976</v>
      </c>
      <c r="C3372" s="12" t="s">
        <v>9747</v>
      </c>
      <c r="D3372" s="11" t="s">
        <v>10469</v>
      </c>
      <c r="E3372" s="11" t="s">
        <v>10470</v>
      </c>
      <c r="F3372" s="11" t="s">
        <v>10468</v>
      </c>
      <c r="G3372" s="12" t="s">
        <v>10471</v>
      </c>
      <c r="I3372" s="13"/>
      <c r="J3372" s="13"/>
      <c r="M3372" s="15" t="s">
        <v>370</v>
      </c>
      <c r="N3372" s="13"/>
      <c r="O3372" s="13" t="s">
        <v>370</v>
      </c>
      <c r="P3372" s="13"/>
      <c r="R3372" s="13"/>
      <c r="T3372" s="13"/>
      <c r="W3372" s="13"/>
      <c r="Y3372" s="13"/>
      <c r="Z3372" s="14"/>
      <c r="AD3372" s="13">
        <f t="shared" si="346"/>
        <v>2</v>
      </c>
      <c r="AE3372" s="13">
        <f t="shared" si="347"/>
        <v>0</v>
      </c>
      <c r="AF3372" s="13">
        <f t="shared" si="348"/>
        <v>0</v>
      </c>
      <c r="AG3372" s="13">
        <f t="shared" si="349"/>
        <v>0</v>
      </c>
      <c r="AH3372" s="12">
        <f t="shared" si="345"/>
        <v>2</v>
      </c>
    </row>
    <row r="3373" spans="1:34" hidden="1" x14ac:dyDescent="0.3">
      <c r="A3373" s="11" t="s">
        <v>10472</v>
      </c>
      <c r="B3373" s="12" t="s">
        <v>4976</v>
      </c>
      <c r="C3373" s="12" t="s">
        <v>9747</v>
      </c>
      <c r="D3373" s="11" t="s">
        <v>10469</v>
      </c>
      <c r="E3373" s="11" t="s">
        <v>6054</v>
      </c>
      <c r="F3373" s="11" t="s">
        <v>10472</v>
      </c>
      <c r="G3373" s="12" t="s">
        <v>10473</v>
      </c>
      <c r="I3373" s="13"/>
      <c r="J3373" s="13"/>
      <c r="M3373" s="15" t="s">
        <v>370</v>
      </c>
      <c r="N3373" s="13"/>
      <c r="O3373" s="13" t="s">
        <v>370</v>
      </c>
      <c r="P3373" s="13"/>
      <c r="R3373" s="13"/>
      <c r="S3373" s="13" t="s">
        <v>370</v>
      </c>
      <c r="T3373" s="13"/>
      <c r="W3373" s="13"/>
      <c r="Y3373" s="13"/>
      <c r="Z3373" s="14"/>
      <c r="AD3373" s="13">
        <f t="shared" si="346"/>
        <v>3</v>
      </c>
      <c r="AE3373" s="13">
        <f t="shared" si="347"/>
        <v>0</v>
      </c>
      <c r="AF3373" s="13">
        <f t="shared" si="348"/>
        <v>0</v>
      </c>
      <c r="AG3373" s="13">
        <f t="shared" si="349"/>
        <v>0</v>
      </c>
      <c r="AH3373" s="12">
        <f t="shared" si="345"/>
        <v>3</v>
      </c>
    </row>
    <row r="3374" spans="1:34" hidden="1" x14ac:dyDescent="0.3">
      <c r="A3374" s="11" t="s">
        <v>10474</v>
      </c>
      <c r="B3374" s="12" t="s">
        <v>4976</v>
      </c>
      <c r="C3374" s="12" t="s">
        <v>9747</v>
      </c>
      <c r="D3374" s="11" t="s">
        <v>10469</v>
      </c>
      <c r="E3374" s="11" t="s">
        <v>8129</v>
      </c>
      <c r="F3374" s="11" t="s">
        <v>10474</v>
      </c>
      <c r="G3374" s="12" t="s">
        <v>10475</v>
      </c>
      <c r="I3374" s="13"/>
      <c r="J3374" s="13" t="s">
        <v>370</v>
      </c>
      <c r="M3374" s="15"/>
      <c r="N3374" s="13"/>
      <c r="P3374" s="13"/>
      <c r="R3374" s="13"/>
      <c r="S3374" s="13" t="s">
        <v>370</v>
      </c>
      <c r="T3374" s="13"/>
      <c r="W3374" s="13"/>
      <c r="Y3374" s="13"/>
      <c r="Z3374" s="14"/>
      <c r="AD3374" s="13">
        <f t="shared" si="346"/>
        <v>2</v>
      </c>
      <c r="AE3374" s="13">
        <f t="shared" si="347"/>
        <v>0</v>
      </c>
      <c r="AF3374" s="13">
        <f t="shared" si="348"/>
        <v>0</v>
      </c>
      <c r="AG3374" s="13">
        <f t="shared" si="349"/>
        <v>0</v>
      </c>
      <c r="AH3374" s="12">
        <f t="shared" si="345"/>
        <v>2</v>
      </c>
    </row>
    <row r="3375" spans="1:34" hidden="1" x14ac:dyDescent="0.3">
      <c r="A3375" s="11" t="s">
        <v>10476</v>
      </c>
      <c r="B3375" s="12" t="s">
        <v>4976</v>
      </c>
      <c r="C3375" s="12" t="s">
        <v>9747</v>
      </c>
      <c r="D3375" s="11" t="s">
        <v>10469</v>
      </c>
      <c r="E3375" s="11" t="s">
        <v>8264</v>
      </c>
      <c r="F3375" s="11" t="s">
        <v>10476</v>
      </c>
      <c r="G3375" s="12" t="s">
        <v>10477</v>
      </c>
      <c r="I3375" s="13"/>
      <c r="J3375" s="13"/>
      <c r="M3375" s="15" t="s">
        <v>370</v>
      </c>
      <c r="N3375" s="13"/>
      <c r="O3375" s="13" t="s">
        <v>370</v>
      </c>
      <c r="P3375" s="13"/>
      <c r="R3375" s="13"/>
      <c r="S3375" s="13" t="s">
        <v>370</v>
      </c>
      <c r="T3375" s="13"/>
      <c r="W3375" s="13" t="s">
        <v>370</v>
      </c>
      <c r="Y3375" s="13"/>
      <c r="Z3375" s="14"/>
      <c r="AD3375" s="13">
        <f t="shared" si="346"/>
        <v>4</v>
      </c>
      <c r="AE3375" s="13">
        <f t="shared" si="347"/>
        <v>0</v>
      </c>
      <c r="AF3375" s="13">
        <f t="shared" si="348"/>
        <v>0</v>
      </c>
      <c r="AG3375" s="13">
        <f t="shared" si="349"/>
        <v>0</v>
      </c>
      <c r="AH3375" s="12">
        <f t="shared" si="345"/>
        <v>4</v>
      </c>
    </row>
    <row r="3376" spans="1:34" hidden="1" x14ac:dyDescent="0.3">
      <c r="A3376" s="11" t="s">
        <v>10478</v>
      </c>
      <c r="B3376" s="12" t="s">
        <v>4976</v>
      </c>
      <c r="C3376" s="12" t="s">
        <v>9747</v>
      </c>
      <c r="D3376" s="11" t="s">
        <v>10469</v>
      </c>
      <c r="E3376" s="11" t="s">
        <v>10479</v>
      </c>
      <c r="F3376" s="11" t="s">
        <v>10478</v>
      </c>
      <c r="G3376" s="12" t="s">
        <v>10480</v>
      </c>
      <c r="I3376" s="13"/>
      <c r="J3376" s="13"/>
      <c r="M3376" s="15"/>
      <c r="N3376" s="13"/>
      <c r="P3376" s="13"/>
      <c r="R3376" s="13"/>
      <c r="S3376" s="16" t="s">
        <v>416</v>
      </c>
      <c r="T3376" s="13"/>
      <c r="W3376" s="13"/>
      <c r="Y3376" s="13"/>
      <c r="Z3376" s="14"/>
      <c r="AD3376" s="13">
        <f t="shared" si="346"/>
        <v>1</v>
      </c>
      <c r="AE3376" s="13">
        <f t="shared" si="347"/>
        <v>0</v>
      </c>
      <c r="AF3376" s="13">
        <f t="shared" si="348"/>
        <v>0</v>
      </c>
      <c r="AG3376" s="13">
        <f t="shared" si="349"/>
        <v>0</v>
      </c>
      <c r="AH3376" s="12">
        <f t="shared" si="345"/>
        <v>1</v>
      </c>
    </row>
    <row r="3377" spans="1:34" hidden="1" x14ac:dyDescent="0.3">
      <c r="A3377" s="11" t="s">
        <v>10481</v>
      </c>
      <c r="B3377" s="12" t="s">
        <v>4976</v>
      </c>
      <c r="C3377" s="12" t="s">
        <v>9747</v>
      </c>
      <c r="D3377" s="11" t="s">
        <v>10482</v>
      </c>
      <c r="E3377" s="11" t="s">
        <v>10483</v>
      </c>
      <c r="F3377" s="11" t="s">
        <v>10481</v>
      </c>
      <c r="G3377" s="12" t="s">
        <v>10484</v>
      </c>
      <c r="H3377" s="13" t="s">
        <v>370</v>
      </c>
      <c r="I3377" s="13"/>
      <c r="J3377" s="13" t="s">
        <v>370</v>
      </c>
      <c r="K3377" s="14" t="s">
        <v>370</v>
      </c>
      <c r="M3377" s="15" t="s">
        <v>370</v>
      </c>
      <c r="N3377" s="13"/>
      <c r="O3377" s="13" t="s">
        <v>370</v>
      </c>
      <c r="P3377" s="13"/>
      <c r="R3377" s="13" t="s">
        <v>370</v>
      </c>
      <c r="S3377" s="13" t="s">
        <v>370</v>
      </c>
      <c r="T3377" s="13"/>
      <c r="V3377" s="13" t="s">
        <v>370</v>
      </c>
      <c r="W3377" s="13" t="s">
        <v>370</v>
      </c>
      <c r="Y3377" s="13"/>
      <c r="Z3377" s="14"/>
      <c r="AD3377" s="13">
        <f t="shared" si="346"/>
        <v>9</v>
      </c>
      <c r="AE3377" s="13">
        <f t="shared" si="347"/>
        <v>0</v>
      </c>
      <c r="AF3377" s="13">
        <f t="shared" si="348"/>
        <v>0</v>
      </c>
      <c r="AG3377" s="13">
        <f t="shared" si="349"/>
        <v>0</v>
      </c>
      <c r="AH3377" s="12">
        <f t="shared" si="345"/>
        <v>9</v>
      </c>
    </row>
    <row r="3378" spans="1:34" hidden="1" x14ac:dyDescent="0.3">
      <c r="A3378" s="11" t="s">
        <v>10485</v>
      </c>
      <c r="B3378" s="12" t="s">
        <v>4976</v>
      </c>
      <c r="C3378" s="12" t="s">
        <v>9747</v>
      </c>
      <c r="D3378" s="11" t="s">
        <v>10486</v>
      </c>
      <c r="E3378" s="11" t="s">
        <v>9387</v>
      </c>
      <c r="F3378" s="11" t="s">
        <v>10485</v>
      </c>
      <c r="G3378" s="12" t="s">
        <v>10487</v>
      </c>
      <c r="H3378" s="13" t="s">
        <v>370</v>
      </c>
      <c r="I3378" s="13"/>
      <c r="J3378" s="13" t="s">
        <v>370</v>
      </c>
      <c r="K3378" s="14" t="s">
        <v>370</v>
      </c>
      <c r="L3378" s="13" t="s">
        <v>370</v>
      </c>
      <c r="M3378" s="15"/>
      <c r="N3378" s="13"/>
      <c r="O3378" s="13" t="s">
        <v>370</v>
      </c>
      <c r="P3378" s="13"/>
      <c r="R3378" s="13" t="s">
        <v>370</v>
      </c>
      <c r="S3378" s="13" t="s">
        <v>370</v>
      </c>
      <c r="T3378" s="13"/>
      <c r="V3378" s="13" t="s">
        <v>370</v>
      </c>
      <c r="W3378" s="13"/>
      <c r="Y3378" s="13"/>
      <c r="Z3378" s="14"/>
      <c r="AD3378" s="13">
        <f t="shared" si="346"/>
        <v>8</v>
      </c>
      <c r="AE3378" s="13">
        <f t="shared" si="347"/>
        <v>0</v>
      </c>
      <c r="AF3378" s="13">
        <f t="shared" si="348"/>
        <v>0</v>
      </c>
      <c r="AG3378" s="13">
        <f t="shared" si="349"/>
        <v>0</v>
      </c>
      <c r="AH3378" s="12">
        <f t="shared" si="345"/>
        <v>8</v>
      </c>
    </row>
    <row r="3379" spans="1:34" hidden="1" x14ac:dyDescent="0.3">
      <c r="A3379" s="11" t="s">
        <v>10488</v>
      </c>
      <c r="B3379" s="12" t="s">
        <v>4976</v>
      </c>
      <c r="C3379" s="12" t="s">
        <v>9747</v>
      </c>
      <c r="D3379" s="11" t="s">
        <v>10489</v>
      </c>
      <c r="E3379" s="11" t="s">
        <v>1259</v>
      </c>
      <c r="F3379" s="11" t="s">
        <v>10488</v>
      </c>
      <c r="G3379" s="12" t="s">
        <v>10490</v>
      </c>
      <c r="H3379" s="13" t="s">
        <v>370</v>
      </c>
      <c r="I3379" s="13"/>
      <c r="J3379" s="13" t="s">
        <v>370</v>
      </c>
      <c r="M3379" s="15"/>
      <c r="N3379" s="13"/>
      <c r="P3379" s="13"/>
      <c r="R3379" s="13"/>
      <c r="T3379" s="13"/>
      <c r="W3379" s="13"/>
      <c r="Y3379" s="13"/>
      <c r="Z3379" s="14"/>
      <c r="AD3379" s="13">
        <f t="shared" si="346"/>
        <v>2</v>
      </c>
      <c r="AE3379" s="13">
        <f t="shared" si="347"/>
        <v>0</v>
      </c>
      <c r="AF3379" s="13">
        <f t="shared" si="348"/>
        <v>0</v>
      </c>
      <c r="AG3379" s="13">
        <f t="shared" si="349"/>
        <v>0</v>
      </c>
      <c r="AH3379" s="12">
        <f t="shared" ref="AH3379:AH3398" si="355">SUM(AD3379:AG3379)</f>
        <v>2</v>
      </c>
    </row>
    <row r="3380" spans="1:34" hidden="1" x14ac:dyDescent="0.3">
      <c r="A3380" s="11" t="s">
        <v>10491</v>
      </c>
      <c r="B3380" s="12" t="s">
        <v>4976</v>
      </c>
      <c r="C3380" s="12" t="s">
        <v>9747</v>
      </c>
      <c r="D3380" s="11" t="s">
        <v>10492</v>
      </c>
      <c r="E3380" s="11" t="s">
        <v>10493</v>
      </c>
      <c r="F3380" s="11" t="s">
        <v>10491</v>
      </c>
      <c r="G3380" s="12" t="s">
        <v>10494</v>
      </c>
      <c r="I3380" s="13"/>
      <c r="J3380" s="13"/>
      <c r="M3380" s="15" t="s">
        <v>370</v>
      </c>
      <c r="N3380" s="13"/>
      <c r="O3380" s="13" t="s">
        <v>370</v>
      </c>
      <c r="P3380" s="13"/>
      <c r="R3380" s="13"/>
      <c r="S3380" s="13" t="s">
        <v>370</v>
      </c>
      <c r="T3380" s="13"/>
      <c r="W3380" s="13" t="s">
        <v>370</v>
      </c>
      <c r="Y3380" s="13"/>
      <c r="Z3380" s="14"/>
      <c r="AD3380" s="13">
        <f t="shared" si="346"/>
        <v>4</v>
      </c>
      <c r="AE3380" s="13">
        <f t="shared" si="347"/>
        <v>0</v>
      </c>
      <c r="AF3380" s="13">
        <f t="shared" si="348"/>
        <v>0</v>
      </c>
      <c r="AG3380" s="13">
        <f t="shared" si="349"/>
        <v>0</v>
      </c>
      <c r="AH3380" s="12">
        <f t="shared" si="355"/>
        <v>4</v>
      </c>
    </row>
    <row r="3381" spans="1:34" hidden="1" x14ac:dyDescent="0.3">
      <c r="A3381" s="11" t="s">
        <v>10495</v>
      </c>
      <c r="B3381" s="12" t="s">
        <v>4976</v>
      </c>
      <c r="C3381" s="12" t="s">
        <v>9747</v>
      </c>
      <c r="D3381" s="11" t="s">
        <v>10496</v>
      </c>
      <c r="E3381" s="11" t="s">
        <v>10497</v>
      </c>
      <c r="F3381" s="11" t="s">
        <v>10495</v>
      </c>
      <c r="G3381" s="12" t="s">
        <v>10498</v>
      </c>
      <c r="I3381" s="13"/>
      <c r="J3381" s="13" t="s">
        <v>370</v>
      </c>
      <c r="M3381" s="15"/>
      <c r="N3381" s="13"/>
      <c r="P3381" s="13"/>
      <c r="R3381" s="13"/>
      <c r="S3381" s="13" t="s">
        <v>370</v>
      </c>
      <c r="T3381" s="13"/>
      <c r="W3381" s="13"/>
      <c r="Y3381" s="13"/>
      <c r="Z3381" s="14"/>
      <c r="AD3381" s="13">
        <f t="shared" si="346"/>
        <v>2</v>
      </c>
      <c r="AE3381" s="13">
        <f t="shared" si="347"/>
        <v>0</v>
      </c>
      <c r="AF3381" s="13">
        <f t="shared" si="348"/>
        <v>0</v>
      </c>
      <c r="AG3381" s="13">
        <f t="shared" si="349"/>
        <v>0</v>
      </c>
      <c r="AH3381" s="12">
        <f t="shared" si="355"/>
        <v>2</v>
      </c>
    </row>
    <row r="3382" spans="1:34" hidden="1" x14ac:dyDescent="0.3">
      <c r="A3382" s="11" t="s">
        <v>10499</v>
      </c>
      <c r="B3382" s="12" t="s">
        <v>4976</v>
      </c>
      <c r="C3382" s="12" t="s">
        <v>9747</v>
      </c>
      <c r="D3382" s="11" t="s">
        <v>10500</v>
      </c>
      <c r="E3382" s="11" t="s">
        <v>1715</v>
      </c>
      <c r="F3382" s="11" t="s">
        <v>10499</v>
      </c>
      <c r="G3382" s="12" t="s">
        <v>10501</v>
      </c>
      <c r="I3382" s="13"/>
      <c r="J3382" s="13"/>
      <c r="M3382" s="16" t="s">
        <v>416</v>
      </c>
      <c r="N3382" s="13"/>
      <c r="P3382" s="13"/>
      <c r="R3382" s="13"/>
      <c r="T3382" s="13"/>
      <c r="W3382" s="13"/>
      <c r="Y3382" s="13"/>
      <c r="Z3382" s="14"/>
      <c r="AD3382" s="13">
        <f t="shared" si="346"/>
        <v>1</v>
      </c>
      <c r="AE3382" s="13">
        <f t="shared" si="347"/>
        <v>0</v>
      </c>
      <c r="AF3382" s="13">
        <f t="shared" si="348"/>
        <v>0</v>
      </c>
      <c r="AG3382" s="13">
        <f t="shared" si="349"/>
        <v>0</v>
      </c>
      <c r="AH3382" s="12">
        <f t="shared" si="355"/>
        <v>1</v>
      </c>
    </row>
    <row r="3383" spans="1:34" hidden="1" x14ac:dyDescent="0.3">
      <c r="A3383" s="11" t="s">
        <v>10502</v>
      </c>
      <c r="B3383" s="12" t="s">
        <v>4976</v>
      </c>
      <c r="C3383" s="12" t="s">
        <v>9747</v>
      </c>
      <c r="D3383" s="11" t="s">
        <v>10500</v>
      </c>
      <c r="E3383" s="11" t="s">
        <v>10503</v>
      </c>
      <c r="F3383" s="11" t="s">
        <v>10502</v>
      </c>
      <c r="G3383" s="12" t="s">
        <v>10504</v>
      </c>
      <c r="I3383" s="13"/>
      <c r="J3383" s="13"/>
      <c r="M3383" s="15" t="s">
        <v>370</v>
      </c>
      <c r="N3383" s="13"/>
      <c r="O3383" s="13" t="s">
        <v>370</v>
      </c>
      <c r="P3383" s="13"/>
      <c r="R3383" s="13"/>
      <c r="S3383" s="13" t="s">
        <v>370</v>
      </c>
      <c r="T3383" s="13"/>
      <c r="W3383" s="13" t="s">
        <v>370</v>
      </c>
      <c r="Y3383" s="13"/>
      <c r="Z3383" s="14"/>
      <c r="AD3383" s="13">
        <f t="shared" si="346"/>
        <v>4</v>
      </c>
      <c r="AE3383" s="13">
        <f t="shared" si="347"/>
        <v>0</v>
      </c>
      <c r="AF3383" s="13">
        <f t="shared" si="348"/>
        <v>0</v>
      </c>
      <c r="AG3383" s="13">
        <f t="shared" si="349"/>
        <v>0</v>
      </c>
      <c r="AH3383" s="12">
        <f t="shared" si="355"/>
        <v>4</v>
      </c>
    </row>
    <row r="3384" spans="1:34" hidden="1" x14ac:dyDescent="0.3">
      <c r="A3384" s="11" t="s">
        <v>10505</v>
      </c>
      <c r="B3384" s="12" t="s">
        <v>4976</v>
      </c>
      <c r="C3384" s="12" t="s">
        <v>9747</v>
      </c>
      <c r="D3384" s="11" t="s">
        <v>10500</v>
      </c>
      <c r="E3384" s="11" t="s">
        <v>10506</v>
      </c>
      <c r="F3384" s="11" t="s">
        <v>10505</v>
      </c>
      <c r="G3384" s="12" t="s">
        <v>10507</v>
      </c>
      <c r="I3384" s="13"/>
      <c r="J3384" s="13" t="s">
        <v>370</v>
      </c>
      <c r="M3384" s="15" t="s">
        <v>370</v>
      </c>
      <c r="N3384" s="13"/>
      <c r="O3384" s="13" t="s">
        <v>370</v>
      </c>
      <c r="P3384" s="13"/>
      <c r="R3384" s="13"/>
      <c r="S3384" s="13" t="s">
        <v>370</v>
      </c>
      <c r="T3384" s="13"/>
      <c r="W3384" s="13" t="s">
        <v>370</v>
      </c>
      <c r="Y3384" s="13"/>
      <c r="Z3384" s="14"/>
      <c r="AD3384" s="13">
        <f t="shared" si="346"/>
        <v>5</v>
      </c>
      <c r="AE3384" s="13">
        <f t="shared" si="347"/>
        <v>0</v>
      </c>
      <c r="AF3384" s="13">
        <f t="shared" si="348"/>
        <v>0</v>
      </c>
      <c r="AG3384" s="13">
        <f t="shared" si="349"/>
        <v>0</v>
      </c>
      <c r="AH3384" s="12">
        <f t="shared" si="355"/>
        <v>5</v>
      </c>
    </row>
    <row r="3385" spans="1:34" hidden="1" x14ac:dyDescent="0.3">
      <c r="A3385" s="11" t="s">
        <v>10508</v>
      </c>
      <c r="B3385" s="12" t="s">
        <v>4976</v>
      </c>
      <c r="C3385" s="12" t="s">
        <v>9747</v>
      </c>
      <c r="D3385" s="11" t="s">
        <v>10500</v>
      </c>
      <c r="E3385" s="11" t="s">
        <v>10509</v>
      </c>
      <c r="F3385" s="11" t="s">
        <v>10508</v>
      </c>
      <c r="G3385" s="12" t="s">
        <v>10510</v>
      </c>
      <c r="I3385" s="13"/>
      <c r="J3385" s="13" t="s">
        <v>370</v>
      </c>
      <c r="M3385" s="15" t="s">
        <v>370</v>
      </c>
      <c r="N3385" s="13"/>
      <c r="O3385" s="13" t="s">
        <v>370</v>
      </c>
      <c r="P3385" s="13"/>
      <c r="R3385" s="13"/>
      <c r="S3385" s="13" t="s">
        <v>370</v>
      </c>
      <c r="T3385" s="13"/>
      <c r="W3385" s="13" t="s">
        <v>370</v>
      </c>
      <c r="Y3385" s="13"/>
      <c r="Z3385" s="14"/>
      <c r="AD3385" s="13">
        <f t="shared" si="346"/>
        <v>5</v>
      </c>
      <c r="AE3385" s="13">
        <f t="shared" si="347"/>
        <v>0</v>
      </c>
      <c r="AF3385" s="13">
        <f t="shared" si="348"/>
        <v>0</v>
      </c>
      <c r="AG3385" s="13">
        <f t="shared" si="349"/>
        <v>0</v>
      </c>
      <c r="AH3385" s="12">
        <f t="shared" si="355"/>
        <v>5</v>
      </c>
    </row>
    <row r="3386" spans="1:34" hidden="1" x14ac:dyDescent="0.3">
      <c r="A3386" s="11" t="s">
        <v>10511</v>
      </c>
      <c r="B3386" s="12" t="s">
        <v>4976</v>
      </c>
      <c r="C3386" s="12" t="s">
        <v>9747</v>
      </c>
      <c r="D3386" s="11" t="s">
        <v>10500</v>
      </c>
      <c r="E3386" s="11" t="s">
        <v>10512</v>
      </c>
      <c r="F3386" s="11" t="s">
        <v>10511</v>
      </c>
      <c r="G3386" s="12" t="s">
        <v>10513</v>
      </c>
      <c r="I3386" s="13"/>
      <c r="J3386" s="13"/>
      <c r="M3386" s="15" t="s">
        <v>370</v>
      </c>
      <c r="N3386" s="13"/>
      <c r="O3386" s="13" t="s">
        <v>370</v>
      </c>
      <c r="P3386" s="13"/>
      <c r="R3386" s="13"/>
      <c r="T3386" s="13"/>
      <c r="W3386" s="13"/>
      <c r="Y3386" s="13"/>
      <c r="Z3386" s="14"/>
      <c r="AD3386" s="13">
        <f t="shared" si="346"/>
        <v>2</v>
      </c>
      <c r="AE3386" s="13">
        <f t="shared" si="347"/>
        <v>0</v>
      </c>
      <c r="AF3386" s="13">
        <f t="shared" si="348"/>
        <v>0</v>
      </c>
      <c r="AG3386" s="13">
        <f t="shared" si="349"/>
        <v>0</v>
      </c>
      <c r="AH3386" s="12">
        <f t="shared" si="355"/>
        <v>2</v>
      </c>
    </row>
    <row r="3387" spans="1:34" hidden="1" x14ac:dyDescent="0.3">
      <c r="A3387" s="11" t="s">
        <v>10514</v>
      </c>
      <c r="B3387" s="12" t="s">
        <v>4976</v>
      </c>
      <c r="C3387" s="12" t="s">
        <v>9747</v>
      </c>
      <c r="D3387" s="11" t="s">
        <v>10515</v>
      </c>
      <c r="E3387" s="11" t="s">
        <v>1017</v>
      </c>
      <c r="F3387" s="11" t="s">
        <v>10514</v>
      </c>
      <c r="G3387" s="12" t="s">
        <v>10516</v>
      </c>
      <c r="I3387" s="13"/>
      <c r="J3387" s="13" t="s">
        <v>370</v>
      </c>
      <c r="M3387" s="15" t="s">
        <v>370</v>
      </c>
      <c r="N3387" s="13"/>
      <c r="O3387" s="13" t="s">
        <v>370</v>
      </c>
      <c r="P3387" s="13"/>
      <c r="R3387" s="13"/>
      <c r="S3387" s="13" t="s">
        <v>370</v>
      </c>
      <c r="T3387" s="13"/>
      <c r="W3387" s="13" t="s">
        <v>370</v>
      </c>
      <c r="Y3387" s="13"/>
      <c r="Z3387" s="14"/>
      <c r="AD3387" s="13">
        <f t="shared" si="346"/>
        <v>5</v>
      </c>
      <c r="AE3387" s="13">
        <f t="shared" si="347"/>
        <v>0</v>
      </c>
      <c r="AF3387" s="13">
        <f t="shared" si="348"/>
        <v>0</v>
      </c>
      <c r="AG3387" s="13">
        <f t="shared" si="349"/>
        <v>0</v>
      </c>
      <c r="AH3387" s="12">
        <f t="shared" si="355"/>
        <v>5</v>
      </c>
    </row>
    <row r="3388" spans="1:34" hidden="1" x14ac:dyDescent="0.3">
      <c r="A3388" s="11" t="s">
        <v>10517</v>
      </c>
      <c r="B3388" s="12" t="s">
        <v>4976</v>
      </c>
      <c r="C3388" s="12" t="s">
        <v>9747</v>
      </c>
      <c r="D3388" s="11" t="s">
        <v>10518</v>
      </c>
      <c r="E3388" s="11" t="s">
        <v>2324</v>
      </c>
      <c r="F3388" s="11" t="s">
        <v>10517</v>
      </c>
      <c r="G3388" s="12" t="s">
        <v>10519</v>
      </c>
      <c r="I3388" s="13"/>
      <c r="J3388" s="13"/>
      <c r="M3388" s="15" t="s">
        <v>370</v>
      </c>
      <c r="N3388" s="13"/>
      <c r="O3388" s="13" t="s">
        <v>370</v>
      </c>
      <c r="P3388" s="13"/>
      <c r="R3388" s="13"/>
      <c r="S3388" s="13" t="s">
        <v>370</v>
      </c>
      <c r="T3388" s="13"/>
      <c r="W3388" s="13" t="s">
        <v>370</v>
      </c>
      <c r="Y3388" s="13"/>
      <c r="Z3388" s="14"/>
      <c r="AD3388" s="13">
        <f t="shared" si="346"/>
        <v>4</v>
      </c>
      <c r="AE3388" s="13">
        <f t="shared" si="347"/>
        <v>0</v>
      </c>
      <c r="AF3388" s="13">
        <f t="shared" si="348"/>
        <v>0</v>
      </c>
      <c r="AG3388" s="13">
        <f t="shared" si="349"/>
        <v>0</v>
      </c>
      <c r="AH3388" s="12">
        <f t="shared" si="355"/>
        <v>4</v>
      </c>
    </row>
    <row r="3389" spans="1:34" hidden="1" x14ac:dyDescent="0.3">
      <c r="A3389" s="11" t="s">
        <v>10520</v>
      </c>
      <c r="B3389" s="12" t="s">
        <v>4976</v>
      </c>
      <c r="C3389" s="12" t="s">
        <v>9747</v>
      </c>
      <c r="D3389" s="11" t="s">
        <v>10521</v>
      </c>
      <c r="E3389" s="11" t="s">
        <v>9033</v>
      </c>
      <c r="F3389" s="11" t="s">
        <v>10520</v>
      </c>
      <c r="G3389" s="12" t="s">
        <v>10522</v>
      </c>
      <c r="I3389" s="13"/>
      <c r="J3389" s="13" t="s">
        <v>370</v>
      </c>
      <c r="K3389" s="17"/>
      <c r="M3389" s="15" t="s">
        <v>370</v>
      </c>
      <c r="N3389" s="13"/>
      <c r="O3389" s="13" t="s">
        <v>370</v>
      </c>
      <c r="P3389" s="13"/>
      <c r="R3389" s="13"/>
      <c r="S3389" s="13" t="s">
        <v>370</v>
      </c>
      <c r="T3389" s="13"/>
      <c r="U3389" s="13" t="s">
        <v>370</v>
      </c>
      <c r="W3389" s="13" t="s">
        <v>370</v>
      </c>
      <c r="Y3389" s="13"/>
      <c r="Z3389" s="14"/>
      <c r="AD3389" s="13">
        <f>COUNTIF(H3389:Z3389,"X")+COUNTIF(H3389:Z3389, "X(e)")</f>
        <v>6</v>
      </c>
      <c r="AE3389" s="13">
        <f>COUNTIF(H3389:Z3389,"NB")</f>
        <v>0</v>
      </c>
      <c r="AF3389" s="13">
        <f>COUNTIF(H3389:Z3389,"V")</f>
        <v>0</v>
      </c>
      <c r="AG3389" s="13">
        <f>COUNTIF(H3389:AA3389,"IN")</f>
        <v>0</v>
      </c>
      <c r="AH3389" s="12">
        <f>SUM(AD3389:AG3389)</f>
        <v>6</v>
      </c>
    </row>
    <row r="3390" spans="1:34" hidden="1" x14ac:dyDescent="0.3">
      <c r="A3390" s="11" t="s">
        <v>10523</v>
      </c>
      <c r="B3390" s="12" t="s">
        <v>4976</v>
      </c>
      <c r="C3390" s="12" t="s">
        <v>9747</v>
      </c>
      <c r="D3390" s="11" t="s">
        <v>10524</v>
      </c>
      <c r="E3390" s="11" t="s">
        <v>7083</v>
      </c>
      <c r="F3390" s="11" t="s">
        <v>10523</v>
      </c>
      <c r="G3390" s="12" t="s">
        <v>10525</v>
      </c>
      <c r="I3390" s="13"/>
      <c r="J3390" s="13" t="s">
        <v>370</v>
      </c>
      <c r="M3390" s="15" t="s">
        <v>370</v>
      </c>
      <c r="N3390" s="13"/>
      <c r="O3390" s="13" t="s">
        <v>370</v>
      </c>
      <c r="P3390" s="13"/>
      <c r="R3390" s="13"/>
      <c r="S3390" s="13" t="s">
        <v>370</v>
      </c>
      <c r="T3390" s="13"/>
      <c r="W3390" s="13"/>
      <c r="Y3390" s="13"/>
      <c r="Z3390" s="14"/>
      <c r="AD3390" s="13">
        <f t="shared" ref="AD3390:AD3398" si="356">COUNTIF(H3390:Z3390,"X")+COUNTIF(H3390:Z3390, "X(e)")</f>
        <v>4</v>
      </c>
      <c r="AE3390" s="13">
        <f t="shared" si="347"/>
        <v>0</v>
      </c>
      <c r="AF3390" s="13">
        <f t="shared" si="348"/>
        <v>0</v>
      </c>
      <c r="AG3390" s="13">
        <f t="shared" si="349"/>
        <v>0</v>
      </c>
      <c r="AH3390" s="12">
        <f t="shared" si="355"/>
        <v>4</v>
      </c>
    </row>
    <row r="3391" spans="1:34" hidden="1" x14ac:dyDescent="0.3">
      <c r="A3391" s="11" t="s">
        <v>10526</v>
      </c>
      <c r="B3391" s="12" t="s">
        <v>4976</v>
      </c>
      <c r="C3391" s="12" t="s">
        <v>9747</v>
      </c>
      <c r="D3391" s="11" t="s">
        <v>10527</v>
      </c>
      <c r="E3391" s="11" t="s">
        <v>10528</v>
      </c>
      <c r="F3391" s="11" t="s">
        <v>10526</v>
      </c>
      <c r="G3391" s="12" t="s">
        <v>10529</v>
      </c>
      <c r="I3391" s="13"/>
      <c r="J3391" s="13"/>
      <c r="M3391" s="15" t="s">
        <v>370</v>
      </c>
      <c r="N3391" s="13"/>
      <c r="O3391" s="13" t="s">
        <v>370</v>
      </c>
      <c r="P3391" s="13"/>
      <c r="R3391" s="13"/>
      <c r="S3391" s="13" t="s">
        <v>370</v>
      </c>
      <c r="T3391" s="13"/>
      <c r="W3391" s="13" t="s">
        <v>370</v>
      </c>
      <c r="Y3391" s="13"/>
      <c r="Z3391" s="14"/>
      <c r="AD3391" s="13">
        <f t="shared" si="356"/>
        <v>4</v>
      </c>
      <c r="AE3391" s="13">
        <f t="shared" si="347"/>
        <v>0</v>
      </c>
      <c r="AF3391" s="13">
        <f t="shared" si="348"/>
        <v>0</v>
      </c>
      <c r="AG3391" s="13">
        <f t="shared" si="349"/>
        <v>0</v>
      </c>
      <c r="AH3391" s="12">
        <f t="shared" si="355"/>
        <v>4</v>
      </c>
    </row>
    <row r="3392" spans="1:34" hidden="1" x14ac:dyDescent="0.3">
      <c r="A3392" s="11" t="s">
        <v>10530</v>
      </c>
      <c r="B3392" s="12" t="s">
        <v>4976</v>
      </c>
      <c r="C3392" s="12" t="s">
        <v>9747</v>
      </c>
      <c r="D3392" s="11" t="s">
        <v>10531</v>
      </c>
      <c r="E3392" s="11" t="s">
        <v>10532</v>
      </c>
      <c r="F3392" s="11" t="s">
        <v>10530</v>
      </c>
      <c r="G3392" s="12" t="s">
        <v>10533</v>
      </c>
      <c r="I3392" s="13"/>
      <c r="J3392" s="13"/>
      <c r="M3392" s="15"/>
      <c r="N3392" s="13"/>
      <c r="P3392" s="13"/>
      <c r="R3392" s="13"/>
      <c r="S3392" s="16" t="s">
        <v>416</v>
      </c>
      <c r="T3392" s="13"/>
      <c r="W3392" s="13"/>
      <c r="Y3392" s="13"/>
      <c r="Z3392" s="14"/>
      <c r="AD3392" s="13">
        <f t="shared" si="356"/>
        <v>1</v>
      </c>
      <c r="AE3392" s="13">
        <f t="shared" si="347"/>
        <v>0</v>
      </c>
      <c r="AF3392" s="13">
        <f t="shared" si="348"/>
        <v>0</v>
      </c>
      <c r="AG3392" s="13">
        <f t="shared" si="349"/>
        <v>0</v>
      </c>
      <c r="AH3392" s="12">
        <f t="shared" si="355"/>
        <v>1</v>
      </c>
    </row>
    <row r="3393" spans="1:34" hidden="1" x14ac:dyDescent="0.3">
      <c r="A3393" s="11" t="s">
        <v>10534</v>
      </c>
      <c r="B3393" s="12" t="s">
        <v>4976</v>
      </c>
      <c r="C3393" s="12" t="s">
        <v>9747</v>
      </c>
      <c r="D3393" s="11" t="s">
        <v>10535</v>
      </c>
      <c r="E3393" s="11" t="s">
        <v>10536</v>
      </c>
      <c r="F3393" s="11" t="s">
        <v>10534</v>
      </c>
      <c r="G3393" s="12" t="s">
        <v>10537</v>
      </c>
      <c r="I3393" s="13"/>
      <c r="J3393" s="13"/>
      <c r="M3393" s="15"/>
      <c r="N3393" s="13"/>
      <c r="O3393" s="13" t="s">
        <v>370</v>
      </c>
      <c r="P3393" s="13"/>
      <c r="R3393" s="13"/>
      <c r="S3393" s="13" t="s">
        <v>370</v>
      </c>
      <c r="T3393" s="13"/>
      <c r="W3393" s="13"/>
      <c r="Y3393" s="13"/>
      <c r="Z3393" s="14"/>
      <c r="AD3393" s="13">
        <f t="shared" si="356"/>
        <v>2</v>
      </c>
      <c r="AE3393" s="13">
        <f t="shared" ref="AE3393:AE3450" si="357">COUNTIF(H3393:Z3393,"NB")</f>
        <v>0</v>
      </c>
      <c r="AF3393" s="13">
        <f t="shared" ref="AF3393:AF3450" si="358">COUNTIF(H3393:Z3393,"V")</f>
        <v>0</v>
      </c>
      <c r="AG3393" s="13">
        <f t="shared" si="349"/>
        <v>0</v>
      </c>
      <c r="AH3393" s="12">
        <f t="shared" si="355"/>
        <v>2</v>
      </c>
    </row>
    <row r="3394" spans="1:34" hidden="1" x14ac:dyDescent="0.3">
      <c r="A3394" s="11" t="s">
        <v>10538</v>
      </c>
      <c r="B3394" s="12" t="s">
        <v>4976</v>
      </c>
      <c r="C3394" s="12" t="s">
        <v>9747</v>
      </c>
      <c r="D3394" s="11" t="s">
        <v>10539</v>
      </c>
      <c r="E3394" s="11" t="s">
        <v>10540</v>
      </c>
      <c r="F3394" s="11" t="s">
        <v>10538</v>
      </c>
      <c r="G3394" s="12" t="s">
        <v>10541</v>
      </c>
      <c r="I3394" s="13"/>
      <c r="J3394" s="13"/>
      <c r="M3394" s="15" t="s">
        <v>370</v>
      </c>
      <c r="N3394" s="13"/>
      <c r="P3394" s="13"/>
      <c r="Q3394" s="13"/>
      <c r="R3394" s="13"/>
      <c r="T3394" s="13"/>
      <c r="W3394" s="13"/>
      <c r="Y3394" s="13"/>
      <c r="Z3394" s="14"/>
      <c r="AD3394" s="13">
        <f t="shared" si="356"/>
        <v>1</v>
      </c>
      <c r="AE3394" s="13">
        <f t="shared" si="357"/>
        <v>0</v>
      </c>
      <c r="AF3394" s="13">
        <f t="shared" si="358"/>
        <v>0</v>
      </c>
      <c r="AG3394" s="13">
        <f t="shared" si="349"/>
        <v>0</v>
      </c>
      <c r="AH3394" s="12">
        <f t="shared" si="355"/>
        <v>1</v>
      </c>
    </row>
    <row r="3395" spans="1:34" hidden="1" x14ac:dyDescent="0.3">
      <c r="A3395" s="11" t="s">
        <v>10542</v>
      </c>
      <c r="B3395" s="12" t="s">
        <v>4976</v>
      </c>
      <c r="C3395" s="12" t="s">
        <v>9747</v>
      </c>
      <c r="D3395" s="11" t="s">
        <v>10539</v>
      </c>
      <c r="E3395" s="11" t="s">
        <v>10543</v>
      </c>
      <c r="F3395" s="11" t="s">
        <v>10542</v>
      </c>
      <c r="G3395" s="12" t="s">
        <v>10544</v>
      </c>
      <c r="I3395" s="13"/>
      <c r="J3395" s="13"/>
      <c r="M3395" s="16" t="s">
        <v>416</v>
      </c>
      <c r="N3395" s="13"/>
      <c r="P3395" s="13"/>
      <c r="R3395" s="13"/>
      <c r="T3395" s="13"/>
      <c r="W3395" s="13"/>
      <c r="Y3395" s="13"/>
      <c r="Z3395" s="14"/>
      <c r="AD3395" s="13">
        <f t="shared" si="356"/>
        <v>1</v>
      </c>
      <c r="AE3395" s="13">
        <f t="shared" si="357"/>
        <v>0</v>
      </c>
      <c r="AF3395" s="13">
        <f t="shared" si="358"/>
        <v>0</v>
      </c>
      <c r="AG3395" s="13">
        <f t="shared" ref="AG3395:AG3450" si="359">COUNTIF(H3395:AA3395,"IN")</f>
        <v>0</v>
      </c>
      <c r="AH3395" s="12">
        <f t="shared" si="355"/>
        <v>1</v>
      </c>
    </row>
    <row r="3396" spans="1:34" hidden="1" x14ac:dyDescent="0.3">
      <c r="A3396" s="11" t="s">
        <v>10545</v>
      </c>
      <c r="B3396" s="12" t="s">
        <v>4976</v>
      </c>
      <c r="C3396" s="12" t="s">
        <v>9747</v>
      </c>
      <c r="D3396" s="11" t="s">
        <v>10539</v>
      </c>
      <c r="E3396" s="11" t="s">
        <v>1365</v>
      </c>
      <c r="F3396" s="11" t="s">
        <v>10545</v>
      </c>
      <c r="G3396" s="12" t="s">
        <v>10546</v>
      </c>
      <c r="I3396" s="13"/>
      <c r="J3396" s="13"/>
      <c r="M3396" s="15" t="s">
        <v>370</v>
      </c>
      <c r="N3396" s="13"/>
      <c r="O3396" s="13" t="s">
        <v>370</v>
      </c>
      <c r="P3396" s="13"/>
      <c r="R3396" s="13"/>
      <c r="T3396" s="13"/>
      <c r="W3396" s="13"/>
      <c r="Y3396" s="13"/>
      <c r="Z3396" s="14"/>
      <c r="AD3396" s="13">
        <f t="shared" si="356"/>
        <v>2</v>
      </c>
      <c r="AE3396" s="13">
        <f t="shared" si="357"/>
        <v>0</v>
      </c>
      <c r="AF3396" s="13">
        <f t="shared" si="358"/>
        <v>0</v>
      </c>
      <c r="AG3396" s="13">
        <f t="shared" si="359"/>
        <v>0</v>
      </c>
      <c r="AH3396" s="12">
        <f t="shared" si="355"/>
        <v>2</v>
      </c>
    </row>
    <row r="3397" spans="1:34" hidden="1" x14ac:dyDescent="0.3">
      <c r="A3397" s="11" t="s">
        <v>10547</v>
      </c>
      <c r="B3397" s="12" t="s">
        <v>4976</v>
      </c>
      <c r="C3397" s="12" t="s">
        <v>9747</v>
      </c>
      <c r="D3397" s="11" t="s">
        <v>10539</v>
      </c>
      <c r="E3397" s="11" t="s">
        <v>10548</v>
      </c>
      <c r="F3397" s="11" t="s">
        <v>10547</v>
      </c>
      <c r="G3397" s="12" t="s">
        <v>10549</v>
      </c>
      <c r="I3397" s="13"/>
      <c r="J3397" s="13"/>
      <c r="M3397" s="15" t="s">
        <v>370</v>
      </c>
      <c r="N3397" s="13"/>
      <c r="O3397" s="13" t="s">
        <v>370</v>
      </c>
      <c r="P3397" s="13"/>
      <c r="R3397" s="13"/>
      <c r="T3397" s="13"/>
      <c r="W3397" s="13"/>
      <c r="Y3397" s="13"/>
      <c r="Z3397" s="14"/>
      <c r="AD3397" s="13">
        <f t="shared" si="356"/>
        <v>2</v>
      </c>
      <c r="AE3397" s="13">
        <f t="shared" si="357"/>
        <v>0</v>
      </c>
      <c r="AF3397" s="13">
        <f t="shared" si="358"/>
        <v>0</v>
      </c>
      <c r="AG3397" s="13">
        <f t="shared" si="359"/>
        <v>0</v>
      </c>
      <c r="AH3397" s="12">
        <f t="shared" si="355"/>
        <v>2</v>
      </c>
    </row>
    <row r="3398" spans="1:34" hidden="1" x14ac:dyDescent="0.3">
      <c r="A3398" s="11" t="s">
        <v>10550</v>
      </c>
      <c r="B3398" s="12" t="s">
        <v>4976</v>
      </c>
      <c r="C3398" s="12" t="s">
        <v>9747</v>
      </c>
      <c r="D3398" s="11" t="s">
        <v>10539</v>
      </c>
      <c r="E3398" s="11" t="s">
        <v>10551</v>
      </c>
      <c r="F3398" s="11" t="s">
        <v>10550</v>
      </c>
      <c r="G3398" s="12" t="s">
        <v>10552</v>
      </c>
      <c r="I3398" s="13"/>
      <c r="J3398" s="13"/>
      <c r="M3398" s="16" t="s">
        <v>416</v>
      </c>
      <c r="N3398" s="13"/>
      <c r="P3398" s="13"/>
      <c r="R3398" s="13"/>
      <c r="T3398" s="13"/>
      <c r="W3398" s="13"/>
      <c r="Y3398" s="13"/>
      <c r="Z3398" s="14"/>
      <c r="AD3398" s="13">
        <f t="shared" si="356"/>
        <v>1</v>
      </c>
      <c r="AE3398" s="13">
        <f t="shared" si="357"/>
        <v>0</v>
      </c>
      <c r="AF3398" s="13">
        <f t="shared" si="358"/>
        <v>0</v>
      </c>
      <c r="AG3398" s="13">
        <f t="shared" si="359"/>
        <v>0</v>
      </c>
      <c r="AH3398" s="12">
        <f t="shared" si="355"/>
        <v>1</v>
      </c>
    </row>
    <row r="3399" spans="1:34" hidden="1" x14ac:dyDescent="0.3">
      <c r="A3399" s="11" t="s">
        <v>10553</v>
      </c>
      <c r="B3399" s="12" t="s">
        <v>4976</v>
      </c>
      <c r="C3399" s="12" t="s">
        <v>9747</v>
      </c>
      <c r="D3399" s="11" t="s">
        <v>10539</v>
      </c>
      <c r="E3399" s="11" t="s">
        <v>10554</v>
      </c>
      <c r="F3399" s="11" t="s">
        <v>10553</v>
      </c>
      <c r="G3399" s="12" t="s">
        <v>10555</v>
      </c>
      <c r="I3399" s="13"/>
      <c r="J3399" s="13"/>
      <c r="M3399" s="15" t="s">
        <v>370</v>
      </c>
      <c r="N3399" s="13"/>
      <c r="O3399" s="13" t="s">
        <v>370</v>
      </c>
      <c r="P3399" s="13"/>
      <c r="R3399" s="13"/>
      <c r="T3399" s="13"/>
      <c r="W3399" s="13"/>
      <c r="Y3399" s="13"/>
      <c r="Z3399" s="14"/>
      <c r="AD3399" s="13">
        <f>COUNTIF(H3399:Z3399,"X")+COUNTIF(H3399:Z3399, "X(e)")</f>
        <v>2</v>
      </c>
      <c r="AE3399" s="13">
        <f>COUNTIF(H3399:Z3399,"NB")</f>
        <v>0</v>
      </c>
      <c r="AF3399" s="13">
        <f>COUNTIF(H3399:Z3399,"V")</f>
        <v>0</v>
      </c>
      <c r="AG3399" s="13">
        <f>COUNTIF(H3399:AA3399,"IN")</f>
        <v>0</v>
      </c>
      <c r="AH3399" s="12">
        <f>SUM(AD3399:AG3399)</f>
        <v>2</v>
      </c>
    </row>
    <row r="3400" spans="1:34" hidden="1" x14ac:dyDescent="0.3">
      <c r="A3400" s="11" t="s">
        <v>10556</v>
      </c>
      <c r="B3400" s="12" t="s">
        <v>4976</v>
      </c>
      <c r="C3400" s="12" t="s">
        <v>9747</v>
      </c>
      <c r="D3400" s="11" t="s">
        <v>10557</v>
      </c>
      <c r="E3400" s="11" t="s">
        <v>10558</v>
      </c>
      <c r="F3400" s="11" t="s">
        <v>10556</v>
      </c>
      <c r="G3400" s="12" t="s">
        <v>10559</v>
      </c>
      <c r="I3400" s="13"/>
      <c r="J3400" s="13" t="s">
        <v>370</v>
      </c>
      <c r="M3400" s="15" t="s">
        <v>370</v>
      </c>
      <c r="N3400" s="13"/>
      <c r="O3400" s="13" t="s">
        <v>370</v>
      </c>
      <c r="P3400" s="13"/>
      <c r="R3400" s="13"/>
      <c r="S3400" s="13" t="s">
        <v>370</v>
      </c>
      <c r="T3400" s="13"/>
      <c r="W3400" s="13"/>
      <c r="Y3400" s="13"/>
      <c r="Z3400" s="14"/>
      <c r="AD3400" s="13">
        <f t="shared" ref="AD3400:AD3450" si="360">COUNTIF(H3400:Z3400,"X")+COUNTIF(H3400:Z3400, "X(e)")</f>
        <v>4</v>
      </c>
      <c r="AE3400" s="13">
        <f t="shared" si="357"/>
        <v>0</v>
      </c>
      <c r="AF3400" s="13">
        <f t="shared" si="358"/>
        <v>0</v>
      </c>
      <c r="AG3400" s="13">
        <f t="shared" si="359"/>
        <v>0</v>
      </c>
      <c r="AH3400" s="12">
        <f t="shared" ref="AH3400:AH3439" si="361">SUM(AD3400:AG3400)</f>
        <v>4</v>
      </c>
    </row>
    <row r="3401" spans="1:34" hidden="1" x14ac:dyDescent="0.3">
      <c r="A3401" s="11" t="s">
        <v>10560</v>
      </c>
      <c r="B3401" s="12" t="s">
        <v>4976</v>
      </c>
      <c r="C3401" s="12" t="s">
        <v>9747</v>
      </c>
      <c r="D3401" s="11" t="s">
        <v>10561</v>
      </c>
      <c r="E3401" s="11" t="s">
        <v>10562</v>
      </c>
      <c r="F3401" s="11" t="s">
        <v>10560</v>
      </c>
      <c r="G3401" s="12" t="s">
        <v>10563</v>
      </c>
      <c r="I3401" s="13"/>
      <c r="J3401" s="13"/>
      <c r="M3401" s="15" t="s">
        <v>370</v>
      </c>
      <c r="N3401" s="13"/>
      <c r="O3401" s="13" t="s">
        <v>370</v>
      </c>
      <c r="P3401" s="13"/>
      <c r="R3401" s="13"/>
      <c r="T3401" s="13"/>
      <c r="W3401" s="13"/>
      <c r="Y3401" s="13"/>
      <c r="Z3401" s="14"/>
      <c r="AD3401" s="13">
        <f>COUNTIF(H3401:Z3401,"X")+COUNTIF(H3401:Z3401, "X(e)")</f>
        <v>2</v>
      </c>
      <c r="AE3401" s="13">
        <f>COUNTIF(H3401:Z3401,"NB")</f>
        <v>0</v>
      </c>
      <c r="AF3401" s="13">
        <f>COUNTIF(H3401:Z3401,"V")</f>
        <v>0</v>
      </c>
      <c r="AG3401" s="13">
        <f>COUNTIF(H3401:AA3401,"IN")</f>
        <v>0</v>
      </c>
      <c r="AH3401" s="12">
        <f>SUM(AD3401:AG3401)</f>
        <v>2</v>
      </c>
    </row>
    <row r="3402" spans="1:34" hidden="1" x14ac:dyDescent="0.3">
      <c r="A3402" s="11" t="s">
        <v>10564</v>
      </c>
      <c r="B3402" s="12" t="s">
        <v>4976</v>
      </c>
      <c r="C3402" s="12" t="s">
        <v>9747</v>
      </c>
      <c r="D3402" s="11" t="s">
        <v>10565</v>
      </c>
      <c r="E3402" s="11" t="s">
        <v>636</v>
      </c>
      <c r="F3402" s="11" t="s">
        <v>10564</v>
      </c>
      <c r="G3402" s="12" t="s">
        <v>10566</v>
      </c>
      <c r="I3402" s="13"/>
      <c r="J3402" s="13"/>
      <c r="K3402" s="14" t="s">
        <v>370</v>
      </c>
      <c r="M3402" s="15" t="s">
        <v>370</v>
      </c>
      <c r="N3402" s="13"/>
      <c r="P3402" s="13"/>
      <c r="Q3402" s="13" t="s">
        <v>370</v>
      </c>
      <c r="R3402" s="13"/>
      <c r="T3402" s="13"/>
      <c r="W3402" s="13" t="s">
        <v>370</v>
      </c>
      <c r="Y3402" s="13"/>
      <c r="Z3402" s="14"/>
      <c r="AD3402" s="13">
        <f t="shared" si="360"/>
        <v>4</v>
      </c>
      <c r="AE3402" s="13">
        <f t="shared" si="357"/>
        <v>0</v>
      </c>
      <c r="AF3402" s="13">
        <f t="shared" si="358"/>
        <v>0</v>
      </c>
      <c r="AG3402" s="13">
        <f t="shared" si="359"/>
        <v>0</v>
      </c>
      <c r="AH3402" s="12">
        <f t="shared" si="361"/>
        <v>4</v>
      </c>
    </row>
    <row r="3403" spans="1:34" hidden="1" x14ac:dyDescent="0.3">
      <c r="A3403" s="11" t="s">
        <v>10567</v>
      </c>
      <c r="B3403" s="12" t="s">
        <v>4976</v>
      </c>
      <c r="C3403" s="12" t="s">
        <v>9747</v>
      </c>
      <c r="D3403" s="11" t="s">
        <v>10565</v>
      </c>
      <c r="E3403" s="11" t="s">
        <v>10568</v>
      </c>
      <c r="F3403" s="11" t="s">
        <v>10567</v>
      </c>
      <c r="G3403" s="12" t="s">
        <v>10569</v>
      </c>
      <c r="I3403" s="13"/>
      <c r="J3403" s="13" t="s">
        <v>396</v>
      </c>
      <c r="M3403" s="15"/>
      <c r="N3403" s="13"/>
      <c r="O3403" s="13" t="s">
        <v>370</v>
      </c>
      <c r="P3403" s="13"/>
      <c r="R3403" s="13"/>
      <c r="S3403" s="13" t="s">
        <v>370</v>
      </c>
      <c r="T3403" s="13"/>
      <c r="W3403" s="13"/>
      <c r="Y3403" s="13"/>
      <c r="Z3403" s="14"/>
      <c r="AD3403" s="13">
        <f t="shared" si="360"/>
        <v>2</v>
      </c>
      <c r="AE3403" s="13">
        <f t="shared" si="357"/>
        <v>0</v>
      </c>
      <c r="AF3403" s="13">
        <f t="shared" si="358"/>
        <v>0</v>
      </c>
      <c r="AG3403" s="13">
        <f t="shared" si="359"/>
        <v>0</v>
      </c>
      <c r="AH3403" s="12">
        <f t="shared" si="361"/>
        <v>2</v>
      </c>
    </row>
    <row r="3404" spans="1:34" hidden="1" x14ac:dyDescent="0.3">
      <c r="A3404" s="11" t="s">
        <v>10570</v>
      </c>
      <c r="B3404" s="12" t="s">
        <v>4976</v>
      </c>
      <c r="C3404" s="12" t="s">
        <v>9747</v>
      </c>
      <c r="D3404" s="11" t="s">
        <v>10565</v>
      </c>
      <c r="E3404" s="11" t="s">
        <v>10571</v>
      </c>
      <c r="F3404" s="11" t="s">
        <v>10570</v>
      </c>
      <c r="G3404" s="12" t="s">
        <v>10572</v>
      </c>
      <c r="I3404" s="13"/>
      <c r="J3404" s="13"/>
      <c r="M3404" s="15" t="s">
        <v>370</v>
      </c>
      <c r="N3404" s="13"/>
      <c r="O3404" s="13" t="s">
        <v>370</v>
      </c>
      <c r="P3404" s="13"/>
      <c r="R3404" s="13"/>
      <c r="T3404" s="13"/>
      <c r="W3404" s="13" t="s">
        <v>370</v>
      </c>
      <c r="Y3404" s="13"/>
      <c r="Z3404" s="14"/>
      <c r="AD3404" s="13">
        <f t="shared" si="360"/>
        <v>3</v>
      </c>
      <c r="AE3404" s="13">
        <f t="shared" si="357"/>
        <v>0</v>
      </c>
      <c r="AF3404" s="13">
        <f t="shared" si="358"/>
        <v>0</v>
      </c>
      <c r="AG3404" s="13">
        <f t="shared" si="359"/>
        <v>0</v>
      </c>
      <c r="AH3404" s="12">
        <f t="shared" si="361"/>
        <v>3</v>
      </c>
    </row>
    <row r="3405" spans="1:34" hidden="1" x14ac:dyDescent="0.3">
      <c r="A3405" s="11" t="s">
        <v>10573</v>
      </c>
      <c r="B3405" s="12" t="s">
        <v>4976</v>
      </c>
      <c r="C3405" s="12" t="s">
        <v>9747</v>
      </c>
      <c r="D3405" s="11" t="s">
        <v>10565</v>
      </c>
      <c r="E3405" s="11" t="s">
        <v>10574</v>
      </c>
      <c r="F3405" s="11" t="s">
        <v>10573</v>
      </c>
      <c r="G3405" s="12" t="s">
        <v>10575</v>
      </c>
      <c r="I3405" s="13"/>
      <c r="J3405" s="13" t="s">
        <v>370</v>
      </c>
      <c r="M3405" s="15"/>
      <c r="N3405" s="13"/>
      <c r="O3405" s="13" t="s">
        <v>370</v>
      </c>
      <c r="P3405" s="13"/>
      <c r="R3405" s="13"/>
      <c r="S3405" s="13" t="s">
        <v>370</v>
      </c>
      <c r="T3405" s="13"/>
      <c r="W3405" s="13"/>
      <c r="Y3405" s="13"/>
      <c r="Z3405" s="14"/>
      <c r="AD3405" s="13">
        <f t="shared" si="360"/>
        <v>3</v>
      </c>
      <c r="AE3405" s="13">
        <f t="shared" si="357"/>
        <v>0</v>
      </c>
      <c r="AF3405" s="13">
        <f t="shared" si="358"/>
        <v>0</v>
      </c>
      <c r="AG3405" s="13">
        <f t="shared" si="359"/>
        <v>0</v>
      </c>
      <c r="AH3405" s="12">
        <f t="shared" si="361"/>
        <v>3</v>
      </c>
    </row>
    <row r="3406" spans="1:34" hidden="1" x14ac:dyDescent="0.3">
      <c r="A3406" s="11" t="s">
        <v>10576</v>
      </c>
      <c r="B3406" s="12" t="s">
        <v>4976</v>
      </c>
      <c r="C3406" s="12" t="s">
        <v>9747</v>
      </c>
      <c r="D3406" s="11" t="s">
        <v>10565</v>
      </c>
      <c r="E3406" s="11" t="s">
        <v>10577</v>
      </c>
      <c r="F3406" s="11" t="s">
        <v>10576</v>
      </c>
      <c r="G3406" s="12" t="s">
        <v>10578</v>
      </c>
      <c r="I3406" s="13"/>
      <c r="J3406" s="13"/>
      <c r="M3406" s="15"/>
      <c r="N3406" s="13"/>
      <c r="P3406" s="13"/>
      <c r="R3406" s="13"/>
      <c r="S3406" s="16" t="s">
        <v>416</v>
      </c>
      <c r="T3406" s="13"/>
      <c r="W3406" s="13"/>
      <c r="Y3406" s="13"/>
      <c r="Z3406" s="14"/>
      <c r="AD3406" s="13">
        <f t="shared" si="360"/>
        <v>1</v>
      </c>
      <c r="AE3406" s="13">
        <f t="shared" si="357"/>
        <v>0</v>
      </c>
      <c r="AF3406" s="13">
        <f t="shared" si="358"/>
        <v>0</v>
      </c>
      <c r="AG3406" s="13">
        <f t="shared" si="359"/>
        <v>0</v>
      </c>
      <c r="AH3406" s="12">
        <f t="shared" si="361"/>
        <v>1</v>
      </c>
    </row>
    <row r="3407" spans="1:34" hidden="1" x14ac:dyDescent="0.3">
      <c r="A3407" s="11" t="s">
        <v>10579</v>
      </c>
      <c r="B3407" s="12" t="s">
        <v>4976</v>
      </c>
      <c r="C3407" s="12" t="s">
        <v>9747</v>
      </c>
      <c r="D3407" s="11" t="s">
        <v>10565</v>
      </c>
      <c r="E3407" s="11" t="s">
        <v>5391</v>
      </c>
      <c r="F3407" s="11" t="s">
        <v>10579</v>
      </c>
      <c r="G3407" s="12" t="s">
        <v>10580</v>
      </c>
      <c r="H3407" s="13" t="s">
        <v>396</v>
      </c>
      <c r="I3407" s="13"/>
      <c r="J3407" s="13"/>
      <c r="K3407" s="17" t="s">
        <v>416</v>
      </c>
      <c r="M3407" s="15"/>
      <c r="N3407" s="13"/>
      <c r="P3407" s="13"/>
      <c r="R3407" s="13"/>
      <c r="T3407" s="13"/>
      <c r="W3407" s="13"/>
      <c r="Y3407" s="13"/>
      <c r="Z3407" s="14"/>
      <c r="AD3407" s="13">
        <f t="shared" si="360"/>
        <v>1</v>
      </c>
      <c r="AE3407" s="13">
        <f t="shared" si="357"/>
        <v>0</v>
      </c>
      <c r="AF3407" s="13">
        <f t="shared" si="358"/>
        <v>0</v>
      </c>
      <c r="AG3407" s="13">
        <f t="shared" si="359"/>
        <v>0</v>
      </c>
      <c r="AH3407" s="12">
        <f t="shared" si="361"/>
        <v>1</v>
      </c>
    </row>
    <row r="3408" spans="1:34" hidden="1" x14ac:dyDescent="0.3">
      <c r="A3408" s="11" t="s">
        <v>10581</v>
      </c>
      <c r="B3408" s="12" t="s">
        <v>4976</v>
      </c>
      <c r="C3408" s="12" t="s">
        <v>9747</v>
      </c>
      <c r="D3408" s="11" t="s">
        <v>10565</v>
      </c>
      <c r="E3408" s="11" t="s">
        <v>10582</v>
      </c>
      <c r="F3408" s="11" t="s">
        <v>10581</v>
      </c>
      <c r="G3408" s="12" t="s">
        <v>10583</v>
      </c>
      <c r="H3408" s="13" t="s">
        <v>370</v>
      </c>
      <c r="I3408" s="13"/>
      <c r="J3408" s="13"/>
      <c r="K3408" s="14" t="s">
        <v>370</v>
      </c>
      <c r="M3408" s="15"/>
      <c r="N3408" s="13"/>
      <c r="P3408" s="13"/>
      <c r="R3408" s="13" t="s">
        <v>524</v>
      </c>
      <c r="T3408" s="13"/>
      <c r="V3408" s="13" t="s">
        <v>359</v>
      </c>
      <c r="W3408" s="13"/>
      <c r="Y3408" s="13"/>
      <c r="Z3408" s="14"/>
      <c r="AD3408" s="13">
        <f t="shared" si="360"/>
        <v>3</v>
      </c>
      <c r="AE3408" s="13">
        <f t="shared" si="357"/>
        <v>0</v>
      </c>
      <c r="AF3408" s="13">
        <f t="shared" si="358"/>
        <v>1</v>
      </c>
      <c r="AG3408" s="13">
        <f t="shared" si="359"/>
        <v>0</v>
      </c>
      <c r="AH3408" s="12">
        <f t="shared" si="361"/>
        <v>4</v>
      </c>
    </row>
    <row r="3409" spans="1:34" hidden="1" x14ac:dyDescent="0.3">
      <c r="A3409" s="11" t="s">
        <v>10584</v>
      </c>
      <c r="B3409" s="12" t="s">
        <v>4976</v>
      </c>
      <c r="C3409" s="12" t="s">
        <v>9747</v>
      </c>
      <c r="D3409" s="11" t="s">
        <v>10565</v>
      </c>
      <c r="E3409" s="11" t="s">
        <v>10585</v>
      </c>
      <c r="F3409" s="11" t="s">
        <v>10584</v>
      </c>
      <c r="G3409" s="12" t="s">
        <v>10586</v>
      </c>
      <c r="I3409" s="13"/>
      <c r="J3409" s="13" t="s">
        <v>370</v>
      </c>
      <c r="M3409" s="15"/>
      <c r="N3409" s="13"/>
      <c r="P3409" s="13"/>
      <c r="R3409" s="13"/>
      <c r="S3409" s="13" t="s">
        <v>370</v>
      </c>
      <c r="T3409" s="13"/>
      <c r="W3409" s="13"/>
      <c r="Y3409" s="13"/>
      <c r="Z3409" s="14"/>
      <c r="AD3409" s="13">
        <f t="shared" si="360"/>
        <v>2</v>
      </c>
      <c r="AE3409" s="13">
        <f t="shared" si="357"/>
        <v>0</v>
      </c>
      <c r="AF3409" s="13">
        <f t="shared" si="358"/>
        <v>0</v>
      </c>
      <c r="AG3409" s="13">
        <f t="shared" si="359"/>
        <v>0</v>
      </c>
      <c r="AH3409" s="12">
        <f t="shared" si="361"/>
        <v>2</v>
      </c>
    </row>
    <row r="3410" spans="1:34" hidden="1" x14ac:dyDescent="0.3">
      <c r="A3410" s="11" t="s">
        <v>10587</v>
      </c>
      <c r="B3410" s="12" t="s">
        <v>4976</v>
      </c>
      <c r="C3410" s="12" t="s">
        <v>9747</v>
      </c>
      <c r="D3410" s="11" t="s">
        <v>10565</v>
      </c>
      <c r="E3410" s="11" t="s">
        <v>1180</v>
      </c>
      <c r="F3410" s="11" t="s">
        <v>10587</v>
      </c>
      <c r="G3410" s="12" t="s">
        <v>10588</v>
      </c>
      <c r="H3410" s="13" t="s">
        <v>370</v>
      </c>
      <c r="I3410" s="13"/>
      <c r="J3410" s="13" t="s">
        <v>370</v>
      </c>
      <c r="K3410" s="14" t="s">
        <v>370</v>
      </c>
      <c r="M3410" s="15" t="s">
        <v>370</v>
      </c>
      <c r="N3410" s="13"/>
      <c r="P3410" s="13" t="s">
        <v>370</v>
      </c>
      <c r="Q3410" s="13" t="s">
        <v>370</v>
      </c>
      <c r="R3410" s="13" t="s">
        <v>370</v>
      </c>
      <c r="S3410" s="13" t="s">
        <v>370</v>
      </c>
      <c r="T3410" s="13" t="s">
        <v>370</v>
      </c>
      <c r="W3410" s="13" t="s">
        <v>370</v>
      </c>
      <c r="Y3410" s="13"/>
      <c r="Z3410" s="14"/>
      <c r="AD3410" s="13">
        <f t="shared" si="360"/>
        <v>10</v>
      </c>
      <c r="AE3410" s="13">
        <f t="shared" si="357"/>
        <v>0</v>
      </c>
      <c r="AF3410" s="13">
        <f t="shared" si="358"/>
        <v>0</v>
      </c>
      <c r="AG3410" s="13">
        <f t="shared" si="359"/>
        <v>0</v>
      </c>
      <c r="AH3410" s="12">
        <f t="shared" si="361"/>
        <v>10</v>
      </c>
    </row>
    <row r="3411" spans="1:34" hidden="1" x14ac:dyDescent="0.3">
      <c r="A3411" s="11" t="s">
        <v>10589</v>
      </c>
      <c r="B3411" s="12" t="s">
        <v>4976</v>
      </c>
      <c r="C3411" s="12" t="s">
        <v>9747</v>
      </c>
      <c r="D3411" s="11" t="s">
        <v>10565</v>
      </c>
      <c r="E3411" s="11" t="s">
        <v>10590</v>
      </c>
      <c r="F3411" s="11" t="s">
        <v>10589</v>
      </c>
      <c r="G3411" s="12" t="s">
        <v>10591</v>
      </c>
      <c r="I3411" s="13"/>
      <c r="J3411" s="13"/>
      <c r="M3411" s="15" t="s">
        <v>370</v>
      </c>
      <c r="N3411" s="13"/>
      <c r="O3411" s="13" t="s">
        <v>370</v>
      </c>
      <c r="P3411" s="13"/>
      <c r="R3411" s="13"/>
      <c r="T3411" s="13"/>
      <c r="W3411" s="13" t="s">
        <v>370</v>
      </c>
      <c r="Y3411" s="13"/>
      <c r="Z3411" s="14"/>
      <c r="AD3411" s="13">
        <f t="shared" si="360"/>
        <v>3</v>
      </c>
      <c r="AE3411" s="13">
        <f t="shared" si="357"/>
        <v>0</v>
      </c>
      <c r="AF3411" s="13">
        <f t="shared" si="358"/>
        <v>0</v>
      </c>
      <c r="AG3411" s="13">
        <f t="shared" si="359"/>
        <v>0</v>
      </c>
      <c r="AH3411" s="12">
        <f t="shared" si="361"/>
        <v>3</v>
      </c>
    </row>
    <row r="3412" spans="1:34" hidden="1" x14ac:dyDescent="0.3">
      <c r="A3412" s="11" t="s">
        <v>10592</v>
      </c>
      <c r="B3412" s="12" t="s">
        <v>4976</v>
      </c>
      <c r="C3412" s="12" t="s">
        <v>9747</v>
      </c>
      <c r="D3412" s="11" t="s">
        <v>10565</v>
      </c>
      <c r="E3412" s="11" t="s">
        <v>10593</v>
      </c>
      <c r="F3412" s="11" t="s">
        <v>10592</v>
      </c>
      <c r="G3412" s="12" t="s">
        <v>10594</v>
      </c>
      <c r="I3412" s="13"/>
      <c r="J3412" s="13" t="s">
        <v>370</v>
      </c>
      <c r="K3412" s="14" t="s">
        <v>370</v>
      </c>
      <c r="M3412" s="15" t="s">
        <v>370</v>
      </c>
      <c r="N3412" s="13"/>
      <c r="O3412" s="13" t="s">
        <v>370</v>
      </c>
      <c r="P3412" s="13"/>
      <c r="Q3412" s="13" t="s">
        <v>396</v>
      </c>
      <c r="R3412" s="13"/>
      <c r="S3412" s="13" t="s">
        <v>370</v>
      </c>
      <c r="T3412" s="13"/>
      <c r="W3412" s="13" t="s">
        <v>370</v>
      </c>
      <c r="Y3412" s="13"/>
      <c r="Z3412" s="14"/>
      <c r="AD3412" s="13">
        <f t="shared" si="360"/>
        <v>6</v>
      </c>
      <c r="AE3412" s="13">
        <f t="shared" si="357"/>
        <v>0</v>
      </c>
      <c r="AF3412" s="13">
        <f t="shared" si="358"/>
        <v>0</v>
      </c>
      <c r="AG3412" s="13">
        <f t="shared" si="359"/>
        <v>0</v>
      </c>
      <c r="AH3412" s="12">
        <f t="shared" si="361"/>
        <v>6</v>
      </c>
    </row>
    <row r="3413" spans="1:34" hidden="1" x14ac:dyDescent="0.3">
      <c r="A3413" s="11" t="s">
        <v>10595</v>
      </c>
      <c r="B3413" s="12" t="s">
        <v>4976</v>
      </c>
      <c r="C3413" s="12" t="s">
        <v>9747</v>
      </c>
      <c r="D3413" s="11" t="s">
        <v>10565</v>
      </c>
      <c r="E3413" s="11" t="s">
        <v>10596</v>
      </c>
      <c r="F3413" s="11" t="s">
        <v>10595</v>
      </c>
      <c r="G3413" s="12" t="s">
        <v>10597</v>
      </c>
      <c r="I3413" s="13"/>
      <c r="J3413" s="13"/>
      <c r="M3413" s="15" t="s">
        <v>370</v>
      </c>
      <c r="N3413" s="13"/>
      <c r="O3413" s="13" t="s">
        <v>370</v>
      </c>
      <c r="P3413" s="13"/>
      <c r="R3413" s="13"/>
      <c r="T3413" s="13"/>
      <c r="W3413" s="13"/>
      <c r="Y3413" s="13"/>
      <c r="Z3413" s="14"/>
      <c r="AD3413" s="13">
        <f t="shared" si="360"/>
        <v>2</v>
      </c>
      <c r="AE3413" s="13">
        <f t="shared" si="357"/>
        <v>0</v>
      </c>
      <c r="AF3413" s="13">
        <f t="shared" si="358"/>
        <v>0</v>
      </c>
      <c r="AG3413" s="13">
        <f t="shared" si="359"/>
        <v>0</v>
      </c>
      <c r="AH3413" s="12">
        <f t="shared" si="361"/>
        <v>2</v>
      </c>
    </row>
    <row r="3414" spans="1:34" hidden="1" x14ac:dyDescent="0.3">
      <c r="A3414" s="11" t="s">
        <v>10598</v>
      </c>
      <c r="B3414" s="12" t="s">
        <v>4976</v>
      </c>
      <c r="C3414" s="12" t="s">
        <v>9747</v>
      </c>
      <c r="D3414" s="11" t="s">
        <v>10565</v>
      </c>
      <c r="E3414" s="11" t="s">
        <v>3960</v>
      </c>
      <c r="F3414" s="11" t="s">
        <v>10598</v>
      </c>
      <c r="G3414" s="12" t="s">
        <v>10599</v>
      </c>
      <c r="I3414" s="13"/>
      <c r="J3414" s="13" t="s">
        <v>370</v>
      </c>
      <c r="K3414" s="14" t="s">
        <v>370</v>
      </c>
      <c r="M3414" s="15" t="s">
        <v>370</v>
      </c>
      <c r="N3414" s="13"/>
      <c r="O3414" s="13" t="s">
        <v>370</v>
      </c>
      <c r="P3414" s="13"/>
      <c r="R3414" s="13"/>
      <c r="S3414" s="13" t="s">
        <v>370</v>
      </c>
      <c r="T3414" s="13"/>
      <c r="W3414" s="13" t="s">
        <v>370</v>
      </c>
      <c r="Y3414" s="13"/>
      <c r="Z3414" s="14"/>
      <c r="AD3414" s="13">
        <f t="shared" si="360"/>
        <v>6</v>
      </c>
      <c r="AE3414" s="13">
        <f t="shared" si="357"/>
        <v>0</v>
      </c>
      <c r="AF3414" s="13">
        <f t="shared" si="358"/>
        <v>0</v>
      </c>
      <c r="AG3414" s="13">
        <f t="shared" si="359"/>
        <v>0</v>
      </c>
      <c r="AH3414" s="12">
        <f t="shared" si="361"/>
        <v>6</v>
      </c>
    </row>
    <row r="3415" spans="1:34" hidden="1" x14ac:dyDescent="0.3">
      <c r="A3415" s="11" t="s">
        <v>10600</v>
      </c>
      <c r="B3415" s="12" t="s">
        <v>4976</v>
      </c>
      <c r="C3415" s="12" t="s">
        <v>9747</v>
      </c>
      <c r="D3415" s="11" t="s">
        <v>10601</v>
      </c>
      <c r="E3415" s="11" t="s">
        <v>10602</v>
      </c>
      <c r="F3415" s="11" t="s">
        <v>10600</v>
      </c>
      <c r="G3415" s="12" t="s">
        <v>10603</v>
      </c>
      <c r="I3415" s="13"/>
      <c r="J3415" s="13" t="s">
        <v>370</v>
      </c>
      <c r="M3415" s="15" t="s">
        <v>370</v>
      </c>
      <c r="N3415" s="13"/>
      <c r="O3415" s="13" t="s">
        <v>370</v>
      </c>
      <c r="P3415" s="13"/>
      <c r="R3415" s="13"/>
      <c r="S3415" s="13" t="s">
        <v>370</v>
      </c>
      <c r="T3415" s="13"/>
      <c r="W3415" s="13" t="s">
        <v>370</v>
      </c>
      <c r="Y3415" s="13"/>
      <c r="Z3415" s="14"/>
      <c r="AD3415" s="13">
        <f t="shared" si="360"/>
        <v>5</v>
      </c>
      <c r="AE3415" s="13">
        <f t="shared" si="357"/>
        <v>0</v>
      </c>
      <c r="AF3415" s="13">
        <f t="shared" si="358"/>
        <v>0</v>
      </c>
      <c r="AG3415" s="13">
        <f t="shared" si="359"/>
        <v>0</v>
      </c>
      <c r="AH3415" s="12">
        <f t="shared" si="361"/>
        <v>5</v>
      </c>
    </row>
    <row r="3416" spans="1:34" hidden="1" x14ac:dyDescent="0.3">
      <c r="A3416" s="11" t="s">
        <v>10604</v>
      </c>
      <c r="B3416" s="12" t="s">
        <v>4976</v>
      </c>
      <c r="C3416" s="12" t="s">
        <v>9747</v>
      </c>
      <c r="D3416" s="11" t="s">
        <v>10601</v>
      </c>
      <c r="E3416" s="11" t="s">
        <v>10605</v>
      </c>
      <c r="F3416" s="11" t="s">
        <v>10604</v>
      </c>
      <c r="G3416" s="12" t="s">
        <v>10606</v>
      </c>
      <c r="I3416" s="13"/>
      <c r="J3416" s="13" t="s">
        <v>370</v>
      </c>
      <c r="M3416" s="15" t="s">
        <v>370</v>
      </c>
      <c r="N3416" s="13"/>
      <c r="O3416" s="13" t="s">
        <v>370</v>
      </c>
      <c r="P3416" s="13"/>
      <c r="R3416" s="13"/>
      <c r="S3416" s="13" t="s">
        <v>370</v>
      </c>
      <c r="T3416" s="13"/>
      <c r="W3416" s="13" t="s">
        <v>370</v>
      </c>
      <c r="Y3416" s="13"/>
      <c r="Z3416" s="14"/>
      <c r="AD3416" s="13">
        <f t="shared" si="360"/>
        <v>5</v>
      </c>
      <c r="AE3416" s="13">
        <f t="shared" si="357"/>
        <v>0</v>
      </c>
      <c r="AF3416" s="13">
        <f t="shared" si="358"/>
        <v>0</v>
      </c>
      <c r="AG3416" s="13">
        <f t="shared" si="359"/>
        <v>0</v>
      </c>
      <c r="AH3416" s="12">
        <f t="shared" si="361"/>
        <v>5</v>
      </c>
    </row>
    <row r="3417" spans="1:34" hidden="1" x14ac:dyDescent="0.3">
      <c r="A3417" s="11" t="s">
        <v>10607</v>
      </c>
      <c r="B3417" s="12" t="s">
        <v>4976</v>
      </c>
      <c r="C3417" s="12" t="s">
        <v>9747</v>
      </c>
      <c r="D3417" s="11" t="s">
        <v>10601</v>
      </c>
      <c r="E3417" s="11" t="s">
        <v>10608</v>
      </c>
      <c r="F3417" s="11" t="s">
        <v>10607</v>
      </c>
      <c r="G3417" s="12" t="s">
        <v>10609</v>
      </c>
      <c r="I3417" s="13"/>
      <c r="J3417" s="13"/>
      <c r="M3417" s="15" t="s">
        <v>370</v>
      </c>
      <c r="N3417" s="13"/>
      <c r="O3417" s="13" t="s">
        <v>370</v>
      </c>
      <c r="P3417" s="13"/>
      <c r="R3417" s="13"/>
      <c r="S3417" s="13" t="s">
        <v>370</v>
      </c>
      <c r="T3417" s="13"/>
      <c r="W3417" s="13"/>
      <c r="Y3417" s="13"/>
      <c r="Z3417" s="14"/>
      <c r="AD3417" s="13">
        <f t="shared" si="360"/>
        <v>3</v>
      </c>
      <c r="AE3417" s="13">
        <f t="shared" si="357"/>
        <v>0</v>
      </c>
      <c r="AF3417" s="13">
        <f t="shared" si="358"/>
        <v>0</v>
      </c>
      <c r="AG3417" s="13">
        <f t="shared" si="359"/>
        <v>0</v>
      </c>
      <c r="AH3417" s="12">
        <f t="shared" si="361"/>
        <v>3</v>
      </c>
    </row>
    <row r="3418" spans="1:34" hidden="1" x14ac:dyDescent="0.3">
      <c r="A3418" s="11" t="s">
        <v>10610</v>
      </c>
      <c r="B3418" s="12" t="s">
        <v>4976</v>
      </c>
      <c r="C3418" s="12" t="s">
        <v>9747</v>
      </c>
      <c r="D3418" s="11" t="s">
        <v>10601</v>
      </c>
      <c r="E3418" s="11" t="s">
        <v>10611</v>
      </c>
      <c r="F3418" s="11" t="s">
        <v>10610</v>
      </c>
      <c r="G3418" s="12" t="s">
        <v>10612</v>
      </c>
      <c r="I3418" s="13"/>
      <c r="J3418" s="13" t="s">
        <v>370</v>
      </c>
      <c r="M3418" s="15" t="s">
        <v>370</v>
      </c>
      <c r="N3418" s="13"/>
      <c r="O3418" s="13" t="s">
        <v>370</v>
      </c>
      <c r="P3418" s="13"/>
      <c r="R3418" s="13"/>
      <c r="S3418" s="13" t="s">
        <v>370</v>
      </c>
      <c r="T3418" s="13"/>
      <c r="W3418" s="13"/>
      <c r="Y3418" s="13"/>
      <c r="Z3418" s="14"/>
      <c r="AD3418" s="13">
        <f t="shared" si="360"/>
        <v>4</v>
      </c>
      <c r="AE3418" s="13">
        <f t="shared" si="357"/>
        <v>0</v>
      </c>
      <c r="AF3418" s="13">
        <f t="shared" si="358"/>
        <v>0</v>
      </c>
      <c r="AG3418" s="13">
        <f t="shared" si="359"/>
        <v>0</v>
      </c>
      <c r="AH3418" s="12">
        <f t="shared" si="361"/>
        <v>4</v>
      </c>
    </row>
    <row r="3419" spans="1:34" hidden="1" x14ac:dyDescent="0.3">
      <c r="A3419" s="11" t="s">
        <v>10613</v>
      </c>
      <c r="B3419" s="12" t="s">
        <v>4976</v>
      </c>
      <c r="C3419" s="12" t="s">
        <v>9747</v>
      </c>
      <c r="D3419" s="11" t="s">
        <v>10601</v>
      </c>
      <c r="E3419" s="11" t="s">
        <v>7718</v>
      </c>
      <c r="F3419" s="11" t="s">
        <v>10613</v>
      </c>
      <c r="G3419" s="12" t="s">
        <v>10614</v>
      </c>
      <c r="I3419" s="13"/>
      <c r="J3419" s="13"/>
      <c r="M3419" s="15" t="s">
        <v>370</v>
      </c>
      <c r="N3419" s="13"/>
      <c r="P3419" s="13"/>
      <c r="R3419" s="13"/>
      <c r="T3419" s="13"/>
      <c r="W3419" s="13"/>
      <c r="Y3419" s="13"/>
      <c r="Z3419" s="14"/>
      <c r="AD3419" s="13">
        <f t="shared" si="360"/>
        <v>1</v>
      </c>
      <c r="AE3419" s="13">
        <f t="shared" si="357"/>
        <v>0</v>
      </c>
      <c r="AF3419" s="13">
        <f t="shared" si="358"/>
        <v>0</v>
      </c>
      <c r="AG3419" s="13">
        <f t="shared" si="359"/>
        <v>0</v>
      </c>
      <c r="AH3419" s="12">
        <f t="shared" si="361"/>
        <v>1</v>
      </c>
    </row>
    <row r="3420" spans="1:34" hidden="1" x14ac:dyDescent="0.3">
      <c r="A3420" s="11" t="s">
        <v>10615</v>
      </c>
      <c r="B3420" s="12" t="s">
        <v>4976</v>
      </c>
      <c r="C3420" s="12" t="s">
        <v>9747</v>
      </c>
      <c r="D3420" s="11" t="s">
        <v>10601</v>
      </c>
      <c r="E3420" s="11" t="s">
        <v>10616</v>
      </c>
      <c r="F3420" s="11" t="s">
        <v>10615</v>
      </c>
      <c r="G3420" s="12" t="s">
        <v>10617</v>
      </c>
      <c r="I3420" s="13"/>
      <c r="J3420" s="13" t="s">
        <v>370</v>
      </c>
      <c r="K3420" s="14" t="s">
        <v>370</v>
      </c>
      <c r="M3420" s="15" t="s">
        <v>370</v>
      </c>
      <c r="N3420" s="13"/>
      <c r="O3420" s="13" t="s">
        <v>370</v>
      </c>
      <c r="P3420" s="13" t="s">
        <v>370</v>
      </c>
      <c r="Q3420" s="13" t="s">
        <v>370</v>
      </c>
      <c r="R3420" s="13"/>
      <c r="S3420" s="13" t="s">
        <v>370</v>
      </c>
      <c r="T3420" s="13" t="s">
        <v>370</v>
      </c>
      <c r="U3420" s="13" t="s">
        <v>370</v>
      </c>
      <c r="W3420" s="13" t="s">
        <v>370</v>
      </c>
      <c r="Y3420" s="13"/>
      <c r="Z3420" s="14"/>
      <c r="AD3420" s="13">
        <f t="shared" si="360"/>
        <v>10</v>
      </c>
      <c r="AE3420" s="13">
        <f t="shared" si="357"/>
        <v>0</v>
      </c>
      <c r="AF3420" s="13">
        <f t="shared" si="358"/>
        <v>0</v>
      </c>
      <c r="AG3420" s="13">
        <f t="shared" si="359"/>
        <v>0</v>
      </c>
      <c r="AH3420" s="12">
        <f t="shared" si="361"/>
        <v>10</v>
      </c>
    </row>
    <row r="3421" spans="1:34" hidden="1" x14ac:dyDescent="0.3">
      <c r="A3421" s="11" t="s">
        <v>10618</v>
      </c>
      <c r="B3421" s="12" t="s">
        <v>4976</v>
      </c>
      <c r="C3421" s="12" t="s">
        <v>9747</v>
      </c>
      <c r="D3421" s="11" t="s">
        <v>10601</v>
      </c>
      <c r="E3421" s="11" t="s">
        <v>920</v>
      </c>
      <c r="F3421" s="11" t="s">
        <v>10618</v>
      </c>
      <c r="G3421" s="12" t="s">
        <v>10619</v>
      </c>
      <c r="I3421" s="13"/>
      <c r="J3421" s="13" t="s">
        <v>370</v>
      </c>
      <c r="K3421" s="14" t="s">
        <v>370</v>
      </c>
      <c r="M3421" s="15" t="s">
        <v>370</v>
      </c>
      <c r="N3421" s="13"/>
      <c r="O3421" s="13" t="s">
        <v>370</v>
      </c>
      <c r="P3421" s="13" t="s">
        <v>370</v>
      </c>
      <c r="Q3421" s="13" t="s">
        <v>370</v>
      </c>
      <c r="R3421" s="13"/>
      <c r="S3421" s="13" t="s">
        <v>370</v>
      </c>
      <c r="T3421" s="13" t="s">
        <v>370</v>
      </c>
      <c r="W3421" s="13" t="s">
        <v>370</v>
      </c>
      <c r="Y3421" s="13"/>
      <c r="Z3421" s="14"/>
      <c r="AD3421" s="13">
        <f t="shared" si="360"/>
        <v>9</v>
      </c>
      <c r="AE3421" s="13">
        <f t="shared" si="357"/>
        <v>0</v>
      </c>
      <c r="AF3421" s="13">
        <f t="shared" si="358"/>
        <v>0</v>
      </c>
      <c r="AG3421" s="13">
        <f t="shared" si="359"/>
        <v>0</v>
      </c>
      <c r="AH3421" s="12">
        <f t="shared" si="361"/>
        <v>9</v>
      </c>
    </row>
    <row r="3422" spans="1:34" hidden="1" x14ac:dyDescent="0.3">
      <c r="A3422" s="11" t="s">
        <v>10620</v>
      </c>
      <c r="B3422" s="12" t="s">
        <v>4976</v>
      </c>
      <c r="C3422" s="12" t="s">
        <v>9747</v>
      </c>
      <c r="D3422" s="11" t="s">
        <v>10601</v>
      </c>
      <c r="E3422" s="11" t="s">
        <v>10621</v>
      </c>
      <c r="F3422" s="11" t="s">
        <v>10620</v>
      </c>
      <c r="G3422" s="12" t="s">
        <v>10622</v>
      </c>
      <c r="I3422" s="13"/>
      <c r="J3422" s="13" t="s">
        <v>370</v>
      </c>
      <c r="K3422" s="14" t="s">
        <v>370</v>
      </c>
      <c r="M3422" s="15" t="s">
        <v>370</v>
      </c>
      <c r="N3422" s="13"/>
      <c r="O3422" s="13" t="s">
        <v>370</v>
      </c>
      <c r="P3422" s="13" t="s">
        <v>370</v>
      </c>
      <c r="Q3422" s="13" t="s">
        <v>370</v>
      </c>
      <c r="R3422" s="13"/>
      <c r="S3422" s="13" t="s">
        <v>370</v>
      </c>
      <c r="T3422" s="13" t="s">
        <v>370</v>
      </c>
      <c r="W3422" s="13" t="s">
        <v>370</v>
      </c>
      <c r="Y3422" s="13"/>
      <c r="Z3422" s="14"/>
      <c r="AD3422" s="13">
        <f t="shared" si="360"/>
        <v>9</v>
      </c>
      <c r="AE3422" s="13">
        <f t="shared" si="357"/>
        <v>0</v>
      </c>
      <c r="AF3422" s="13">
        <f t="shared" si="358"/>
        <v>0</v>
      </c>
      <c r="AG3422" s="13">
        <f t="shared" si="359"/>
        <v>0</v>
      </c>
      <c r="AH3422" s="12">
        <f t="shared" si="361"/>
        <v>9</v>
      </c>
    </row>
    <row r="3423" spans="1:34" hidden="1" x14ac:dyDescent="0.3">
      <c r="A3423" s="11" t="s">
        <v>10623</v>
      </c>
      <c r="B3423" s="12" t="s">
        <v>4976</v>
      </c>
      <c r="C3423" s="12" t="s">
        <v>9747</v>
      </c>
      <c r="D3423" s="11" t="s">
        <v>10601</v>
      </c>
      <c r="E3423" s="11" t="s">
        <v>10624</v>
      </c>
      <c r="F3423" s="11" t="s">
        <v>10623</v>
      </c>
      <c r="G3423" s="12" t="s">
        <v>10625</v>
      </c>
      <c r="I3423" s="13"/>
      <c r="J3423" s="13" t="s">
        <v>370</v>
      </c>
      <c r="K3423" s="14" t="s">
        <v>370</v>
      </c>
      <c r="M3423" s="15" t="s">
        <v>370</v>
      </c>
      <c r="N3423" s="13"/>
      <c r="O3423" s="13" t="s">
        <v>370</v>
      </c>
      <c r="P3423" s="13"/>
      <c r="R3423" s="13"/>
      <c r="S3423" s="13" t="s">
        <v>370</v>
      </c>
      <c r="T3423" s="13"/>
      <c r="W3423" s="13"/>
      <c r="Y3423" s="13"/>
      <c r="Z3423" s="14"/>
      <c r="AD3423" s="13">
        <f t="shared" si="360"/>
        <v>5</v>
      </c>
      <c r="AE3423" s="13">
        <f t="shared" si="357"/>
        <v>0</v>
      </c>
      <c r="AF3423" s="13">
        <f t="shared" si="358"/>
        <v>0</v>
      </c>
      <c r="AG3423" s="13">
        <f t="shared" si="359"/>
        <v>0</v>
      </c>
      <c r="AH3423" s="12">
        <f t="shared" si="361"/>
        <v>5</v>
      </c>
    </row>
    <row r="3424" spans="1:34" hidden="1" x14ac:dyDescent="0.3">
      <c r="A3424" s="11" t="s">
        <v>10626</v>
      </c>
      <c r="B3424" s="12" t="s">
        <v>4976</v>
      </c>
      <c r="C3424" s="12" t="s">
        <v>9747</v>
      </c>
      <c r="D3424" s="11" t="s">
        <v>10601</v>
      </c>
      <c r="E3424" s="11" t="s">
        <v>10627</v>
      </c>
      <c r="F3424" s="11" t="s">
        <v>10626</v>
      </c>
      <c r="G3424" s="12" t="s">
        <v>10628</v>
      </c>
      <c r="H3424" s="13" t="s">
        <v>370</v>
      </c>
      <c r="I3424" s="13"/>
      <c r="J3424" s="13"/>
      <c r="K3424" s="14" t="s">
        <v>370</v>
      </c>
      <c r="M3424" s="15"/>
      <c r="N3424" s="13"/>
      <c r="P3424" s="13"/>
      <c r="R3424" s="13" t="s">
        <v>370</v>
      </c>
      <c r="T3424" s="13"/>
      <c r="W3424" s="13"/>
      <c r="Y3424" s="13"/>
      <c r="Z3424" s="14"/>
      <c r="AD3424" s="13">
        <f t="shared" si="360"/>
        <v>3</v>
      </c>
      <c r="AE3424" s="13">
        <f t="shared" si="357"/>
        <v>0</v>
      </c>
      <c r="AF3424" s="13">
        <f t="shared" si="358"/>
        <v>0</v>
      </c>
      <c r="AG3424" s="13">
        <f t="shared" si="359"/>
        <v>0</v>
      </c>
      <c r="AH3424" s="12">
        <f t="shared" si="361"/>
        <v>3</v>
      </c>
    </row>
    <row r="3425" spans="1:34" hidden="1" x14ac:dyDescent="0.3">
      <c r="A3425" s="11" t="s">
        <v>10629</v>
      </c>
      <c r="B3425" s="12" t="s">
        <v>4976</v>
      </c>
      <c r="C3425" s="12" t="s">
        <v>9747</v>
      </c>
      <c r="D3425" s="11" t="s">
        <v>10601</v>
      </c>
      <c r="E3425" s="11" t="s">
        <v>10630</v>
      </c>
      <c r="F3425" s="11" t="s">
        <v>10629</v>
      </c>
      <c r="G3425" s="12" t="s">
        <v>10631</v>
      </c>
      <c r="I3425" s="13"/>
      <c r="J3425" s="13"/>
      <c r="K3425" s="17" t="s">
        <v>416</v>
      </c>
      <c r="M3425" s="15"/>
      <c r="N3425" s="13"/>
      <c r="P3425" s="13"/>
      <c r="R3425" s="13"/>
      <c r="T3425" s="13"/>
      <c r="W3425" s="13"/>
      <c r="Y3425" s="13"/>
      <c r="Z3425" s="14"/>
      <c r="AD3425" s="13">
        <f t="shared" si="360"/>
        <v>1</v>
      </c>
      <c r="AE3425" s="13">
        <f t="shared" si="357"/>
        <v>0</v>
      </c>
      <c r="AF3425" s="13">
        <f t="shared" si="358"/>
        <v>0</v>
      </c>
      <c r="AG3425" s="13">
        <f t="shared" si="359"/>
        <v>0</v>
      </c>
      <c r="AH3425" s="12">
        <f t="shared" si="361"/>
        <v>1</v>
      </c>
    </row>
    <row r="3426" spans="1:34" hidden="1" x14ac:dyDescent="0.3">
      <c r="A3426" s="11" t="s">
        <v>10632</v>
      </c>
      <c r="B3426" s="12" t="s">
        <v>4976</v>
      </c>
      <c r="C3426" s="12" t="s">
        <v>9747</v>
      </c>
      <c r="D3426" s="11" t="s">
        <v>10601</v>
      </c>
      <c r="E3426" s="11" t="s">
        <v>9033</v>
      </c>
      <c r="F3426" s="11" t="s">
        <v>10632</v>
      </c>
      <c r="G3426" s="12" t="s">
        <v>10633</v>
      </c>
      <c r="H3426" s="13" t="s">
        <v>396</v>
      </c>
      <c r="I3426" s="13"/>
      <c r="J3426" s="13"/>
      <c r="K3426" s="17" t="s">
        <v>416</v>
      </c>
      <c r="M3426" s="15"/>
      <c r="N3426" s="13"/>
      <c r="P3426" s="13"/>
      <c r="R3426" s="13" t="s">
        <v>396</v>
      </c>
      <c r="T3426" s="13"/>
      <c r="W3426" s="13"/>
      <c r="Y3426" s="13"/>
      <c r="Z3426" s="14"/>
      <c r="AD3426" s="13">
        <f t="shared" si="360"/>
        <v>1</v>
      </c>
      <c r="AE3426" s="13">
        <f t="shared" si="357"/>
        <v>0</v>
      </c>
      <c r="AF3426" s="13">
        <f t="shared" si="358"/>
        <v>0</v>
      </c>
      <c r="AG3426" s="13">
        <f t="shared" si="359"/>
        <v>0</v>
      </c>
      <c r="AH3426" s="12">
        <f t="shared" si="361"/>
        <v>1</v>
      </c>
    </row>
    <row r="3427" spans="1:34" hidden="1" x14ac:dyDescent="0.3">
      <c r="A3427" s="11" t="s">
        <v>10634</v>
      </c>
      <c r="B3427" s="12" t="s">
        <v>4976</v>
      </c>
      <c r="C3427" s="12" t="s">
        <v>9747</v>
      </c>
      <c r="D3427" s="11" t="s">
        <v>10601</v>
      </c>
      <c r="E3427" s="11" t="s">
        <v>10635</v>
      </c>
      <c r="F3427" s="11" t="s">
        <v>10634</v>
      </c>
      <c r="G3427" s="12" t="s">
        <v>10636</v>
      </c>
      <c r="I3427" s="13"/>
      <c r="J3427" s="13"/>
      <c r="K3427" s="17" t="s">
        <v>416</v>
      </c>
      <c r="M3427" s="15"/>
      <c r="N3427" s="13"/>
      <c r="P3427" s="13"/>
      <c r="R3427" s="13"/>
      <c r="T3427" s="13"/>
      <c r="W3427" s="13"/>
      <c r="Y3427" s="13"/>
      <c r="Z3427" s="14"/>
      <c r="AD3427" s="13">
        <f t="shared" si="360"/>
        <v>1</v>
      </c>
      <c r="AE3427" s="13">
        <f t="shared" si="357"/>
        <v>0</v>
      </c>
      <c r="AF3427" s="13">
        <f t="shared" si="358"/>
        <v>0</v>
      </c>
      <c r="AG3427" s="13">
        <f t="shared" si="359"/>
        <v>0</v>
      </c>
      <c r="AH3427" s="12">
        <f t="shared" si="361"/>
        <v>1</v>
      </c>
    </row>
    <row r="3428" spans="1:34" hidden="1" x14ac:dyDescent="0.3">
      <c r="A3428" s="11" t="s">
        <v>10637</v>
      </c>
      <c r="B3428" s="12" t="s">
        <v>4976</v>
      </c>
      <c r="C3428" s="12" t="s">
        <v>9747</v>
      </c>
      <c r="D3428" s="11" t="s">
        <v>10601</v>
      </c>
      <c r="E3428" s="11" t="s">
        <v>10638</v>
      </c>
      <c r="F3428" s="11" t="s">
        <v>10637</v>
      </c>
      <c r="G3428" s="12" t="s">
        <v>10639</v>
      </c>
      <c r="I3428" s="13"/>
      <c r="J3428" s="13"/>
      <c r="K3428" s="17" t="s">
        <v>416</v>
      </c>
      <c r="M3428" s="15"/>
      <c r="N3428" s="13"/>
      <c r="P3428" s="13"/>
      <c r="R3428" s="13"/>
      <c r="T3428" s="13"/>
      <c r="W3428" s="13"/>
      <c r="Y3428" s="13"/>
      <c r="Z3428" s="14"/>
      <c r="AD3428" s="13">
        <f t="shared" si="360"/>
        <v>1</v>
      </c>
      <c r="AE3428" s="13">
        <f t="shared" si="357"/>
        <v>0</v>
      </c>
      <c r="AF3428" s="13">
        <f t="shared" si="358"/>
        <v>0</v>
      </c>
      <c r="AG3428" s="13">
        <f t="shared" si="359"/>
        <v>0</v>
      </c>
      <c r="AH3428" s="12">
        <f t="shared" si="361"/>
        <v>1</v>
      </c>
    </row>
    <row r="3429" spans="1:34" hidden="1" x14ac:dyDescent="0.3">
      <c r="A3429" s="11" t="s">
        <v>10640</v>
      </c>
      <c r="B3429" s="12" t="s">
        <v>4976</v>
      </c>
      <c r="C3429" s="12" t="s">
        <v>9747</v>
      </c>
      <c r="D3429" s="11" t="s">
        <v>10601</v>
      </c>
      <c r="E3429" s="11" t="s">
        <v>10641</v>
      </c>
      <c r="F3429" s="11" t="s">
        <v>10640</v>
      </c>
      <c r="G3429" s="12" t="s">
        <v>10642</v>
      </c>
      <c r="I3429" s="13"/>
      <c r="J3429" s="13"/>
      <c r="M3429" s="15" t="s">
        <v>370</v>
      </c>
      <c r="N3429" s="13"/>
      <c r="O3429" s="13" t="s">
        <v>370</v>
      </c>
      <c r="P3429" s="13"/>
      <c r="R3429" s="13"/>
      <c r="T3429" s="13"/>
      <c r="W3429" s="13"/>
      <c r="Y3429" s="13"/>
      <c r="Z3429" s="14"/>
      <c r="AD3429" s="13">
        <f t="shared" si="360"/>
        <v>2</v>
      </c>
      <c r="AE3429" s="13">
        <f t="shared" si="357"/>
        <v>0</v>
      </c>
      <c r="AF3429" s="13">
        <f t="shared" si="358"/>
        <v>0</v>
      </c>
      <c r="AG3429" s="13">
        <f t="shared" si="359"/>
        <v>0</v>
      </c>
      <c r="AH3429" s="12">
        <f t="shared" si="361"/>
        <v>2</v>
      </c>
    </row>
    <row r="3430" spans="1:34" hidden="1" x14ac:dyDescent="0.3">
      <c r="A3430" s="11" t="s">
        <v>269</v>
      </c>
      <c r="B3430" s="12" t="s">
        <v>4976</v>
      </c>
      <c r="C3430" s="12" t="s">
        <v>9747</v>
      </c>
      <c r="D3430" s="11" t="s">
        <v>10601</v>
      </c>
      <c r="E3430" s="11" t="s">
        <v>10643</v>
      </c>
      <c r="F3430" s="11" t="s">
        <v>269</v>
      </c>
      <c r="G3430" s="12" t="s">
        <v>10644</v>
      </c>
      <c r="I3430" s="13"/>
      <c r="J3430" s="13" t="s">
        <v>370</v>
      </c>
      <c r="K3430" s="14" t="s">
        <v>370</v>
      </c>
      <c r="M3430" s="15" t="s">
        <v>370</v>
      </c>
      <c r="N3430" s="13"/>
      <c r="O3430" s="13" t="s">
        <v>370</v>
      </c>
      <c r="P3430" s="13" t="s">
        <v>370</v>
      </c>
      <c r="Q3430" s="13" t="s">
        <v>370</v>
      </c>
      <c r="R3430" s="13"/>
      <c r="S3430" s="13" t="s">
        <v>370</v>
      </c>
      <c r="T3430" s="13" t="s">
        <v>370</v>
      </c>
      <c r="U3430" s="13" t="s">
        <v>370</v>
      </c>
      <c r="W3430" s="13" t="s">
        <v>370</v>
      </c>
      <c r="Y3430" s="13"/>
      <c r="Z3430" s="14"/>
      <c r="AD3430" s="13">
        <f t="shared" si="360"/>
        <v>10</v>
      </c>
      <c r="AE3430" s="13">
        <f t="shared" si="357"/>
        <v>0</v>
      </c>
      <c r="AF3430" s="13">
        <f t="shared" si="358"/>
        <v>0</v>
      </c>
      <c r="AG3430" s="13">
        <f t="shared" si="359"/>
        <v>0</v>
      </c>
      <c r="AH3430" s="12">
        <f t="shared" si="361"/>
        <v>10</v>
      </c>
    </row>
    <row r="3431" spans="1:34" hidden="1" x14ac:dyDescent="0.3">
      <c r="A3431" s="11" t="s">
        <v>10645</v>
      </c>
      <c r="B3431" s="12" t="s">
        <v>4976</v>
      </c>
      <c r="C3431" s="12" t="s">
        <v>9747</v>
      </c>
      <c r="D3431" s="11" t="s">
        <v>10601</v>
      </c>
      <c r="E3431" s="11" t="s">
        <v>9221</v>
      </c>
      <c r="F3431" s="11" t="s">
        <v>10645</v>
      </c>
      <c r="G3431" s="12" t="s">
        <v>10646</v>
      </c>
      <c r="I3431" s="13"/>
      <c r="J3431" s="13"/>
      <c r="M3431" s="15"/>
      <c r="N3431" s="13"/>
      <c r="P3431" s="13"/>
      <c r="R3431" s="13"/>
      <c r="T3431" s="13"/>
      <c r="W3431" s="16" t="s">
        <v>416</v>
      </c>
      <c r="Y3431" s="13"/>
      <c r="Z3431" s="14"/>
      <c r="AD3431" s="13">
        <f t="shared" si="360"/>
        <v>1</v>
      </c>
      <c r="AE3431" s="13">
        <f t="shared" si="357"/>
        <v>0</v>
      </c>
      <c r="AF3431" s="13">
        <f t="shared" si="358"/>
        <v>0</v>
      </c>
      <c r="AG3431" s="13">
        <f t="shared" si="359"/>
        <v>0</v>
      </c>
      <c r="AH3431" s="12">
        <f t="shared" si="361"/>
        <v>1</v>
      </c>
    </row>
    <row r="3432" spans="1:34" hidden="1" x14ac:dyDescent="0.3">
      <c r="A3432" s="11" t="s">
        <v>10647</v>
      </c>
      <c r="B3432" s="12" t="s">
        <v>4976</v>
      </c>
      <c r="C3432" s="12" t="s">
        <v>9747</v>
      </c>
      <c r="D3432" s="11" t="s">
        <v>10601</v>
      </c>
      <c r="E3432" s="11" t="s">
        <v>10648</v>
      </c>
      <c r="F3432" s="11" t="s">
        <v>10647</v>
      </c>
      <c r="G3432" s="12" t="s">
        <v>10649</v>
      </c>
      <c r="I3432" s="13"/>
      <c r="J3432" s="13" t="s">
        <v>370</v>
      </c>
      <c r="M3432" s="15" t="s">
        <v>370</v>
      </c>
      <c r="N3432" s="13"/>
      <c r="O3432" s="13" t="s">
        <v>370</v>
      </c>
      <c r="P3432" s="13"/>
      <c r="R3432" s="13"/>
      <c r="S3432" s="13" t="s">
        <v>370</v>
      </c>
      <c r="T3432" s="13"/>
      <c r="W3432" s="13"/>
      <c r="Y3432" s="13"/>
      <c r="Z3432" s="14"/>
      <c r="AD3432" s="13">
        <f t="shared" si="360"/>
        <v>4</v>
      </c>
      <c r="AE3432" s="13">
        <f t="shared" si="357"/>
        <v>0</v>
      </c>
      <c r="AF3432" s="13">
        <f t="shared" si="358"/>
        <v>0</v>
      </c>
      <c r="AG3432" s="13">
        <f t="shared" si="359"/>
        <v>0</v>
      </c>
      <c r="AH3432" s="12">
        <f t="shared" si="361"/>
        <v>4</v>
      </c>
    </row>
    <row r="3433" spans="1:34" hidden="1" x14ac:dyDescent="0.3">
      <c r="A3433" s="11" t="s">
        <v>10650</v>
      </c>
      <c r="B3433" s="12" t="s">
        <v>4976</v>
      </c>
      <c r="C3433" s="12" t="s">
        <v>9747</v>
      </c>
      <c r="D3433" s="11" t="s">
        <v>10601</v>
      </c>
      <c r="E3433" s="11" t="s">
        <v>10651</v>
      </c>
      <c r="F3433" s="11" t="s">
        <v>10650</v>
      </c>
      <c r="G3433" s="12" t="s">
        <v>10652</v>
      </c>
      <c r="I3433" s="13"/>
      <c r="J3433" s="13" t="s">
        <v>370</v>
      </c>
      <c r="M3433" s="15" t="s">
        <v>370</v>
      </c>
      <c r="N3433" s="13"/>
      <c r="O3433" s="13" t="s">
        <v>370</v>
      </c>
      <c r="P3433" s="13"/>
      <c r="R3433" s="13"/>
      <c r="S3433" s="13" t="s">
        <v>370</v>
      </c>
      <c r="T3433" s="13"/>
      <c r="W3433" s="13" t="s">
        <v>370</v>
      </c>
      <c r="Y3433" s="13"/>
      <c r="Z3433" s="14"/>
      <c r="AD3433" s="13">
        <f t="shared" si="360"/>
        <v>5</v>
      </c>
      <c r="AE3433" s="13">
        <f t="shared" si="357"/>
        <v>0</v>
      </c>
      <c r="AF3433" s="13">
        <f t="shared" si="358"/>
        <v>0</v>
      </c>
      <c r="AG3433" s="13">
        <f t="shared" si="359"/>
        <v>0</v>
      </c>
      <c r="AH3433" s="12">
        <f t="shared" si="361"/>
        <v>5</v>
      </c>
    </row>
    <row r="3434" spans="1:34" hidden="1" x14ac:dyDescent="0.3">
      <c r="A3434" s="11" t="s">
        <v>10653</v>
      </c>
      <c r="B3434" s="12" t="s">
        <v>4976</v>
      </c>
      <c r="C3434" s="12" t="s">
        <v>9747</v>
      </c>
      <c r="D3434" s="11" t="s">
        <v>10601</v>
      </c>
      <c r="E3434" s="11" t="s">
        <v>10654</v>
      </c>
      <c r="F3434" s="11" t="s">
        <v>10653</v>
      </c>
      <c r="G3434" s="12" t="s">
        <v>10655</v>
      </c>
      <c r="I3434" s="13"/>
      <c r="J3434" s="13"/>
      <c r="M3434" s="15" t="s">
        <v>370</v>
      </c>
      <c r="N3434" s="13"/>
      <c r="O3434" s="13" t="s">
        <v>370</v>
      </c>
      <c r="P3434" s="13"/>
      <c r="R3434" s="13"/>
      <c r="S3434" s="13" t="s">
        <v>370</v>
      </c>
      <c r="T3434" s="13"/>
      <c r="W3434" s="13" t="s">
        <v>370</v>
      </c>
      <c r="Y3434" s="13"/>
      <c r="Z3434" s="14"/>
      <c r="AD3434" s="13">
        <f t="shared" si="360"/>
        <v>4</v>
      </c>
      <c r="AE3434" s="13">
        <f t="shared" si="357"/>
        <v>0</v>
      </c>
      <c r="AF3434" s="13">
        <f t="shared" si="358"/>
        <v>0</v>
      </c>
      <c r="AG3434" s="13">
        <f t="shared" si="359"/>
        <v>0</v>
      </c>
      <c r="AH3434" s="12">
        <f t="shared" si="361"/>
        <v>4</v>
      </c>
    </row>
    <row r="3435" spans="1:34" hidden="1" x14ac:dyDescent="0.3">
      <c r="A3435" s="11" t="s">
        <v>10656</v>
      </c>
      <c r="B3435" s="12" t="s">
        <v>4976</v>
      </c>
      <c r="C3435" s="12" t="s">
        <v>9747</v>
      </c>
      <c r="D3435" s="11" t="s">
        <v>10601</v>
      </c>
      <c r="E3435" s="11" t="s">
        <v>10657</v>
      </c>
      <c r="F3435" s="11" t="s">
        <v>10656</v>
      </c>
      <c r="G3435" s="12" t="s">
        <v>10658</v>
      </c>
      <c r="I3435" s="13"/>
      <c r="J3435" s="13" t="s">
        <v>370</v>
      </c>
      <c r="K3435" s="14" t="s">
        <v>370</v>
      </c>
      <c r="M3435" s="15" t="s">
        <v>370</v>
      </c>
      <c r="N3435" s="13"/>
      <c r="O3435" s="13" t="s">
        <v>370</v>
      </c>
      <c r="P3435" s="13"/>
      <c r="R3435" s="13"/>
      <c r="S3435" s="13" t="s">
        <v>370</v>
      </c>
      <c r="T3435" s="13"/>
      <c r="W3435" s="13" t="s">
        <v>370</v>
      </c>
      <c r="Y3435" s="13"/>
      <c r="Z3435" s="14"/>
      <c r="AD3435" s="13">
        <f t="shared" si="360"/>
        <v>6</v>
      </c>
      <c r="AE3435" s="13">
        <f t="shared" si="357"/>
        <v>0</v>
      </c>
      <c r="AF3435" s="13">
        <f t="shared" si="358"/>
        <v>0</v>
      </c>
      <c r="AG3435" s="13">
        <f t="shared" si="359"/>
        <v>0</v>
      </c>
      <c r="AH3435" s="12">
        <f t="shared" si="361"/>
        <v>6</v>
      </c>
    </row>
    <row r="3436" spans="1:34" hidden="1" x14ac:dyDescent="0.3">
      <c r="A3436" s="11" t="s">
        <v>10659</v>
      </c>
      <c r="B3436" s="12" t="s">
        <v>4976</v>
      </c>
      <c r="C3436" s="12" t="s">
        <v>9747</v>
      </c>
      <c r="D3436" s="11" t="s">
        <v>10601</v>
      </c>
      <c r="E3436" s="11" t="s">
        <v>1565</v>
      </c>
      <c r="F3436" s="11" t="s">
        <v>10659</v>
      </c>
      <c r="G3436" s="12" t="s">
        <v>10660</v>
      </c>
      <c r="I3436" s="13"/>
      <c r="J3436" s="13"/>
      <c r="M3436" s="15" t="s">
        <v>370</v>
      </c>
      <c r="N3436" s="13"/>
      <c r="O3436" s="13" t="s">
        <v>370</v>
      </c>
      <c r="P3436" s="13"/>
      <c r="R3436" s="13"/>
      <c r="T3436" s="13"/>
      <c r="W3436" s="13"/>
      <c r="Y3436" s="13"/>
      <c r="Z3436" s="14"/>
      <c r="AD3436" s="13">
        <f t="shared" si="360"/>
        <v>2</v>
      </c>
      <c r="AE3436" s="13">
        <f t="shared" si="357"/>
        <v>0</v>
      </c>
      <c r="AF3436" s="13">
        <f t="shared" si="358"/>
        <v>0</v>
      </c>
      <c r="AG3436" s="13">
        <f t="shared" si="359"/>
        <v>0</v>
      </c>
      <c r="AH3436" s="12">
        <f t="shared" si="361"/>
        <v>2</v>
      </c>
    </row>
    <row r="3437" spans="1:34" hidden="1" x14ac:dyDescent="0.3">
      <c r="A3437" s="11" t="s">
        <v>10661</v>
      </c>
      <c r="B3437" s="12" t="s">
        <v>4976</v>
      </c>
      <c r="C3437" s="12" t="s">
        <v>9747</v>
      </c>
      <c r="D3437" s="11" t="s">
        <v>10601</v>
      </c>
      <c r="E3437" s="11" t="s">
        <v>10662</v>
      </c>
      <c r="F3437" s="11" t="s">
        <v>10661</v>
      </c>
      <c r="G3437" s="12" t="s">
        <v>10663</v>
      </c>
      <c r="I3437" s="13"/>
      <c r="J3437" s="13" t="s">
        <v>370</v>
      </c>
      <c r="M3437" s="15" t="s">
        <v>370</v>
      </c>
      <c r="N3437" s="13"/>
      <c r="O3437" s="13" t="s">
        <v>370</v>
      </c>
      <c r="P3437" s="13"/>
      <c r="R3437" s="13"/>
      <c r="S3437" s="13" t="s">
        <v>370</v>
      </c>
      <c r="T3437" s="13"/>
      <c r="W3437" s="13" t="s">
        <v>370</v>
      </c>
      <c r="Y3437" s="13"/>
      <c r="Z3437" s="14"/>
      <c r="AD3437" s="13">
        <f t="shared" si="360"/>
        <v>5</v>
      </c>
      <c r="AE3437" s="13">
        <f t="shared" si="357"/>
        <v>0</v>
      </c>
      <c r="AF3437" s="13">
        <f t="shared" si="358"/>
        <v>0</v>
      </c>
      <c r="AG3437" s="13">
        <f t="shared" si="359"/>
        <v>0</v>
      </c>
      <c r="AH3437" s="12">
        <f t="shared" si="361"/>
        <v>5</v>
      </c>
    </row>
    <row r="3438" spans="1:34" hidden="1" x14ac:dyDescent="0.3">
      <c r="A3438" s="11" t="s">
        <v>10664</v>
      </c>
      <c r="B3438" s="12" t="s">
        <v>4976</v>
      </c>
      <c r="C3438" s="12" t="s">
        <v>9747</v>
      </c>
      <c r="D3438" s="11" t="s">
        <v>10601</v>
      </c>
      <c r="E3438" s="11" t="s">
        <v>10665</v>
      </c>
      <c r="F3438" s="11" t="s">
        <v>10664</v>
      </c>
      <c r="G3438" s="12" t="s">
        <v>10666</v>
      </c>
      <c r="I3438" s="13"/>
      <c r="J3438" s="13"/>
      <c r="M3438" s="15" t="s">
        <v>370</v>
      </c>
      <c r="N3438" s="13"/>
      <c r="O3438" s="13" t="s">
        <v>370</v>
      </c>
      <c r="P3438" s="13"/>
      <c r="R3438" s="13"/>
      <c r="T3438" s="13"/>
      <c r="W3438" s="13"/>
      <c r="Y3438" s="13"/>
      <c r="Z3438" s="14"/>
      <c r="AD3438" s="13">
        <f t="shared" si="360"/>
        <v>2</v>
      </c>
      <c r="AE3438" s="13">
        <f t="shared" si="357"/>
        <v>0</v>
      </c>
      <c r="AF3438" s="13">
        <f t="shared" si="358"/>
        <v>0</v>
      </c>
      <c r="AG3438" s="13">
        <f t="shared" si="359"/>
        <v>0</v>
      </c>
      <c r="AH3438" s="12">
        <f t="shared" si="361"/>
        <v>2</v>
      </c>
    </row>
    <row r="3439" spans="1:34" hidden="1" x14ac:dyDescent="0.3">
      <c r="A3439" s="11" t="s">
        <v>10667</v>
      </c>
      <c r="B3439" s="12" t="s">
        <v>4976</v>
      </c>
      <c r="C3439" s="12" t="s">
        <v>9747</v>
      </c>
      <c r="D3439" s="11" t="s">
        <v>10601</v>
      </c>
      <c r="E3439" s="11" t="s">
        <v>10668</v>
      </c>
      <c r="F3439" s="11" t="s">
        <v>10667</v>
      </c>
      <c r="G3439" s="12" t="s">
        <v>10669</v>
      </c>
      <c r="I3439" s="13"/>
      <c r="J3439" s="13"/>
      <c r="M3439" s="15" t="s">
        <v>370</v>
      </c>
      <c r="N3439" s="13"/>
      <c r="O3439" s="13" t="s">
        <v>370</v>
      </c>
      <c r="P3439" s="13"/>
      <c r="R3439" s="13"/>
      <c r="S3439" s="13" t="s">
        <v>370</v>
      </c>
      <c r="T3439" s="13"/>
      <c r="W3439" s="13"/>
      <c r="Y3439" s="13"/>
      <c r="Z3439" s="14"/>
      <c r="AD3439" s="13">
        <f t="shared" si="360"/>
        <v>3</v>
      </c>
      <c r="AE3439" s="13">
        <f t="shared" si="357"/>
        <v>0</v>
      </c>
      <c r="AF3439" s="13">
        <f t="shared" si="358"/>
        <v>0</v>
      </c>
      <c r="AG3439" s="13">
        <f t="shared" si="359"/>
        <v>0</v>
      </c>
      <c r="AH3439" s="12">
        <f t="shared" si="361"/>
        <v>3</v>
      </c>
    </row>
    <row r="3440" spans="1:34" hidden="1" x14ac:dyDescent="0.3">
      <c r="A3440" s="11" t="s">
        <v>201</v>
      </c>
      <c r="B3440" s="12" t="s">
        <v>4976</v>
      </c>
      <c r="C3440" s="12" t="s">
        <v>9747</v>
      </c>
      <c r="D3440" s="11" t="s">
        <v>10670</v>
      </c>
      <c r="E3440" s="11" t="s">
        <v>10671</v>
      </c>
      <c r="F3440" s="11" t="s">
        <v>201</v>
      </c>
      <c r="G3440" s="12" t="s">
        <v>10672</v>
      </c>
      <c r="I3440" s="13"/>
      <c r="J3440" s="13" t="s">
        <v>370</v>
      </c>
      <c r="K3440" s="14" t="s">
        <v>370</v>
      </c>
      <c r="M3440" s="15" t="s">
        <v>370</v>
      </c>
      <c r="N3440" s="13"/>
      <c r="O3440" s="13" t="s">
        <v>370</v>
      </c>
      <c r="P3440" s="13" t="s">
        <v>370</v>
      </c>
      <c r="Q3440" s="13" t="s">
        <v>370</v>
      </c>
      <c r="R3440" s="13"/>
      <c r="S3440" s="13" t="s">
        <v>370</v>
      </c>
      <c r="T3440" s="13" t="s">
        <v>370</v>
      </c>
      <c r="U3440" s="13" t="s">
        <v>370</v>
      </c>
      <c r="W3440" s="13" t="s">
        <v>370</v>
      </c>
      <c r="Y3440" s="13"/>
      <c r="Z3440" s="14"/>
      <c r="AD3440" s="13">
        <f t="shared" si="360"/>
        <v>10</v>
      </c>
      <c r="AE3440" s="13">
        <f t="shared" si="357"/>
        <v>0</v>
      </c>
      <c r="AF3440" s="13">
        <f t="shared" si="358"/>
        <v>0</v>
      </c>
      <c r="AG3440" s="13">
        <f t="shared" si="359"/>
        <v>0</v>
      </c>
      <c r="AH3440" s="12">
        <f t="shared" ref="AH3440:AH3450" si="362">SUM(AD3440:AG3440)</f>
        <v>10</v>
      </c>
    </row>
    <row r="3441" spans="1:67" hidden="1" x14ac:dyDescent="0.3">
      <c r="A3441" s="11" t="s">
        <v>10673</v>
      </c>
      <c r="B3441" s="12" t="s">
        <v>4976</v>
      </c>
      <c r="C3441" s="12" t="s">
        <v>9747</v>
      </c>
      <c r="D3441" s="11" t="s">
        <v>10670</v>
      </c>
      <c r="E3441" s="11" t="s">
        <v>10674</v>
      </c>
      <c r="F3441" s="11" t="s">
        <v>10673</v>
      </c>
      <c r="G3441" s="12" t="s">
        <v>10675</v>
      </c>
      <c r="H3441" s="13" t="s">
        <v>370</v>
      </c>
      <c r="I3441" s="13"/>
      <c r="J3441" s="13" t="s">
        <v>370</v>
      </c>
      <c r="K3441" s="14" t="s">
        <v>370</v>
      </c>
      <c r="M3441" s="15"/>
      <c r="N3441" s="13"/>
      <c r="P3441" s="13"/>
      <c r="R3441" s="13" t="s">
        <v>370</v>
      </c>
      <c r="S3441" s="13" t="s">
        <v>524</v>
      </c>
      <c r="T3441" s="13"/>
      <c r="V3441" s="13" t="s">
        <v>370</v>
      </c>
      <c r="W3441" s="13"/>
      <c r="Y3441" s="13"/>
      <c r="Z3441" s="14"/>
      <c r="AD3441" s="13">
        <f t="shared" si="360"/>
        <v>5</v>
      </c>
      <c r="AE3441" s="13">
        <f t="shared" si="357"/>
        <v>0</v>
      </c>
      <c r="AF3441" s="13">
        <f t="shared" si="358"/>
        <v>1</v>
      </c>
      <c r="AG3441" s="13">
        <f t="shared" si="359"/>
        <v>0</v>
      </c>
      <c r="AH3441" s="12">
        <f t="shared" si="362"/>
        <v>6</v>
      </c>
    </row>
    <row r="3442" spans="1:67" hidden="1" x14ac:dyDescent="0.3">
      <c r="A3442" s="11" t="s">
        <v>10676</v>
      </c>
      <c r="B3442" s="12" t="s">
        <v>4976</v>
      </c>
      <c r="C3442" s="12" t="s">
        <v>9747</v>
      </c>
      <c r="D3442" s="11" t="s">
        <v>10670</v>
      </c>
      <c r="E3442" s="11" t="s">
        <v>10677</v>
      </c>
      <c r="F3442" s="11" t="s">
        <v>10676</v>
      </c>
      <c r="G3442" s="12" t="s">
        <v>10678</v>
      </c>
      <c r="I3442" s="13"/>
      <c r="J3442" s="13"/>
      <c r="M3442" s="15" t="s">
        <v>370</v>
      </c>
      <c r="N3442" s="13"/>
      <c r="P3442" s="13"/>
      <c r="R3442" s="13"/>
      <c r="T3442" s="13"/>
      <c r="W3442" s="13" t="s">
        <v>370</v>
      </c>
      <c r="Y3442" s="13"/>
      <c r="Z3442" s="14"/>
      <c r="AD3442" s="13">
        <f t="shared" si="360"/>
        <v>2</v>
      </c>
      <c r="AE3442" s="13">
        <f t="shared" si="357"/>
        <v>0</v>
      </c>
      <c r="AF3442" s="13">
        <f t="shared" si="358"/>
        <v>0</v>
      </c>
      <c r="AG3442" s="13">
        <f t="shared" si="359"/>
        <v>0</v>
      </c>
      <c r="AH3442" s="12">
        <f t="shared" si="362"/>
        <v>2</v>
      </c>
    </row>
    <row r="3443" spans="1:67" hidden="1" x14ac:dyDescent="0.3">
      <c r="A3443" s="11" t="s">
        <v>10679</v>
      </c>
      <c r="B3443" s="12" t="s">
        <v>4976</v>
      </c>
      <c r="C3443" s="12" t="s">
        <v>9747</v>
      </c>
      <c r="D3443" s="11" t="s">
        <v>10670</v>
      </c>
      <c r="E3443" s="11" t="s">
        <v>636</v>
      </c>
      <c r="F3443" s="11" t="s">
        <v>10679</v>
      </c>
      <c r="G3443" s="12" t="s">
        <v>10680</v>
      </c>
      <c r="I3443" s="13"/>
      <c r="J3443" s="13"/>
      <c r="K3443" s="17" t="s">
        <v>416</v>
      </c>
      <c r="M3443" s="15"/>
      <c r="N3443" s="13"/>
      <c r="P3443" s="13"/>
      <c r="R3443" s="13"/>
      <c r="T3443" s="13"/>
      <c r="W3443" s="13"/>
      <c r="Y3443" s="13"/>
      <c r="Z3443" s="14"/>
      <c r="AD3443" s="13">
        <f t="shared" si="360"/>
        <v>1</v>
      </c>
      <c r="AE3443" s="13">
        <f t="shared" si="357"/>
        <v>0</v>
      </c>
      <c r="AF3443" s="13">
        <f t="shared" si="358"/>
        <v>0</v>
      </c>
      <c r="AG3443" s="13">
        <f t="shared" si="359"/>
        <v>0</v>
      </c>
      <c r="AH3443" s="12">
        <f t="shared" si="362"/>
        <v>1</v>
      </c>
    </row>
    <row r="3444" spans="1:67" hidden="1" x14ac:dyDescent="0.3">
      <c r="A3444" s="11" t="s">
        <v>10681</v>
      </c>
      <c r="B3444" s="12" t="s">
        <v>4976</v>
      </c>
      <c r="C3444" s="12" t="s">
        <v>9747</v>
      </c>
      <c r="D3444" s="11" t="s">
        <v>10670</v>
      </c>
      <c r="E3444" s="11" t="s">
        <v>474</v>
      </c>
      <c r="F3444" s="11" t="s">
        <v>10681</v>
      </c>
      <c r="G3444" s="12" t="s">
        <v>10682</v>
      </c>
      <c r="I3444" s="13"/>
      <c r="J3444" s="13"/>
      <c r="K3444" s="17" t="s">
        <v>416</v>
      </c>
      <c r="M3444" s="15"/>
      <c r="N3444" s="13"/>
      <c r="P3444" s="13"/>
      <c r="R3444" s="13"/>
      <c r="T3444" s="13"/>
      <c r="W3444" s="13"/>
      <c r="Y3444" s="13"/>
      <c r="Z3444" s="14"/>
      <c r="AD3444" s="13">
        <f t="shared" si="360"/>
        <v>1</v>
      </c>
      <c r="AE3444" s="13">
        <f t="shared" si="357"/>
        <v>0</v>
      </c>
      <c r="AF3444" s="13">
        <f t="shared" si="358"/>
        <v>0</v>
      </c>
      <c r="AG3444" s="13">
        <f t="shared" si="359"/>
        <v>0</v>
      </c>
      <c r="AH3444" s="12">
        <f t="shared" si="362"/>
        <v>1</v>
      </c>
    </row>
    <row r="3445" spans="1:67" hidden="1" x14ac:dyDescent="0.3">
      <c r="A3445" s="11" t="s">
        <v>10683</v>
      </c>
      <c r="B3445" s="12" t="s">
        <v>4976</v>
      </c>
      <c r="C3445" s="12" t="s">
        <v>9747</v>
      </c>
      <c r="D3445" s="11" t="s">
        <v>10670</v>
      </c>
      <c r="E3445" s="11" t="s">
        <v>9545</v>
      </c>
      <c r="F3445" s="11" t="s">
        <v>10683</v>
      </c>
      <c r="G3445" s="12" t="s">
        <v>10684</v>
      </c>
      <c r="H3445" s="13" t="s">
        <v>359</v>
      </c>
      <c r="I3445" s="13"/>
      <c r="J3445" s="13" t="s">
        <v>370</v>
      </c>
      <c r="K3445" s="14" t="s">
        <v>370</v>
      </c>
      <c r="M3445" s="15" t="s">
        <v>370</v>
      </c>
      <c r="N3445" s="13"/>
      <c r="O3445" s="13" t="s">
        <v>370</v>
      </c>
      <c r="P3445" s="13" t="s">
        <v>370</v>
      </c>
      <c r="Q3445" s="13" t="s">
        <v>370</v>
      </c>
      <c r="R3445" s="13" t="s">
        <v>370</v>
      </c>
      <c r="S3445" s="13" t="s">
        <v>370</v>
      </c>
      <c r="T3445" s="13" t="s">
        <v>370</v>
      </c>
      <c r="U3445" s="13" t="s">
        <v>370</v>
      </c>
      <c r="W3445" s="13" t="s">
        <v>370</v>
      </c>
      <c r="Y3445" s="13"/>
      <c r="Z3445" s="14"/>
      <c r="AD3445" s="13">
        <f t="shared" si="360"/>
        <v>12</v>
      </c>
      <c r="AE3445" s="13">
        <f t="shared" si="357"/>
        <v>0</v>
      </c>
      <c r="AF3445" s="13">
        <f t="shared" si="358"/>
        <v>0</v>
      </c>
      <c r="AG3445" s="13">
        <f t="shared" si="359"/>
        <v>0</v>
      </c>
      <c r="AH3445" s="12">
        <f t="shared" si="362"/>
        <v>12</v>
      </c>
    </row>
    <row r="3446" spans="1:67" hidden="1" x14ac:dyDescent="0.3">
      <c r="A3446" s="11" t="s">
        <v>10685</v>
      </c>
      <c r="B3446" s="12" t="s">
        <v>4976</v>
      </c>
      <c r="C3446" s="12" t="s">
        <v>9747</v>
      </c>
      <c r="D3446" s="11" t="s">
        <v>10686</v>
      </c>
      <c r="E3446" s="11" t="s">
        <v>5713</v>
      </c>
      <c r="F3446" s="11" t="s">
        <v>10685</v>
      </c>
      <c r="G3446" s="12" t="s">
        <v>10687</v>
      </c>
      <c r="I3446" s="13"/>
      <c r="J3446" s="13"/>
      <c r="K3446" s="14" t="s">
        <v>370</v>
      </c>
      <c r="M3446" s="15"/>
      <c r="N3446" s="13"/>
      <c r="P3446" s="13" t="s">
        <v>396</v>
      </c>
      <c r="Q3446" s="13" t="s">
        <v>370</v>
      </c>
      <c r="R3446" s="13"/>
      <c r="S3446" s="13" t="s">
        <v>370</v>
      </c>
      <c r="T3446" s="13" t="s">
        <v>396</v>
      </c>
      <c r="W3446" s="13" t="s">
        <v>370</v>
      </c>
      <c r="Y3446" s="13"/>
      <c r="Z3446" s="14"/>
      <c r="AD3446" s="13">
        <f t="shared" si="360"/>
        <v>4</v>
      </c>
      <c r="AE3446" s="13">
        <f t="shared" si="357"/>
        <v>0</v>
      </c>
      <c r="AF3446" s="13">
        <f t="shared" si="358"/>
        <v>0</v>
      </c>
      <c r="AG3446" s="13">
        <f t="shared" si="359"/>
        <v>0</v>
      </c>
      <c r="AH3446" s="12">
        <f t="shared" si="362"/>
        <v>4</v>
      </c>
    </row>
    <row r="3447" spans="1:67" hidden="1" x14ac:dyDescent="0.3">
      <c r="A3447" s="11" t="s">
        <v>10688</v>
      </c>
      <c r="B3447" s="12" t="s">
        <v>4976</v>
      </c>
      <c r="C3447" s="12" t="s">
        <v>9747</v>
      </c>
      <c r="D3447" s="11" t="s">
        <v>10686</v>
      </c>
      <c r="E3447" s="11" t="s">
        <v>5608</v>
      </c>
      <c r="F3447" s="11" t="s">
        <v>10688</v>
      </c>
      <c r="G3447" s="12" t="s">
        <v>10689</v>
      </c>
      <c r="I3447" s="13"/>
      <c r="J3447" s="13"/>
      <c r="M3447" s="15" t="s">
        <v>370</v>
      </c>
      <c r="N3447" s="13"/>
      <c r="O3447" s="13" t="s">
        <v>370</v>
      </c>
      <c r="P3447" s="13"/>
      <c r="R3447" s="13"/>
      <c r="T3447" s="13"/>
      <c r="W3447" s="13"/>
      <c r="Y3447" s="13"/>
      <c r="Z3447" s="14"/>
      <c r="AD3447" s="13">
        <f t="shared" si="360"/>
        <v>2</v>
      </c>
      <c r="AE3447" s="13">
        <f t="shared" si="357"/>
        <v>0</v>
      </c>
      <c r="AF3447" s="13">
        <f t="shared" si="358"/>
        <v>0</v>
      </c>
      <c r="AG3447" s="13">
        <f t="shared" si="359"/>
        <v>0</v>
      </c>
      <c r="AH3447" s="12">
        <f t="shared" si="362"/>
        <v>2</v>
      </c>
    </row>
    <row r="3448" spans="1:67" hidden="1" x14ac:dyDescent="0.3">
      <c r="A3448" s="11" t="s">
        <v>10690</v>
      </c>
      <c r="B3448" s="12" t="s">
        <v>4976</v>
      </c>
      <c r="C3448" s="12" t="s">
        <v>9747</v>
      </c>
      <c r="D3448" s="11" t="s">
        <v>10686</v>
      </c>
      <c r="E3448" s="11" t="s">
        <v>792</v>
      </c>
      <c r="F3448" s="11" t="s">
        <v>10690</v>
      </c>
      <c r="G3448" s="12" t="s">
        <v>10691</v>
      </c>
      <c r="I3448" s="13"/>
      <c r="J3448" s="13"/>
      <c r="K3448" s="14" t="s">
        <v>370</v>
      </c>
      <c r="M3448" s="15" t="s">
        <v>370</v>
      </c>
      <c r="N3448" s="13"/>
      <c r="O3448" s="13" t="s">
        <v>370</v>
      </c>
      <c r="P3448" s="13" t="s">
        <v>396</v>
      </c>
      <c r="Q3448" s="13" t="s">
        <v>370</v>
      </c>
      <c r="R3448" s="13"/>
      <c r="T3448" s="13" t="s">
        <v>370</v>
      </c>
      <c r="U3448" s="13" t="s">
        <v>370</v>
      </c>
      <c r="W3448" s="13" t="s">
        <v>370</v>
      </c>
      <c r="Y3448" s="13"/>
      <c r="Z3448" s="14"/>
      <c r="AD3448" s="13">
        <f t="shared" si="360"/>
        <v>7</v>
      </c>
      <c r="AE3448" s="13">
        <f t="shared" si="357"/>
        <v>0</v>
      </c>
      <c r="AF3448" s="13">
        <f t="shared" si="358"/>
        <v>0</v>
      </c>
      <c r="AG3448" s="13">
        <f t="shared" si="359"/>
        <v>0</v>
      </c>
      <c r="AH3448" s="12">
        <f t="shared" si="362"/>
        <v>7</v>
      </c>
    </row>
    <row r="3449" spans="1:67" hidden="1" x14ac:dyDescent="0.3">
      <c r="A3449" s="11" t="s">
        <v>10692</v>
      </c>
      <c r="B3449" s="12" t="s">
        <v>4976</v>
      </c>
      <c r="C3449" s="12" t="s">
        <v>9747</v>
      </c>
      <c r="D3449" s="11" t="s">
        <v>10686</v>
      </c>
      <c r="E3449" s="11" t="s">
        <v>10693</v>
      </c>
      <c r="F3449" s="11" t="s">
        <v>10692</v>
      </c>
      <c r="G3449" s="12" t="s">
        <v>10694</v>
      </c>
      <c r="I3449" s="13"/>
      <c r="J3449" s="13" t="s">
        <v>370</v>
      </c>
      <c r="K3449" s="14" t="s">
        <v>370</v>
      </c>
      <c r="M3449" s="15" t="s">
        <v>370</v>
      </c>
      <c r="N3449" s="13"/>
      <c r="O3449" s="13" t="s">
        <v>370</v>
      </c>
      <c r="P3449" s="13"/>
      <c r="Q3449" s="13" t="s">
        <v>370</v>
      </c>
      <c r="R3449" s="13"/>
      <c r="S3449" s="13" t="s">
        <v>370</v>
      </c>
      <c r="T3449" s="13"/>
      <c r="W3449" s="13" t="s">
        <v>370</v>
      </c>
      <c r="Y3449" s="13"/>
      <c r="Z3449" s="14"/>
      <c r="AD3449" s="13">
        <f t="shared" si="360"/>
        <v>7</v>
      </c>
      <c r="AE3449" s="13">
        <f t="shared" si="357"/>
        <v>0</v>
      </c>
      <c r="AF3449" s="13">
        <f t="shared" si="358"/>
        <v>0</v>
      </c>
      <c r="AG3449" s="13">
        <f t="shared" si="359"/>
        <v>0</v>
      </c>
      <c r="AH3449" s="12">
        <f t="shared" si="362"/>
        <v>7</v>
      </c>
    </row>
    <row r="3450" spans="1:67" hidden="1" x14ac:dyDescent="0.3">
      <c r="A3450" s="11" t="s">
        <v>10695</v>
      </c>
      <c r="B3450" s="12" t="s">
        <v>4976</v>
      </c>
      <c r="C3450" s="12" t="s">
        <v>9747</v>
      </c>
      <c r="D3450" s="11" t="s">
        <v>10686</v>
      </c>
      <c r="E3450" s="11" t="s">
        <v>10696</v>
      </c>
      <c r="F3450" s="11" t="s">
        <v>10695</v>
      </c>
      <c r="G3450" s="12" t="s">
        <v>10697</v>
      </c>
      <c r="I3450" s="13"/>
      <c r="J3450" s="13" t="s">
        <v>370</v>
      </c>
      <c r="K3450" s="14" t="s">
        <v>370</v>
      </c>
      <c r="M3450" s="15" t="s">
        <v>370</v>
      </c>
      <c r="N3450" s="13"/>
      <c r="O3450" s="13" t="s">
        <v>370</v>
      </c>
      <c r="P3450" s="13" t="s">
        <v>370</v>
      </c>
      <c r="Q3450" s="13" t="s">
        <v>370</v>
      </c>
      <c r="R3450" s="13"/>
      <c r="S3450" s="13" t="s">
        <v>370</v>
      </c>
      <c r="T3450" s="13" t="s">
        <v>370</v>
      </c>
      <c r="W3450" s="13" t="s">
        <v>370</v>
      </c>
      <c r="Y3450" s="13"/>
      <c r="Z3450" s="14"/>
      <c r="AD3450" s="13">
        <f t="shared" si="360"/>
        <v>9</v>
      </c>
      <c r="AE3450" s="13">
        <f t="shared" si="357"/>
        <v>0</v>
      </c>
      <c r="AF3450" s="13">
        <f t="shared" si="358"/>
        <v>0</v>
      </c>
      <c r="AG3450" s="13">
        <f t="shared" si="359"/>
        <v>0</v>
      </c>
      <c r="AH3450" s="12">
        <f t="shared" si="362"/>
        <v>9</v>
      </c>
    </row>
    <row r="3451" spans="1:67" x14ac:dyDescent="0.3">
      <c r="H3451" s="38"/>
      <c r="I3451" s="13"/>
      <c r="N3451" s="13"/>
      <c r="Y3451" s="13"/>
    </row>
    <row r="3452" spans="1:67" ht="15" x14ac:dyDescent="0.25">
      <c r="I3452" s="13"/>
      <c r="N3452" s="13"/>
      <c r="Y3452" s="13"/>
    </row>
    <row r="3453" spans="1:67" ht="15" x14ac:dyDescent="0.25">
      <c r="I3453" s="13"/>
      <c r="N3453" s="13"/>
    </row>
    <row r="3454" spans="1:67" x14ac:dyDescent="0.3">
      <c r="A3454" s="39" t="s">
        <v>10698</v>
      </c>
      <c r="D3454" s="40"/>
      <c r="E3454" s="40"/>
      <c r="F3454" s="39" t="s">
        <v>10698</v>
      </c>
      <c r="G3454" s="39"/>
      <c r="H3454" s="41">
        <f t="shared" ref="H3454:W3454" si="363">COUNTIF(H2:H3450, "X")+COUNTIF(H2:H3450,"X(e)")</f>
        <v>885</v>
      </c>
      <c r="I3454" s="41">
        <f t="shared" si="363"/>
        <v>60</v>
      </c>
      <c r="J3454" s="41">
        <f t="shared" si="363"/>
        <v>1306</v>
      </c>
      <c r="K3454" s="42">
        <f t="shared" si="363"/>
        <v>1636</v>
      </c>
      <c r="L3454" s="43">
        <f t="shared" si="363"/>
        <v>323</v>
      </c>
      <c r="M3454" s="41">
        <f t="shared" si="363"/>
        <v>1649</v>
      </c>
      <c r="N3454" s="41">
        <f t="shared" si="363"/>
        <v>53</v>
      </c>
      <c r="O3454" s="41">
        <f t="shared" si="363"/>
        <v>1467</v>
      </c>
      <c r="P3454" s="41">
        <f t="shared" si="363"/>
        <v>560</v>
      </c>
      <c r="Q3454" s="41">
        <f t="shared" si="363"/>
        <v>713</v>
      </c>
      <c r="R3454" s="41">
        <f t="shared" si="363"/>
        <v>590</v>
      </c>
      <c r="S3454" s="44">
        <f t="shared" si="363"/>
        <v>1640</v>
      </c>
      <c r="T3454" s="41">
        <f t="shared" si="363"/>
        <v>620</v>
      </c>
      <c r="U3454" s="44">
        <f t="shared" si="363"/>
        <v>265</v>
      </c>
      <c r="V3454" s="41">
        <f t="shared" si="363"/>
        <v>326</v>
      </c>
      <c r="W3454" s="41">
        <f t="shared" si="363"/>
        <v>1254</v>
      </c>
      <c r="X3454" s="45"/>
      <c r="Y3454" s="41">
        <f>COUNTIF(Y2:Y3450, "X")+COUNTIF(Y2:Y3450,"X(e)")</f>
        <v>51</v>
      </c>
      <c r="Z3454" s="41">
        <f>COUNTIF(Z2:Z3450, "X")+COUNTIF(Z2:Z3450,"X(e)")</f>
        <v>60</v>
      </c>
      <c r="AA3454" s="13"/>
      <c r="AB3454" s="13"/>
      <c r="AC3454" s="12" t="s">
        <v>10699</v>
      </c>
      <c r="AD3454" s="46">
        <f>AVERAGE(AD2:AD3453)</f>
        <v>3.9034222737819024</v>
      </c>
      <c r="AE3454" s="46">
        <f>AVERAGE(AE2:AE3453)</f>
        <v>0.44460556844547566</v>
      </c>
      <c r="AF3454" s="46">
        <f>AVERAGE(AF2:AF3453)</f>
        <v>0.35469837587006958</v>
      </c>
      <c r="AG3454" s="46">
        <f>AVERAGE(AG2:AG3453)</f>
        <v>2.3781902552204175E-2</v>
      </c>
      <c r="AH3454" s="46">
        <f>AVERAGE(AH2:AH3453)</f>
        <v>4.7297297297297298</v>
      </c>
    </row>
    <row r="3455" spans="1:67" s="39" customFormat="1" x14ac:dyDescent="0.3">
      <c r="A3455" s="39" t="s">
        <v>10700</v>
      </c>
      <c r="B3455" s="12"/>
      <c r="C3455" s="12"/>
      <c r="D3455" s="40"/>
      <c r="E3455" s="40"/>
      <c r="F3455" s="39" t="s">
        <v>10700</v>
      </c>
      <c r="H3455" s="41">
        <f t="shared" ref="H3455:W3455" si="364">COUNTIF(H2:H3450, "NB")</f>
        <v>72</v>
      </c>
      <c r="I3455" s="41">
        <f t="shared" si="364"/>
        <v>66</v>
      </c>
      <c r="J3455" s="41">
        <f t="shared" si="364"/>
        <v>80</v>
      </c>
      <c r="K3455" s="42">
        <f t="shared" si="364"/>
        <v>118</v>
      </c>
      <c r="L3455" s="41">
        <f t="shared" si="364"/>
        <v>67</v>
      </c>
      <c r="M3455" s="41">
        <f t="shared" si="364"/>
        <v>140</v>
      </c>
      <c r="N3455" s="41">
        <f t="shared" si="364"/>
        <v>76</v>
      </c>
      <c r="O3455" s="41">
        <f t="shared" si="364"/>
        <v>105</v>
      </c>
      <c r="P3455" s="41">
        <f t="shared" si="364"/>
        <v>78</v>
      </c>
      <c r="Q3455" s="41">
        <f t="shared" si="364"/>
        <v>69</v>
      </c>
      <c r="R3455" s="41">
        <f t="shared" si="364"/>
        <v>58</v>
      </c>
      <c r="S3455" s="44">
        <f t="shared" si="364"/>
        <v>137</v>
      </c>
      <c r="T3455" s="41">
        <f t="shared" si="364"/>
        <v>84</v>
      </c>
      <c r="U3455" s="44">
        <f t="shared" si="364"/>
        <v>75</v>
      </c>
      <c r="V3455" s="41">
        <f t="shared" si="364"/>
        <v>84</v>
      </c>
      <c r="W3455" s="41">
        <f t="shared" si="364"/>
        <v>105</v>
      </c>
      <c r="X3455" s="45"/>
      <c r="Y3455" s="41">
        <f>COUNTIF(Y2:Y3450, "NB")</f>
        <v>91</v>
      </c>
      <c r="Z3455" s="41">
        <f>COUNTIF(Z2:Z3450, "NB")</f>
        <v>31</v>
      </c>
      <c r="AA3455" s="12"/>
      <c r="AB3455" s="12"/>
      <c r="AC3455" s="47" t="s">
        <v>10701</v>
      </c>
      <c r="AD3455"/>
      <c r="AE3455"/>
      <c r="AF3455"/>
      <c r="AG3455"/>
      <c r="AH3455"/>
      <c r="AI3455" s="12"/>
      <c r="AJ3455" s="12"/>
      <c r="AK3455" s="12"/>
      <c r="AL3455" s="12"/>
      <c r="AM3455" s="12"/>
      <c r="AN3455" s="12"/>
      <c r="AO3455" s="12"/>
      <c r="AP3455" s="12"/>
      <c r="AQ3455" s="12"/>
      <c r="AR3455" s="12"/>
      <c r="AS3455" s="12"/>
      <c r="AT3455" s="12"/>
      <c r="AU3455" s="12"/>
      <c r="AV3455" s="12"/>
      <c r="AW3455" s="12"/>
      <c r="AX3455" s="12"/>
      <c r="AY3455" s="12"/>
      <c r="AZ3455" s="12"/>
      <c r="BA3455" s="12"/>
      <c r="BB3455" s="12"/>
      <c r="BC3455" s="12"/>
      <c r="BD3455" s="12"/>
      <c r="BE3455" s="12"/>
      <c r="BF3455" s="12"/>
      <c r="BG3455" s="12"/>
      <c r="BH3455" s="12"/>
      <c r="BI3455" s="12"/>
      <c r="BJ3455" s="12"/>
      <c r="BK3455" s="12"/>
      <c r="BL3455" s="12"/>
      <c r="BM3455" s="12"/>
      <c r="BN3455" s="12"/>
      <c r="BO3455" s="48"/>
    </row>
    <row r="3456" spans="1:67" s="39" customFormat="1" x14ac:dyDescent="0.3">
      <c r="A3456" s="39" t="s">
        <v>10702</v>
      </c>
      <c r="B3456" s="12"/>
      <c r="C3456" s="12"/>
      <c r="D3456" s="40"/>
      <c r="E3456" s="40"/>
      <c r="F3456" s="39" t="s">
        <v>10702</v>
      </c>
      <c r="H3456" s="41">
        <f>COUNTIF(H2:H3450, "V")</f>
        <v>57</v>
      </c>
      <c r="I3456" s="41">
        <f>COUNTIF(I2:I3450, "V")</f>
        <v>111</v>
      </c>
      <c r="J3456" s="41">
        <f t="shared" ref="J3456:W3456" si="365">COUNTIF(J2:J3451, "V")</f>
        <v>14</v>
      </c>
      <c r="K3456" s="42">
        <f t="shared" si="365"/>
        <v>95</v>
      </c>
      <c r="L3456" s="41">
        <f t="shared" si="365"/>
        <v>122</v>
      </c>
      <c r="M3456" s="41">
        <f t="shared" si="365"/>
        <v>62</v>
      </c>
      <c r="N3456" s="41">
        <f t="shared" si="365"/>
        <v>75</v>
      </c>
      <c r="O3456" s="41">
        <f t="shared" si="365"/>
        <v>77</v>
      </c>
      <c r="P3456" s="41">
        <f t="shared" si="365"/>
        <v>58</v>
      </c>
      <c r="Q3456" s="41">
        <f t="shared" si="365"/>
        <v>0</v>
      </c>
      <c r="R3456" s="41">
        <f t="shared" si="365"/>
        <v>39</v>
      </c>
      <c r="S3456" s="44">
        <f t="shared" si="365"/>
        <v>66</v>
      </c>
      <c r="T3456" s="41">
        <f t="shared" si="365"/>
        <v>30</v>
      </c>
      <c r="U3456" s="44">
        <f t="shared" si="365"/>
        <v>130</v>
      </c>
      <c r="V3456" s="41">
        <f t="shared" si="365"/>
        <v>69</v>
      </c>
      <c r="W3456" s="41">
        <f t="shared" si="365"/>
        <v>35</v>
      </c>
      <c r="X3456" s="45"/>
      <c r="Y3456" s="41">
        <f>COUNTIF(Y2:Y3451, "V")</f>
        <v>62</v>
      </c>
      <c r="Z3456" s="41">
        <f>COUNTIF(Z2:Z3451, "V")</f>
        <v>123</v>
      </c>
      <c r="AA3456" s="12"/>
      <c r="AB3456" s="12"/>
      <c r="AC3456" s="12" t="s">
        <v>10703</v>
      </c>
      <c r="AD3456" s="13">
        <f>COUNTIF(AD2:AD3068,"1")</f>
        <v>564</v>
      </c>
      <c r="AE3456" s="13">
        <f>COUNTIF(AE2:AE3068,"1")</f>
        <v>126</v>
      </c>
      <c r="AF3456" s="13">
        <f>COUNTIF(AF2:AF3068,"1")</f>
        <v>276</v>
      </c>
      <c r="AG3456" s="13">
        <f>COUNTIF(AG2:AG3068,"1")</f>
        <v>21</v>
      </c>
      <c r="AH3456" s="13">
        <f>SUM(AD3456:AG3456)</f>
        <v>987</v>
      </c>
      <c r="AI3456" s="12"/>
      <c r="AJ3456" s="12"/>
      <c r="AK3456" s="12"/>
      <c r="AL3456" s="12"/>
      <c r="AM3456" s="12"/>
      <c r="AN3456" s="12"/>
      <c r="AO3456" s="12"/>
      <c r="AP3456" s="12"/>
      <c r="AQ3456" s="12"/>
      <c r="AR3456" s="12"/>
      <c r="AS3456" s="12"/>
      <c r="AT3456" s="12"/>
      <c r="AU3456" s="12"/>
      <c r="AV3456" s="12"/>
      <c r="AW3456" s="12"/>
      <c r="AX3456" s="12"/>
      <c r="AY3456" s="12"/>
      <c r="AZ3456" s="12"/>
      <c r="BA3456" s="12"/>
      <c r="BB3456" s="12"/>
      <c r="BC3456" s="12"/>
      <c r="BD3456" s="12"/>
      <c r="BE3456" s="12"/>
      <c r="BF3456" s="12"/>
      <c r="BG3456" s="12"/>
      <c r="BH3456" s="12"/>
      <c r="BI3456" s="12"/>
      <c r="BJ3456" s="12"/>
      <c r="BK3456" s="12"/>
      <c r="BL3456" s="12"/>
      <c r="BM3456" s="12"/>
      <c r="BN3456" s="12"/>
      <c r="BO3456" s="48"/>
    </row>
    <row r="3457" spans="1:67" s="39" customFormat="1" x14ac:dyDescent="0.3">
      <c r="A3457" s="39" t="s">
        <v>10704</v>
      </c>
      <c r="B3457" s="12"/>
      <c r="C3457" s="12"/>
      <c r="D3457" s="40"/>
      <c r="E3457" s="40"/>
      <c r="F3457" s="39" t="s">
        <v>10704</v>
      </c>
      <c r="H3457" s="41">
        <f t="shared" ref="H3457:W3457" si="366">COUNTIF(H2:H3450, "IN")</f>
        <v>9</v>
      </c>
      <c r="I3457" s="41">
        <f t="shared" si="366"/>
        <v>6</v>
      </c>
      <c r="J3457" s="41">
        <f t="shared" si="366"/>
        <v>2</v>
      </c>
      <c r="K3457" s="42">
        <f t="shared" si="366"/>
        <v>5</v>
      </c>
      <c r="L3457" s="41">
        <f t="shared" si="366"/>
        <v>6</v>
      </c>
      <c r="M3457" s="41">
        <f t="shared" si="366"/>
        <v>3</v>
      </c>
      <c r="N3457" s="41">
        <f t="shared" si="366"/>
        <v>13</v>
      </c>
      <c r="O3457" s="41">
        <f t="shared" si="366"/>
        <v>4</v>
      </c>
      <c r="P3457" s="41">
        <f t="shared" si="366"/>
        <v>2</v>
      </c>
      <c r="Q3457" s="41">
        <f t="shared" si="366"/>
        <v>1</v>
      </c>
      <c r="R3457" s="41">
        <f t="shared" si="366"/>
        <v>2</v>
      </c>
      <c r="S3457" s="44">
        <f t="shared" si="366"/>
        <v>3</v>
      </c>
      <c r="T3457" s="41">
        <f t="shared" si="366"/>
        <v>1</v>
      </c>
      <c r="U3457" s="44">
        <f t="shared" si="366"/>
        <v>6</v>
      </c>
      <c r="V3457" s="41">
        <f t="shared" si="366"/>
        <v>7</v>
      </c>
      <c r="W3457" s="41">
        <f t="shared" si="366"/>
        <v>6</v>
      </c>
      <c r="X3457" s="45"/>
      <c r="Y3457" s="41">
        <f>COUNTIF(Y2:Y3450, "IN")</f>
        <v>4</v>
      </c>
      <c r="Z3457" s="41">
        <f>COUNTIF(Z2:Z3450, "IN")</f>
        <v>2</v>
      </c>
      <c r="AA3457" s="12"/>
      <c r="AB3457" s="12"/>
      <c r="AC3457" s="12">
        <v>2</v>
      </c>
      <c r="AD3457" s="13">
        <f>COUNTIF(AD2:AD3068,"2")</f>
        <v>525</v>
      </c>
      <c r="AE3457" s="13">
        <f>COUNTIF(AE2:AE3068,"2")</f>
        <v>72</v>
      </c>
      <c r="AF3457" s="13">
        <f>COUNTIF(AF2:AF3068,"2")</f>
        <v>140</v>
      </c>
      <c r="AG3457" s="13">
        <f>COUNTIF(AG2:AG3068,"2")</f>
        <v>4</v>
      </c>
      <c r="AH3457" s="13">
        <f t="shared" ref="AH3457:AH3472" si="367">SUM(AD3457:AG3457)</f>
        <v>741</v>
      </c>
      <c r="AI3457" s="12"/>
      <c r="AJ3457" s="12"/>
      <c r="AK3457" s="12"/>
      <c r="AL3457" s="12"/>
      <c r="AM3457" s="12"/>
      <c r="AN3457" s="12"/>
      <c r="AO3457" s="12"/>
      <c r="AP3457" s="12"/>
      <c r="AQ3457" s="12"/>
      <c r="AR3457" s="12"/>
      <c r="AS3457" s="12"/>
      <c r="AT3457" s="12"/>
      <c r="AU3457" s="12"/>
      <c r="AV3457" s="12"/>
      <c r="AW3457" s="12"/>
      <c r="AX3457" s="12"/>
      <c r="AY3457" s="12"/>
      <c r="AZ3457" s="12"/>
      <c r="BA3457" s="12"/>
      <c r="BB3457" s="12"/>
      <c r="BC3457" s="12"/>
      <c r="BD3457" s="12"/>
      <c r="BE3457" s="12"/>
      <c r="BF3457" s="12"/>
      <c r="BG3457" s="12"/>
      <c r="BH3457" s="12"/>
      <c r="BI3457" s="12"/>
      <c r="BJ3457" s="12"/>
      <c r="BK3457" s="12"/>
      <c r="BL3457" s="12"/>
      <c r="BM3457" s="12"/>
      <c r="BN3457" s="12"/>
      <c r="BO3457" s="48"/>
    </row>
    <row r="3458" spans="1:67" s="39" customFormat="1" x14ac:dyDescent="0.3">
      <c r="A3458" s="39" t="s">
        <v>10705</v>
      </c>
      <c r="B3458" s="12"/>
      <c r="C3458" s="12"/>
      <c r="D3458" s="40"/>
      <c r="E3458" s="40"/>
      <c r="F3458" s="39" t="s">
        <v>10705</v>
      </c>
      <c r="H3458" s="41">
        <f t="shared" ref="H3458:W3458" si="368">COUNTIF(H2:H3450, "EX")+COUNTIF(H2:H3450,"EX(e)")</f>
        <v>6</v>
      </c>
      <c r="I3458" s="41">
        <f t="shared" si="368"/>
        <v>2</v>
      </c>
      <c r="J3458" s="41">
        <f t="shared" si="368"/>
        <v>0</v>
      </c>
      <c r="K3458" s="42">
        <f t="shared" si="368"/>
        <v>4</v>
      </c>
      <c r="L3458" s="41">
        <f t="shared" si="368"/>
        <v>1</v>
      </c>
      <c r="M3458" s="41">
        <f t="shared" si="368"/>
        <v>1</v>
      </c>
      <c r="N3458" s="41">
        <f t="shared" si="368"/>
        <v>0</v>
      </c>
      <c r="O3458" s="41">
        <f t="shared" si="368"/>
        <v>1</v>
      </c>
      <c r="P3458" s="41">
        <f t="shared" si="368"/>
        <v>0</v>
      </c>
      <c r="Q3458" s="41">
        <f t="shared" si="368"/>
        <v>2</v>
      </c>
      <c r="R3458" s="41">
        <f t="shared" si="368"/>
        <v>5</v>
      </c>
      <c r="S3458" s="44">
        <f t="shared" si="368"/>
        <v>0</v>
      </c>
      <c r="T3458" s="41">
        <f t="shared" si="368"/>
        <v>1</v>
      </c>
      <c r="U3458" s="44">
        <f t="shared" si="368"/>
        <v>11</v>
      </c>
      <c r="V3458" s="41">
        <f t="shared" si="368"/>
        <v>4</v>
      </c>
      <c r="W3458" s="41">
        <f t="shared" si="368"/>
        <v>1</v>
      </c>
      <c r="X3458" s="45"/>
      <c r="Y3458" s="41">
        <f>COUNTIF(Y2:Y3450, "EX")+COUNTIF(Y2:Y3450,"EX(e)")</f>
        <v>0</v>
      </c>
      <c r="Z3458" s="41">
        <f>COUNTIF(Z2:Z3450, "EX")+COUNTIF(Z2:Z3450,"EX(e)")</f>
        <v>2</v>
      </c>
      <c r="AA3458" s="12"/>
      <c r="AB3458" s="12"/>
      <c r="AC3458" s="12">
        <v>3</v>
      </c>
      <c r="AD3458" s="13">
        <f>COUNTIF(AD2:AD3068,"3")</f>
        <v>414</v>
      </c>
      <c r="AE3458" s="13">
        <f>COUNTIF(AE2:AE3068,"3")</f>
        <v>40</v>
      </c>
      <c r="AF3458" s="13">
        <f>COUNTIF(AF2:AF3068,"3")</f>
        <v>74</v>
      </c>
      <c r="AG3458" s="13">
        <f>COUNTIF(AG2:AG3068,"3")</f>
        <v>4</v>
      </c>
      <c r="AH3458" s="13">
        <f t="shared" si="367"/>
        <v>532</v>
      </c>
      <c r="AI3458" s="12"/>
      <c r="AJ3458" s="12"/>
      <c r="AK3458" s="12"/>
      <c r="AL3458" s="12"/>
      <c r="AM3458" s="12"/>
      <c r="AN3458" s="12"/>
      <c r="AO3458" s="12"/>
      <c r="AP3458" s="12"/>
      <c r="AQ3458" s="12"/>
      <c r="AR3458" s="12"/>
      <c r="AS3458" s="12"/>
      <c r="AT3458" s="12"/>
      <c r="AU3458" s="12"/>
      <c r="AV3458" s="12"/>
      <c r="AW3458" s="12"/>
      <c r="AX3458" s="12"/>
      <c r="AY3458" s="12"/>
      <c r="AZ3458" s="12"/>
      <c r="BA3458" s="12"/>
      <c r="BB3458" s="12"/>
      <c r="BC3458" s="12"/>
      <c r="BD3458" s="12"/>
      <c r="BE3458" s="12"/>
      <c r="BF3458" s="12"/>
      <c r="BG3458" s="12"/>
      <c r="BH3458" s="12"/>
      <c r="BI3458" s="12"/>
      <c r="BJ3458" s="12"/>
      <c r="BK3458" s="12"/>
      <c r="BL3458" s="12"/>
      <c r="BM3458" s="12"/>
      <c r="BN3458" s="12"/>
      <c r="BO3458" s="48"/>
    </row>
    <row r="3459" spans="1:67" s="39" customFormat="1" x14ac:dyDescent="0.3">
      <c r="A3459" s="49" t="s">
        <v>10706</v>
      </c>
      <c r="B3459" s="12"/>
      <c r="C3459" s="12"/>
      <c r="D3459" s="40"/>
      <c r="E3459" s="40"/>
      <c r="F3459" s="49" t="s">
        <v>10706</v>
      </c>
      <c r="G3459" s="49"/>
      <c r="H3459" s="41">
        <f>SUM(H3454:H3458)</f>
        <v>1029</v>
      </c>
      <c r="I3459" s="41">
        <f>SUM(I3454:I3458)</f>
        <v>245</v>
      </c>
      <c r="J3459" s="41">
        <f t="shared" ref="J3459:W3459" si="369">SUM(J3454:J3458)</f>
        <v>1402</v>
      </c>
      <c r="K3459" s="42">
        <f t="shared" si="369"/>
        <v>1858</v>
      </c>
      <c r="L3459" s="41">
        <f t="shared" si="369"/>
        <v>519</v>
      </c>
      <c r="M3459" s="41">
        <f t="shared" si="369"/>
        <v>1855</v>
      </c>
      <c r="N3459" s="41">
        <f t="shared" si="369"/>
        <v>217</v>
      </c>
      <c r="O3459" s="41">
        <f t="shared" si="369"/>
        <v>1654</v>
      </c>
      <c r="P3459" s="41">
        <f t="shared" si="369"/>
        <v>698</v>
      </c>
      <c r="Q3459" s="41">
        <f t="shared" si="369"/>
        <v>785</v>
      </c>
      <c r="R3459" s="41">
        <f t="shared" si="369"/>
        <v>694</v>
      </c>
      <c r="S3459" s="44">
        <f t="shared" si="369"/>
        <v>1846</v>
      </c>
      <c r="T3459" s="41">
        <f t="shared" si="369"/>
        <v>736</v>
      </c>
      <c r="U3459" s="50">
        <f t="shared" si="369"/>
        <v>487</v>
      </c>
      <c r="V3459" s="41">
        <f>SUM(V3454:V3458)</f>
        <v>490</v>
      </c>
      <c r="W3459" s="41">
        <f t="shared" si="369"/>
        <v>1401</v>
      </c>
      <c r="X3459" s="51"/>
      <c r="Y3459" s="52">
        <f>SUM(Y3454:Y3458)</f>
        <v>208</v>
      </c>
      <c r="Z3459" s="41">
        <f>SUM(Z3454:Z3458)</f>
        <v>218</v>
      </c>
      <c r="AA3459" s="12"/>
      <c r="AB3459" s="12"/>
      <c r="AC3459" s="12">
        <v>4</v>
      </c>
      <c r="AD3459" s="13">
        <f>COUNTIF(AD2:AD3068,"4")</f>
        <v>301</v>
      </c>
      <c r="AE3459" s="13">
        <f>COUNTIF(AE2:AE3068,"4")</f>
        <v>26</v>
      </c>
      <c r="AF3459" s="13">
        <f>COUNTIF(AF2:AF3068,"4")</f>
        <v>38</v>
      </c>
      <c r="AG3459" s="13">
        <f>COUNTIF(AG2:AG3068,"4")</f>
        <v>1</v>
      </c>
      <c r="AH3459" s="13">
        <f t="shared" si="367"/>
        <v>366</v>
      </c>
      <c r="AI3459" s="12"/>
      <c r="AJ3459" s="12"/>
      <c r="AK3459" s="12"/>
      <c r="AL3459" s="12"/>
      <c r="AM3459" s="12"/>
      <c r="AN3459" s="12"/>
      <c r="AO3459" s="12"/>
      <c r="AP3459" s="12"/>
      <c r="AQ3459" s="12"/>
      <c r="AR3459" s="12"/>
      <c r="AS3459" s="12"/>
      <c r="AT3459" s="12"/>
      <c r="AU3459" s="12"/>
      <c r="AV3459" s="12"/>
      <c r="AW3459" s="12"/>
      <c r="AX3459" s="12"/>
      <c r="AY3459" s="12"/>
      <c r="AZ3459" s="12"/>
      <c r="BA3459" s="12"/>
      <c r="BB3459" s="12"/>
      <c r="BC3459" s="12"/>
      <c r="BD3459" s="12"/>
      <c r="BE3459" s="12"/>
      <c r="BF3459" s="12"/>
      <c r="BG3459" s="12"/>
      <c r="BH3459" s="12"/>
      <c r="BI3459" s="12"/>
      <c r="BJ3459" s="12"/>
      <c r="BK3459" s="12"/>
      <c r="BL3459" s="12"/>
      <c r="BM3459" s="12"/>
      <c r="BN3459" s="12"/>
      <c r="BO3459" s="48"/>
    </row>
    <row r="3460" spans="1:67" s="39" customFormat="1" ht="15" x14ac:dyDescent="0.25">
      <c r="A3460" s="12"/>
      <c r="B3460" s="12"/>
      <c r="C3460" s="12"/>
      <c r="D3460" s="12"/>
      <c r="E3460" s="12"/>
      <c r="F3460" s="12"/>
      <c r="G3460" s="12"/>
      <c r="H3460" s="13"/>
      <c r="I3460" s="13"/>
      <c r="J3460" s="12"/>
      <c r="K3460" s="14"/>
      <c r="L3460" s="13"/>
      <c r="M3460" s="13"/>
      <c r="N3460" s="12"/>
      <c r="O3460" s="13"/>
      <c r="P3460" s="12"/>
      <c r="Q3460" s="12"/>
      <c r="R3460" s="12"/>
      <c r="S3460" s="13"/>
      <c r="T3460" s="12"/>
      <c r="U3460" s="13"/>
      <c r="V3460" s="13"/>
      <c r="W3460" s="12"/>
      <c r="X3460" s="12"/>
      <c r="Y3460" s="12"/>
      <c r="Z3460" s="12"/>
      <c r="AA3460" s="12"/>
      <c r="AB3460" s="12"/>
      <c r="AC3460" s="12">
        <v>5</v>
      </c>
      <c r="AD3460" s="13">
        <f>COUNTIF(AD2:AD3068,"5")</f>
        <v>278</v>
      </c>
      <c r="AE3460" s="13">
        <f>COUNTIF(AE2:AE3068,"5")</f>
        <v>16</v>
      </c>
      <c r="AF3460" s="13">
        <f>COUNTIF(AF2:AF3068,"5")</f>
        <v>20</v>
      </c>
      <c r="AG3460" s="13">
        <f>COUNTIF(AG2:AG3068,"5")</f>
        <v>0</v>
      </c>
      <c r="AH3460" s="13">
        <f t="shared" si="367"/>
        <v>314</v>
      </c>
      <c r="AI3460" s="12"/>
      <c r="AJ3460" s="12"/>
      <c r="AK3460" s="12"/>
      <c r="AL3460" s="12"/>
      <c r="AM3460" s="12"/>
      <c r="AN3460" s="12"/>
      <c r="AO3460" s="12"/>
      <c r="AP3460" s="12"/>
      <c r="AQ3460" s="12"/>
      <c r="AR3460" s="12"/>
      <c r="AS3460" s="12"/>
      <c r="AT3460" s="12"/>
      <c r="AU3460" s="12"/>
      <c r="AV3460" s="12"/>
      <c r="AW3460" s="12"/>
      <c r="AX3460" s="12"/>
      <c r="AY3460" s="12"/>
      <c r="AZ3460" s="12"/>
      <c r="BA3460" s="12"/>
      <c r="BB3460" s="12"/>
      <c r="BC3460" s="12"/>
      <c r="BD3460" s="12"/>
      <c r="BE3460" s="12"/>
      <c r="BF3460" s="12"/>
      <c r="BG3460" s="12"/>
      <c r="BH3460" s="12"/>
      <c r="BI3460" s="12"/>
      <c r="BJ3460" s="12"/>
      <c r="BK3460" s="12"/>
      <c r="BL3460" s="12"/>
      <c r="BM3460" s="12"/>
      <c r="BN3460" s="12"/>
      <c r="BO3460" s="48"/>
    </row>
    <row r="3461" spans="1:67" ht="15" x14ac:dyDescent="0.25">
      <c r="A3461" s="12" t="s">
        <v>10707</v>
      </c>
      <c r="F3461" s="12" t="s">
        <v>10707</v>
      </c>
      <c r="H3461" s="13">
        <f t="shared" ref="H3461:W3461" si="370">COUNTIF(H2:H3450, "H")</f>
        <v>56</v>
      </c>
      <c r="I3461" s="13">
        <f t="shared" si="370"/>
        <v>2</v>
      </c>
      <c r="J3461" s="13">
        <f t="shared" si="370"/>
        <v>40</v>
      </c>
      <c r="K3461" s="14">
        <f t="shared" si="370"/>
        <v>14</v>
      </c>
      <c r="L3461" s="13">
        <f t="shared" si="370"/>
        <v>8</v>
      </c>
      <c r="M3461" s="13">
        <f t="shared" si="370"/>
        <v>37</v>
      </c>
      <c r="N3461" s="13">
        <f t="shared" si="370"/>
        <v>4</v>
      </c>
      <c r="O3461" s="13">
        <f t="shared" si="370"/>
        <v>39</v>
      </c>
      <c r="P3461" s="13">
        <f t="shared" si="370"/>
        <v>28</v>
      </c>
      <c r="Q3461" s="13">
        <f t="shared" si="370"/>
        <v>33</v>
      </c>
      <c r="R3461" s="13">
        <f t="shared" si="370"/>
        <v>27</v>
      </c>
      <c r="S3461" s="13">
        <f t="shared" si="370"/>
        <v>36</v>
      </c>
      <c r="T3461" s="13">
        <f t="shared" si="370"/>
        <v>20</v>
      </c>
      <c r="U3461" s="13">
        <f t="shared" si="370"/>
        <v>0</v>
      </c>
      <c r="V3461" s="13">
        <f t="shared" si="370"/>
        <v>8</v>
      </c>
      <c r="W3461" s="13">
        <f t="shared" si="370"/>
        <v>21</v>
      </c>
      <c r="X3461" s="13"/>
      <c r="Y3461" s="13">
        <f>COUNTIF(Y2:Y3450, "H")</f>
        <v>4</v>
      </c>
      <c r="Z3461" s="13">
        <f>COUNTIF(Z2:Z3450, "H")</f>
        <v>25</v>
      </c>
      <c r="AA3461" s="13"/>
      <c r="AC3461" s="12">
        <v>6</v>
      </c>
      <c r="AD3461" s="13">
        <f>COUNTIF(AD2:AD3068,"6")</f>
        <v>155</v>
      </c>
      <c r="AE3461" s="13">
        <f>COUNTIF(AE7:AE3455,"6")</f>
        <v>24</v>
      </c>
      <c r="AF3461" s="13">
        <f>COUNTIF(AF7:AF3455,"6")</f>
        <v>7</v>
      </c>
      <c r="AG3461" s="13">
        <f>COUNTIF(AG7:AG3455,"6")</f>
        <v>0</v>
      </c>
      <c r="AH3461" s="13">
        <f t="shared" si="367"/>
        <v>186</v>
      </c>
    </row>
    <row r="3462" spans="1:67" x14ac:dyDescent="0.3">
      <c r="A3462" s="53" t="s">
        <v>10708</v>
      </c>
      <c r="D3462" s="54"/>
      <c r="E3462" s="54"/>
      <c r="F3462" s="53" t="s">
        <v>10708</v>
      </c>
      <c r="G3462" s="53"/>
      <c r="H3462" s="38">
        <f t="shared" ref="H3462:W3462" si="371">COUNTIF(H2:H3450,"X(e)")+COUNTIF(H2:H3450,"EX(e)")</f>
        <v>18</v>
      </c>
      <c r="I3462" s="38">
        <f t="shared" si="371"/>
        <v>0</v>
      </c>
      <c r="J3462" s="38">
        <f t="shared" si="371"/>
        <v>14</v>
      </c>
      <c r="K3462" s="55">
        <f t="shared" si="371"/>
        <v>238</v>
      </c>
      <c r="L3462" s="38">
        <f t="shared" si="371"/>
        <v>12</v>
      </c>
      <c r="M3462" s="38">
        <f t="shared" si="371"/>
        <v>82</v>
      </c>
      <c r="N3462" s="38">
        <f t="shared" si="371"/>
        <v>0</v>
      </c>
      <c r="O3462" s="38">
        <f t="shared" si="371"/>
        <v>40</v>
      </c>
      <c r="P3462" s="38">
        <f t="shared" si="371"/>
        <v>1</v>
      </c>
      <c r="Q3462" s="38">
        <f t="shared" si="371"/>
        <v>0</v>
      </c>
      <c r="R3462" s="38">
        <f t="shared" si="371"/>
        <v>0</v>
      </c>
      <c r="S3462" s="38">
        <f t="shared" si="371"/>
        <v>110</v>
      </c>
      <c r="T3462" s="38">
        <f t="shared" si="371"/>
        <v>1</v>
      </c>
      <c r="U3462" s="38">
        <f t="shared" si="371"/>
        <v>2</v>
      </c>
      <c r="V3462" s="56">
        <f t="shared" si="371"/>
        <v>0</v>
      </c>
      <c r="W3462" s="56">
        <f t="shared" si="371"/>
        <v>45</v>
      </c>
      <c r="X3462"/>
      <c r="Y3462" s="57">
        <f>COUNTIF(Y2:Y3450,"X(e)")+COUNTIF(Y2:Y3450,"EX(e)")</f>
        <v>0</v>
      </c>
      <c r="Z3462" s="57">
        <f>COUNTIF(Z2:Z3450,"X(e)")+COUNTIF(Z2:Z3450,"EX(e)")</f>
        <v>2</v>
      </c>
      <c r="AA3462" s="53"/>
      <c r="AB3462" s="53"/>
      <c r="AC3462" s="12">
        <v>7</v>
      </c>
      <c r="AD3462" s="13">
        <f>COUNTIF(AD8:AD3456,"7")</f>
        <v>85</v>
      </c>
      <c r="AE3462" s="13">
        <f>COUNTIF(AE8:AE3456,"7")</f>
        <v>7</v>
      </c>
      <c r="AF3462" s="13">
        <f>COUNTIF(AF8:AF3456,"7")</f>
        <v>5</v>
      </c>
      <c r="AG3462" s="13">
        <f>COUNTIF(AG8:AG3456,"7")</f>
        <v>0</v>
      </c>
      <c r="AH3462" s="13">
        <f t="shared" si="367"/>
        <v>97</v>
      </c>
    </row>
    <row r="3463" spans="1:67" s="53" customFormat="1" x14ac:dyDescent="0.3">
      <c r="A3463" s="12" t="s">
        <v>10709</v>
      </c>
      <c r="B3463" s="12"/>
      <c r="C3463" s="12"/>
      <c r="D3463" s="54"/>
      <c r="E3463" s="54"/>
      <c r="F3463" s="12" t="s">
        <v>10709</v>
      </c>
      <c r="G3463" s="12"/>
      <c r="H3463" s="38"/>
      <c r="I3463" s="13"/>
      <c r="J3463" s="38"/>
      <c r="K3463" s="55"/>
      <c r="L3463" s="38"/>
      <c r="M3463" s="38"/>
      <c r="N3463" s="12"/>
      <c r="O3463" s="58"/>
      <c r="P3463" s="38"/>
      <c r="Q3463" s="38"/>
      <c r="R3463" s="38"/>
      <c r="S3463" s="38"/>
      <c r="T3463" s="38"/>
      <c r="U3463" s="38"/>
      <c r="V3463" s="57"/>
      <c r="W3463" s="38"/>
      <c r="X3463" s="38"/>
      <c r="Y3463" s="38"/>
      <c r="Z3463" s="38"/>
      <c r="AC3463" s="12">
        <v>8</v>
      </c>
      <c r="AD3463" s="13">
        <f>COUNTIF(AD2:AD3068,"8")</f>
        <v>92</v>
      </c>
      <c r="AE3463" s="13">
        <f>COUNTIF(AE2:AE3068,"8")</f>
        <v>9</v>
      </c>
      <c r="AF3463" s="13">
        <f>COUNTIF(AF2:AF3068,"8")</f>
        <v>5</v>
      </c>
      <c r="AG3463" s="13">
        <f>COUNTIF(AG2:AG3068,"8")</f>
        <v>0</v>
      </c>
      <c r="AH3463" s="13">
        <f t="shared" si="367"/>
        <v>106</v>
      </c>
    </row>
    <row r="3464" spans="1:67" s="53" customFormat="1" ht="15" x14ac:dyDescent="0.25">
      <c r="A3464" s="12"/>
      <c r="B3464" s="12"/>
      <c r="C3464" s="12"/>
      <c r="D3464" s="12"/>
      <c r="E3464" s="12"/>
      <c r="F3464" s="12"/>
      <c r="G3464" s="12"/>
      <c r="H3464" s="13"/>
      <c r="I3464" s="13"/>
      <c r="J3464" s="12"/>
      <c r="K3464" s="14"/>
      <c r="L3464" s="13"/>
      <c r="M3464" s="13"/>
      <c r="N3464" s="12"/>
      <c r="O3464" s="13"/>
      <c r="P3464" s="12"/>
      <c r="Q3464" s="12"/>
      <c r="R3464" s="12"/>
      <c r="S3464" s="13"/>
      <c r="T3464" s="12"/>
      <c r="U3464" s="13"/>
      <c r="V3464" s="13"/>
      <c r="W3464" s="12"/>
      <c r="X3464" s="12"/>
      <c r="Y3464" s="12"/>
      <c r="Z3464" s="12"/>
      <c r="AA3464" s="12"/>
      <c r="AB3464" s="12"/>
      <c r="AC3464" s="12">
        <v>9</v>
      </c>
      <c r="AD3464" s="13">
        <f>COUNTIF(AD2:AD3068,"9")</f>
        <v>149</v>
      </c>
      <c r="AE3464" s="13">
        <f>COUNTIF(AE2:AE3068,"9")</f>
        <v>6</v>
      </c>
      <c r="AF3464" s="13">
        <f>COUNTIF(AF2:AF3068,"9")</f>
        <v>1</v>
      </c>
      <c r="AG3464" s="13">
        <f>COUNTIF(AG2:AG3068,"9")</f>
        <v>0</v>
      </c>
      <c r="AH3464" s="13">
        <f t="shared" si="367"/>
        <v>156</v>
      </c>
    </row>
    <row r="3465" spans="1:67" ht="15" x14ac:dyDescent="0.25">
      <c r="A3465" s="12" t="s">
        <v>10710</v>
      </c>
      <c r="F3465" s="12" t="s">
        <v>10710</v>
      </c>
      <c r="H3465" s="13" t="s">
        <v>10711</v>
      </c>
      <c r="I3465" s="13"/>
      <c r="J3465" s="21" t="s">
        <v>10712</v>
      </c>
      <c r="K3465" s="14" t="s">
        <v>10713</v>
      </c>
      <c r="L3465" s="13" t="s">
        <v>10714</v>
      </c>
      <c r="M3465" s="13" t="s">
        <v>10715</v>
      </c>
      <c r="N3465" s="12" t="s">
        <v>10716</v>
      </c>
      <c r="O3465" s="13" t="s">
        <v>10717</v>
      </c>
      <c r="P3465" s="21" t="s">
        <v>10718</v>
      </c>
      <c r="Q3465" s="21" t="s">
        <v>10719</v>
      </c>
      <c r="R3465" s="21" t="s">
        <v>10720</v>
      </c>
      <c r="S3465" s="13" t="s">
        <v>10721</v>
      </c>
      <c r="T3465" s="21" t="s">
        <v>10722</v>
      </c>
      <c r="U3465" s="13" t="s">
        <v>10723</v>
      </c>
      <c r="V3465" s="13" t="s">
        <v>10724</v>
      </c>
      <c r="W3465" s="21" t="s">
        <v>10725</v>
      </c>
      <c r="X3465" s="21"/>
      <c r="Y3465" s="12" t="s">
        <v>10726</v>
      </c>
      <c r="Z3465" s="21" t="s">
        <v>10727</v>
      </c>
      <c r="AA3465" s="21"/>
      <c r="AB3465" s="21"/>
      <c r="AC3465" s="59">
        <v>10</v>
      </c>
      <c r="AD3465" s="13">
        <f>COUNTIF(AD2:AD3068,"10")</f>
        <v>64</v>
      </c>
      <c r="AE3465" s="13">
        <f>COUNTIF(AE2:AE3068,"10")</f>
        <v>6</v>
      </c>
      <c r="AF3465" s="13">
        <f>COUNTIF(AF2:AF3068,"10")</f>
        <v>0</v>
      </c>
      <c r="AG3465" s="13">
        <f>COUNTIF(AG2:AG3068,"10")</f>
        <v>0</v>
      </c>
      <c r="AH3465" s="13">
        <f t="shared" si="367"/>
        <v>70</v>
      </c>
    </row>
    <row r="3466" spans="1:67" ht="18.75" customHeight="1" x14ac:dyDescent="0.3">
      <c r="A3466" s="13"/>
      <c r="F3466" s="13"/>
      <c r="G3466" s="13"/>
      <c r="AC3466" s="12">
        <v>11</v>
      </c>
      <c r="AD3466" s="13">
        <f>COUNTIF(AD2:AD3068,"11")</f>
        <v>64</v>
      </c>
      <c r="AE3466" s="13">
        <f>COUNTIF(AE2:AE3068,"11")</f>
        <v>6</v>
      </c>
      <c r="AF3466" s="13">
        <f>COUNTIF(AF2:AF3068,"11")</f>
        <v>0</v>
      </c>
      <c r="AG3466" s="13">
        <f>COUNTIF(AG2:AG3068,"11")</f>
        <v>0</v>
      </c>
      <c r="AH3466" s="13">
        <f t="shared" si="367"/>
        <v>70</v>
      </c>
    </row>
    <row r="3467" spans="1:67" x14ac:dyDescent="0.3">
      <c r="A3467" s="13"/>
      <c r="F3467" s="13"/>
      <c r="G3467" s="13"/>
      <c r="AC3467" s="12">
        <v>12</v>
      </c>
      <c r="AD3467" s="13">
        <f>COUNTIF(AD2:AD3068,"12")</f>
        <v>55</v>
      </c>
      <c r="AE3467" s="13">
        <f>COUNTIF(AE2:AE3068,"12")</f>
        <v>5</v>
      </c>
      <c r="AF3467" s="13">
        <f>COUNTIF(AF2:AF3068,"12")</f>
        <v>0</v>
      </c>
      <c r="AG3467" s="13">
        <f>COUNTIF(AG2:AG3068,"12")</f>
        <v>0</v>
      </c>
      <c r="AH3467" s="13">
        <f t="shared" si="367"/>
        <v>60</v>
      </c>
    </row>
    <row r="3468" spans="1:67" x14ac:dyDescent="0.3">
      <c r="A3468" s="13"/>
      <c r="F3468" s="13"/>
      <c r="G3468" s="13"/>
      <c r="AC3468" s="12">
        <v>13</v>
      </c>
      <c r="AD3468" s="13">
        <f>COUNTIF(AD2:AD3068,"13")</f>
        <v>46</v>
      </c>
      <c r="AE3468" s="13">
        <f>COUNTIF(AE2:AE3068,"13")</f>
        <v>4</v>
      </c>
      <c r="AF3468" s="13">
        <f>COUNTIF(AF2:AF3068,"13")</f>
        <v>0</v>
      </c>
      <c r="AG3468" s="13">
        <f>COUNTIF(AG2:AG3068,"13")</f>
        <v>0</v>
      </c>
      <c r="AH3468" s="13">
        <f t="shared" si="367"/>
        <v>50</v>
      </c>
    </row>
    <row r="3469" spans="1:67" x14ac:dyDescent="0.3">
      <c r="A3469" s="13"/>
      <c r="F3469" s="13"/>
      <c r="G3469" s="13"/>
      <c r="AC3469" s="12">
        <v>14</v>
      </c>
      <c r="AD3469" s="13">
        <f>COUNTIF(AD2:AD3068,"14")</f>
        <v>9</v>
      </c>
      <c r="AE3469" s="13">
        <f>COUNTIF(AE2:AE3068,"14")</f>
        <v>3</v>
      </c>
      <c r="AF3469" s="13">
        <f>COUNTIF(AF2:AF3068,"14")</f>
        <v>0</v>
      </c>
      <c r="AG3469" s="13">
        <f>COUNTIF(AG2:AG3068,"14")</f>
        <v>0</v>
      </c>
      <c r="AH3469" s="13">
        <f t="shared" si="367"/>
        <v>12</v>
      </c>
    </row>
    <row r="3470" spans="1:67" x14ac:dyDescent="0.3">
      <c r="A3470" s="13"/>
      <c r="F3470" s="13"/>
      <c r="G3470" s="13"/>
      <c r="AC3470" s="12">
        <v>15</v>
      </c>
      <c r="AD3470" s="13">
        <f>COUNTIF(AD2:AD3068,"15")</f>
        <v>6</v>
      </c>
      <c r="AE3470" s="13">
        <f>COUNTIF(AE2:AE3068,"15")</f>
        <v>5</v>
      </c>
      <c r="AF3470" s="13">
        <f>COUNTIF(AF2:AF3068,"15")</f>
        <v>0</v>
      </c>
      <c r="AG3470" s="13">
        <f>COUNTIF(AG2:AG3068,"15")</f>
        <v>0</v>
      </c>
      <c r="AH3470" s="13">
        <f t="shared" si="367"/>
        <v>11</v>
      </c>
    </row>
    <row r="3471" spans="1:67" x14ac:dyDescent="0.3">
      <c r="A3471" s="13"/>
      <c r="F3471" s="13"/>
      <c r="G3471" s="13"/>
      <c r="AC3471" s="12">
        <v>16</v>
      </c>
      <c r="AD3471" s="13">
        <f>COUNTIF(AD2:AD3068,"16")</f>
        <v>7</v>
      </c>
      <c r="AE3471" s="13">
        <f>COUNTIF(AE2:AE3068,"16")</f>
        <v>6</v>
      </c>
      <c r="AF3471" s="13">
        <f>COUNTIF(AF2:AF3068,"16")</f>
        <v>0</v>
      </c>
      <c r="AG3471" s="13">
        <f>COUNTIF(AG2:AG3068,"16")</f>
        <v>1</v>
      </c>
      <c r="AH3471" s="13">
        <f t="shared" si="367"/>
        <v>14</v>
      </c>
    </row>
    <row r="3472" spans="1:67" x14ac:dyDescent="0.3">
      <c r="AC3472" s="12">
        <v>17</v>
      </c>
      <c r="AD3472" s="13">
        <f>COUNTIF(AD2:AD3068,"17")</f>
        <v>5</v>
      </c>
      <c r="AE3472" s="13">
        <f>COUNTIF(AE2:AE3068,"17")</f>
        <v>6</v>
      </c>
      <c r="AF3472" s="13">
        <f>COUNTIF(AF2:AF3068,"17")</f>
        <v>0</v>
      </c>
      <c r="AG3472" s="13">
        <f>COUNTIF(AG2:AG3068,"17")</f>
        <v>1</v>
      </c>
      <c r="AH3472" s="13">
        <f t="shared" si="367"/>
        <v>12</v>
      </c>
    </row>
    <row r="3473" spans="34:34" x14ac:dyDescent="0.3">
      <c r="AH3473" s="13"/>
    </row>
  </sheetData>
  <autoFilter ref="A1:BO3450" xr:uid="{62AFD1C4-D79F-41BA-BC1D-F83C332C86E1}">
    <filterColumn colId="4">
      <filters>
        <filter val="susurrans"/>
      </filters>
    </filterColumn>
  </autoFilter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D868C-99C3-40BC-B348-3186D3D4AC7E}">
  <dimension ref="A3:B29"/>
  <sheetViews>
    <sheetView topLeftCell="A5" workbookViewId="0">
      <selection activeCell="A5" sqref="A5:A27"/>
    </sheetView>
  </sheetViews>
  <sheetFormatPr baseColWidth="10" defaultColWidth="8.77734375" defaultRowHeight="14.4" x14ac:dyDescent="0.3"/>
  <cols>
    <col min="1" max="1" width="39.33203125" bestFit="1" customWidth="1"/>
    <col min="2" max="6" width="5.109375" bestFit="1" customWidth="1"/>
  </cols>
  <sheetData>
    <row r="3" spans="1:2" x14ac:dyDescent="0.3">
      <c r="A3" s="1" t="s">
        <v>10735</v>
      </c>
    </row>
    <row r="4" spans="1:2" x14ac:dyDescent="0.3">
      <c r="A4" s="1" t="s">
        <v>21</v>
      </c>
      <c r="B4" t="s">
        <v>10736</v>
      </c>
    </row>
    <row r="5" spans="1:2" x14ac:dyDescent="0.3">
      <c r="A5" t="s">
        <v>268</v>
      </c>
      <c r="B5">
        <v>2</v>
      </c>
    </row>
    <row r="6" spans="1:2" x14ac:dyDescent="0.3">
      <c r="A6" t="s">
        <v>230</v>
      </c>
      <c r="B6">
        <v>2</v>
      </c>
    </row>
    <row r="7" spans="1:2" x14ac:dyDescent="0.3">
      <c r="A7" t="s">
        <v>241</v>
      </c>
      <c r="B7">
        <v>1</v>
      </c>
    </row>
    <row r="8" spans="1:2" x14ac:dyDescent="0.3">
      <c r="A8" t="s">
        <v>289</v>
      </c>
      <c r="B8">
        <v>2</v>
      </c>
    </row>
    <row r="9" spans="1:2" x14ac:dyDescent="0.3">
      <c r="A9" t="s">
        <v>281</v>
      </c>
      <c r="B9">
        <v>17</v>
      </c>
    </row>
    <row r="10" spans="1:2" x14ac:dyDescent="0.3">
      <c r="A10" t="s">
        <v>309</v>
      </c>
      <c r="B10">
        <v>1</v>
      </c>
    </row>
    <row r="11" spans="1:2" x14ac:dyDescent="0.3">
      <c r="A11" t="s">
        <v>304</v>
      </c>
      <c r="B11">
        <v>2</v>
      </c>
    </row>
    <row r="12" spans="1:2" x14ac:dyDescent="0.3">
      <c r="A12" t="s">
        <v>312</v>
      </c>
      <c r="B12">
        <v>1</v>
      </c>
    </row>
    <row r="13" spans="1:2" x14ac:dyDescent="0.3">
      <c r="A13" t="s">
        <v>307</v>
      </c>
      <c r="B13">
        <v>1</v>
      </c>
    </row>
    <row r="14" spans="1:2" x14ac:dyDescent="0.3">
      <c r="A14" t="s">
        <v>303</v>
      </c>
      <c r="B14">
        <v>1</v>
      </c>
    </row>
    <row r="15" spans="1:2" x14ac:dyDescent="0.3">
      <c r="A15" t="s">
        <v>319</v>
      </c>
      <c r="B15">
        <v>2</v>
      </c>
    </row>
    <row r="16" spans="1:2" x14ac:dyDescent="0.3">
      <c r="A16" t="s">
        <v>320</v>
      </c>
      <c r="B16">
        <v>2</v>
      </c>
    </row>
    <row r="17" spans="1:2" x14ac:dyDescent="0.3">
      <c r="A17" t="s">
        <v>30</v>
      </c>
      <c r="B17">
        <v>194</v>
      </c>
    </row>
    <row r="18" spans="1:2" x14ac:dyDescent="0.3">
      <c r="A18" t="s">
        <v>31</v>
      </c>
      <c r="B18">
        <v>5</v>
      </c>
    </row>
    <row r="19" spans="1:2" x14ac:dyDescent="0.3">
      <c r="A19" t="s">
        <v>218</v>
      </c>
      <c r="B19">
        <v>1</v>
      </c>
    </row>
    <row r="20" spans="1:2" x14ac:dyDescent="0.3">
      <c r="A20" t="s">
        <v>239</v>
      </c>
      <c r="B20">
        <v>2</v>
      </c>
    </row>
    <row r="21" spans="1:2" x14ac:dyDescent="0.3">
      <c r="A21" t="s">
        <v>225</v>
      </c>
      <c r="B21">
        <v>1</v>
      </c>
    </row>
    <row r="22" spans="1:2" x14ac:dyDescent="0.3">
      <c r="A22" t="s">
        <v>244</v>
      </c>
      <c r="B22">
        <v>2</v>
      </c>
    </row>
    <row r="23" spans="1:2" x14ac:dyDescent="0.3">
      <c r="A23" t="s">
        <v>219</v>
      </c>
      <c r="B23">
        <v>8</v>
      </c>
    </row>
    <row r="24" spans="1:2" x14ac:dyDescent="0.3">
      <c r="A24" t="s">
        <v>215</v>
      </c>
      <c r="B24">
        <v>9</v>
      </c>
    </row>
    <row r="25" spans="1:2" x14ac:dyDescent="0.3">
      <c r="A25" t="s">
        <v>257</v>
      </c>
      <c r="B25">
        <v>4</v>
      </c>
    </row>
    <row r="26" spans="1:2" x14ac:dyDescent="0.3">
      <c r="A26" t="s">
        <v>276</v>
      </c>
      <c r="B26">
        <v>1</v>
      </c>
    </row>
    <row r="27" spans="1:2" x14ac:dyDescent="0.3">
      <c r="A27" t="s">
        <v>222</v>
      </c>
      <c r="B27">
        <v>3</v>
      </c>
    </row>
    <row r="28" spans="1:2" x14ac:dyDescent="0.3">
      <c r="A28" t="s">
        <v>10737</v>
      </c>
    </row>
    <row r="29" spans="1:2" x14ac:dyDescent="0.3">
      <c r="A29" t="s">
        <v>10738</v>
      </c>
      <c r="B29">
        <v>264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C8DEC-497D-4612-B871-A3C2E2B4D018}">
  <dimension ref="A1:F264"/>
  <sheetViews>
    <sheetView workbookViewId="0">
      <selection activeCell="E6" sqref="E6"/>
    </sheetView>
  </sheetViews>
  <sheetFormatPr baseColWidth="10" defaultColWidth="8.77734375" defaultRowHeight="14.4" x14ac:dyDescent="0.3"/>
  <cols>
    <col min="1" max="1" width="10.77734375" bestFit="1" customWidth="1"/>
    <col min="2" max="2" width="19.109375" bestFit="1" customWidth="1"/>
    <col min="3" max="3" width="10.109375" bestFit="1" customWidth="1"/>
    <col min="4" max="4" width="10.33203125" bestFit="1" customWidth="1"/>
    <col min="5" max="5" width="27.77734375" bestFit="1" customWidth="1"/>
  </cols>
  <sheetData>
    <row r="1" spans="1:6" x14ac:dyDescent="0.3">
      <c r="A1" s="60" t="s">
        <v>10730</v>
      </c>
      <c r="B1" s="60" t="s">
        <v>314</v>
      </c>
      <c r="C1" s="60" t="s">
        <v>10728</v>
      </c>
      <c r="D1" s="60" t="s">
        <v>335</v>
      </c>
      <c r="E1" s="60" t="s">
        <v>10736</v>
      </c>
      <c r="F1" s="63" t="s">
        <v>10729</v>
      </c>
    </row>
    <row r="2" spans="1:6" x14ac:dyDescent="0.3">
      <c r="A2" s="7">
        <v>1</v>
      </c>
      <c r="B2" s="62">
        <v>4056</v>
      </c>
      <c r="C2">
        <v>22860</v>
      </c>
      <c r="D2" t="s">
        <v>10598</v>
      </c>
      <c r="E2">
        <v>1</v>
      </c>
      <c r="F2">
        <v>1</v>
      </c>
    </row>
    <row r="3" spans="1:6" x14ac:dyDescent="0.3">
      <c r="A3" s="7"/>
      <c r="B3" s="62">
        <v>4782</v>
      </c>
      <c r="C3">
        <v>122919</v>
      </c>
      <c r="D3" t="s">
        <v>198</v>
      </c>
      <c r="E3">
        <v>1</v>
      </c>
      <c r="F3">
        <v>2</v>
      </c>
    </row>
    <row r="4" spans="1:6" x14ac:dyDescent="0.3">
      <c r="A4" s="7"/>
      <c r="B4" s="62">
        <v>4785</v>
      </c>
      <c r="C4">
        <v>121582</v>
      </c>
      <c r="D4" t="s">
        <v>231</v>
      </c>
      <c r="E4">
        <v>1</v>
      </c>
      <c r="F4">
        <v>3</v>
      </c>
    </row>
    <row r="5" spans="1:6" x14ac:dyDescent="0.3">
      <c r="A5" s="7"/>
      <c r="B5" s="7"/>
      <c r="C5">
        <v>121943</v>
      </c>
      <c r="D5" t="s">
        <v>100</v>
      </c>
      <c r="E5">
        <v>1</v>
      </c>
      <c r="F5">
        <v>3</v>
      </c>
    </row>
    <row r="6" spans="1:6" x14ac:dyDescent="0.3">
      <c r="A6" s="7"/>
      <c r="B6" s="7"/>
      <c r="C6">
        <v>122251</v>
      </c>
      <c r="D6" t="s">
        <v>131</v>
      </c>
      <c r="E6">
        <v>1</v>
      </c>
      <c r="F6">
        <v>3</v>
      </c>
    </row>
    <row r="7" spans="1:6" x14ac:dyDescent="0.3">
      <c r="A7" s="7"/>
      <c r="B7" s="7"/>
      <c r="C7">
        <v>122441</v>
      </c>
      <c r="D7" t="s">
        <v>291</v>
      </c>
      <c r="E7">
        <v>1</v>
      </c>
      <c r="F7">
        <v>3</v>
      </c>
    </row>
    <row r="8" spans="1:6" x14ac:dyDescent="0.3">
      <c r="A8" s="7"/>
      <c r="B8" s="7"/>
      <c r="C8">
        <v>122556</v>
      </c>
      <c r="D8" t="s">
        <v>159</v>
      </c>
      <c r="E8">
        <v>1</v>
      </c>
      <c r="F8">
        <v>3</v>
      </c>
    </row>
    <row r="9" spans="1:6" x14ac:dyDescent="0.3">
      <c r="A9" s="7"/>
      <c r="B9" s="7"/>
      <c r="C9">
        <v>122713</v>
      </c>
      <c r="D9" t="s">
        <v>296</v>
      </c>
      <c r="E9">
        <v>1</v>
      </c>
      <c r="F9">
        <v>3</v>
      </c>
    </row>
    <row r="10" spans="1:6" x14ac:dyDescent="0.3">
      <c r="A10" s="7"/>
      <c r="B10" s="7"/>
      <c r="C10">
        <v>256126</v>
      </c>
      <c r="D10" t="s">
        <v>100</v>
      </c>
      <c r="E10">
        <v>1</v>
      </c>
      <c r="F10">
        <v>3</v>
      </c>
    </row>
    <row r="11" spans="1:6" x14ac:dyDescent="0.3">
      <c r="A11" s="7"/>
      <c r="B11" s="62">
        <v>4786</v>
      </c>
      <c r="C11">
        <v>7148</v>
      </c>
      <c r="D11" t="s">
        <v>98</v>
      </c>
      <c r="E11">
        <v>1</v>
      </c>
      <c r="F11">
        <v>4</v>
      </c>
    </row>
    <row r="12" spans="1:6" x14ac:dyDescent="0.3">
      <c r="A12" s="7"/>
      <c r="B12" s="7"/>
      <c r="C12">
        <v>7487</v>
      </c>
      <c r="D12" t="s">
        <v>290</v>
      </c>
      <c r="E12">
        <v>1</v>
      </c>
      <c r="F12">
        <v>4</v>
      </c>
    </row>
    <row r="13" spans="1:6" x14ac:dyDescent="0.3">
      <c r="A13" s="7"/>
      <c r="B13" s="7"/>
      <c r="C13">
        <v>14233</v>
      </c>
      <c r="D13" t="s">
        <v>306</v>
      </c>
      <c r="E13">
        <v>1</v>
      </c>
      <c r="F13">
        <v>4</v>
      </c>
    </row>
    <row r="14" spans="1:6" x14ac:dyDescent="0.3">
      <c r="A14" s="7"/>
      <c r="B14" s="7"/>
      <c r="C14">
        <v>121573</v>
      </c>
      <c r="D14" t="s">
        <v>280</v>
      </c>
      <c r="E14">
        <v>1</v>
      </c>
      <c r="F14">
        <v>4</v>
      </c>
    </row>
    <row r="15" spans="1:6" x14ac:dyDescent="0.3">
      <c r="A15" s="7"/>
      <c r="B15" s="7"/>
      <c r="C15">
        <v>122330</v>
      </c>
      <c r="D15" t="s">
        <v>287</v>
      </c>
      <c r="E15">
        <v>1</v>
      </c>
      <c r="F15">
        <v>4</v>
      </c>
    </row>
    <row r="16" spans="1:6" x14ac:dyDescent="0.3">
      <c r="A16" s="7"/>
      <c r="B16" s="7"/>
      <c r="C16">
        <v>122442</v>
      </c>
      <c r="D16" t="s">
        <v>291</v>
      </c>
      <c r="E16">
        <v>1</v>
      </c>
      <c r="F16">
        <v>4</v>
      </c>
    </row>
    <row r="17" spans="1:6" x14ac:dyDescent="0.3">
      <c r="A17" s="7"/>
      <c r="B17" s="7"/>
      <c r="C17">
        <v>122520</v>
      </c>
      <c r="D17" t="s">
        <v>293</v>
      </c>
      <c r="E17">
        <v>1</v>
      </c>
      <c r="F17">
        <v>4</v>
      </c>
    </row>
    <row r="18" spans="1:6" x14ac:dyDescent="0.3">
      <c r="A18" s="7"/>
      <c r="B18" s="7"/>
      <c r="C18">
        <v>122961</v>
      </c>
      <c r="D18" t="s">
        <v>269</v>
      </c>
      <c r="E18">
        <v>1</v>
      </c>
      <c r="F18">
        <v>4</v>
      </c>
    </row>
    <row r="19" spans="1:6" x14ac:dyDescent="0.3">
      <c r="A19" s="7"/>
      <c r="B19" s="7"/>
      <c r="C19">
        <v>123074</v>
      </c>
      <c r="D19" t="s">
        <v>300</v>
      </c>
      <c r="E19">
        <v>1</v>
      </c>
      <c r="F19">
        <v>4</v>
      </c>
    </row>
    <row r="20" spans="1:6" x14ac:dyDescent="0.3">
      <c r="A20" s="7"/>
      <c r="B20" s="7"/>
      <c r="C20">
        <v>123075</v>
      </c>
      <c r="D20" t="s">
        <v>300</v>
      </c>
      <c r="E20">
        <v>1</v>
      </c>
      <c r="F20">
        <v>4</v>
      </c>
    </row>
    <row r="21" spans="1:6" x14ac:dyDescent="0.3">
      <c r="A21" s="7"/>
      <c r="B21" s="62">
        <v>4787</v>
      </c>
      <c r="C21">
        <v>6872</v>
      </c>
      <c r="D21" t="s">
        <v>109</v>
      </c>
      <c r="E21">
        <v>1</v>
      </c>
      <c r="F21">
        <v>5</v>
      </c>
    </row>
    <row r="22" spans="1:6" x14ac:dyDescent="0.3">
      <c r="A22" s="7"/>
      <c r="B22" s="7"/>
      <c r="C22">
        <v>121658</v>
      </c>
      <c r="D22" t="s">
        <v>284</v>
      </c>
      <c r="E22">
        <v>1</v>
      </c>
      <c r="F22">
        <v>5</v>
      </c>
    </row>
    <row r="23" spans="1:6" x14ac:dyDescent="0.3">
      <c r="A23" s="7"/>
      <c r="B23" s="7"/>
      <c r="C23">
        <v>122333</v>
      </c>
      <c r="D23" t="s">
        <v>142</v>
      </c>
      <c r="E23">
        <v>1</v>
      </c>
      <c r="F23">
        <v>5</v>
      </c>
    </row>
    <row r="24" spans="1:6" x14ac:dyDescent="0.3">
      <c r="A24" s="7"/>
      <c r="B24" s="7"/>
      <c r="C24">
        <v>122557</v>
      </c>
      <c r="D24" t="s">
        <v>159</v>
      </c>
      <c r="E24">
        <v>1</v>
      </c>
      <c r="F24">
        <v>5</v>
      </c>
    </row>
    <row r="25" spans="1:6" x14ac:dyDescent="0.3">
      <c r="A25" s="7"/>
      <c r="B25" s="7"/>
      <c r="C25">
        <v>122971</v>
      </c>
      <c r="D25" t="s">
        <v>10598</v>
      </c>
      <c r="E25">
        <v>1</v>
      </c>
      <c r="F25">
        <v>5</v>
      </c>
    </row>
    <row r="26" spans="1:6" x14ac:dyDescent="0.3">
      <c r="A26" s="61"/>
      <c r="B26" s="7"/>
      <c r="C26">
        <v>124842</v>
      </c>
      <c r="D26" t="s">
        <v>159</v>
      </c>
      <c r="E26">
        <v>1</v>
      </c>
      <c r="F26">
        <v>5</v>
      </c>
    </row>
    <row r="27" spans="1:6" x14ac:dyDescent="0.3">
      <c r="A27" s="7">
        <v>2</v>
      </c>
      <c r="B27" s="62">
        <v>4767</v>
      </c>
      <c r="C27">
        <v>121312</v>
      </c>
      <c r="D27" t="s">
        <v>315</v>
      </c>
      <c r="E27">
        <v>2</v>
      </c>
      <c r="F27">
        <v>1</v>
      </c>
    </row>
    <row r="28" spans="1:6" x14ac:dyDescent="0.3">
      <c r="A28" s="7"/>
      <c r="B28" s="62">
        <v>4786</v>
      </c>
      <c r="C28">
        <v>4564</v>
      </c>
      <c r="D28" t="s">
        <v>226</v>
      </c>
      <c r="E28">
        <v>1</v>
      </c>
      <c r="F28">
        <v>2</v>
      </c>
    </row>
    <row r="29" spans="1:6" x14ac:dyDescent="0.3">
      <c r="A29" s="7"/>
      <c r="B29" s="7"/>
      <c r="C29">
        <v>5470</v>
      </c>
      <c r="D29" t="s">
        <v>231</v>
      </c>
      <c r="E29">
        <v>1</v>
      </c>
      <c r="F29">
        <v>2</v>
      </c>
    </row>
    <row r="30" spans="1:6" x14ac:dyDescent="0.3">
      <c r="A30" s="7"/>
      <c r="B30" s="7"/>
      <c r="C30">
        <v>7454</v>
      </c>
      <c r="D30" t="s">
        <v>145</v>
      </c>
      <c r="E30">
        <v>1</v>
      </c>
      <c r="F30">
        <v>2</v>
      </c>
    </row>
    <row r="31" spans="1:6" x14ac:dyDescent="0.3">
      <c r="A31" s="7"/>
      <c r="B31" s="7"/>
      <c r="C31">
        <v>280001</v>
      </c>
      <c r="D31" t="s">
        <v>10598</v>
      </c>
      <c r="E31">
        <v>1</v>
      </c>
      <c r="F31">
        <v>2</v>
      </c>
    </row>
    <row r="32" spans="1:6" x14ac:dyDescent="0.3">
      <c r="A32" s="7"/>
      <c r="B32" s="62">
        <v>4787</v>
      </c>
      <c r="C32">
        <v>280002</v>
      </c>
      <c r="D32" t="s">
        <v>269</v>
      </c>
      <c r="E32">
        <v>1</v>
      </c>
      <c r="F32">
        <v>3</v>
      </c>
    </row>
    <row r="33" spans="1:6" x14ac:dyDescent="0.3">
      <c r="A33" s="7"/>
      <c r="B33" s="62">
        <v>4791</v>
      </c>
      <c r="C33">
        <v>18633</v>
      </c>
      <c r="D33" t="s">
        <v>329</v>
      </c>
      <c r="E33">
        <v>1</v>
      </c>
      <c r="F33">
        <v>4</v>
      </c>
    </row>
    <row r="34" spans="1:6" x14ac:dyDescent="0.3">
      <c r="A34" s="61"/>
      <c r="B34" s="7"/>
      <c r="D34" t="s">
        <v>331</v>
      </c>
      <c r="E34">
        <v>1</v>
      </c>
      <c r="F34">
        <v>4</v>
      </c>
    </row>
    <row r="35" spans="1:6" x14ac:dyDescent="0.3">
      <c r="A35" s="7">
        <v>3</v>
      </c>
      <c r="B35" s="62">
        <v>4165</v>
      </c>
      <c r="C35">
        <v>1435</v>
      </c>
      <c r="D35" t="s">
        <v>25</v>
      </c>
      <c r="E35">
        <v>1</v>
      </c>
      <c r="F35">
        <v>1</v>
      </c>
    </row>
    <row r="36" spans="1:6" x14ac:dyDescent="0.3">
      <c r="A36" s="7"/>
      <c r="B36" s="7"/>
      <c r="C36">
        <v>3097</v>
      </c>
      <c r="D36" t="s">
        <v>37</v>
      </c>
      <c r="E36">
        <v>1</v>
      </c>
      <c r="F36">
        <v>1</v>
      </c>
    </row>
    <row r="37" spans="1:6" x14ac:dyDescent="0.3">
      <c r="A37" s="7"/>
      <c r="B37" s="7"/>
      <c r="C37">
        <v>7006</v>
      </c>
      <c r="D37" t="s">
        <v>88</v>
      </c>
      <c r="E37">
        <v>1</v>
      </c>
      <c r="F37">
        <v>1</v>
      </c>
    </row>
    <row r="38" spans="1:6" x14ac:dyDescent="0.3">
      <c r="A38" s="7"/>
      <c r="B38" s="7"/>
      <c r="C38">
        <v>13062</v>
      </c>
      <c r="D38" t="s">
        <v>245</v>
      </c>
      <c r="E38">
        <v>1</v>
      </c>
      <c r="F38">
        <v>1</v>
      </c>
    </row>
    <row r="39" spans="1:6" x14ac:dyDescent="0.3">
      <c r="A39" s="7"/>
      <c r="B39" s="7"/>
      <c r="C39">
        <v>13065</v>
      </c>
      <c r="D39" t="s">
        <v>245</v>
      </c>
      <c r="E39">
        <v>1</v>
      </c>
      <c r="F39">
        <v>1</v>
      </c>
    </row>
    <row r="40" spans="1:6" x14ac:dyDescent="0.3">
      <c r="A40" s="7"/>
      <c r="B40" s="7"/>
      <c r="C40">
        <v>18369</v>
      </c>
      <c r="D40" t="s">
        <v>10362</v>
      </c>
      <c r="E40">
        <v>1</v>
      </c>
      <c r="F40">
        <v>1</v>
      </c>
    </row>
    <row r="41" spans="1:6" x14ac:dyDescent="0.3">
      <c r="A41" s="7"/>
      <c r="B41" s="7"/>
      <c r="C41">
        <v>19094</v>
      </c>
      <c r="D41" t="s">
        <v>250</v>
      </c>
      <c r="E41">
        <v>1</v>
      </c>
      <c r="F41">
        <v>1</v>
      </c>
    </row>
    <row r="42" spans="1:6" x14ac:dyDescent="0.3">
      <c r="A42" s="7"/>
      <c r="B42" s="7"/>
      <c r="C42">
        <v>19133</v>
      </c>
      <c r="D42" t="s">
        <v>187</v>
      </c>
      <c r="E42">
        <v>1</v>
      </c>
      <c r="F42">
        <v>1</v>
      </c>
    </row>
    <row r="43" spans="1:6" x14ac:dyDescent="0.3">
      <c r="A43" s="7"/>
      <c r="B43" s="62">
        <v>4166</v>
      </c>
      <c r="C43">
        <v>1436</v>
      </c>
      <c r="D43" t="s">
        <v>25</v>
      </c>
      <c r="E43">
        <v>1</v>
      </c>
      <c r="F43">
        <v>2</v>
      </c>
    </row>
    <row r="44" spans="1:6" x14ac:dyDescent="0.3">
      <c r="A44" s="7"/>
      <c r="B44" s="7"/>
      <c r="C44">
        <v>1437</v>
      </c>
      <c r="D44" t="s">
        <v>25</v>
      </c>
      <c r="E44">
        <v>1</v>
      </c>
      <c r="F44">
        <v>2</v>
      </c>
    </row>
    <row r="45" spans="1:6" x14ac:dyDescent="0.3">
      <c r="A45" s="7"/>
      <c r="B45" s="7"/>
      <c r="C45">
        <v>3177</v>
      </c>
      <c r="D45" t="s">
        <v>220</v>
      </c>
      <c r="E45">
        <v>1</v>
      </c>
      <c r="F45">
        <v>2</v>
      </c>
    </row>
    <row r="46" spans="1:6" x14ac:dyDescent="0.3">
      <c r="A46" s="7"/>
      <c r="B46" s="7"/>
      <c r="C46">
        <v>3206</v>
      </c>
      <c r="D46" t="s">
        <v>57</v>
      </c>
      <c r="E46">
        <v>1</v>
      </c>
      <c r="F46">
        <v>2</v>
      </c>
    </row>
    <row r="47" spans="1:6" x14ac:dyDescent="0.3">
      <c r="A47" s="7"/>
      <c r="B47" s="7"/>
      <c r="C47">
        <v>6229</v>
      </c>
      <c r="E47">
        <v>1</v>
      </c>
      <c r="F47">
        <v>2</v>
      </c>
    </row>
    <row r="48" spans="1:6" x14ac:dyDescent="0.3">
      <c r="A48" s="7"/>
      <c r="B48" s="7"/>
      <c r="C48">
        <v>6655</v>
      </c>
      <c r="D48" t="s">
        <v>83</v>
      </c>
      <c r="E48">
        <v>1</v>
      </c>
      <c r="F48">
        <v>2</v>
      </c>
    </row>
    <row r="49" spans="1:6" x14ac:dyDescent="0.3">
      <c r="A49" s="7"/>
      <c r="B49" s="7"/>
      <c r="C49">
        <v>7044</v>
      </c>
      <c r="D49" t="s">
        <v>91</v>
      </c>
      <c r="E49">
        <v>1</v>
      </c>
      <c r="F49">
        <v>2</v>
      </c>
    </row>
    <row r="50" spans="1:6" x14ac:dyDescent="0.3">
      <c r="A50" s="7"/>
      <c r="B50" s="7"/>
      <c r="C50">
        <v>10511</v>
      </c>
      <c r="D50" t="s">
        <v>242</v>
      </c>
      <c r="E50">
        <v>1</v>
      </c>
      <c r="F50">
        <v>2</v>
      </c>
    </row>
    <row r="51" spans="1:6" x14ac:dyDescent="0.3">
      <c r="A51" s="7"/>
      <c r="B51" s="7"/>
      <c r="C51">
        <v>10512</v>
      </c>
      <c r="D51" t="s">
        <v>242</v>
      </c>
      <c r="E51">
        <v>1</v>
      </c>
      <c r="F51">
        <v>2</v>
      </c>
    </row>
    <row r="52" spans="1:6" x14ac:dyDescent="0.3">
      <c r="A52" s="7"/>
      <c r="B52" s="7"/>
      <c r="C52">
        <v>14805</v>
      </c>
      <c r="D52" t="s">
        <v>248</v>
      </c>
      <c r="E52">
        <v>1</v>
      </c>
      <c r="F52">
        <v>2</v>
      </c>
    </row>
    <row r="53" spans="1:6" x14ac:dyDescent="0.3">
      <c r="A53" s="7"/>
      <c r="B53" s="7"/>
      <c r="C53">
        <v>14806</v>
      </c>
      <c r="D53" t="s">
        <v>248</v>
      </c>
      <c r="E53">
        <v>1</v>
      </c>
      <c r="F53">
        <v>2</v>
      </c>
    </row>
    <row r="54" spans="1:6" x14ac:dyDescent="0.3">
      <c r="A54" s="7"/>
      <c r="B54" s="7"/>
      <c r="C54">
        <v>17686</v>
      </c>
      <c r="D54" t="s">
        <v>209</v>
      </c>
      <c r="E54">
        <v>1</v>
      </c>
      <c r="F54">
        <v>2</v>
      </c>
    </row>
    <row r="55" spans="1:6" x14ac:dyDescent="0.3">
      <c r="A55" s="7"/>
      <c r="B55" s="7"/>
      <c r="C55">
        <v>20935</v>
      </c>
      <c r="D55" t="s">
        <v>251</v>
      </c>
      <c r="E55">
        <v>1</v>
      </c>
      <c r="F55">
        <v>2</v>
      </c>
    </row>
    <row r="56" spans="1:6" x14ac:dyDescent="0.3">
      <c r="A56" s="61"/>
      <c r="B56" s="62">
        <v>4418</v>
      </c>
      <c r="C56">
        <v>53790</v>
      </c>
      <c r="D56" t="s">
        <v>187</v>
      </c>
      <c r="E56">
        <v>1</v>
      </c>
      <c r="F56">
        <v>3</v>
      </c>
    </row>
    <row r="57" spans="1:6" x14ac:dyDescent="0.3">
      <c r="A57" s="7">
        <v>4</v>
      </c>
      <c r="B57" s="62">
        <v>4782</v>
      </c>
      <c r="C57">
        <v>3098</v>
      </c>
      <c r="D57" t="s">
        <v>37</v>
      </c>
      <c r="E57">
        <v>1</v>
      </c>
      <c r="F57">
        <v>1</v>
      </c>
    </row>
    <row r="58" spans="1:6" x14ac:dyDescent="0.3">
      <c r="A58" s="7"/>
      <c r="B58" s="7"/>
      <c r="C58">
        <v>3676</v>
      </c>
      <c r="D58" t="s">
        <v>223</v>
      </c>
      <c r="E58">
        <v>1</v>
      </c>
      <c r="F58">
        <v>1</v>
      </c>
    </row>
    <row r="59" spans="1:6" x14ac:dyDescent="0.3">
      <c r="A59" s="7"/>
      <c r="B59" s="7"/>
      <c r="C59">
        <v>5017</v>
      </c>
      <c r="D59" t="s">
        <v>25</v>
      </c>
      <c r="E59">
        <v>1</v>
      </c>
      <c r="F59">
        <v>1</v>
      </c>
    </row>
    <row r="60" spans="1:6" x14ac:dyDescent="0.3">
      <c r="A60" s="7"/>
      <c r="B60" s="7"/>
      <c r="C60">
        <v>5710</v>
      </c>
      <c r="D60" t="s">
        <v>233</v>
      </c>
      <c r="E60">
        <v>1</v>
      </c>
      <c r="F60">
        <v>1</v>
      </c>
    </row>
    <row r="61" spans="1:6" x14ac:dyDescent="0.3">
      <c r="A61" s="7"/>
      <c r="B61" s="7"/>
      <c r="C61">
        <v>5711</v>
      </c>
      <c r="D61" t="s">
        <v>233</v>
      </c>
      <c r="E61">
        <v>1</v>
      </c>
      <c r="F61">
        <v>1</v>
      </c>
    </row>
    <row r="62" spans="1:6" x14ac:dyDescent="0.3">
      <c r="A62" s="7"/>
      <c r="B62" s="7"/>
      <c r="C62">
        <v>6842</v>
      </c>
      <c r="D62" t="s">
        <v>237</v>
      </c>
      <c r="E62">
        <v>1</v>
      </c>
      <c r="F62">
        <v>1</v>
      </c>
    </row>
    <row r="63" spans="1:6" x14ac:dyDescent="0.3">
      <c r="A63" s="7"/>
      <c r="B63" s="7"/>
      <c r="C63">
        <v>22866</v>
      </c>
      <c r="D63" t="s">
        <v>10592</v>
      </c>
      <c r="E63">
        <v>1</v>
      </c>
      <c r="F63">
        <v>1</v>
      </c>
    </row>
    <row r="64" spans="1:6" x14ac:dyDescent="0.3">
      <c r="A64" s="7"/>
      <c r="B64" s="7"/>
      <c r="C64">
        <v>50931</v>
      </c>
      <c r="D64" t="s">
        <v>64</v>
      </c>
      <c r="E64">
        <v>1</v>
      </c>
      <c r="F64">
        <v>1</v>
      </c>
    </row>
    <row r="65" spans="1:6" x14ac:dyDescent="0.3">
      <c r="A65" s="7"/>
      <c r="B65" s="7"/>
      <c r="C65">
        <v>50946</v>
      </c>
      <c r="D65" t="s">
        <v>25</v>
      </c>
      <c r="E65">
        <v>1</v>
      </c>
      <c r="F65">
        <v>1</v>
      </c>
    </row>
    <row r="66" spans="1:6" x14ac:dyDescent="0.3">
      <c r="A66" s="7"/>
      <c r="B66" s="7"/>
      <c r="C66">
        <v>81774</v>
      </c>
      <c r="D66" t="s">
        <v>117</v>
      </c>
      <c r="E66">
        <v>1</v>
      </c>
      <c r="F66">
        <v>1</v>
      </c>
    </row>
    <row r="67" spans="1:6" x14ac:dyDescent="0.3">
      <c r="A67" s="7"/>
      <c r="B67" s="7"/>
      <c r="C67">
        <v>121362</v>
      </c>
      <c r="D67" t="s">
        <v>25</v>
      </c>
      <c r="E67">
        <v>1</v>
      </c>
      <c r="F67">
        <v>1</v>
      </c>
    </row>
    <row r="68" spans="1:6" x14ac:dyDescent="0.3">
      <c r="A68" s="7"/>
      <c r="B68" s="7"/>
      <c r="C68">
        <v>121363</v>
      </c>
      <c r="D68" t="s">
        <v>25</v>
      </c>
      <c r="E68">
        <v>1</v>
      </c>
      <c r="F68">
        <v>1</v>
      </c>
    </row>
    <row r="69" spans="1:6" x14ac:dyDescent="0.3">
      <c r="A69" s="7"/>
      <c r="B69" s="7"/>
      <c r="C69">
        <v>121429</v>
      </c>
      <c r="D69" t="s">
        <v>47</v>
      </c>
      <c r="E69">
        <v>1</v>
      </c>
      <c r="F69">
        <v>1</v>
      </c>
    </row>
    <row r="70" spans="1:6" x14ac:dyDescent="0.3">
      <c r="A70" s="7"/>
      <c r="B70" s="7"/>
      <c r="C70">
        <v>121450</v>
      </c>
      <c r="D70" t="s">
        <v>51</v>
      </c>
      <c r="E70">
        <v>1</v>
      </c>
      <c r="F70">
        <v>1</v>
      </c>
    </row>
    <row r="71" spans="1:6" x14ac:dyDescent="0.3">
      <c r="A71" s="7"/>
      <c r="B71" s="7"/>
      <c r="C71">
        <v>121501</v>
      </c>
      <c r="D71" t="s">
        <v>65</v>
      </c>
      <c r="E71">
        <v>1</v>
      </c>
      <c r="F71">
        <v>1</v>
      </c>
    </row>
    <row r="72" spans="1:6" x14ac:dyDescent="0.3">
      <c r="A72" s="7"/>
      <c r="B72" s="7"/>
      <c r="C72">
        <v>121570</v>
      </c>
      <c r="D72" t="s">
        <v>2226</v>
      </c>
      <c r="E72">
        <v>1</v>
      </c>
      <c r="F72">
        <v>1</v>
      </c>
    </row>
    <row r="73" spans="1:6" x14ac:dyDescent="0.3">
      <c r="A73" s="7"/>
      <c r="B73" s="7"/>
      <c r="C73">
        <v>121731</v>
      </c>
      <c r="D73" t="s">
        <v>72</v>
      </c>
      <c r="E73">
        <v>1</v>
      </c>
      <c r="F73">
        <v>1</v>
      </c>
    </row>
    <row r="74" spans="1:6" x14ac:dyDescent="0.3">
      <c r="A74" s="7"/>
      <c r="B74" s="7"/>
      <c r="C74">
        <v>121791</v>
      </c>
      <c r="D74" t="s">
        <v>79</v>
      </c>
      <c r="E74">
        <v>1</v>
      </c>
      <c r="F74">
        <v>1</v>
      </c>
    </row>
    <row r="75" spans="1:6" x14ac:dyDescent="0.3">
      <c r="A75" s="7"/>
      <c r="B75" s="7"/>
      <c r="C75">
        <v>121941</v>
      </c>
      <c r="D75" t="s">
        <v>100</v>
      </c>
      <c r="E75">
        <v>1</v>
      </c>
      <c r="F75">
        <v>1</v>
      </c>
    </row>
    <row r="76" spans="1:6" x14ac:dyDescent="0.3">
      <c r="A76" s="7"/>
      <c r="B76" s="7"/>
      <c r="C76">
        <v>122177</v>
      </c>
      <c r="D76" t="s">
        <v>115</v>
      </c>
      <c r="E76">
        <v>1</v>
      </c>
      <c r="F76">
        <v>1</v>
      </c>
    </row>
    <row r="77" spans="1:6" x14ac:dyDescent="0.3">
      <c r="A77" s="7"/>
      <c r="B77" s="7"/>
      <c r="C77">
        <v>122186</v>
      </c>
      <c r="D77" t="s">
        <v>117</v>
      </c>
      <c r="E77">
        <v>1</v>
      </c>
      <c r="F77">
        <v>1</v>
      </c>
    </row>
    <row r="78" spans="1:6" x14ac:dyDescent="0.3">
      <c r="A78" s="7"/>
      <c r="B78" s="7"/>
      <c r="C78">
        <v>122198</v>
      </c>
      <c r="D78" t="s">
        <v>121</v>
      </c>
      <c r="E78">
        <v>1</v>
      </c>
      <c r="F78">
        <v>1</v>
      </c>
    </row>
    <row r="79" spans="1:6" x14ac:dyDescent="0.3">
      <c r="A79" s="7"/>
      <c r="B79" s="7"/>
      <c r="C79">
        <v>122255</v>
      </c>
      <c r="D79" t="s">
        <v>131</v>
      </c>
      <c r="E79">
        <v>1</v>
      </c>
      <c r="F79">
        <v>1</v>
      </c>
    </row>
    <row r="80" spans="1:6" x14ac:dyDescent="0.3">
      <c r="A80" s="7"/>
      <c r="B80" s="7"/>
      <c r="C80">
        <v>122348</v>
      </c>
      <c r="D80" t="s">
        <v>143</v>
      </c>
      <c r="E80">
        <v>1</v>
      </c>
      <c r="F80">
        <v>1</v>
      </c>
    </row>
    <row r="81" spans="1:6" x14ac:dyDescent="0.3">
      <c r="A81" s="7"/>
      <c r="B81" s="7"/>
      <c r="C81">
        <v>122570</v>
      </c>
      <c r="D81" t="s">
        <v>162</v>
      </c>
      <c r="E81">
        <v>1</v>
      </c>
      <c r="F81">
        <v>1</v>
      </c>
    </row>
    <row r="82" spans="1:6" x14ac:dyDescent="0.3">
      <c r="A82" s="7"/>
      <c r="B82" s="7"/>
      <c r="C82">
        <v>122572</v>
      </c>
      <c r="D82" t="s">
        <v>162</v>
      </c>
      <c r="E82">
        <v>1</v>
      </c>
      <c r="F82">
        <v>1</v>
      </c>
    </row>
    <row r="83" spans="1:6" x14ac:dyDescent="0.3">
      <c r="A83" s="7"/>
      <c r="B83" s="7"/>
      <c r="C83">
        <v>122715</v>
      </c>
      <c r="D83" t="s">
        <v>10362</v>
      </c>
      <c r="E83">
        <v>1</v>
      </c>
      <c r="F83">
        <v>1</v>
      </c>
    </row>
    <row r="84" spans="1:6" x14ac:dyDescent="0.3">
      <c r="A84" s="7"/>
      <c r="B84" s="7"/>
      <c r="C84">
        <v>122721</v>
      </c>
      <c r="D84" t="s">
        <v>180</v>
      </c>
      <c r="E84">
        <v>1</v>
      </c>
      <c r="F84">
        <v>1</v>
      </c>
    </row>
    <row r="85" spans="1:6" x14ac:dyDescent="0.3">
      <c r="A85" s="7"/>
      <c r="B85" s="7"/>
      <c r="C85">
        <v>122740</v>
      </c>
      <c r="D85" t="s">
        <v>182</v>
      </c>
      <c r="E85">
        <v>1</v>
      </c>
      <c r="F85">
        <v>1</v>
      </c>
    </row>
    <row r="86" spans="1:6" x14ac:dyDescent="0.3">
      <c r="A86" s="7"/>
      <c r="B86" s="7"/>
      <c r="C86">
        <v>122741</v>
      </c>
      <c r="D86" t="s">
        <v>182</v>
      </c>
      <c r="E86">
        <v>1</v>
      </c>
      <c r="F86">
        <v>1</v>
      </c>
    </row>
    <row r="87" spans="1:6" x14ac:dyDescent="0.3">
      <c r="A87" s="7"/>
      <c r="B87" s="7"/>
      <c r="C87">
        <v>122742</v>
      </c>
      <c r="D87" t="s">
        <v>182</v>
      </c>
      <c r="E87">
        <v>1</v>
      </c>
      <c r="F87">
        <v>1</v>
      </c>
    </row>
    <row r="88" spans="1:6" x14ac:dyDescent="0.3">
      <c r="A88" s="7"/>
      <c r="B88" s="7"/>
      <c r="C88">
        <v>122743</v>
      </c>
      <c r="D88" t="s">
        <v>182</v>
      </c>
      <c r="E88">
        <v>1</v>
      </c>
      <c r="F88">
        <v>1</v>
      </c>
    </row>
    <row r="89" spans="1:6" x14ac:dyDescent="0.3">
      <c r="A89" s="7"/>
      <c r="B89" s="7"/>
      <c r="C89">
        <v>122744</v>
      </c>
      <c r="D89" t="s">
        <v>182</v>
      </c>
      <c r="E89">
        <v>1</v>
      </c>
      <c r="F89">
        <v>1</v>
      </c>
    </row>
    <row r="90" spans="1:6" x14ac:dyDescent="0.3">
      <c r="A90" s="7"/>
      <c r="B90" s="7"/>
      <c r="C90">
        <v>122916</v>
      </c>
      <c r="D90" t="s">
        <v>198</v>
      </c>
      <c r="E90">
        <v>1</v>
      </c>
      <c r="F90">
        <v>1</v>
      </c>
    </row>
    <row r="91" spans="1:6" x14ac:dyDescent="0.3">
      <c r="A91" s="7"/>
      <c r="B91" s="7"/>
      <c r="C91">
        <v>122948</v>
      </c>
      <c r="D91" t="s">
        <v>10589</v>
      </c>
      <c r="E91">
        <v>1</v>
      </c>
      <c r="F91">
        <v>1</v>
      </c>
    </row>
    <row r="92" spans="1:6" x14ac:dyDescent="0.3">
      <c r="A92" s="7"/>
      <c r="B92" s="7"/>
      <c r="C92">
        <v>122949</v>
      </c>
      <c r="D92" t="s">
        <v>10589</v>
      </c>
      <c r="E92">
        <v>1</v>
      </c>
      <c r="F92">
        <v>1</v>
      </c>
    </row>
    <row r="93" spans="1:6" x14ac:dyDescent="0.3">
      <c r="A93" s="7"/>
      <c r="B93" s="7"/>
      <c r="C93">
        <v>122950</v>
      </c>
      <c r="D93" t="s">
        <v>10589</v>
      </c>
      <c r="E93">
        <v>1</v>
      </c>
      <c r="F93">
        <v>1</v>
      </c>
    </row>
    <row r="94" spans="1:6" x14ac:dyDescent="0.3">
      <c r="A94" s="7"/>
      <c r="B94" s="7"/>
      <c r="C94">
        <v>122951</v>
      </c>
      <c r="D94" t="s">
        <v>10589</v>
      </c>
      <c r="E94">
        <v>1</v>
      </c>
      <c r="F94">
        <v>1</v>
      </c>
    </row>
    <row r="95" spans="1:6" x14ac:dyDescent="0.3">
      <c r="A95" s="7"/>
      <c r="B95" s="7"/>
      <c r="C95">
        <v>123150</v>
      </c>
      <c r="D95" t="s">
        <v>208</v>
      </c>
      <c r="E95">
        <v>1</v>
      </c>
      <c r="F95">
        <v>1</v>
      </c>
    </row>
    <row r="96" spans="1:6" x14ac:dyDescent="0.3">
      <c r="A96" s="7"/>
      <c r="B96" s="7"/>
      <c r="C96">
        <v>255808</v>
      </c>
      <c r="D96" t="s">
        <v>25</v>
      </c>
      <c r="E96">
        <v>1</v>
      </c>
      <c r="F96">
        <v>1</v>
      </c>
    </row>
    <row r="97" spans="1:6" x14ac:dyDescent="0.3">
      <c r="A97" s="7"/>
      <c r="B97" s="62">
        <v>4783</v>
      </c>
      <c r="C97">
        <v>121451</v>
      </c>
      <c r="D97" t="s">
        <v>51</v>
      </c>
      <c r="E97">
        <v>1</v>
      </c>
      <c r="F97">
        <v>2</v>
      </c>
    </row>
    <row r="98" spans="1:6" x14ac:dyDescent="0.3">
      <c r="A98" s="7"/>
      <c r="B98" s="7"/>
      <c r="C98">
        <v>121453</v>
      </c>
      <c r="D98" t="s">
        <v>51</v>
      </c>
      <c r="E98">
        <v>1</v>
      </c>
      <c r="F98">
        <v>2</v>
      </c>
    </row>
    <row r="99" spans="1:6" x14ac:dyDescent="0.3">
      <c r="A99" s="7"/>
      <c r="B99" s="7"/>
      <c r="C99">
        <v>121727</v>
      </c>
      <c r="D99" t="s">
        <v>72</v>
      </c>
      <c r="E99">
        <v>1</v>
      </c>
      <c r="F99">
        <v>2</v>
      </c>
    </row>
    <row r="100" spans="1:6" x14ac:dyDescent="0.3">
      <c r="A100" s="7"/>
      <c r="B100" s="7"/>
      <c r="C100">
        <v>121730</v>
      </c>
      <c r="D100" t="s">
        <v>72</v>
      </c>
      <c r="E100">
        <v>1</v>
      </c>
      <c r="F100">
        <v>2</v>
      </c>
    </row>
    <row r="101" spans="1:6" x14ac:dyDescent="0.3">
      <c r="A101" s="7"/>
      <c r="B101" s="7"/>
      <c r="C101">
        <v>121843</v>
      </c>
      <c r="D101" t="s">
        <v>88</v>
      </c>
      <c r="E101">
        <v>1</v>
      </c>
      <c r="F101">
        <v>2</v>
      </c>
    </row>
    <row r="102" spans="1:6" x14ac:dyDescent="0.3">
      <c r="A102" s="7"/>
      <c r="B102" s="7"/>
      <c r="C102">
        <v>121844</v>
      </c>
      <c r="D102" t="s">
        <v>88</v>
      </c>
      <c r="E102">
        <v>1</v>
      </c>
      <c r="F102">
        <v>2</v>
      </c>
    </row>
    <row r="103" spans="1:6" x14ac:dyDescent="0.3">
      <c r="A103" s="7"/>
      <c r="B103" s="7"/>
      <c r="C103">
        <v>121901</v>
      </c>
      <c r="D103" t="s">
        <v>95</v>
      </c>
      <c r="E103">
        <v>1</v>
      </c>
      <c r="F103">
        <v>2</v>
      </c>
    </row>
    <row r="104" spans="1:6" x14ac:dyDescent="0.3">
      <c r="A104" s="7"/>
      <c r="B104" s="7"/>
      <c r="C104">
        <v>122188</v>
      </c>
      <c r="D104" t="s">
        <v>119</v>
      </c>
      <c r="E104">
        <v>1</v>
      </c>
      <c r="F104">
        <v>2</v>
      </c>
    </row>
    <row r="105" spans="1:6" x14ac:dyDescent="0.3">
      <c r="A105" s="7"/>
      <c r="B105" s="7"/>
      <c r="C105">
        <v>122189</v>
      </c>
      <c r="D105" t="s">
        <v>119</v>
      </c>
      <c r="E105">
        <v>1</v>
      </c>
      <c r="F105">
        <v>2</v>
      </c>
    </row>
    <row r="106" spans="1:6" x14ac:dyDescent="0.3">
      <c r="A106" s="7"/>
      <c r="B106" s="7"/>
      <c r="C106">
        <v>122225</v>
      </c>
      <c r="D106" t="s">
        <v>127</v>
      </c>
      <c r="E106">
        <v>1</v>
      </c>
      <c r="F106">
        <v>2</v>
      </c>
    </row>
    <row r="107" spans="1:6" x14ac:dyDescent="0.3">
      <c r="A107" s="7"/>
      <c r="B107" s="7"/>
      <c r="C107">
        <v>122266</v>
      </c>
      <c r="D107" t="s">
        <v>133</v>
      </c>
      <c r="E107">
        <v>1</v>
      </c>
      <c r="F107">
        <v>2</v>
      </c>
    </row>
    <row r="108" spans="1:6" x14ac:dyDescent="0.3">
      <c r="A108" s="7"/>
      <c r="B108" s="7"/>
      <c r="C108">
        <v>122372</v>
      </c>
      <c r="D108" t="s">
        <v>147</v>
      </c>
      <c r="E108">
        <v>1</v>
      </c>
      <c r="F108">
        <v>2</v>
      </c>
    </row>
    <row r="109" spans="1:6" x14ac:dyDescent="0.3">
      <c r="A109" s="7"/>
      <c r="B109" s="7"/>
      <c r="C109">
        <v>122428</v>
      </c>
      <c r="D109" t="s">
        <v>149</v>
      </c>
      <c r="E109">
        <v>1</v>
      </c>
      <c r="F109">
        <v>2</v>
      </c>
    </row>
    <row r="110" spans="1:6" x14ac:dyDescent="0.3">
      <c r="A110" s="7"/>
      <c r="B110" s="7"/>
      <c r="C110">
        <v>122603</v>
      </c>
      <c r="D110" t="s">
        <v>165</v>
      </c>
      <c r="E110">
        <v>1</v>
      </c>
      <c r="F110">
        <v>2</v>
      </c>
    </row>
    <row r="111" spans="1:6" x14ac:dyDescent="0.3">
      <c r="A111" s="7"/>
      <c r="B111" s="7"/>
      <c r="C111">
        <v>122623</v>
      </c>
      <c r="D111" t="s">
        <v>173</v>
      </c>
      <c r="E111">
        <v>1</v>
      </c>
      <c r="F111">
        <v>2</v>
      </c>
    </row>
    <row r="112" spans="1:6" x14ac:dyDescent="0.3">
      <c r="A112" s="7"/>
      <c r="B112" s="7"/>
      <c r="C112">
        <v>122706</v>
      </c>
      <c r="D112" t="s">
        <v>177</v>
      </c>
      <c r="E112">
        <v>1</v>
      </c>
      <c r="F112">
        <v>2</v>
      </c>
    </row>
    <row r="113" spans="1:6" x14ac:dyDescent="0.3">
      <c r="A113" s="7"/>
      <c r="B113" s="7"/>
      <c r="C113">
        <v>122830</v>
      </c>
      <c r="D113" t="s">
        <v>189</v>
      </c>
      <c r="E113">
        <v>1</v>
      </c>
      <c r="F113">
        <v>2</v>
      </c>
    </row>
    <row r="114" spans="1:6" x14ac:dyDescent="0.3">
      <c r="A114" s="7"/>
      <c r="B114" s="7"/>
      <c r="C114">
        <v>122914</v>
      </c>
      <c r="D114" t="s">
        <v>197</v>
      </c>
      <c r="E114">
        <v>1</v>
      </c>
      <c r="F114">
        <v>2</v>
      </c>
    </row>
    <row r="115" spans="1:6" x14ac:dyDescent="0.3">
      <c r="A115" s="7"/>
      <c r="B115" s="7"/>
      <c r="C115">
        <v>123029</v>
      </c>
      <c r="D115" t="s">
        <v>201</v>
      </c>
      <c r="E115">
        <v>1</v>
      </c>
      <c r="F115">
        <v>2</v>
      </c>
    </row>
    <row r="116" spans="1:6" x14ac:dyDescent="0.3">
      <c r="A116" s="7"/>
      <c r="B116" s="7"/>
      <c r="C116">
        <v>123163</v>
      </c>
      <c r="D116" t="s">
        <v>209</v>
      </c>
      <c r="E116">
        <v>1</v>
      </c>
      <c r="F116">
        <v>2</v>
      </c>
    </row>
    <row r="117" spans="1:6" x14ac:dyDescent="0.3">
      <c r="A117" s="7"/>
      <c r="B117" s="62">
        <v>4784</v>
      </c>
      <c r="C117">
        <v>121470</v>
      </c>
      <c r="D117" t="s">
        <v>54</v>
      </c>
      <c r="E117">
        <v>1</v>
      </c>
      <c r="F117">
        <v>3</v>
      </c>
    </row>
    <row r="118" spans="1:6" x14ac:dyDescent="0.3">
      <c r="A118" s="7"/>
      <c r="B118" s="7"/>
      <c r="C118">
        <v>121728</v>
      </c>
      <c r="D118" t="s">
        <v>72</v>
      </c>
      <c r="E118">
        <v>1</v>
      </c>
      <c r="F118">
        <v>3</v>
      </c>
    </row>
    <row r="119" spans="1:6" x14ac:dyDescent="0.3">
      <c r="A119" s="7"/>
      <c r="B119" s="7"/>
      <c r="C119">
        <v>121845</v>
      </c>
      <c r="D119" t="s">
        <v>88</v>
      </c>
      <c r="E119">
        <v>1</v>
      </c>
      <c r="F119">
        <v>3</v>
      </c>
    </row>
    <row r="120" spans="1:6" x14ac:dyDescent="0.3">
      <c r="A120" s="7"/>
      <c r="B120" s="7"/>
      <c r="C120">
        <v>121900</v>
      </c>
      <c r="D120" t="s">
        <v>95</v>
      </c>
      <c r="E120">
        <v>1</v>
      </c>
      <c r="F120">
        <v>3</v>
      </c>
    </row>
    <row r="121" spans="1:6" x14ac:dyDescent="0.3">
      <c r="A121" s="7"/>
      <c r="B121" s="7"/>
      <c r="C121">
        <v>121904</v>
      </c>
      <c r="D121" t="s">
        <v>95</v>
      </c>
      <c r="E121">
        <v>1</v>
      </c>
      <c r="F121">
        <v>3</v>
      </c>
    </row>
    <row r="122" spans="1:6" x14ac:dyDescent="0.3">
      <c r="A122" s="7"/>
      <c r="B122" s="7"/>
      <c r="C122">
        <v>122178</v>
      </c>
      <c r="D122" t="s">
        <v>115</v>
      </c>
      <c r="E122">
        <v>1</v>
      </c>
      <c r="F122">
        <v>3</v>
      </c>
    </row>
    <row r="123" spans="1:6" x14ac:dyDescent="0.3">
      <c r="A123" s="7"/>
      <c r="B123" s="7"/>
      <c r="C123">
        <v>122223</v>
      </c>
      <c r="D123" t="s">
        <v>127</v>
      </c>
      <c r="E123">
        <v>1</v>
      </c>
      <c r="F123">
        <v>3</v>
      </c>
    </row>
    <row r="124" spans="1:6" x14ac:dyDescent="0.3">
      <c r="A124" s="7"/>
      <c r="B124" s="7"/>
      <c r="C124">
        <v>122224</v>
      </c>
      <c r="D124" t="s">
        <v>127</v>
      </c>
      <c r="E124">
        <v>1</v>
      </c>
      <c r="F124">
        <v>3</v>
      </c>
    </row>
    <row r="125" spans="1:6" x14ac:dyDescent="0.3">
      <c r="A125" s="7"/>
      <c r="B125" s="7"/>
      <c r="C125">
        <v>122265</v>
      </c>
      <c r="D125" t="s">
        <v>133</v>
      </c>
      <c r="E125">
        <v>1</v>
      </c>
      <c r="F125">
        <v>3</v>
      </c>
    </row>
    <row r="126" spans="1:6" x14ac:dyDescent="0.3">
      <c r="A126" s="7"/>
      <c r="B126" s="7"/>
      <c r="C126">
        <v>122332</v>
      </c>
      <c r="D126" t="s">
        <v>142</v>
      </c>
      <c r="E126">
        <v>1</v>
      </c>
      <c r="F126">
        <v>3</v>
      </c>
    </row>
    <row r="127" spans="1:6" x14ac:dyDescent="0.3">
      <c r="A127" s="7"/>
      <c r="B127" s="7"/>
      <c r="C127">
        <v>122334</v>
      </c>
      <c r="D127" t="s">
        <v>142</v>
      </c>
      <c r="E127">
        <v>1</v>
      </c>
      <c r="F127">
        <v>3</v>
      </c>
    </row>
    <row r="128" spans="1:6" x14ac:dyDescent="0.3">
      <c r="A128" s="7"/>
      <c r="B128" s="7"/>
      <c r="C128">
        <v>122335</v>
      </c>
      <c r="D128" t="s">
        <v>142</v>
      </c>
      <c r="E128">
        <v>1</v>
      </c>
      <c r="F128">
        <v>3</v>
      </c>
    </row>
    <row r="129" spans="1:6" x14ac:dyDescent="0.3">
      <c r="A129" s="7"/>
      <c r="B129" s="7"/>
      <c r="C129">
        <v>122371</v>
      </c>
      <c r="D129" t="s">
        <v>147</v>
      </c>
      <c r="E129">
        <v>1</v>
      </c>
      <c r="F129">
        <v>3</v>
      </c>
    </row>
    <row r="130" spans="1:6" x14ac:dyDescent="0.3">
      <c r="A130" s="7"/>
      <c r="B130" s="7"/>
      <c r="C130">
        <v>122612</v>
      </c>
      <c r="D130" t="s">
        <v>169</v>
      </c>
      <c r="E130">
        <v>1</v>
      </c>
      <c r="F130">
        <v>3</v>
      </c>
    </row>
    <row r="131" spans="1:6" x14ac:dyDescent="0.3">
      <c r="A131" s="7"/>
      <c r="B131" s="7"/>
      <c r="C131">
        <v>122714</v>
      </c>
      <c r="D131" t="s">
        <v>10362</v>
      </c>
      <c r="E131">
        <v>1</v>
      </c>
      <c r="F131">
        <v>3</v>
      </c>
    </row>
    <row r="132" spans="1:6" x14ac:dyDescent="0.3">
      <c r="A132" s="7"/>
      <c r="B132" s="7"/>
      <c r="C132">
        <v>122787</v>
      </c>
      <c r="D132" t="s">
        <v>187</v>
      </c>
      <c r="E132">
        <v>1</v>
      </c>
      <c r="F132">
        <v>3</v>
      </c>
    </row>
    <row r="133" spans="1:6" x14ac:dyDescent="0.3">
      <c r="A133" s="7"/>
      <c r="B133" s="7"/>
      <c r="C133">
        <v>122790</v>
      </c>
      <c r="D133" t="s">
        <v>187</v>
      </c>
      <c r="E133">
        <v>1</v>
      </c>
      <c r="F133">
        <v>3</v>
      </c>
    </row>
    <row r="134" spans="1:6" x14ac:dyDescent="0.3">
      <c r="A134" s="7"/>
      <c r="B134" s="7"/>
      <c r="C134">
        <v>122837</v>
      </c>
      <c r="D134" t="s">
        <v>189</v>
      </c>
      <c r="E134">
        <v>1</v>
      </c>
      <c r="F134">
        <v>3</v>
      </c>
    </row>
    <row r="135" spans="1:6" x14ac:dyDescent="0.3">
      <c r="A135" s="7"/>
      <c r="B135" s="7"/>
      <c r="C135">
        <v>122917</v>
      </c>
      <c r="D135" t="s">
        <v>198</v>
      </c>
      <c r="E135">
        <v>1</v>
      </c>
      <c r="F135">
        <v>3</v>
      </c>
    </row>
    <row r="136" spans="1:6" x14ac:dyDescent="0.3">
      <c r="A136" s="7"/>
      <c r="B136" s="7"/>
      <c r="C136">
        <v>122918</v>
      </c>
      <c r="D136" t="s">
        <v>198</v>
      </c>
      <c r="E136">
        <v>1</v>
      </c>
      <c r="F136">
        <v>3</v>
      </c>
    </row>
    <row r="137" spans="1:6" x14ac:dyDescent="0.3">
      <c r="A137" s="7"/>
      <c r="B137" s="7"/>
      <c r="C137">
        <v>123028</v>
      </c>
      <c r="D137" t="s">
        <v>201</v>
      </c>
      <c r="E137">
        <v>1</v>
      </c>
      <c r="F137">
        <v>3</v>
      </c>
    </row>
    <row r="138" spans="1:6" x14ac:dyDescent="0.3">
      <c r="A138" s="7"/>
      <c r="B138" s="7"/>
      <c r="C138">
        <v>123064</v>
      </c>
      <c r="D138" t="s">
        <v>205</v>
      </c>
      <c r="E138">
        <v>1</v>
      </c>
      <c r="F138">
        <v>3</v>
      </c>
    </row>
    <row r="139" spans="1:6" x14ac:dyDescent="0.3">
      <c r="A139" s="7"/>
      <c r="B139" s="7"/>
      <c r="C139">
        <v>123162</v>
      </c>
      <c r="D139" t="s">
        <v>209</v>
      </c>
      <c r="E139">
        <v>1</v>
      </c>
      <c r="F139">
        <v>3</v>
      </c>
    </row>
    <row r="140" spans="1:6" x14ac:dyDescent="0.3">
      <c r="A140" s="7"/>
      <c r="B140" s="62">
        <v>4785</v>
      </c>
      <c r="C140">
        <v>7146</v>
      </c>
      <c r="D140" t="s">
        <v>98</v>
      </c>
      <c r="E140">
        <v>1</v>
      </c>
      <c r="F140">
        <v>4</v>
      </c>
    </row>
    <row r="141" spans="1:6" x14ac:dyDescent="0.3">
      <c r="A141" s="7"/>
      <c r="B141" s="7"/>
      <c r="C141">
        <v>7147</v>
      </c>
      <c r="D141" t="s">
        <v>98</v>
      </c>
      <c r="E141">
        <v>1</v>
      </c>
      <c r="F141">
        <v>4</v>
      </c>
    </row>
    <row r="142" spans="1:6" x14ac:dyDescent="0.3">
      <c r="A142" s="7"/>
      <c r="B142" s="7"/>
      <c r="C142">
        <v>15916</v>
      </c>
      <c r="D142" t="s">
        <v>195</v>
      </c>
      <c r="E142">
        <v>1</v>
      </c>
      <c r="F142">
        <v>4</v>
      </c>
    </row>
    <row r="143" spans="1:6" x14ac:dyDescent="0.3">
      <c r="A143" s="7"/>
      <c r="B143" s="7"/>
      <c r="C143">
        <v>17634</v>
      </c>
      <c r="D143" t="s">
        <v>208</v>
      </c>
      <c r="E143">
        <v>1</v>
      </c>
      <c r="F143">
        <v>4</v>
      </c>
    </row>
    <row r="144" spans="1:6" x14ac:dyDescent="0.3">
      <c r="A144" s="7"/>
      <c r="B144" s="7"/>
      <c r="C144">
        <v>23008</v>
      </c>
      <c r="D144" t="s">
        <v>251</v>
      </c>
      <c r="E144">
        <v>1</v>
      </c>
      <c r="F144">
        <v>4</v>
      </c>
    </row>
    <row r="145" spans="1:6" x14ac:dyDescent="0.3">
      <c r="A145" s="7"/>
      <c r="B145" s="7"/>
      <c r="C145">
        <v>121819</v>
      </c>
      <c r="D145" t="s">
        <v>83</v>
      </c>
      <c r="E145">
        <v>1</v>
      </c>
      <c r="F145">
        <v>4</v>
      </c>
    </row>
    <row r="146" spans="1:6" x14ac:dyDescent="0.3">
      <c r="A146" s="7"/>
      <c r="B146" s="7"/>
      <c r="C146">
        <v>122168</v>
      </c>
      <c r="D146" t="s">
        <v>112</v>
      </c>
      <c r="E146">
        <v>1</v>
      </c>
      <c r="F146">
        <v>4</v>
      </c>
    </row>
    <row r="147" spans="1:6" x14ac:dyDescent="0.3">
      <c r="A147" s="7"/>
      <c r="B147" s="7"/>
      <c r="C147">
        <v>122745</v>
      </c>
      <c r="D147" t="s">
        <v>182</v>
      </c>
      <c r="E147">
        <v>1</v>
      </c>
      <c r="F147">
        <v>4</v>
      </c>
    </row>
    <row r="148" spans="1:6" x14ac:dyDescent="0.3">
      <c r="A148" s="7"/>
      <c r="B148" s="7"/>
      <c r="C148">
        <v>122760</v>
      </c>
      <c r="D148" t="s">
        <v>185</v>
      </c>
      <c r="E148">
        <v>1</v>
      </c>
      <c r="F148">
        <v>4</v>
      </c>
    </row>
    <row r="149" spans="1:6" x14ac:dyDescent="0.3">
      <c r="A149" s="7"/>
      <c r="B149" s="7"/>
      <c r="C149">
        <v>122829</v>
      </c>
      <c r="D149" t="s">
        <v>189</v>
      </c>
      <c r="E149">
        <v>1</v>
      </c>
      <c r="F149">
        <v>4</v>
      </c>
    </row>
    <row r="150" spans="1:6" x14ac:dyDescent="0.3">
      <c r="A150" s="7"/>
      <c r="B150" s="7"/>
      <c r="C150">
        <v>255981</v>
      </c>
      <c r="D150" t="s">
        <v>112</v>
      </c>
      <c r="E150">
        <v>1</v>
      </c>
      <c r="F150">
        <v>4</v>
      </c>
    </row>
    <row r="151" spans="1:6" x14ac:dyDescent="0.3">
      <c r="A151" s="7"/>
      <c r="B151" s="62">
        <v>4786</v>
      </c>
      <c r="C151">
        <v>20721</v>
      </c>
      <c r="D151" t="s">
        <v>205</v>
      </c>
      <c r="E151">
        <v>1</v>
      </c>
      <c r="F151">
        <v>5</v>
      </c>
    </row>
    <row r="152" spans="1:6" x14ac:dyDescent="0.3">
      <c r="A152" s="7"/>
      <c r="B152" s="7"/>
      <c r="C152">
        <v>26021</v>
      </c>
      <c r="D152" t="s">
        <v>25</v>
      </c>
      <c r="E152">
        <v>1</v>
      </c>
      <c r="F152">
        <v>5</v>
      </c>
    </row>
    <row r="153" spans="1:6" x14ac:dyDescent="0.3">
      <c r="A153" s="7"/>
      <c r="B153" s="7"/>
      <c r="C153">
        <v>50929</v>
      </c>
      <c r="D153" t="s">
        <v>54</v>
      </c>
      <c r="E153">
        <v>1</v>
      </c>
      <c r="F153">
        <v>5</v>
      </c>
    </row>
    <row r="154" spans="1:6" x14ac:dyDescent="0.3">
      <c r="A154" s="7"/>
      <c r="B154" s="7"/>
      <c r="C154">
        <v>121355</v>
      </c>
      <c r="D154" t="s">
        <v>25</v>
      </c>
      <c r="E154">
        <v>1</v>
      </c>
      <c r="F154">
        <v>5</v>
      </c>
    </row>
    <row r="155" spans="1:6" x14ac:dyDescent="0.3">
      <c r="A155" s="7"/>
      <c r="B155" s="7"/>
      <c r="C155">
        <v>121356</v>
      </c>
      <c r="D155" t="s">
        <v>25</v>
      </c>
      <c r="E155">
        <v>1</v>
      </c>
      <c r="F155">
        <v>5</v>
      </c>
    </row>
    <row r="156" spans="1:6" x14ac:dyDescent="0.3">
      <c r="A156" s="7"/>
      <c r="B156" s="7"/>
      <c r="C156">
        <v>121357</v>
      </c>
      <c r="D156" t="s">
        <v>25</v>
      </c>
      <c r="E156">
        <v>1</v>
      </c>
      <c r="F156">
        <v>5</v>
      </c>
    </row>
    <row r="157" spans="1:6" x14ac:dyDescent="0.3">
      <c r="A157" s="7"/>
      <c r="B157" s="7"/>
      <c r="C157">
        <v>121358</v>
      </c>
      <c r="D157" t="s">
        <v>25</v>
      </c>
      <c r="E157">
        <v>1</v>
      </c>
      <c r="F157">
        <v>5</v>
      </c>
    </row>
    <row r="158" spans="1:6" x14ac:dyDescent="0.3">
      <c r="A158" s="7"/>
      <c r="B158" s="7"/>
      <c r="C158">
        <v>121359</v>
      </c>
      <c r="D158" t="s">
        <v>25</v>
      </c>
      <c r="E158">
        <v>1</v>
      </c>
      <c r="F158">
        <v>5</v>
      </c>
    </row>
    <row r="159" spans="1:6" x14ac:dyDescent="0.3">
      <c r="A159" s="7"/>
      <c r="B159" s="7"/>
      <c r="C159">
        <v>121360</v>
      </c>
      <c r="D159" t="s">
        <v>25</v>
      </c>
      <c r="E159">
        <v>1</v>
      </c>
      <c r="F159">
        <v>5</v>
      </c>
    </row>
    <row r="160" spans="1:6" x14ac:dyDescent="0.3">
      <c r="A160" s="7"/>
      <c r="B160" s="7"/>
      <c r="C160">
        <v>121361</v>
      </c>
      <c r="D160" t="s">
        <v>25</v>
      </c>
      <c r="E160">
        <v>1</v>
      </c>
      <c r="F160">
        <v>5</v>
      </c>
    </row>
    <row r="161" spans="1:6" x14ac:dyDescent="0.3">
      <c r="A161" s="7"/>
      <c r="B161" s="7"/>
      <c r="C161">
        <v>121469</v>
      </c>
      <c r="D161" t="s">
        <v>54</v>
      </c>
      <c r="E161">
        <v>1</v>
      </c>
      <c r="F161">
        <v>5</v>
      </c>
    </row>
    <row r="162" spans="1:6" x14ac:dyDescent="0.3">
      <c r="A162" s="7"/>
      <c r="B162" s="7"/>
      <c r="C162">
        <v>121484</v>
      </c>
      <c r="D162" t="s">
        <v>59</v>
      </c>
      <c r="E162">
        <v>1</v>
      </c>
      <c r="F162">
        <v>5</v>
      </c>
    </row>
    <row r="163" spans="1:6" x14ac:dyDescent="0.3">
      <c r="A163" s="7"/>
      <c r="B163" s="7"/>
      <c r="C163">
        <v>121498</v>
      </c>
      <c r="D163" t="s">
        <v>65</v>
      </c>
      <c r="E163">
        <v>1</v>
      </c>
      <c r="F163">
        <v>5</v>
      </c>
    </row>
    <row r="164" spans="1:6" x14ac:dyDescent="0.3">
      <c r="A164" s="7"/>
      <c r="B164" s="7"/>
      <c r="C164">
        <v>121577</v>
      </c>
      <c r="D164" t="s">
        <v>69</v>
      </c>
      <c r="E164">
        <v>1</v>
      </c>
      <c r="F164">
        <v>5</v>
      </c>
    </row>
    <row r="165" spans="1:6" x14ac:dyDescent="0.3">
      <c r="A165" s="7"/>
      <c r="B165" s="7"/>
      <c r="C165">
        <v>121793</v>
      </c>
      <c r="D165" t="s">
        <v>79</v>
      </c>
      <c r="E165">
        <v>1</v>
      </c>
      <c r="F165">
        <v>5</v>
      </c>
    </row>
    <row r="166" spans="1:6" x14ac:dyDescent="0.3">
      <c r="A166" s="7"/>
      <c r="B166" s="7"/>
      <c r="C166">
        <v>121866</v>
      </c>
      <c r="D166" t="s">
        <v>91</v>
      </c>
      <c r="E166">
        <v>1</v>
      </c>
      <c r="F166">
        <v>5</v>
      </c>
    </row>
    <row r="167" spans="1:6" x14ac:dyDescent="0.3">
      <c r="A167" s="7"/>
      <c r="B167" s="7"/>
      <c r="C167">
        <v>121867</v>
      </c>
      <c r="D167" t="s">
        <v>91</v>
      </c>
      <c r="E167">
        <v>1</v>
      </c>
      <c r="F167">
        <v>5</v>
      </c>
    </row>
    <row r="168" spans="1:6" x14ac:dyDescent="0.3">
      <c r="A168" s="7"/>
      <c r="B168" s="7"/>
      <c r="C168">
        <v>121881</v>
      </c>
      <c r="D168" t="s">
        <v>94</v>
      </c>
      <c r="E168">
        <v>1</v>
      </c>
      <c r="F168">
        <v>5</v>
      </c>
    </row>
    <row r="169" spans="1:6" x14ac:dyDescent="0.3">
      <c r="A169" s="7"/>
      <c r="B169" s="7"/>
      <c r="C169">
        <v>121882</v>
      </c>
      <c r="D169" t="s">
        <v>94</v>
      </c>
      <c r="E169">
        <v>1</v>
      </c>
      <c r="F169">
        <v>5</v>
      </c>
    </row>
    <row r="170" spans="1:6" x14ac:dyDescent="0.3">
      <c r="A170" s="7"/>
      <c r="B170" s="7"/>
      <c r="C170">
        <v>121903</v>
      </c>
      <c r="D170" t="s">
        <v>95</v>
      </c>
      <c r="E170">
        <v>1</v>
      </c>
      <c r="F170">
        <v>5</v>
      </c>
    </row>
    <row r="171" spans="1:6" x14ac:dyDescent="0.3">
      <c r="A171" s="7"/>
      <c r="B171" s="7"/>
      <c r="C171">
        <v>121927</v>
      </c>
      <c r="D171" t="s">
        <v>97</v>
      </c>
      <c r="E171">
        <v>1</v>
      </c>
      <c r="F171">
        <v>5</v>
      </c>
    </row>
    <row r="172" spans="1:6" x14ac:dyDescent="0.3">
      <c r="A172" s="7"/>
      <c r="B172" s="7"/>
      <c r="C172">
        <v>121939</v>
      </c>
      <c r="D172" t="s">
        <v>98</v>
      </c>
      <c r="E172">
        <v>1</v>
      </c>
      <c r="F172">
        <v>5</v>
      </c>
    </row>
    <row r="173" spans="1:6" x14ac:dyDescent="0.3">
      <c r="A173" s="7"/>
      <c r="B173" s="7"/>
      <c r="C173">
        <v>121940</v>
      </c>
      <c r="D173" t="s">
        <v>98</v>
      </c>
      <c r="E173">
        <v>1</v>
      </c>
      <c r="F173">
        <v>5</v>
      </c>
    </row>
    <row r="174" spans="1:6" x14ac:dyDescent="0.3">
      <c r="A174" s="7"/>
      <c r="B174" s="7"/>
      <c r="C174">
        <v>122038</v>
      </c>
      <c r="D174" t="s">
        <v>102</v>
      </c>
      <c r="E174">
        <v>1</v>
      </c>
      <c r="F174">
        <v>5</v>
      </c>
    </row>
    <row r="175" spans="1:6" x14ac:dyDescent="0.3">
      <c r="A175" s="7"/>
      <c r="B175" s="7"/>
      <c r="C175">
        <v>122087</v>
      </c>
      <c r="D175" t="s">
        <v>6211</v>
      </c>
      <c r="E175">
        <v>1</v>
      </c>
      <c r="F175">
        <v>5</v>
      </c>
    </row>
    <row r="176" spans="1:6" x14ac:dyDescent="0.3">
      <c r="A176" s="7"/>
      <c r="B176" s="7"/>
      <c r="C176">
        <v>122092</v>
      </c>
      <c r="D176" t="s">
        <v>107</v>
      </c>
      <c r="E176">
        <v>1</v>
      </c>
      <c r="F176">
        <v>5</v>
      </c>
    </row>
    <row r="177" spans="1:6" x14ac:dyDescent="0.3">
      <c r="A177" s="7"/>
      <c r="B177" s="7"/>
      <c r="C177">
        <v>122207</v>
      </c>
      <c r="D177" t="s">
        <v>123</v>
      </c>
      <c r="E177">
        <v>1</v>
      </c>
      <c r="F177">
        <v>5</v>
      </c>
    </row>
    <row r="178" spans="1:6" x14ac:dyDescent="0.3">
      <c r="A178" s="7"/>
      <c r="B178" s="7"/>
      <c r="C178">
        <v>122316</v>
      </c>
      <c r="D178" t="s">
        <v>140</v>
      </c>
      <c r="E178">
        <v>1</v>
      </c>
      <c r="F178">
        <v>5</v>
      </c>
    </row>
    <row r="179" spans="1:6" x14ac:dyDescent="0.3">
      <c r="A179" s="7"/>
      <c r="B179" s="7"/>
      <c r="C179">
        <v>122370</v>
      </c>
      <c r="D179" t="s">
        <v>145</v>
      </c>
      <c r="E179">
        <v>1</v>
      </c>
      <c r="F179">
        <v>5</v>
      </c>
    </row>
    <row r="180" spans="1:6" x14ac:dyDescent="0.3">
      <c r="A180" s="7"/>
      <c r="B180" s="7"/>
      <c r="C180">
        <v>122462</v>
      </c>
      <c r="D180" t="s">
        <v>151</v>
      </c>
      <c r="E180">
        <v>1</v>
      </c>
      <c r="F180">
        <v>5</v>
      </c>
    </row>
    <row r="181" spans="1:6" x14ac:dyDescent="0.3">
      <c r="A181" s="7"/>
      <c r="B181" s="7"/>
      <c r="C181">
        <v>122463</v>
      </c>
      <c r="D181" t="s">
        <v>151</v>
      </c>
      <c r="E181">
        <v>1</v>
      </c>
      <c r="F181">
        <v>5</v>
      </c>
    </row>
    <row r="182" spans="1:6" x14ac:dyDescent="0.3">
      <c r="A182" s="7"/>
      <c r="B182" s="7"/>
      <c r="C182">
        <v>122540</v>
      </c>
      <c r="D182" t="s">
        <v>155</v>
      </c>
      <c r="E182">
        <v>1</v>
      </c>
      <c r="F182">
        <v>5</v>
      </c>
    </row>
    <row r="183" spans="1:6" x14ac:dyDescent="0.3">
      <c r="A183" s="7"/>
      <c r="B183" s="7"/>
      <c r="C183">
        <v>122555</v>
      </c>
      <c r="D183" t="s">
        <v>159</v>
      </c>
      <c r="E183">
        <v>1</v>
      </c>
      <c r="F183">
        <v>5</v>
      </c>
    </row>
    <row r="184" spans="1:6" x14ac:dyDescent="0.3">
      <c r="A184" s="7"/>
      <c r="B184" s="7"/>
      <c r="C184">
        <v>122602</v>
      </c>
      <c r="D184" t="s">
        <v>165</v>
      </c>
      <c r="E184">
        <v>1</v>
      </c>
      <c r="F184">
        <v>5</v>
      </c>
    </row>
    <row r="185" spans="1:6" x14ac:dyDescent="0.3">
      <c r="A185" s="7"/>
      <c r="B185" s="7"/>
      <c r="C185">
        <v>122619</v>
      </c>
      <c r="D185" t="s">
        <v>171</v>
      </c>
      <c r="E185">
        <v>1</v>
      </c>
      <c r="F185">
        <v>5</v>
      </c>
    </row>
    <row r="186" spans="1:6" x14ac:dyDescent="0.3">
      <c r="A186" s="7"/>
      <c r="B186" s="7"/>
      <c r="C186">
        <v>122761</v>
      </c>
      <c r="D186" t="s">
        <v>185</v>
      </c>
      <c r="E186">
        <v>1</v>
      </c>
      <c r="F186">
        <v>5</v>
      </c>
    </row>
    <row r="187" spans="1:6" x14ac:dyDescent="0.3">
      <c r="A187" s="7"/>
      <c r="B187" s="7"/>
      <c r="C187">
        <v>122788</v>
      </c>
      <c r="D187" t="s">
        <v>187</v>
      </c>
      <c r="E187">
        <v>1</v>
      </c>
      <c r="F187">
        <v>5</v>
      </c>
    </row>
    <row r="188" spans="1:6" x14ac:dyDescent="0.3">
      <c r="A188" s="7"/>
      <c r="B188" s="7"/>
      <c r="C188">
        <v>122791</v>
      </c>
      <c r="D188" t="s">
        <v>187</v>
      </c>
      <c r="E188">
        <v>1</v>
      </c>
      <c r="F188">
        <v>5</v>
      </c>
    </row>
    <row r="189" spans="1:6" x14ac:dyDescent="0.3">
      <c r="A189" s="7"/>
      <c r="B189" s="7"/>
      <c r="C189">
        <v>122901</v>
      </c>
      <c r="D189" t="s">
        <v>195</v>
      </c>
      <c r="E189">
        <v>1</v>
      </c>
      <c r="F189">
        <v>5</v>
      </c>
    </row>
    <row r="190" spans="1:6" x14ac:dyDescent="0.3">
      <c r="A190" s="7"/>
      <c r="B190" s="7"/>
      <c r="C190">
        <v>123027</v>
      </c>
      <c r="D190" t="s">
        <v>201</v>
      </c>
      <c r="E190">
        <v>1</v>
      </c>
      <c r="F190">
        <v>5</v>
      </c>
    </row>
    <row r="191" spans="1:6" x14ac:dyDescent="0.3">
      <c r="A191" s="7"/>
      <c r="B191" s="7"/>
      <c r="C191">
        <v>123048</v>
      </c>
      <c r="D191" t="s">
        <v>203</v>
      </c>
      <c r="E191">
        <v>1</v>
      </c>
      <c r="F191">
        <v>5</v>
      </c>
    </row>
    <row r="192" spans="1:6" x14ac:dyDescent="0.3">
      <c r="A192" s="7"/>
      <c r="B192" s="7"/>
      <c r="C192">
        <v>255807</v>
      </c>
      <c r="D192" t="s">
        <v>25</v>
      </c>
      <c r="E192">
        <v>1</v>
      </c>
      <c r="F192">
        <v>5</v>
      </c>
    </row>
    <row r="193" spans="1:6" x14ac:dyDescent="0.3">
      <c r="A193" s="7"/>
      <c r="B193" s="62">
        <v>4787</v>
      </c>
      <c r="C193">
        <v>121436</v>
      </c>
      <c r="D193" t="s">
        <v>49</v>
      </c>
      <c r="E193">
        <v>1</v>
      </c>
      <c r="F193">
        <v>6</v>
      </c>
    </row>
    <row r="194" spans="1:6" x14ac:dyDescent="0.3">
      <c r="A194" s="7"/>
      <c r="B194" s="7"/>
      <c r="C194">
        <v>121452</v>
      </c>
      <c r="D194" t="s">
        <v>51</v>
      </c>
      <c r="E194">
        <v>1</v>
      </c>
      <c r="F194">
        <v>6</v>
      </c>
    </row>
    <row r="195" spans="1:6" x14ac:dyDescent="0.3">
      <c r="A195" s="7"/>
      <c r="B195" s="7"/>
      <c r="C195">
        <v>121468</v>
      </c>
      <c r="D195" t="s">
        <v>54</v>
      </c>
      <c r="E195">
        <v>1</v>
      </c>
      <c r="F195">
        <v>6</v>
      </c>
    </row>
    <row r="196" spans="1:6" x14ac:dyDescent="0.3">
      <c r="A196" s="7"/>
      <c r="B196" s="7"/>
      <c r="C196">
        <v>121477</v>
      </c>
      <c r="D196" t="s">
        <v>57</v>
      </c>
      <c r="E196">
        <v>1</v>
      </c>
      <c r="F196">
        <v>6</v>
      </c>
    </row>
    <row r="197" spans="1:6" x14ac:dyDescent="0.3">
      <c r="A197" s="7"/>
      <c r="B197" s="7"/>
      <c r="C197">
        <v>121478</v>
      </c>
      <c r="D197" t="s">
        <v>57</v>
      </c>
      <c r="E197">
        <v>1</v>
      </c>
      <c r="F197">
        <v>6</v>
      </c>
    </row>
    <row r="198" spans="1:6" x14ac:dyDescent="0.3">
      <c r="A198" s="7"/>
      <c r="B198" s="7"/>
      <c r="C198">
        <v>121494</v>
      </c>
      <c r="D198" t="s">
        <v>62</v>
      </c>
      <c r="E198">
        <v>1</v>
      </c>
      <c r="F198">
        <v>6</v>
      </c>
    </row>
    <row r="199" spans="1:6" x14ac:dyDescent="0.3">
      <c r="A199" s="7"/>
      <c r="B199" s="7"/>
      <c r="C199">
        <v>121500</v>
      </c>
      <c r="D199" t="s">
        <v>65</v>
      </c>
      <c r="E199">
        <v>1</v>
      </c>
      <c r="F199">
        <v>6</v>
      </c>
    </row>
    <row r="200" spans="1:6" x14ac:dyDescent="0.3">
      <c r="A200" s="7"/>
      <c r="B200" s="7"/>
      <c r="C200">
        <v>121563</v>
      </c>
      <c r="D200" t="s">
        <v>2286</v>
      </c>
      <c r="E200">
        <v>1</v>
      </c>
      <c r="F200">
        <v>6</v>
      </c>
    </row>
    <row r="201" spans="1:6" x14ac:dyDescent="0.3">
      <c r="A201" s="7"/>
      <c r="B201" s="7"/>
      <c r="C201">
        <v>121758</v>
      </c>
      <c r="D201" t="s">
        <v>77</v>
      </c>
      <c r="E201">
        <v>1</v>
      </c>
      <c r="F201">
        <v>6</v>
      </c>
    </row>
    <row r="202" spans="1:6" x14ac:dyDescent="0.3">
      <c r="A202" s="7"/>
      <c r="B202" s="7"/>
      <c r="C202">
        <v>121838</v>
      </c>
      <c r="D202" t="s">
        <v>86</v>
      </c>
      <c r="E202">
        <v>1</v>
      </c>
      <c r="F202">
        <v>6</v>
      </c>
    </row>
    <row r="203" spans="1:6" x14ac:dyDescent="0.3">
      <c r="A203" s="7"/>
      <c r="B203" s="7"/>
      <c r="C203">
        <v>121839</v>
      </c>
      <c r="D203" t="s">
        <v>86</v>
      </c>
      <c r="E203">
        <v>1</v>
      </c>
      <c r="F203">
        <v>6</v>
      </c>
    </row>
    <row r="204" spans="1:6" x14ac:dyDescent="0.3">
      <c r="A204" s="7"/>
      <c r="B204" s="7"/>
      <c r="C204">
        <v>121929</v>
      </c>
      <c r="D204" t="s">
        <v>97</v>
      </c>
      <c r="E204">
        <v>1</v>
      </c>
      <c r="F204">
        <v>6</v>
      </c>
    </row>
    <row r="205" spans="1:6" x14ac:dyDescent="0.3">
      <c r="A205" s="7"/>
      <c r="B205" s="7"/>
      <c r="C205">
        <v>122077</v>
      </c>
      <c r="D205" t="s">
        <v>104</v>
      </c>
      <c r="E205">
        <v>1</v>
      </c>
      <c r="F205">
        <v>6</v>
      </c>
    </row>
    <row r="206" spans="1:6" x14ac:dyDescent="0.3">
      <c r="A206" s="7"/>
      <c r="B206" s="7"/>
      <c r="C206">
        <v>122093</v>
      </c>
      <c r="D206" t="s">
        <v>107</v>
      </c>
      <c r="E206">
        <v>1</v>
      </c>
      <c r="F206">
        <v>6</v>
      </c>
    </row>
    <row r="207" spans="1:6" x14ac:dyDescent="0.3">
      <c r="A207" s="7"/>
      <c r="B207" s="7"/>
      <c r="C207">
        <v>122106</v>
      </c>
      <c r="D207" t="s">
        <v>109</v>
      </c>
      <c r="E207">
        <v>1</v>
      </c>
      <c r="F207">
        <v>6</v>
      </c>
    </row>
    <row r="208" spans="1:6" x14ac:dyDescent="0.3">
      <c r="A208" s="7"/>
      <c r="B208" s="7"/>
      <c r="C208">
        <v>122218</v>
      </c>
      <c r="D208" t="s">
        <v>125</v>
      </c>
      <c r="E208">
        <v>1</v>
      </c>
      <c r="F208">
        <v>6</v>
      </c>
    </row>
    <row r="209" spans="1:6" x14ac:dyDescent="0.3">
      <c r="A209" s="7"/>
      <c r="B209" s="7"/>
      <c r="C209">
        <v>122219</v>
      </c>
      <c r="D209" t="s">
        <v>125</v>
      </c>
      <c r="E209">
        <v>1</v>
      </c>
      <c r="F209">
        <v>6</v>
      </c>
    </row>
    <row r="210" spans="1:6" x14ac:dyDescent="0.3">
      <c r="A210" s="7"/>
      <c r="B210" s="7"/>
      <c r="C210">
        <v>122220</v>
      </c>
      <c r="D210" t="s">
        <v>125</v>
      </c>
      <c r="E210">
        <v>1</v>
      </c>
      <c r="F210">
        <v>6</v>
      </c>
    </row>
    <row r="211" spans="1:6" x14ac:dyDescent="0.3">
      <c r="A211" s="7"/>
      <c r="B211" s="7"/>
      <c r="C211">
        <v>122234</v>
      </c>
      <c r="D211" t="s">
        <v>129</v>
      </c>
      <c r="E211">
        <v>1</v>
      </c>
      <c r="F211">
        <v>6</v>
      </c>
    </row>
    <row r="212" spans="1:6" x14ac:dyDescent="0.3">
      <c r="A212" s="7"/>
      <c r="B212" s="7"/>
      <c r="C212">
        <v>122256</v>
      </c>
      <c r="D212" t="s">
        <v>131</v>
      </c>
      <c r="E212">
        <v>1</v>
      </c>
      <c r="F212">
        <v>6</v>
      </c>
    </row>
    <row r="213" spans="1:6" x14ac:dyDescent="0.3">
      <c r="A213" s="7"/>
      <c r="B213" s="7"/>
      <c r="C213">
        <v>122303</v>
      </c>
      <c r="D213" t="s">
        <v>138</v>
      </c>
      <c r="E213">
        <v>1</v>
      </c>
      <c r="F213">
        <v>6</v>
      </c>
    </row>
    <row r="214" spans="1:6" x14ac:dyDescent="0.3">
      <c r="A214" s="7"/>
      <c r="B214" s="7"/>
      <c r="C214">
        <v>122314</v>
      </c>
      <c r="D214" t="s">
        <v>140</v>
      </c>
      <c r="E214">
        <v>1</v>
      </c>
      <c r="F214">
        <v>6</v>
      </c>
    </row>
    <row r="215" spans="1:6" x14ac:dyDescent="0.3">
      <c r="A215" s="7"/>
      <c r="B215" s="7"/>
      <c r="C215">
        <v>122541</v>
      </c>
      <c r="D215" t="s">
        <v>157</v>
      </c>
      <c r="E215">
        <v>1</v>
      </c>
      <c r="F215">
        <v>6</v>
      </c>
    </row>
    <row r="216" spans="1:6" x14ac:dyDescent="0.3">
      <c r="A216" s="7"/>
      <c r="B216" s="7"/>
      <c r="C216">
        <v>122590</v>
      </c>
      <c r="D216" t="s">
        <v>164</v>
      </c>
      <c r="E216">
        <v>1</v>
      </c>
      <c r="F216">
        <v>6</v>
      </c>
    </row>
    <row r="217" spans="1:6" x14ac:dyDescent="0.3">
      <c r="A217" s="7"/>
      <c r="B217" s="7"/>
      <c r="C217">
        <v>122618</v>
      </c>
      <c r="D217" t="s">
        <v>171</v>
      </c>
      <c r="E217">
        <v>1</v>
      </c>
      <c r="F217">
        <v>6</v>
      </c>
    </row>
    <row r="218" spans="1:6" x14ac:dyDescent="0.3">
      <c r="A218" s="7"/>
      <c r="B218" s="7"/>
      <c r="C218">
        <v>122634</v>
      </c>
      <c r="D218" t="s">
        <v>175</v>
      </c>
      <c r="E218">
        <v>1</v>
      </c>
      <c r="F218">
        <v>6</v>
      </c>
    </row>
    <row r="219" spans="1:6" x14ac:dyDescent="0.3">
      <c r="A219" s="7"/>
      <c r="B219" s="7"/>
      <c r="C219">
        <v>122696</v>
      </c>
      <c r="D219" t="s">
        <v>10152</v>
      </c>
      <c r="E219">
        <v>1</v>
      </c>
      <c r="F219">
        <v>6</v>
      </c>
    </row>
    <row r="220" spans="1:6" x14ac:dyDescent="0.3">
      <c r="A220" s="7"/>
      <c r="B220" s="7"/>
      <c r="C220">
        <v>122789</v>
      </c>
      <c r="D220" t="s">
        <v>187</v>
      </c>
      <c r="E220">
        <v>1</v>
      </c>
      <c r="F220">
        <v>6</v>
      </c>
    </row>
    <row r="221" spans="1:6" x14ac:dyDescent="0.3">
      <c r="A221" s="7"/>
      <c r="B221" s="7"/>
      <c r="C221">
        <v>122831</v>
      </c>
      <c r="D221" t="s">
        <v>189</v>
      </c>
      <c r="E221">
        <v>1</v>
      </c>
      <c r="F221">
        <v>6</v>
      </c>
    </row>
    <row r="222" spans="1:6" x14ac:dyDescent="0.3">
      <c r="A222" s="7"/>
      <c r="B222" s="7"/>
      <c r="C222">
        <v>122894</v>
      </c>
      <c r="D222" t="s">
        <v>191</v>
      </c>
      <c r="E222">
        <v>1</v>
      </c>
      <c r="F222">
        <v>6</v>
      </c>
    </row>
    <row r="223" spans="1:6" x14ac:dyDescent="0.3">
      <c r="A223" s="7"/>
      <c r="B223" s="7"/>
      <c r="C223">
        <v>122895</v>
      </c>
      <c r="D223" t="s">
        <v>191</v>
      </c>
      <c r="E223">
        <v>1</v>
      </c>
      <c r="F223">
        <v>6</v>
      </c>
    </row>
    <row r="224" spans="1:6" x14ac:dyDescent="0.3">
      <c r="A224" s="7"/>
      <c r="B224" s="7"/>
      <c r="C224">
        <v>122896</v>
      </c>
      <c r="D224" t="s">
        <v>193</v>
      </c>
      <c r="E224">
        <v>1</v>
      </c>
      <c r="F224">
        <v>6</v>
      </c>
    </row>
    <row r="225" spans="1:6" x14ac:dyDescent="0.3">
      <c r="A225" s="7"/>
      <c r="B225" s="7"/>
      <c r="C225">
        <v>122915</v>
      </c>
      <c r="D225" t="s">
        <v>198</v>
      </c>
      <c r="E225">
        <v>1</v>
      </c>
      <c r="F225">
        <v>6</v>
      </c>
    </row>
    <row r="226" spans="1:6" x14ac:dyDescent="0.3">
      <c r="A226" s="7"/>
      <c r="B226" s="62">
        <v>4788</v>
      </c>
      <c r="C226">
        <v>121416</v>
      </c>
      <c r="D226" t="s">
        <v>44</v>
      </c>
      <c r="E226">
        <v>1</v>
      </c>
      <c r="F226">
        <v>7</v>
      </c>
    </row>
    <row r="227" spans="1:6" x14ac:dyDescent="0.3">
      <c r="A227" s="7"/>
      <c r="B227" s="7"/>
      <c r="C227">
        <v>121417</v>
      </c>
      <c r="D227" t="s">
        <v>44</v>
      </c>
      <c r="E227">
        <v>1</v>
      </c>
      <c r="F227">
        <v>7</v>
      </c>
    </row>
    <row r="228" spans="1:6" x14ac:dyDescent="0.3">
      <c r="A228" s="7"/>
      <c r="B228" s="7"/>
      <c r="C228">
        <v>121483</v>
      </c>
      <c r="D228" t="s">
        <v>59</v>
      </c>
      <c r="E228">
        <v>1</v>
      </c>
      <c r="F228">
        <v>7</v>
      </c>
    </row>
    <row r="229" spans="1:6" x14ac:dyDescent="0.3">
      <c r="A229" s="7"/>
      <c r="B229" s="7"/>
      <c r="C229">
        <v>121499</v>
      </c>
      <c r="D229" t="s">
        <v>65</v>
      </c>
      <c r="E229">
        <v>1</v>
      </c>
      <c r="F229">
        <v>7</v>
      </c>
    </row>
    <row r="230" spans="1:6" x14ac:dyDescent="0.3">
      <c r="A230" s="7"/>
      <c r="B230" s="7"/>
      <c r="C230">
        <v>121682</v>
      </c>
      <c r="D230" t="s">
        <v>71</v>
      </c>
      <c r="E230">
        <v>1</v>
      </c>
      <c r="F230">
        <v>7</v>
      </c>
    </row>
    <row r="231" spans="1:6" x14ac:dyDescent="0.3">
      <c r="A231" s="7"/>
      <c r="B231" s="7"/>
      <c r="C231">
        <v>121729</v>
      </c>
      <c r="D231" t="s">
        <v>72</v>
      </c>
      <c r="E231">
        <v>1</v>
      </c>
      <c r="F231">
        <v>7</v>
      </c>
    </row>
    <row r="232" spans="1:6" x14ac:dyDescent="0.3">
      <c r="A232" s="7"/>
      <c r="B232" s="7"/>
      <c r="C232">
        <v>121747</v>
      </c>
      <c r="D232" t="s">
        <v>74</v>
      </c>
      <c r="E232">
        <v>1</v>
      </c>
      <c r="F232">
        <v>7</v>
      </c>
    </row>
    <row r="233" spans="1:6" x14ac:dyDescent="0.3">
      <c r="A233" s="7"/>
      <c r="B233" s="7"/>
      <c r="C233">
        <v>121757</v>
      </c>
      <c r="D233" t="s">
        <v>77</v>
      </c>
      <c r="E233">
        <v>1</v>
      </c>
      <c r="F233">
        <v>7</v>
      </c>
    </row>
    <row r="234" spans="1:6" x14ac:dyDescent="0.3">
      <c r="A234" s="7"/>
      <c r="B234" s="7"/>
      <c r="C234">
        <v>121790</v>
      </c>
      <c r="D234" t="s">
        <v>79</v>
      </c>
      <c r="E234">
        <v>1</v>
      </c>
      <c r="F234">
        <v>7</v>
      </c>
    </row>
    <row r="235" spans="1:6" x14ac:dyDescent="0.3">
      <c r="A235" s="7"/>
      <c r="B235" s="7"/>
      <c r="C235">
        <v>121792</v>
      </c>
      <c r="D235" t="s">
        <v>79</v>
      </c>
      <c r="E235">
        <v>1</v>
      </c>
      <c r="F235">
        <v>7</v>
      </c>
    </row>
    <row r="236" spans="1:6" x14ac:dyDescent="0.3">
      <c r="A236" s="7"/>
      <c r="B236" s="7"/>
      <c r="C236">
        <v>121794</v>
      </c>
      <c r="D236" t="s">
        <v>79</v>
      </c>
      <c r="E236">
        <v>1</v>
      </c>
      <c r="F236">
        <v>7</v>
      </c>
    </row>
    <row r="237" spans="1:6" x14ac:dyDescent="0.3">
      <c r="A237" s="7"/>
      <c r="B237" s="7"/>
      <c r="C237">
        <v>121800</v>
      </c>
      <c r="D237" t="s">
        <v>4348</v>
      </c>
      <c r="E237">
        <v>1</v>
      </c>
      <c r="F237">
        <v>7</v>
      </c>
    </row>
    <row r="238" spans="1:6" x14ac:dyDescent="0.3">
      <c r="A238" s="7"/>
      <c r="B238" s="7"/>
      <c r="C238">
        <v>121801</v>
      </c>
      <c r="D238" t="s">
        <v>4348</v>
      </c>
      <c r="E238">
        <v>1</v>
      </c>
      <c r="F238">
        <v>7</v>
      </c>
    </row>
    <row r="239" spans="1:6" x14ac:dyDescent="0.3">
      <c r="A239" s="7"/>
      <c r="B239" s="7"/>
      <c r="C239">
        <v>121820</v>
      </c>
      <c r="D239" t="s">
        <v>83</v>
      </c>
      <c r="E239">
        <v>1</v>
      </c>
      <c r="F239">
        <v>7</v>
      </c>
    </row>
    <row r="240" spans="1:6" x14ac:dyDescent="0.3">
      <c r="A240" s="7"/>
      <c r="B240" s="7"/>
      <c r="C240">
        <v>121842</v>
      </c>
      <c r="D240" t="s">
        <v>88</v>
      </c>
      <c r="E240">
        <v>1</v>
      </c>
      <c r="F240">
        <v>7</v>
      </c>
    </row>
    <row r="241" spans="1:6" x14ac:dyDescent="0.3">
      <c r="A241" s="7"/>
      <c r="B241" s="7"/>
      <c r="C241">
        <v>121902</v>
      </c>
      <c r="D241" t="s">
        <v>95</v>
      </c>
      <c r="E241">
        <v>1</v>
      </c>
      <c r="F241">
        <v>7</v>
      </c>
    </row>
    <row r="242" spans="1:6" x14ac:dyDescent="0.3">
      <c r="A242" s="7"/>
      <c r="B242" s="7"/>
      <c r="C242">
        <v>121928</v>
      </c>
      <c r="D242" t="s">
        <v>97</v>
      </c>
      <c r="E242">
        <v>1</v>
      </c>
      <c r="F242">
        <v>7</v>
      </c>
    </row>
    <row r="243" spans="1:6" x14ac:dyDescent="0.3">
      <c r="A243" s="7"/>
      <c r="B243" s="7"/>
      <c r="C243">
        <v>121930</v>
      </c>
      <c r="D243" t="s">
        <v>97</v>
      </c>
      <c r="E243">
        <v>1</v>
      </c>
      <c r="F243">
        <v>7</v>
      </c>
    </row>
    <row r="244" spans="1:6" x14ac:dyDescent="0.3">
      <c r="A244" s="7"/>
      <c r="B244" s="7"/>
      <c r="C244">
        <v>121942</v>
      </c>
      <c r="D244" t="s">
        <v>100</v>
      </c>
      <c r="E244">
        <v>1</v>
      </c>
      <c r="F244">
        <v>7</v>
      </c>
    </row>
    <row r="245" spans="1:6" x14ac:dyDescent="0.3">
      <c r="A245" s="7"/>
      <c r="B245" s="7"/>
      <c r="C245">
        <v>122105</v>
      </c>
      <c r="D245" t="s">
        <v>109</v>
      </c>
      <c r="E245">
        <v>1</v>
      </c>
      <c r="F245">
        <v>7</v>
      </c>
    </row>
    <row r="246" spans="1:6" x14ac:dyDescent="0.3">
      <c r="A246" s="7"/>
      <c r="B246" s="7"/>
      <c r="C246">
        <v>122158</v>
      </c>
      <c r="D246" t="s">
        <v>111</v>
      </c>
      <c r="E246">
        <v>1</v>
      </c>
      <c r="F246">
        <v>7</v>
      </c>
    </row>
    <row r="247" spans="1:6" x14ac:dyDescent="0.3">
      <c r="A247" s="7"/>
      <c r="B247" s="7"/>
      <c r="C247">
        <v>122167</v>
      </c>
      <c r="D247" t="s">
        <v>112</v>
      </c>
      <c r="E247">
        <v>1</v>
      </c>
      <c r="F247">
        <v>7</v>
      </c>
    </row>
    <row r="248" spans="1:6" x14ac:dyDescent="0.3">
      <c r="A248" s="7"/>
      <c r="B248" s="7"/>
      <c r="C248">
        <v>122185</v>
      </c>
      <c r="D248" t="s">
        <v>117</v>
      </c>
      <c r="E248">
        <v>1</v>
      </c>
      <c r="F248">
        <v>7</v>
      </c>
    </row>
    <row r="249" spans="1:6" x14ac:dyDescent="0.3">
      <c r="A249" s="7"/>
      <c r="B249" s="7"/>
      <c r="C249">
        <v>122277</v>
      </c>
      <c r="D249" t="s">
        <v>135</v>
      </c>
      <c r="E249">
        <v>1</v>
      </c>
      <c r="F249">
        <v>7</v>
      </c>
    </row>
    <row r="250" spans="1:6" x14ac:dyDescent="0.3">
      <c r="A250" s="7"/>
      <c r="B250" s="7"/>
      <c r="C250">
        <v>122315</v>
      </c>
      <c r="D250" t="s">
        <v>140</v>
      </c>
      <c r="E250">
        <v>1</v>
      </c>
      <c r="F250">
        <v>7</v>
      </c>
    </row>
    <row r="251" spans="1:6" x14ac:dyDescent="0.3">
      <c r="A251" s="7"/>
      <c r="B251" s="7"/>
      <c r="C251">
        <v>122317</v>
      </c>
      <c r="D251" t="s">
        <v>140</v>
      </c>
      <c r="E251">
        <v>1</v>
      </c>
      <c r="F251">
        <v>7</v>
      </c>
    </row>
    <row r="252" spans="1:6" x14ac:dyDescent="0.3">
      <c r="A252" s="7"/>
      <c r="B252" s="7"/>
      <c r="C252">
        <v>122331</v>
      </c>
      <c r="D252" t="s">
        <v>142</v>
      </c>
      <c r="E252">
        <v>1</v>
      </c>
      <c r="F252">
        <v>7</v>
      </c>
    </row>
    <row r="253" spans="1:6" x14ac:dyDescent="0.3">
      <c r="A253" s="7"/>
      <c r="B253" s="7"/>
      <c r="C253">
        <v>122427</v>
      </c>
      <c r="D253" t="s">
        <v>149</v>
      </c>
      <c r="E253">
        <v>1</v>
      </c>
      <c r="F253">
        <v>7</v>
      </c>
    </row>
    <row r="254" spans="1:6" x14ac:dyDescent="0.3">
      <c r="A254" s="7"/>
      <c r="B254" s="7"/>
      <c r="C254">
        <v>122493</v>
      </c>
      <c r="D254" t="s">
        <v>153</v>
      </c>
      <c r="E254">
        <v>1</v>
      </c>
      <c r="F254">
        <v>7</v>
      </c>
    </row>
    <row r="255" spans="1:6" x14ac:dyDescent="0.3">
      <c r="A255" s="7"/>
      <c r="B255" s="7"/>
      <c r="C255">
        <v>122494</v>
      </c>
      <c r="D255" t="s">
        <v>153</v>
      </c>
      <c r="E255">
        <v>1</v>
      </c>
      <c r="F255">
        <v>7</v>
      </c>
    </row>
    <row r="256" spans="1:6" x14ac:dyDescent="0.3">
      <c r="A256" s="7"/>
      <c r="B256" s="7"/>
      <c r="C256">
        <v>122571</v>
      </c>
      <c r="D256" t="s">
        <v>162</v>
      </c>
      <c r="E256">
        <v>1</v>
      </c>
      <c r="F256">
        <v>7</v>
      </c>
    </row>
    <row r="257" spans="1:6" x14ac:dyDescent="0.3">
      <c r="A257" s="7"/>
      <c r="B257" s="7"/>
      <c r="C257">
        <v>122633</v>
      </c>
      <c r="D257" t="s">
        <v>175</v>
      </c>
      <c r="E257">
        <v>1</v>
      </c>
      <c r="F257">
        <v>7</v>
      </c>
    </row>
    <row r="258" spans="1:6" x14ac:dyDescent="0.3">
      <c r="A258" s="7"/>
      <c r="B258" s="7"/>
      <c r="C258">
        <v>122746</v>
      </c>
      <c r="D258" t="s">
        <v>182</v>
      </c>
      <c r="E258">
        <v>1</v>
      </c>
      <c r="F258">
        <v>7</v>
      </c>
    </row>
    <row r="259" spans="1:6" x14ac:dyDescent="0.3">
      <c r="A259" s="7"/>
      <c r="B259" s="7"/>
      <c r="C259">
        <v>123065</v>
      </c>
      <c r="D259" t="s">
        <v>205</v>
      </c>
      <c r="E259">
        <v>1</v>
      </c>
      <c r="F259">
        <v>7</v>
      </c>
    </row>
    <row r="260" spans="1:6" x14ac:dyDescent="0.3">
      <c r="A260" s="7"/>
      <c r="B260" s="7"/>
      <c r="C260">
        <v>123066</v>
      </c>
      <c r="D260" t="s">
        <v>205</v>
      </c>
      <c r="E260">
        <v>1</v>
      </c>
      <c r="F260">
        <v>7</v>
      </c>
    </row>
    <row r="261" spans="1:6" x14ac:dyDescent="0.3">
      <c r="A261" s="7"/>
      <c r="B261" s="7"/>
      <c r="C261">
        <v>256139</v>
      </c>
      <c r="D261" t="s">
        <v>97</v>
      </c>
      <c r="E261">
        <v>1</v>
      </c>
      <c r="F261">
        <v>7</v>
      </c>
    </row>
    <row r="262" spans="1:6" x14ac:dyDescent="0.3">
      <c r="A262" s="7"/>
      <c r="B262" s="62">
        <v>4789</v>
      </c>
      <c r="C262">
        <v>1438</v>
      </c>
      <c r="D262" t="s">
        <v>25</v>
      </c>
      <c r="E262">
        <v>1</v>
      </c>
      <c r="F262">
        <v>8</v>
      </c>
    </row>
    <row r="263" spans="1:6" x14ac:dyDescent="0.3">
      <c r="A263" s="7"/>
      <c r="B263" s="62">
        <v>4805</v>
      </c>
      <c r="C263">
        <v>122609</v>
      </c>
      <c r="D263" t="s">
        <v>167</v>
      </c>
      <c r="E263">
        <v>1</v>
      </c>
      <c r="F263">
        <v>9</v>
      </c>
    </row>
    <row r="264" spans="1:6" x14ac:dyDescent="0.3">
      <c r="A264" s="61"/>
      <c r="B264" s="62">
        <v>4813</v>
      </c>
      <c r="C264">
        <v>122197</v>
      </c>
      <c r="D264" t="s">
        <v>121</v>
      </c>
      <c r="E264">
        <v>1</v>
      </c>
      <c r="F26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base de datos</vt:lpstr>
      <vt:lpstr>Hoja1</vt:lpstr>
      <vt:lpstr>Honda Solo Chapman</vt:lpstr>
      <vt:lpstr>sacc</vt:lpstr>
      <vt:lpstr>Pivot</vt:lpstr>
      <vt:lpstr>VISIT_ID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Gomez Montes</dc:creator>
  <cp:lastModifiedBy>Camila Gomez</cp:lastModifiedBy>
  <dcterms:created xsi:type="dcterms:W3CDTF">2022-05-17T14:56:33Z</dcterms:created>
  <dcterms:modified xsi:type="dcterms:W3CDTF">2023-04-24T17:06:06Z</dcterms:modified>
</cp:coreProperties>
</file>