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KULIAH - Semester 6\Rekayasa Kebutuhan\FP\"/>
    </mc:Choice>
  </mc:AlternateContent>
  <xr:revisionPtr revIDLastSave="0" documentId="13_ncr:1_{4D0DAB06-867F-422C-BE3E-535DE98D1D8A}" xr6:coauthVersionLast="45" xr6:coauthVersionMax="45" xr10:uidLastSave="{00000000-0000-0000-0000-000000000000}"/>
  <bookViews>
    <workbookView xWindow="-108" yWindow="-108" windowWidth="23256" windowHeight="12576" xr2:uid="{375DEB63-116F-4EF8-A18B-50EEF426CB1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6" i="1" l="1"/>
  <c r="E106" i="1"/>
  <c r="D106" i="1"/>
  <c r="C106" i="1"/>
  <c r="B106" i="1"/>
  <c r="G105" i="1"/>
  <c r="E105" i="1"/>
  <c r="D105" i="1"/>
  <c r="C105" i="1"/>
  <c r="B105" i="1"/>
  <c r="G104" i="1"/>
  <c r="E104" i="1"/>
  <c r="D104" i="1"/>
  <c r="C104" i="1"/>
  <c r="B104" i="1"/>
  <c r="G103" i="1"/>
  <c r="E103" i="1"/>
  <c r="D103" i="1"/>
  <c r="C103" i="1"/>
  <c r="B103" i="1"/>
  <c r="G102" i="1"/>
  <c r="E102" i="1"/>
  <c r="D102" i="1"/>
  <c r="C102" i="1"/>
  <c r="B102" i="1"/>
  <c r="G101" i="1"/>
  <c r="E101" i="1"/>
  <c r="D101" i="1"/>
  <c r="C101" i="1"/>
  <c r="B101" i="1"/>
  <c r="G100" i="1"/>
  <c r="E100" i="1"/>
  <c r="D100" i="1"/>
  <c r="C100" i="1"/>
  <c r="B100" i="1"/>
  <c r="G99" i="1"/>
  <c r="E99" i="1"/>
  <c r="D99" i="1"/>
  <c r="C99" i="1"/>
  <c r="B99" i="1"/>
  <c r="G98" i="1"/>
  <c r="E98" i="1"/>
  <c r="D98" i="1"/>
  <c r="C98" i="1"/>
  <c r="B98" i="1"/>
  <c r="G97" i="1"/>
  <c r="E97" i="1"/>
  <c r="D97" i="1"/>
  <c r="C97" i="1"/>
  <c r="B97" i="1"/>
  <c r="G96" i="1"/>
  <c r="E96" i="1"/>
  <c r="D96" i="1"/>
  <c r="C96" i="1"/>
  <c r="B96" i="1"/>
  <c r="G95" i="1"/>
  <c r="E95" i="1"/>
  <c r="D95" i="1"/>
  <c r="C95" i="1"/>
  <c r="B95" i="1"/>
  <c r="G94" i="1"/>
  <c r="E94" i="1"/>
  <c r="D94" i="1"/>
  <c r="C94" i="1"/>
  <c r="B94" i="1"/>
  <c r="G93" i="1"/>
  <c r="E93" i="1"/>
  <c r="D93" i="1"/>
  <c r="C93" i="1"/>
  <c r="B93" i="1"/>
  <c r="G92" i="1"/>
  <c r="E92" i="1"/>
  <c r="D92" i="1"/>
  <c r="C92" i="1"/>
  <c r="B92" i="1"/>
  <c r="G91" i="1"/>
  <c r="E91" i="1"/>
  <c r="D91" i="1"/>
  <c r="C91" i="1"/>
  <c r="B91" i="1"/>
  <c r="G90" i="1"/>
  <c r="E90" i="1"/>
  <c r="D90" i="1"/>
  <c r="C90" i="1"/>
  <c r="B90" i="1"/>
  <c r="G89" i="1"/>
  <c r="E89" i="1"/>
  <c r="D89" i="1"/>
  <c r="C89" i="1"/>
  <c r="B89" i="1"/>
  <c r="G88" i="1"/>
  <c r="E88" i="1"/>
  <c r="D88" i="1"/>
  <c r="C88" i="1"/>
  <c r="B88" i="1"/>
  <c r="G87" i="1"/>
  <c r="E87" i="1"/>
  <c r="D87" i="1"/>
  <c r="C87" i="1"/>
  <c r="B87" i="1"/>
  <c r="G86" i="1"/>
  <c r="E86" i="1"/>
  <c r="D86" i="1"/>
  <c r="C86" i="1"/>
  <c r="B86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BE79" i="1"/>
  <c r="BD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H79" i="1"/>
  <c r="G79" i="1"/>
  <c r="BE78" i="1"/>
  <c r="BD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H78" i="1"/>
  <c r="G78" i="1"/>
  <c r="BE77" i="1"/>
  <c r="BD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H77" i="1"/>
  <c r="G77" i="1"/>
  <c r="BE76" i="1"/>
  <c r="BD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H76" i="1"/>
  <c r="G76" i="1"/>
  <c r="BE75" i="1"/>
  <c r="BD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H75" i="1"/>
  <c r="G75" i="1"/>
  <c r="BE74" i="1"/>
  <c r="BD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H74" i="1"/>
  <c r="G74" i="1"/>
  <c r="BE73" i="1"/>
  <c r="BD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H73" i="1"/>
  <c r="G73" i="1"/>
  <c r="BE72" i="1"/>
  <c r="BD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H72" i="1"/>
  <c r="G72" i="1"/>
  <c r="BE71" i="1"/>
  <c r="BD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H71" i="1"/>
  <c r="G71" i="1"/>
  <c r="BE70" i="1"/>
  <c r="BD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H70" i="1"/>
  <c r="G70" i="1"/>
  <c r="BE69" i="1"/>
  <c r="BD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H69" i="1"/>
  <c r="G69" i="1"/>
  <c r="BE68" i="1"/>
  <c r="BD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H68" i="1"/>
  <c r="G68" i="1"/>
  <c r="BE67" i="1"/>
  <c r="BD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H67" i="1"/>
  <c r="G67" i="1"/>
  <c r="BE66" i="1"/>
  <c r="BD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H66" i="1"/>
  <c r="G66" i="1"/>
  <c r="BE65" i="1"/>
  <c r="BD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H65" i="1"/>
  <c r="G65" i="1"/>
  <c r="BE64" i="1"/>
  <c r="BD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H64" i="1"/>
  <c r="G64" i="1"/>
  <c r="BE63" i="1"/>
  <c r="BD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H63" i="1"/>
  <c r="G63" i="1"/>
  <c r="BE62" i="1"/>
  <c r="BD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H62" i="1"/>
  <c r="G62" i="1"/>
  <c r="BE61" i="1"/>
  <c r="BD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H61" i="1"/>
  <c r="G61" i="1"/>
  <c r="BE60" i="1"/>
  <c r="BD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H60" i="1"/>
  <c r="G60" i="1"/>
  <c r="BE59" i="1"/>
  <c r="BD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H59" i="1"/>
  <c r="G59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BE51" i="1"/>
  <c r="BD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H51" i="1"/>
  <c r="G51" i="1"/>
  <c r="BE50" i="1"/>
  <c r="BD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H50" i="1"/>
  <c r="G50" i="1"/>
  <c r="BE49" i="1"/>
  <c r="BD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H49" i="1"/>
  <c r="G49" i="1"/>
  <c r="BE48" i="1"/>
  <c r="BD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H48" i="1"/>
  <c r="G48" i="1"/>
  <c r="BE47" i="1"/>
  <c r="BD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H47" i="1"/>
  <c r="G47" i="1"/>
  <c r="BE46" i="1"/>
  <c r="BD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H46" i="1"/>
  <c r="G46" i="1"/>
  <c r="BE45" i="1"/>
  <c r="BD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H45" i="1"/>
  <c r="G45" i="1"/>
  <c r="BE44" i="1"/>
  <c r="BD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H44" i="1"/>
  <c r="G44" i="1"/>
  <c r="BE43" i="1"/>
  <c r="BD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H43" i="1"/>
  <c r="G43" i="1"/>
  <c r="BE42" i="1"/>
  <c r="BD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H42" i="1"/>
  <c r="G42" i="1"/>
  <c r="BE41" i="1"/>
  <c r="BD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H41" i="1"/>
  <c r="G41" i="1"/>
  <c r="BE40" i="1"/>
  <c r="BD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H40" i="1"/>
  <c r="G40" i="1"/>
  <c r="BE39" i="1"/>
  <c r="BD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H39" i="1"/>
  <c r="G39" i="1"/>
  <c r="BE38" i="1"/>
  <c r="BD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H38" i="1"/>
  <c r="G38" i="1"/>
  <c r="BE37" i="1"/>
  <c r="BD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H37" i="1"/>
  <c r="G37" i="1"/>
  <c r="BE36" i="1"/>
  <c r="BD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H36" i="1"/>
  <c r="G36" i="1"/>
  <c r="BE35" i="1"/>
  <c r="BD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H35" i="1"/>
  <c r="G35" i="1"/>
  <c r="BE34" i="1"/>
  <c r="BD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H34" i="1"/>
  <c r="G34" i="1"/>
  <c r="BE33" i="1"/>
  <c r="BD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H33" i="1"/>
  <c r="G33" i="1"/>
  <c r="BE32" i="1"/>
  <c r="BD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H32" i="1"/>
  <c r="G32" i="1"/>
  <c r="BE31" i="1"/>
  <c r="BD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H31" i="1"/>
  <c r="G31" i="1"/>
</calcChain>
</file>

<file path=xl/sharedStrings.xml><?xml version="1.0" encoding="utf-8"?>
<sst xmlns="http://schemas.openxmlformats.org/spreadsheetml/2006/main" count="359" uniqueCount="70">
  <si>
    <t>User dapat mendaftar akun baru</t>
  </si>
  <si>
    <t>User dapat melihat daftar usaha kuliner di sekitar ITS</t>
  </si>
  <si>
    <t>User dapat melakukan pencarian usaha kuliner</t>
  </si>
  <si>
    <t>User dapat mengetahui menu, harga, lokasi, jam operasional, serta gambaran detail dari usaha kuliner</t>
  </si>
  <si>
    <t>User dapat mengetahui promo yang sedang berlaku pada usaha-usaha kuliner tertentu</t>
  </si>
  <si>
    <t>User dapat melihat rating usaha kuliner</t>
  </si>
  <si>
    <t>User dapat melihat review yang ditulis oleh user lain pada usaha kuliner</t>
  </si>
  <si>
    <t>User dapat berkomunikasi dengan pihak usaha kuliner melalui fitur chat</t>
  </si>
  <si>
    <t>User dapat melakukan pemesanan makanan di usaha kuliner yang diinginkan</t>
  </si>
  <si>
    <t>User dapat menggunakan promo ketika melakukan pemesanan</t>
  </si>
  <si>
    <t>User dapat membayar pesanan melalui metode pembayaran yang tersedia</t>
  </si>
  <si>
    <t>User dapat mengetahui status pemesanan yang telah dibuat</t>
  </si>
  <si>
    <t>User dapat membatalkan pesanan yang telah dibuat, selama pihak usaha kuliner belum menyiapkan pesanannya</t>
  </si>
  <si>
    <t>User yang telah melakukan pemesanan dapat memberi komentar dan rating atas layanan yang didapatkan</t>
  </si>
  <si>
    <t>User dapat mengisi formulir pendaftaran usaha kuliner baru</t>
  </si>
  <si>
    <t>Admin dapat melihat daftar formulir pendaftaran usaha kuliner yang belum tervalidasi</t>
  </si>
  <si>
    <t>Admin dapat melakukan validasi terhadap usaha kuliner yang didaftarkan</t>
  </si>
  <si>
    <t>Admin dapat mengubah informasi pada usaha kuliner</t>
  </si>
  <si>
    <t>Admin dapat menghapus usaha kuliner yang sudah tidak beroperasi</t>
  </si>
  <si>
    <t>Admin dapat menambahkan promo yang berlaku</t>
  </si>
  <si>
    <t>Admin dapat menghapus promo yang sudah tidak berlaku</t>
  </si>
  <si>
    <t>Nama Kebutuhan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</si>
  <si>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</si>
  <si>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</si>
  <si>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</si>
  <si>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</si>
  <si>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</si>
  <si>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</si>
  <si>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</si>
  <si>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</si>
  <si>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</si>
  <si>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</si>
  <si>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</si>
  <si>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</si>
  <si>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</si>
  <si>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</si>
  <si>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</si>
  <si>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</si>
  <si>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</si>
  <si>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</si>
  <si>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</si>
  <si>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</si>
  <si>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</si>
  <si>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DAFTAR KODE KEBUTUHAN</t>
  </si>
  <si>
    <t>VALUE</t>
  </si>
  <si>
    <t>Nilai</t>
  </si>
  <si>
    <t>Skala</t>
  </si>
  <si>
    <t>Matriks Perbandingan</t>
  </si>
  <si>
    <t>Hasil Kuesioner</t>
  </si>
  <si>
    <t>Kode Keb.</t>
  </si>
  <si>
    <t>TP</t>
  </si>
  <si>
    <t>KP</t>
  </si>
  <si>
    <t>N</t>
  </si>
  <si>
    <t>P</t>
  </si>
  <si>
    <t>SP</t>
  </si>
  <si>
    <t>Matriks Normalisasi</t>
  </si>
  <si>
    <t>sum</t>
  </si>
  <si>
    <t>sum/21</t>
  </si>
  <si>
    <t>COST</t>
  </si>
  <si>
    <t>Cost</t>
  </si>
  <si>
    <t>Value</t>
  </si>
  <si>
    <t>High Margin</t>
  </si>
  <si>
    <t>Low Margin</t>
  </si>
  <si>
    <t>GRAF ROI</t>
  </si>
  <si>
    <t>H</t>
  </si>
  <si>
    <t>Value/Cost</t>
  </si>
  <si>
    <t>L</t>
  </si>
  <si>
    <t>M</t>
  </si>
  <si>
    <t>Priority</t>
  </si>
  <si>
    <t>Result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</si>
</sst>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ont="1" applyFill="1" applyAlignment="1">
      <alignment horizontal="left" wrapText="1"/>
    </xf>
    <xf numFmtId="0" fontId="0" fillId="3" borderId="0" xfId="0" applyFill="1"/>
    <xf numFmtId="0" fontId="2" fillId="0" borderId="0" xfId="0" applyFont="1" applyFill="1" applyAlignment="1">
      <alignment wrapText="1"/>
    </xf>
    <xf numFmtId="0" fontId="3" fillId="0" borderId="0" xfId="0" applyFont="1"/>
    <xf numFmtId="0" fontId="3" fillId="0" borderId="0" xfId="0" applyFont="1" applyFill="1" applyAlignment="1">
      <alignment wrapText="1"/>
    </xf>
    <xf numFmtId="0" fontId="3" fillId="0" borderId="0" xfId="0" applyFont="1" applyFill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2" borderId="0" xfId="0" applyFont="1" applyFill="1" applyAlignment="1">
      <alignment horizontal="center" wrapText="1"/>
    </xf>
    <xf numFmtId="0" fontId="5" fillId="0" borderId="0" xfId="0" applyFont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3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Mapping</a:t>
            </a:r>
            <a:r>
              <a:rPr lang="en-ID" baseline="0"/>
              <a:t> ROI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Sheet1!$B$86:$B$106</c:f>
              <c:numCache>
                <c:formatCode>0.00%</c:formatCode>
                <c:ptCount val="21"/>
                <c:pt idx="0">
                  <c:v>3.7037037037037021E-2</c:v>
                </c:pt>
                <c:pt idx="1">
                  <c:v>1.8518518518518511E-2</c:v>
                </c:pt>
                <c:pt idx="2">
                  <c:v>5.5555555555555566E-2</c:v>
                </c:pt>
                <c:pt idx="3">
                  <c:v>1.8518518518518511E-2</c:v>
                </c:pt>
                <c:pt idx="4">
                  <c:v>3.7037037037037021E-2</c:v>
                </c:pt>
                <c:pt idx="5">
                  <c:v>3.7037037037037021E-2</c:v>
                </c:pt>
                <c:pt idx="6">
                  <c:v>3.7037037037037021E-2</c:v>
                </c:pt>
                <c:pt idx="7">
                  <c:v>0.11111111111111113</c:v>
                </c:pt>
                <c:pt idx="8">
                  <c:v>7.4074074074074042E-2</c:v>
                </c:pt>
                <c:pt idx="9">
                  <c:v>7.4074074074074042E-2</c:v>
                </c:pt>
                <c:pt idx="10">
                  <c:v>9.2592592592592574E-2</c:v>
                </c:pt>
                <c:pt idx="11">
                  <c:v>5.5555555555555566E-2</c:v>
                </c:pt>
                <c:pt idx="12">
                  <c:v>5.5555555555555566E-2</c:v>
                </c:pt>
                <c:pt idx="13">
                  <c:v>5.5555555555555566E-2</c:v>
                </c:pt>
                <c:pt idx="14">
                  <c:v>1.8518518518518511E-2</c:v>
                </c:pt>
                <c:pt idx="15">
                  <c:v>3.7037037037037021E-2</c:v>
                </c:pt>
                <c:pt idx="16">
                  <c:v>5.5555555555555566E-2</c:v>
                </c:pt>
                <c:pt idx="17">
                  <c:v>3.7037037037037021E-2</c:v>
                </c:pt>
                <c:pt idx="18">
                  <c:v>3.7037037037037021E-2</c:v>
                </c:pt>
                <c:pt idx="19">
                  <c:v>1.8518518518518511E-2</c:v>
                </c:pt>
                <c:pt idx="20">
                  <c:v>3.7037037037037021E-2</c:v>
                </c:pt>
              </c:numCache>
            </c:numRef>
          </c:xVal>
          <c:yVal>
            <c:numRef>
              <c:f>Sheet1!$C$86:$C$106</c:f>
              <c:numCache>
                <c:formatCode>0.00%</c:formatCode>
                <c:ptCount val="21"/>
                <c:pt idx="0">
                  <c:v>7.3170731707317083E-2</c:v>
                </c:pt>
                <c:pt idx="1">
                  <c:v>6.097560975609756E-2</c:v>
                </c:pt>
                <c:pt idx="2">
                  <c:v>4.8780487804878071E-2</c:v>
                </c:pt>
                <c:pt idx="3">
                  <c:v>6.097560975609756E-2</c:v>
                </c:pt>
                <c:pt idx="4">
                  <c:v>3.6585365853658541E-2</c:v>
                </c:pt>
                <c:pt idx="5">
                  <c:v>3.6585365853658541E-2</c:v>
                </c:pt>
                <c:pt idx="6">
                  <c:v>1.2195121951219518E-2</c:v>
                </c:pt>
                <c:pt idx="7">
                  <c:v>1.2195121951219518E-2</c:v>
                </c:pt>
                <c:pt idx="8">
                  <c:v>7.3170731707317083E-2</c:v>
                </c:pt>
                <c:pt idx="9">
                  <c:v>6.097560975609756E-2</c:v>
                </c:pt>
                <c:pt idx="10">
                  <c:v>6.097560975609756E-2</c:v>
                </c:pt>
                <c:pt idx="11">
                  <c:v>6.097560975609756E-2</c:v>
                </c:pt>
                <c:pt idx="12">
                  <c:v>3.6585365853658541E-2</c:v>
                </c:pt>
                <c:pt idx="13">
                  <c:v>3.6585365853658541E-2</c:v>
                </c:pt>
                <c:pt idx="14">
                  <c:v>7.3170731707317083E-2</c:v>
                </c:pt>
                <c:pt idx="15">
                  <c:v>7.3170731707317083E-2</c:v>
                </c:pt>
                <c:pt idx="16">
                  <c:v>7.3170731707317083E-2</c:v>
                </c:pt>
                <c:pt idx="17">
                  <c:v>2.4390243902439036E-2</c:v>
                </c:pt>
                <c:pt idx="18">
                  <c:v>3.6585365853658541E-2</c:v>
                </c:pt>
                <c:pt idx="19">
                  <c:v>2.4390243902439036E-2</c:v>
                </c:pt>
                <c:pt idx="20">
                  <c:v>2.4390243902439036E-2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EE-4943-B5D9-DA1FB7002797}"/>
            </c:ext>
          </c:extLst>
        </c:ser>
        <c:ser>
          <c:idx val="1"/>
          <c:order val="1"/>
          <c:tx>
            <c:v>High Margin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Sheet1!$B$85:$B$106</c:f>
              <c:numCache>
                <c:formatCode>0.00%</c:formatCode>
                <c:ptCount val="22"/>
                <c:pt idx="0" formatCode="General">
                  <c:v>0</c:v>
                </c:pt>
                <c:pt idx="1">
                  <c:v>3.7037037037037021E-2</c:v>
                </c:pt>
                <c:pt idx="2">
                  <c:v>1.8518518518518511E-2</c:v>
                </c:pt>
                <c:pt idx="3">
                  <c:v>5.5555555555555566E-2</c:v>
                </c:pt>
                <c:pt idx="4">
                  <c:v>1.8518518518518511E-2</c:v>
                </c:pt>
                <c:pt idx="5">
                  <c:v>3.7037037037037021E-2</c:v>
                </c:pt>
                <c:pt idx="6">
                  <c:v>3.7037037037037021E-2</c:v>
                </c:pt>
                <c:pt idx="7">
                  <c:v>3.7037037037037021E-2</c:v>
                </c:pt>
                <c:pt idx="8">
                  <c:v>0.11111111111111113</c:v>
                </c:pt>
                <c:pt idx="9">
                  <c:v>7.4074074074074042E-2</c:v>
                </c:pt>
                <c:pt idx="10">
                  <c:v>7.4074074074074042E-2</c:v>
                </c:pt>
                <c:pt idx="11">
                  <c:v>9.2592592592592574E-2</c:v>
                </c:pt>
                <c:pt idx="12">
                  <c:v>5.5555555555555566E-2</c:v>
                </c:pt>
                <c:pt idx="13">
                  <c:v>5.5555555555555566E-2</c:v>
                </c:pt>
                <c:pt idx="14">
                  <c:v>5.5555555555555566E-2</c:v>
                </c:pt>
                <c:pt idx="15">
                  <c:v>1.8518518518518511E-2</c:v>
                </c:pt>
                <c:pt idx="16">
                  <c:v>3.7037037037037021E-2</c:v>
                </c:pt>
                <c:pt idx="17">
                  <c:v>5.5555555555555566E-2</c:v>
                </c:pt>
                <c:pt idx="18">
                  <c:v>3.7037037037037021E-2</c:v>
                </c:pt>
                <c:pt idx="19">
                  <c:v>3.7037037037037021E-2</c:v>
                </c:pt>
                <c:pt idx="20">
                  <c:v>1.8518518518518511E-2</c:v>
                </c:pt>
                <c:pt idx="21">
                  <c:v>3.7037037037037021E-2</c:v>
                </c:pt>
              </c:numCache>
            </c:numRef>
          </c:xVal>
          <c:yVal>
            <c:numRef>
              <c:f>Sheet1!$D$85:$D$106</c:f>
              <c:numCache>
                <c:formatCode>0.00%</c:formatCode>
                <c:ptCount val="22"/>
                <c:pt idx="0" formatCode="General">
                  <c:v>0</c:v>
                </c:pt>
                <c:pt idx="1">
                  <c:v>5.5555555555555532E-2</c:v>
                </c:pt>
                <c:pt idx="2">
                  <c:v>2.7777777777777766E-2</c:v>
                </c:pt>
                <c:pt idx="3">
                  <c:v>8.3333333333333343E-2</c:v>
                </c:pt>
                <c:pt idx="4">
                  <c:v>2.7777777777777766E-2</c:v>
                </c:pt>
                <c:pt idx="5">
                  <c:v>5.5555555555555532E-2</c:v>
                </c:pt>
                <c:pt idx="6">
                  <c:v>5.5555555555555532E-2</c:v>
                </c:pt>
                <c:pt idx="7">
                  <c:v>5.5555555555555532E-2</c:v>
                </c:pt>
                <c:pt idx="8">
                  <c:v>0.16666666666666669</c:v>
                </c:pt>
                <c:pt idx="9">
                  <c:v>0.11111111111111106</c:v>
                </c:pt>
                <c:pt idx="10">
                  <c:v>0.11111111111111106</c:v>
                </c:pt>
                <c:pt idx="11">
                  <c:v>0.13888888888888887</c:v>
                </c:pt>
                <c:pt idx="12">
                  <c:v>8.3333333333333343E-2</c:v>
                </c:pt>
                <c:pt idx="13">
                  <c:v>8.3333333333333343E-2</c:v>
                </c:pt>
                <c:pt idx="14">
                  <c:v>8.3333333333333343E-2</c:v>
                </c:pt>
                <c:pt idx="15">
                  <c:v>2.7777777777777766E-2</c:v>
                </c:pt>
                <c:pt idx="16">
                  <c:v>5.5555555555555532E-2</c:v>
                </c:pt>
                <c:pt idx="17">
                  <c:v>8.3333333333333343E-2</c:v>
                </c:pt>
                <c:pt idx="18">
                  <c:v>5.5555555555555532E-2</c:v>
                </c:pt>
                <c:pt idx="19">
                  <c:v>5.5555555555555532E-2</c:v>
                </c:pt>
                <c:pt idx="20">
                  <c:v>2.7777777777777766E-2</c:v>
                </c:pt>
                <c:pt idx="21">
                  <c:v>5.5555555555555532E-2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EE-4943-B5D9-DA1FB7002797}"/>
            </c:ext>
          </c:extLst>
        </c:ser>
        <c:ser>
          <c:idx val="2"/>
          <c:order val="2"/>
          <c:tx>
            <c:v>Low Margin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Sheet1!$B$85:$B$106</c:f>
              <c:numCache>
                <c:formatCode>0.00%</c:formatCode>
                <c:ptCount val="22"/>
                <c:pt idx="0" formatCode="General">
                  <c:v>0</c:v>
                </c:pt>
                <c:pt idx="1">
                  <c:v>3.7037037037037021E-2</c:v>
                </c:pt>
                <c:pt idx="2">
                  <c:v>1.8518518518518511E-2</c:v>
                </c:pt>
                <c:pt idx="3">
                  <c:v>5.5555555555555566E-2</c:v>
                </c:pt>
                <c:pt idx="4">
                  <c:v>1.8518518518518511E-2</c:v>
                </c:pt>
                <c:pt idx="5">
                  <c:v>3.7037037037037021E-2</c:v>
                </c:pt>
                <c:pt idx="6">
                  <c:v>3.7037037037037021E-2</c:v>
                </c:pt>
                <c:pt idx="7">
                  <c:v>3.7037037037037021E-2</c:v>
                </c:pt>
                <c:pt idx="8">
                  <c:v>0.11111111111111113</c:v>
                </c:pt>
                <c:pt idx="9">
                  <c:v>7.4074074074074042E-2</c:v>
                </c:pt>
                <c:pt idx="10">
                  <c:v>7.4074074074074042E-2</c:v>
                </c:pt>
                <c:pt idx="11">
                  <c:v>9.2592592592592574E-2</c:v>
                </c:pt>
                <c:pt idx="12">
                  <c:v>5.5555555555555566E-2</c:v>
                </c:pt>
                <c:pt idx="13">
                  <c:v>5.5555555555555566E-2</c:v>
                </c:pt>
                <c:pt idx="14">
                  <c:v>5.5555555555555566E-2</c:v>
                </c:pt>
                <c:pt idx="15">
                  <c:v>1.8518518518518511E-2</c:v>
                </c:pt>
                <c:pt idx="16">
                  <c:v>3.7037037037037021E-2</c:v>
                </c:pt>
                <c:pt idx="17">
                  <c:v>5.5555555555555566E-2</c:v>
                </c:pt>
                <c:pt idx="18">
                  <c:v>3.7037037037037021E-2</c:v>
                </c:pt>
                <c:pt idx="19">
                  <c:v>3.7037037037037021E-2</c:v>
                </c:pt>
                <c:pt idx="20">
                  <c:v>1.8518518518518511E-2</c:v>
                </c:pt>
                <c:pt idx="21">
                  <c:v>3.7037037037037021E-2</c:v>
                </c:pt>
              </c:numCache>
            </c:numRef>
          </c:xVal>
          <c:yVal>
            <c:numRef>
              <c:f>Sheet1!$E$85:$E$106</c:f>
              <c:numCache>
                <c:formatCode>0.00%</c:formatCode>
                <c:ptCount val="22"/>
                <c:pt idx="0" formatCode="General">
                  <c:v>0</c:v>
                </c:pt>
                <c:pt idx="1">
                  <c:v>2.4691358024691346E-2</c:v>
                </c:pt>
                <c:pt idx="2">
                  <c:v>1.2345679012345673E-2</c:v>
                </c:pt>
                <c:pt idx="3">
                  <c:v>3.7037037037037042E-2</c:v>
                </c:pt>
                <c:pt idx="4">
                  <c:v>1.2345679012345673E-2</c:v>
                </c:pt>
                <c:pt idx="5">
                  <c:v>2.4691358024691346E-2</c:v>
                </c:pt>
                <c:pt idx="6">
                  <c:v>2.4691358024691346E-2</c:v>
                </c:pt>
                <c:pt idx="7">
                  <c:v>2.4691358024691346E-2</c:v>
                </c:pt>
                <c:pt idx="8">
                  <c:v>7.4074074074074084E-2</c:v>
                </c:pt>
                <c:pt idx="9">
                  <c:v>4.9382716049382692E-2</c:v>
                </c:pt>
                <c:pt idx="10">
                  <c:v>4.9382716049382692E-2</c:v>
                </c:pt>
                <c:pt idx="11">
                  <c:v>6.1728395061728385E-2</c:v>
                </c:pt>
                <c:pt idx="12">
                  <c:v>3.7037037037037042E-2</c:v>
                </c:pt>
                <c:pt idx="13">
                  <c:v>3.7037037037037042E-2</c:v>
                </c:pt>
                <c:pt idx="14">
                  <c:v>3.7037037037037042E-2</c:v>
                </c:pt>
                <c:pt idx="15">
                  <c:v>1.2345679012345673E-2</c:v>
                </c:pt>
                <c:pt idx="16">
                  <c:v>2.4691358024691346E-2</c:v>
                </c:pt>
                <c:pt idx="17">
                  <c:v>3.7037037037037042E-2</c:v>
                </c:pt>
                <c:pt idx="18">
                  <c:v>2.4691358024691346E-2</c:v>
                </c:pt>
                <c:pt idx="19">
                  <c:v>2.4691358024691346E-2</c:v>
                </c:pt>
                <c:pt idx="20">
                  <c:v>1.2345679012345673E-2</c:v>
                </c:pt>
                <c:pt idx="21">
                  <c:v>2.4691358024691346E-2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EE-4943-B5D9-DA1FB700279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110472431"/>
        <c:axId val="2111478015"/>
      </c:scatterChart>
      <c:valAx>
        <c:axId val="211047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78015"/>
        <c:crosses val="autoZero"/>
        <c:crossBetween val="midCat"/>
      </c:valAx>
      <c:valAx>
        <c:axId val="21114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7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54428</xdr:colOff>
      <xdr:row>82</xdr:row>
      <xdr:rowOff>174170</xdr:rowOff>
    </xdr:from>
    <xdr:to>
      <xdr:col>33</xdr:col>
      <xdr:colOff>130629</xdr:colOff>
      <xdr:row>111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F9AF3-4C86-4275-83B1-29609A060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6A1E-60C3-46A1-AEE9-688182345EEC}">
  <dimension ref="A1:BE107"/>
  <sheetViews>
    <sheetView tabSelected="1" topLeftCell="A2" zoomScale="110" zoomScaleNormal="110" workbookViewId="0">
      <selection activeCell="B6" sqref="B6:T6"/>
    </sheetView>
  </sheetViews>
  <sheetFormatPr defaultRowHeight="14.4" x14ac:dyDescent="0.3"/>
  <cols>
    <col min="1" max="1" width="8.88671875" customWidth="1"/>
    <col min="2" max="2" width="7.21875" customWidth="1"/>
    <col min="3" max="6" width="7.33203125" customWidth="1"/>
    <col min="7" max="9" width="5.77734375" customWidth="1"/>
    <col min="10" max="10" width="8.88671875" customWidth="1"/>
    <col min="11" max="32" width="5.77734375" customWidth="1"/>
    <col min="34" max="56" width="5.77734375" customWidth="1"/>
    <col min="57" max="57" width="7.77734375" customWidth="1"/>
  </cols>
  <sheetData>
    <row r="1" spans="1:23" ht="14.4" customHeight="1" x14ac:dyDescent="0.3">
      <c r="A1" s="16" t="s">
        <v>43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3" x14ac:dyDescent="0.3">
      <c r="A2" s="3"/>
      <c r="B2" s="3"/>
      <c r="C2" s="3"/>
      <c r="D2" s="3"/>
      <c r="E2" s="3"/>
      <c r="F2" s="3"/>
      <c r="G2" s="3"/>
      <c r="H2" s="3"/>
      <c r="I2" s="3"/>
    </row>
    <row r="3" spans="1:23" ht="28.8" customHeight="1" x14ac:dyDescent="0.3">
      <c r="A3" s="6" t="s">
        <v>49</v>
      </c>
      <c r="B3" s="19" t="s">
        <v>21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22" t="s">
        <v>69</v>
      </c>
      <c r="V3" s="22"/>
      <c r="W3" s="2"/>
    </row>
    <row r="4" spans="1:23" ht="14.4" customHeight="1" x14ac:dyDescent="0.3">
      <c r="A4" s="6" t="s">
        <v>22</v>
      </c>
      <c r="B4" s="20" t="s">
        <v>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" t="s">
        <v>64</v>
      </c>
    </row>
    <row r="5" spans="1:23" ht="14.4" customHeight="1" x14ac:dyDescent="0.3">
      <c r="A5" s="6" t="s">
        <v>23</v>
      </c>
      <c r="B5" s="17" t="s">
        <v>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" t="s">
        <v>64</v>
      </c>
    </row>
    <row r="6" spans="1:23" ht="14.4" customHeight="1" x14ac:dyDescent="0.3">
      <c r="A6" s="6" t="s">
        <v>24</v>
      </c>
      <c r="B6" s="17" t="s">
        <v>2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2" t="s">
        <v>67</v>
      </c>
    </row>
    <row r="7" spans="1:23" x14ac:dyDescent="0.3">
      <c r="A7" s="6" t="s">
        <v>25</v>
      </c>
      <c r="B7" s="21" t="s">
        <v>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" t="s">
        <v>64</v>
      </c>
    </row>
    <row r="8" spans="1:23" ht="14.4" customHeight="1" x14ac:dyDescent="0.3">
      <c r="A8" s="6" t="s">
        <v>26</v>
      </c>
      <c r="B8" s="17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2" t="s">
        <v>67</v>
      </c>
    </row>
    <row r="9" spans="1:23" ht="14.4" customHeight="1" x14ac:dyDescent="0.3">
      <c r="A9" s="6" t="s">
        <v>27</v>
      </c>
      <c r="B9" s="17" t="s">
        <v>5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2" t="s">
        <v>67</v>
      </c>
    </row>
    <row r="10" spans="1:23" ht="14.4" customHeight="1" x14ac:dyDescent="0.3">
      <c r="A10" s="6" t="s">
        <v>28</v>
      </c>
      <c r="B10" s="17" t="s">
        <v>6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" t="s">
        <v>66</v>
      </c>
    </row>
    <row r="11" spans="1:23" ht="14.4" customHeight="1" x14ac:dyDescent="0.3">
      <c r="A11" s="6" t="s">
        <v>29</v>
      </c>
      <c r="B11" s="17" t="s">
        <v>7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" t="s">
        <v>66</v>
      </c>
    </row>
    <row r="12" spans="1:23" ht="14.4" customHeight="1" x14ac:dyDescent="0.3">
      <c r="A12" s="6" t="s">
        <v>30</v>
      </c>
      <c r="B12" s="17" t="s">
        <v>8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" t="s">
        <v>67</v>
      </c>
    </row>
    <row r="13" spans="1:23" ht="14.4" customHeight="1" x14ac:dyDescent="0.3">
      <c r="A13" s="6" t="s">
        <v>31</v>
      </c>
      <c r="B13" s="17" t="s">
        <v>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" t="s">
        <v>67</v>
      </c>
    </row>
    <row r="14" spans="1:23" ht="14.4" customHeight="1" x14ac:dyDescent="0.3">
      <c r="A14" s="6" t="s">
        <v>32</v>
      </c>
      <c r="B14" s="17" t="s">
        <v>10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" t="s">
        <v>66</v>
      </c>
    </row>
    <row r="15" spans="1:23" ht="14.4" customHeight="1" x14ac:dyDescent="0.3">
      <c r="A15" s="6" t="s">
        <v>33</v>
      </c>
      <c r="B15" s="17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" t="s">
        <v>67</v>
      </c>
    </row>
    <row r="16" spans="1:23" ht="14.4" customHeight="1" x14ac:dyDescent="0.3">
      <c r="A16" s="6" t="s">
        <v>34</v>
      </c>
      <c r="B16" s="17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" t="s">
        <v>66</v>
      </c>
    </row>
    <row r="17" spans="1:57" ht="14.4" customHeight="1" x14ac:dyDescent="0.3">
      <c r="A17" s="6" t="s">
        <v>35</v>
      </c>
      <c r="B17" s="17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" t="s">
        <v>66</v>
      </c>
    </row>
    <row r="18" spans="1:57" ht="14.4" customHeight="1" x14ac:dyDescent="0.3">
      <c r="A18" s="6" t="s">
        <v>36</v>
      </c>
      <c r="B18" s="17" t="s">
        <v>14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" t="s">
        <v>64</v>
      </c>
    </row>
    <row r="19" spans="1:57" ht="14.4" customHeight="1" x14ac:dyDescent="0.3">
      <c r="A19" s="6" t="s">
        <v>37</v>
      </c>
      <c r="B19" s="17" t="s">
        <v>15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" t="s">
        <v>64</v>
      </c>
    </row>
    <row r="20" spans="1:57" ht="14.4" customHeight="1" x14ac:dyDescent="0.3">
      <c r="A20" s="6" t="s">
        <v>38</v>
      </c>
      <c r="B20" s="17" t="s">
        <v>16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2" t="s">
        <v>67</v>
      </c>
    </row>
    <row r="21" spans="1:57" ht="14.4" customHeight="1" x14ac:dyDescent="0.3">
      <c r="A21" s="6" t="s">
        <v>39</v>
      </c>
      <c r="B21" s="17" t="s">
        <v>17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2" t="s">
        <v>66</v>
      </c>
    </row>
    <row r="22" spans="1:57" ht="14.4" customHeight="1" x14ac:dyDescent="0.3">
      <c r="A22" s="6" t="s">
        <v>40</v>
      </c>
      <c r="B22" s="17" t="s">
        <v>18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2" t="s">
        <v>67</v>
      </c>
    </row>
    <row r="23" spans="1:57" ht="14.4" customHeight="1" x14ac:dyDescent="0.3">
      <c r="A23" s="6" t="s">
        <v>41</v>
      </c>
      <c r="B23" s="17" t="s">
        <v>19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2" t="s">
        <v>67</v>
      </c>
    </row>
    <row r="24" spans="1:57" ht="14.4" customHeight="1" x14ac:dyDescent="0.3">
      <c r="A24" s="6" t="s">
        <v>42</v>
      </c>
      <c r="B24" s="17" t="s">
        <v>20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2" t="s">
        <v>66</v>
      </c>
    </row>
    <row r="25" spans="1:57" x14ac:dyDescent="0.3">
      <c r="A25" s="1"/>
    </row>
    <row r="26" spans="1:57" x14ac:dyDescent="0.3">
      <c r="A26" s="18" t="s">
        <v>44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</row>
    <row r="28" spans="1:57" x14ac:dyDescent="0.3">
      <c r="A28" t="s">
        <v>48</v>
      </c>
      <c r="J28" t="s">
        <v>47</v>
      </c>
      <c r="AG28" t="s">
        <v>55</v>
      </c>
    </row>
    <row r="29" spans="1:57" x14ac:dyDescent="0.3">
      <c r="B29" s="2">
        <v>1</v>
      </c>
      <c r="C29" s="2">
        <v>2</v>
      </c>
      <c r="D29" s="2">
        <v>3</v>
      </c>
      <c r="E29" s="2">
        <v>4</v>
      </c>
      <c r="F29" s="2">
        <v>5</v>
      </c>
    </row>
    <row r="30" spans="1:57" ht="28.8" x14ac:dyDescent="0.3">
      <c r="A30" s="4" t="s">
        <v>49</v>
      </c>
      <c r="B30" s="5" t="s">
        <v>50</v>
      </c>
      <c r="C30" s="5" t="s">
        <v>51</v>
      </c>
      <c r="D30" s="5" t="s">
        <v>52</v>
      </c>
      <c r="E30" s="5" t="s">
        <v>53</v>
      </c>
      <c r="F30" s="5" t="s">
        <v>54</v>
      </c>
      <c r="G30" s="5" t="s">
        <v>45</v>
      </c>
      <c r="H30" s="10" t="s">
        <v>46</v>
      </c>
      <c r="J30" s="4" t="s">
        <v>49</v>
      </c>
      <c r="K30" s="7" t="s">
        <v>22</v>
      </c>
      <c r="L30" s="7" t="s">
        <v>23</v>
      </c>
      <c r="M30" s="7" t="s">
        <v>24</v>
      </c>
      <c r="N30" s="7" t="s">
        <v>25</v>
      </c>
      <c r="O30" s="7" t="s">
        <v>26</v>
      </c>
      <c r="P30" s="7" t="s">
        <v>27</v>
      </c>
      <c r="Q30" s="7" t="s">
        <v>28</v>
      </c>
      <c r="R30" s="7" t="s">
        <v>29</v>
      </c>
      <c r="S30" s="7" t="s">
        <v>30</v>
      </c>
      <c r="T30" s="7" t="s">
        <v>31</v>
      </c>
      <c r="U30" s="7" t="s">
        <v>32</v>
      </c>
      <c r="V30" s="7" t="s">
        <v>33</v>
      </c>
      <c r="W30" s="7" t="s">
        <v>34</v>
      </c>
      <c r="X30" s="7" t="s">
        <v>35</v>
      </c>
      <c r="Y30" s="7" t="s">
        <v>36</v>
      </c>
      <c r="Z30" s="7" t="s">
        <v>37</v>
      </c>
      <c r="AA30" s="7" t="s">
        <v>38</v>
      </c>
      <c r="AB30" s="7" t="s">
        <v>39</v>
      </c>
      <c r="AC30" s="7" t="s">
        <v>40</v>
      </c>
      <c r="AD30" s="7" t="s">
        <v>41</v>
      </c>
      <c r="AE30" s="7" t="s">
        <v>42</v>
      </c>
      <c r="AG30" s="4" t="s">
        <v>49</v>
      </c>
      <c r="AH30" s="7" t="s">
        <v>22</v>
      </c>
      <c r="AI30" s="7" t="s">
        <v>23</v>
      </c>
      <c r="AJ30" s="7" t="s">
        <v>24</v>
      </c>
      <c r="AK30" s="7" t="s">
        <v>25</v>
      </c>
      <c r="AL30" s="7" t="s">
        <v>26</v>
      </c>
      <c r="AM30" s="7" t="s">
        <v>27</v>
      </c>
      <c r="AN30" s="7" t="s">
        <v>28</v>
      </c>
      <c r="AO30" s="7" t="s">
        <v>29</v>
      </c>
      <c r="AP30" s="7" t="s">
        <v>30</v>
      </c>
      <c r="AQ30" s="7" t="s">
        <v>31</v>
      </c>
      <c r="AR30" s="7" t="s">
        <v>32</v>
      </c>
      <c r="AS30" s="7" t="s">
        <v>33</v>
      </c>
      <c r="AT30" s="7" t="s">
        <v>34</v>
      </c>
      <c r="AU30" s="7" t="s">
        <v>35</v>
      </c>
      <c r="AV30" s="7" t="s">
        <v>36</v>
      </c>
      <c r="AW30" s="7" t="s">
        <v>37</v>
      </c>
      <c r="AX30" s="7" t="s">
        <v>38</v>
      </c>
      <c r="AY30" s="7" t="s">
        <v>39</v>
      </c>
      <c r="AZ30" s="7" t="s">
        <v>40</v>
      </c>
      <c r="BA30" s="7" t="s">
        <v>41</v>
      </c>
      <c r="BB30" s="7" t="s">
        <v>42</v>
      </c>
      <c r="BD30" s="7" t="s">
        <v>56</v>
      </c>
      <c r="BE30" s="7" t="s">
        <v>57</v>
      </c>
    </row>
    <row r="31" spans="1:57" x14ac:dyDescent="0.3">
      <c r="A31" s="4" t="s">
        <v>22</v>
      </c>
      <c r="B31">
        <v>0</v>
      </c>
      <c r="C31">
        <v>0</v>
      </c>
      <c r="D31">
        <v>0</v>
      </c>
      <c r="E31">
        <v>0</v>
      </c>
      <c r="F31">
        <v>6</v>
      </c>
      <c r="G31">
        <f>$B$29*B31+$C$29*C31+$D$29*D31+$E$29*E31+$F$29*F31</f>
        <v>30</v>
      </c>
      <c r="H31" s="9">
        <f>ROUND(1+(((G31-18)*8)/12),0)</f>
        <v>9</v>
      </c>
      <c r="J31" s="4" t="s">
        <v>22</v>
      </c>
      <c r="K31">
        <f>(((H31-3)*9)/6)/$H$31</f>
        <v>1</v>
      </c>
      <c r="L31">
        <f>(((H31-3)*8)/5)/$H$32</f>
        <v>1.2</v>
      </c>
      <c r="M31">
        <f>(((H31-3)*7)/4)/$H$33</f>
        <v>1.5</v>
      </c>
      <c r="N31">
        <f>(((H31-3)*8)/5)/$H$34</f>
        <v>1.2</v>
      </c>
      <c r="O31">
        <f>(((H31-3)*6)/3)/$H$35</f>
        <v>2</v>
      </c>
      <c r="P31">
        <f>(((H31-3)*6)/3)/$H$36</f>
        <v>2</v>
      </c>
      <c r="Q31">
        <f>(((H31-3)*4)/1)/$H$37</f>
        <v>6</v>
      </c>
      <c r="R31">
        <f>(((H31-3)*4)/1)/$H$38</f>
        <v>6</v>
      </c>
      <c r="S31">
        <f>(((H31-3)*9)/6)/$H$39</f>
        <v>1</v>
      </c>
      <c r="T31">
        <f>(((H31-3)*8)/5)/$H$40</f>
        <v>1.2</v>
      </c>
      <c r="U31">
        <f>(((H31-3)*8)/5)/$H$41</f>
        <v>1.2</v>
      </c>
      <c r="V31">
        <f>(((H31-3)*8)/5)/$H$42</f>
        <v>1.2</v>
      </c>
      <c r="W31">
        <f>(((H31-3)*6)/3)/$H$43</f>
        <v>2</v>
      </c>
      <c r="X31">
        <f>(((H31-3)*6)/3)/$H$44</f>
        <v>2</v>
      </c>
      <c r="Y31">
        <f>(((H31-3)*9)/6)/$H$45</f>
        <v>1</v>
      </c>
      <c r="Z31">
        <f>(((H31-3)*9)/6)/$H$46</f>
        <v>1</v>
      </c>
      <c r="AA31">
        <f>(((H31-3)*9)/6)/$H$47</f>
        <v>1</v>
      </c>
      <c r="AB31">
        <f>(((H31-3)*5)/2)/$H$48</f>
        <v>3</v>
      </c>
      <c r="AC31">
        <f>(((H31-3)*6)/3)/$H$49</f>
        <v>2</v>
      </c>
      <c r="AD31">
        <f>(((H31-3)*5)/2)/$H$50</f>
        <v>3</v>
      </c>
      <c r="AE31">
        <f>(((H31-3)*5)/2)/$H$51</f>
        <v>3</v>
      </c>
      <c r="AG31" s="4" t="s">
        <v>22</v>
      </c>
      <c r="AH31">
        <f>K31/$K$52</f>
        <v>7.3170731707317055E-2</v>
      </c>
      <c r="AI31">
        <f>L31/$L$52</f>
        <v>7.3170731707317083E-2</v>
      </c>
      <c r="AJ31">
        <f>M31/$M$52</f>
        <v>7.3170731707317069E-2</v>
      </c>
      <c r="AK31">
        <f>N31/$N$52</f>
        <v>7.3170731707317083E-2</v>
      </c>
      <c r="AL31">
        <f>O31/$O$52</f>
        <v>7.3170731707317055E-2</v>
      </c>
      <c r="AM31">
        <f>P31/$P$52</f>
        <v>7.3170731707317055E-2</v>
      </c>
      <c r="AN31">
        <f>Q31/$Q$52</f>
        <v>7.3170731707317069E-2</v>
      </c>
      <c r="AO31">
        <f>R31/$R$52</f>
        <v>7.3170731707317069E-2</v>
      </c>
      <c r="AP31">
        <f>S31/$S$52</f>
        <v>7.3170731707317055E-2</v>
      </c>
      <c r="AQ31">
        <f>T31/$T$52</f>
        <v>7.3170731707317083E-2</v>
      </c>
      <c r="AR31">
        <f>U31/$U$52</f>
        <v>7.3170731707317083E-2</v>
      </c>
      <c r="AS31">
        <f>V31/$V$52</f>
        <v>7.3170731707317083E-2</v>
      </c>
      <c r="AT31">
        <f>W31/$W$52</f>
        <v>7.3170731707317055E-2</v>
      </c>
      <c r="AU31">
        <f>X31/$X$52</f>
        <v>7.3170731707317055E-2</v>
      </c>
      <c r="AV31">
        <f>Y31/$Y$52</f>
        <v>7.3170731707317055E-2</v>
      </c>
      <c r="AW31">
        <f>Z31/$Z$52</f>
        <v>7.3170731707317055E-2</v>
      </c>
      <c r="AX31">
        <f>AA31/$AA$52</f>
        <v>7.3170731707317055E-2</v>
      </c>
      <c r="AY31">
        <f>AB31/$AB$52</f>
        <v>7.3170731707317069E-2</v>
      </c>
      <c r="AZ31">
        <f>AC31/$AC$52</f>
        <v>7.3170731707317055E-2</v>
      </c>
      <c r="BA31">
        <f>AD31/$AD$52</f>
        <v>7.3170731707317069E-2</v>
      </c>
      <c r="BB31">
        <f>AE31/$AE$52</f>
        <v>7.3170731707317069E-2</v>
      </c>
      <c r="BD31">
        <f>SUM(AH31:BB31)</f>
        <v>1.5365853658536588</v>
      </c>
      <c r="BE31" s="13">
        <f>BD31/21</f>
        <v>7.3170731707317083E-2</v>
      </c>
    </row>
    <row r="32" spans="1:57" x14ac:dyDescent="0.3">
      <c r="A32" s="4" t="s">
        <v>23</v>
      </c>
      <c r="B32">
        <v>0</v>
      </c>
      <c r="C32">
        <v>0</v>
      </c>
      <c r="D32">
        <v>0</v>
      </c>
      <c r="E32">
        <v>1</v>
      </c>
      <c r="F32">
        <v>5</v>
      </c>
      <c r="G32">
        <f t="shared" ref="G32:G51" si="0">$B$29*B32+$C$29*C32+$D$29*D32+$E$29*E32+$F$29*F32</f>
        <v>29</v>
      </c>
      <c r="H32" s="9">
        <f t="shared" ref="H32:H45" si="1">ROUND(1+(((G32-18)*8)/12),0)</f>
        <v>8</v>
      </c>
      <c r="J32" s="4" t="s">
        <v>23</v>
      </c>
      <c r="K32">
        <f t="shared" ref="K32:K51" si="2">(((H32-3)*9)/6)/$H$31</f>
        <v>0.83333333333333337</v>
      </c>
      <c r="L32">
        <f t="shared" ref="L32:L51" si="3">(((H32-3)*8)/5)/$H$32</f>
        <v>1</v>
      </c>
      <c r="M32">
        <f t="shared" ref="M32:M51" si="4">(((H32-3)*7)/4)/$H$33</f>
        <v>1.25</v>
      </c>
      <c r="N32">
        <f t="shared" ref="N32:N51" si="5">(((H32-3)*8)/5)/$H$34</f>
        <v>1</v>
      </c>
      <c r="O32">
        <f t="shared" ref="O32:O51" si="6">(((H32-3)*6)/3)/$H$35</f>
        <v>1.6666666666666667</v>
      </c>
      <c r="P32">
        <f t="shared" ref="P32:P51" si="7">(((H32-3)*6)/3)/$H$36</f>
        <v>1.6666666666666667</v>
      </c>
      <c r="Q32">
        <f t="shared" ref="Q32:Q51" si="8">(((H32-3)*4)/1)/$H$37</f>
        <v>5</v>
      </c>
      <c r="R32">
        <f t="shared" ref="R32:R51" si="9">(((H32-3)*4)/1)/$H$38</f>
        <v>5</v>
      </c>
      <c r="S32">
        <f t="shared" ref="S32:S51" si="10">(((H32-3)*9)/6)/$H$39</f>
        <v>0.83333333333333337</v>
      </c>
      <c r="T32">
        <f t="shared" ref="T32:T51" si="11">(((H32-3)*8)/5)/$H$40</f>
        <v>1</v>
      </c>
      <c r="U32">
        <f t="shared" ref="U32:U51" si="12">(((H32-3)*8)/5)/$H$41</f>
        <v>1</v>
      </c>
      <c r="V32">
        <f t="shared" ref="V32:V51" si="13">(((H32-3)*8)/5)/$H$42</f>
        <v>1</v>
      </c>
      <c r="W32">
        <f t="shared" ref="W32:W51" si="14">(((H32-3)*6)/3)/$H$43</f>
        <v>1.6666666666666667</v>
      </c>
      <c r="X32">
        <f t="shared" ref="X32:X51" si="15">(((H32-3)*6)/3)/$H$44</f>
        <v>1.6666666666666667</v>
      </c>
      <c r="Y32">
        <f t="shared" ref="Y32:Y51" si="16">(((H32-3)*9)/6)/$H$45</f>
        <v>0.83333333333333337</v>
      </c>
      <c r="Z32">
        <f t="shared" ref="Z32:Z51" si="17">(((H32-3)*9)/6)/$H$46</f>
        <v>0.83333333333333337</v>
      </c>
      <c r="AA32">
        <f t="shared" ref="AA32:AA51" si="18">(((H32-3)*9)/6)/$H$47</f>
        <v>0.83333333333333337</v>
      </c>
      <c r="AB32">
        <f t="shared" ref="AB32:AB51" si="19">(((H32-3)*5)/2)/$H$48</f>
        <v>2.5</v>
      </c>
      <c r="AC32">
        <f t="shared" ref="AC32:AC51" si="20">(((H32-3)*6)/3)/$H$49</f>
        <v>1.6666666666666667</v>
      </c>
      <c r="AD32">
        <f t="shared" ref="AD32:AD51" si="21">(((H32-3)*5)/2)/$H$50</f>
        <v>2.5</v>
      </c>
      <c r="AE32">
        <f t="shared" ref="AE32:AE51" si="22">(((H32-3)*5)/2)/$H$51</f>
        <v>2.5</v>
      </c>
      <c r="AG32" s="4" t="s">
        <v>23</v>
      </c>
      <c r="AH32">
        <f t="shared" ref="AH32:AH51" si="23">K32/$K$52</f>
        <v>6.0975609756097553E-2</v>
      </c>
      <c r="AI32">
        <f t="shared" ref="AI32:AI51" si="24">L32/$L$52</f>
        <v>6.0975609756097567E-2</v>
      </c>
      <c r="AJ32">
        <f t="shared" ref="AJ32:AJ51" si="25">M32/$M$52</f>
        <v>6.097560975609756E-2</v>
      </c>
      <c r="AK32">
        <f t="shared" ref="AK32:AK51" si="26">N32/$N$52</f>
        <v>6.0975609756097567E-2</v>
      </c>
      <c r="AL32">
        <f t="shared" ref="AL32:AL51" si="27">O32/$O$52</f>
        <v>6.0975609756097553E-2</v>
      </c>
      <c r="AM32">
        <f t="shared" ref="AM32:AM51" si="28">P32/$P$52</f>
        <v>6.0975609756097553E-2</v>
      </c>
      <c r="AN32">
        <f t="shared" ref="AN32:AN51" si="29">Q32/$Q$52</f>
        <v>6.097560975609756E-2</v>
      </c>
      <c r="AO32">
        <f t="shared" ref="AO32:AO51" si="30">R32/$R$52</f>
        <v>6.097560975609756E-2</v>
      </c>
      <c r="AP32">
        <f t="shared" ref="AP32:AP51" si="31">S32/$S$52</f>
        <v>6.0975609756097553E-2</v>
      </c>
      <c r="AQ32">
        <f t="shared" ref="AQ32:AQ51" si="32">T32/$T$52</f>
        <v>6.0975609756097567E-2</v>
      </c>
      <c r="AR32">
        <f t="shared" ref="AR32:AR51" si="33">U32/$U$52</f>
        <v>6.0975609756097567E-2</v>
      </c>
      <c r="AS32">
        <f t="shared" ref="AS32:AS51" si="34">V32/$V$52</f>
        <v>6.0975609756097567E-2</v>
      </c>
      <c r="AT32">
        <f t="shared" ref="AT32:AT51" si="35">W32/$W$52</f>
        <v>6.0975609756097553E-2</v>
      </c>
      <c r="AU32">
        <f t="shared" ref="AU32:AU51" si="36">X32/$X$52</f>
        <v>6.0975609756097553E-2</v>
      </c>
      <c r="AV32">
        <f t="shared" ref="AV32:AV51" si="37">Y32/$Y$52</f>
        <v>6.0975609756097553E-2</v>
      </c>
      <c r="AW32">
        <f t="shared" ref="AW32:AW51" si="38">Z32/$Z$52</f>
        <v>6.0975609756097553E-2</v>
      </c>
      <c r="AX32">
        <f t="shared" ref="AX32:AX51" si="39">AA32/$AA$52</f>
        <v>6.0975609756097553E-2</v>
      </c>
      <c r="AY32">
        <f t="shared" ref="AY32:AY51" si="40">AB32/$AB$52</f>
        <v>6.097560975609756E-2</v>
      </c>
      <c r="AZ32">
        <f t="shared" ref="AZ32:AZ51" si="41">AC32/$AC$52</f>
        <v>6.0975609756097553E-2</v>
      </c>
      <c r="BA32">
        <f t="shared" ref="BA32:BA51" si="42">AD32/$AD$52</f>
        <v>6.097560975609756E-2</v>
      </c>
      <c r="BB32">
        <f t="shared" ref="BB32:BB51" si="43">AE32/$AE$52</f>
        <v>6.097560975609756E-2</v>
      </c>
      <c r="BD32">
        <f t="shared" ref="BD32:BD51" si="44">SUM(AH32:BB32)</f>
        <v>1.2804878048780488</v>
      </c>
      <c r="BE32" s="13">
        <f t="shared" ref="BE32:BE51" si="45">BD32/21</f>
        <v>6.097560975609756E-2</v>
      </c>
    </row>
    <row r="33" spans="1:57" x14ac:dyDescent="0.3">
      <c r="A33" s="4" t="s">
        <v>24</v>
      </c>
      <c r="B33">
        <v>0</v>
      </c>
      <c r="C33">
        <v>0</v>
      </c>
      <c r="D33">
        <v>0</v>
      </c>
      <c r="E33">
        <v>3</v>
      </c>
      <c r="F33">
        <v>3</v>
      </c>
      <c r="G33">
        <f t="shared" si="0"/>
        <v>27</v>
      </c>
      <c r="H33" s="9">
        <f t="shared" si="1"/>
        <v>7</v>
      </c>
      <c r="J33" s="4" t="s">
        <v>24</v>
      </c>
      <c r="K33">
        <f t="shared" si="2"/>
        <v>0.66666666666666663</v>
      </c>
      <c r="L33">
        <f t="shared" si="3"/>
        <v>0.8</v>
      </c>
      <c r="M33">
        <f t="shared" si="4"/>
        <v>1</v>
      </c>
      <c r="N33">
        <f t="shared" si="5"/>
        <v>0.8</v>
      </c>
      <c r="O33">
        <f t="shared" si="6"/>
        <v>1.3333333333333333</v>
      </c>
      <c r="P33">
        <f t="shared" si="7"/>
        <v>1.3333333333333333</v>
      </c>
      <c r="Q33">
        <f t="shared" si="8"/>
        <v>4</v>
      </c>
      <c r="R33">
        <f t="shared" si="9"/>
        <v>4</v>
      </c>
      <c r="S33">
        <f t="shared" si="10"/>
        <v>0.66666666666666663</v>
      </c>
      <c r="T33">
        <f t="shared" si="11"/>
        <v>0.8</v>
      </c>
      <c r="U33">
        <f t="shared" si="12"/>
        <v>0.8</v>
      </c>
      <c r="V33">
        <f t="shared" si="13"/>
        <v>0.8</v>
      </c>
      <c r="W33">
        <f t="shared" si="14"/>
        <v>1.3333333333333333</v>
      </c>
      <c r="X33">
        <f t="shared" si="15"/>
        <v>1.3333333333333333</v>
      </c>
      <c r="Y33">
        <f t="shared" si="16"/>
        <v>0.66666666666666663</v>
      </c>
      <c r="Z33">
        <f t="shared" si="17"/>
        <v>0.66666666666666663</v>
      </c>
      <c r="AA33">
        <f t="shared" si="18"/>
        <v>0.66666666666666663</v>
      </c>
      <c r="AB33">
        <f t="shared" si="19"/>
        <v>2</v>
      </c>
      <c r="AC33">
        <f t="shared" si="20"/>
        <v>1.3333333333333333</v>
      </c>
      <c r="AD33">
        <f t="shared" si="21"/>
        <v>2</v>
      </c>
      <c r="AE33">
        <f t="shared" si="22"/>
        <v>2</v>
      </c>
      <c r="AG33" s="4" t="s">
        <v>24</v>
      </c>
      <c r="AH33">
        <f t="shared" si="23"/>
        <v>4.8780487804878037E-2</v>
      </c>
      <c r="AI33">
        <f t="shared" si="24"/>
        <v>4.8780487804878057E-2</v>
      </c>
      <c r="AJ33">
        <f t="shared" si="25"/>
        <v>4.878048780487805E-2</v>
      </c>
      <c r="AK33">
        <f t="shared" si="26"/>
        <v>4.8780487804878057E-2</v>
      </c>
      <c r="AL33">
        <f t="shared" si="27"/>
        <v>4.8780487804878037E-2</v>
      </c>
      <c r="AM33">
        <f t="shared" si="28"/>
        <v>4.8780487804878037E-2</v>
      </c>
      <c r="AN33">
        <f t="shared" si="29"/>
        <v>4.878048780487805E-2</v>
      </c>
      <c r="AO33">
        <f t="shared" si="30"/>
        <v>4.878048780487805E-2</v>
      </c>
      <c r="AP33">
        <f t="shared" si="31"/>
        <v>4.8780487804878037E-2</v>
      </c>
      <c r="AQ33">
        <f t="shared" si="32"/>
        <v>4.8780487804878057E-2</v>
      </c>
      <c r="AR33">
        <f t="shared" si="33"/>
        <v>4.8780487804878057E-2</v>
      </c>
      <c r="AS33">
        <f t="shared" si="34"/>
        <v>4.8780487804878057E-2</v>
      </c>
      <c r="AT33">
        <f t="shared" si="35"/>
        <v>4.8780487804878037E-2</v>
      </c>
      <c r="AU33">
        <f t="shared" si="36"/>
        <v>4.8780487804878037E-2</v>
      </c>
      <c r="AV33">
        <f t="shared" si="37"/>
        <v>4.8780487804878037E-2</v>
      </c>
      <c r="AW33">
        <f t="shared" si="38"/>
        <v>4.8780487804878037E-2</v>
      </c>
      <c r="AX33">
        <f t="shared" si="39"/>
        <v>4.8780487804878037E-2</v>
      </c>
      <c r="AY33">
        <f t="shared" si="40"/>
        <v>4.878048780487805E-2</v>
      </c>
      <c r="AZ33">
        <f t="shared" si="41"/>
        <v>4.8780487804878037E-2</v>
      </c>
      <c r="BA33">
        <f t="shared" si="42"/>
        <v>4.878048780487805E-2</v>
      </c>
      <c r="BB33">
        <f t="shared" si="43"/>
        <v>4.878048780487805E-2</v>
      </c>
      <c r="BD33">
        <f t="shared" si="44"/>
        <v>1.0243902439024395</v>
      </c>
      <c r="BE33" s="13">
        <f t="shared" si="45"/>
        <v>4.8780487804878071E-2</v>
      </c>
    </row>
    <row r="34" spans="1:57" x14ac:dyDescent="0.3">
      <c r="A34" s="4" t="s">
        <v>25</v>
      </c>
      <c r="B34">
        <v>0</v>
      </c>
      <c r="C34">
        <v>0</v>
      </c>
      <c r="D34">
        <v>0</v>
      </c>
      <c r="E34">
        <v>1</v>
      </c>
      <c r="F34">
        <v>5</v>
      </c>
      <c r="G34">
        <f t="shared" si="0"/>
        <v>29</v>
      </c>
      <c r="H34" s="9">
        <f t="shared" si="1"/>
        <v>8</v>
      </c>
      <c r="J34" s="4" t="s">
        <v>25</v>
      </c>
      <c r="K34">
        <f t="shared" si="2"/>
        <v>0.83333333333333337</v>
      </c>
      <c r="L34">
        <f t="shared" si="3"/>
        <v>1</v>
      </c>
      <c r="M34">
        <f t="shared" si="4"/>
        <v>1.25</v>
      </c>
      <c r="N34">
        <f t="shared" si="5"/>
        <v>1</v>
      </c>
      <c r="O34">
        <f t="shared" si="6"/>
        <v>1.6666666666666667</v>
      </c>
      <c r="P34">
        <f t="shared" si="7"/>
        <v>1.6666666666666667</v>
      </c>
      <c r="Q34">
        <f t="shared" si="8"/>
        <v>5</v>
      </c>
      <c r="R34">
        <f t="shared" si="9"/>
        <v>5</v>
      </c>
      <c r="S34">
        <f t="shared" si="10"/>
        <v>0.83333333333333337</v>
      </c>
      <c r="T34">
        <f t="shared" si="11"/>
        <v>1</v>
      </c>
      <c r="U34">
        <f t="shared" si="12"/>
        <v>1</v>
      </c>
      <c r="V34">
        <f t="shared" si="13"/>
        <v>1</v>
      </c>
      <c r="W34">
        <f t="shared" si="14"/>
        <v>1.6666666666666667</v>
      </c>
      <c r="X34">
        <f t="shared" si="15"/>
        <v>1.6666666666666667</v>
      </c>
      <c r="Y34">
        <f t="shared" si="16"/>
        <v>0.83333333333333337</v>
      </c>
      <c r="Z34">
        <f t="shared" si="17"/>
        <v>0.83333333333333337</v>
      </c>
      <c r="AA34">
        <f t="shared" si="18"/>
        <v>0.83333333333333337</v>
      </c>
      <c r="AB34">
        <f t="shared" si="19"/>
        <v>2.5</v>
      </c>
      <c r="AC34">
        <f t="shared" si="20"/>
        <v>1.6666666666666667</v>
      </c>
      <c r="AD34">
        <f t="shared" si="21"/>
        <v>2.5</v>
      </c>
      <c r="AE34">
        <f t="shared" si="22"/>
        <v>2.5</v>
      </c>
      <c r="AG34" s="4" t="s">
        <v>25</v>
      </c>
      <c r="AH34">
        <f t="shared" si="23"/>
        <v>6.0975609756097553E-2</v>
      </c>
      <c r="AI34">
        <f t="shared" si="24"/>
        <v>6.0975609756097567E-2</v>
      </c>
      <c r="AJ34">
        <f t="shared" si="25"/>
        <v>6.097560975609756E-2</v>
      </c>
      <c r="AK34">
        <f t="shared" si="26"/>
        <v>6.0975609756097567E-2</v>
      </c>
      <c r="AL34">
        <f t="shared" si="27"/>
        <v>6.0975609756097553E-2</v>
      </c>
      <c r="AM34">
        <f t="shared" si="28"/>
        <v>6.0975609756097553E-2</v>
      </c>
      <c r="AN34">
        <f t="shared" si="29"/>
        <v>6.097560975609756E-2</v>
      </c>
      <c r="AO34">
        <f t="shared" si="30"/>
        <v>6.097560975609756E-2</v>
      </c>
      <c r="AP34">
        <f t="shared" si="31"/>
        <v>6.0975609756097553E-2</v>
      </c>
      <c r="AQ34">
        <f t="shared" si="32"/>
        <v>6.0975609756097567E-2</v>
      </c>
      <c r="AR34">
        <f t="shared" si="33"/>
        <v>6.0975609756097567E-2</v>
      </c>
      <c r="AS34">
        <f t="shared" si="34"/>
        <v>6.0975609756097567E-2</v>
      </c>
      <c r="AT34">
        <f t="shared" si="35"/>
        <v>6.0975609756097553E-2</v>
      </c>
      <c r="AU34">
        <f t="shared" si="36"/>
        <v>6.0975609756097553E-2</v>
      </c>
      <c r="AV34">
        <f t="shared" si="37"/>
        <v>6.0975609756097553E-2</v>
      </c>
      <c r="AW34">
        <f t="shared" si="38"/>
        <v>6.0975609756097553E-2</v>
      </c>
      <c r="AX34">
        <f t="shared" si="39"/>
        <v>6.0975609756097553E-2</v>
      </c>
      <c r="AY34">
        <f t="shared" si="40"/>
        <v>6.097560975609756E-2</v>
      </c>
      <c r="AZ34">
        <f t="shared" si="41"/>
        <v>6.0975609756097553E-2</v>
      </c>
      <c r="BA34">
        <f t="shared" si="42"/>
        <v>6.097560975609756E-2</v>
      </c>
      <c r="BB34">
        <f t="shared" si="43"/>
        <v>6.097560975609756E-2</v>
      </c>
      <c r="BD34">
        <f t="shared" si="44"/>
        <v>1.2804878048780488</v>
      </c>
      <c r="BE34" s="13">
        <f t="shared" si="45"/>
        <v>6.097560975609756E-2</v>
      </c>
    </row>
    <row r="35" spans="1:57" x14ac:dyDescent="0.3">
      <c r="A35" s="4" t="s">
        <v>26</v>
      </c>
      <c r="B35">
        <v>0</v>
      </c>
      <c r="C35">
        <v>0</v>
      </c>
      <c r="D35">
        <v>0</v>
      </c>
      <c r="E35">
        <v>5</v>
      </c>
      <c r="F35">
        <v>1</v>
      </c>
      <c r="G35">
        <f t="shared" si="0"/>
        <v>25</v>
      </c>
      <c r="H35" s="9">
        <f t="shared" si="1"/>
        <v>6</v>
      </c>
      <c r="J35" s="4" t="s">
        <v>26</v>
      </c>
      <c r="K35">
        <f t="shared" si="2"/>
        <v>0.5</v>
      </c>
      <c r="L35">
        <f t="shared" si="3"/>
        <v>0.6</v>
      </c>
      <c r="M35">
        <f t="shared" si="4"/>
        <v>0.75</v>
      </c>
      <c r="N35">
        <f t="shared" si="5"/>
        <v>0.6</v>
      </c>
      <c r="O35">
        <f t="shared" si="6"/>
        <v>1</v>
      </c>
      <c r="P35">
        <f t="shared" si="7"/>
        <v>1</v>
      </c>
      <c r="Q35">
        <f t="shared" si="8"/>
        <v>3</v>
      </c>
      <c r="R35">
        <f t="shared" si="9"/>
        <v>3</v>
      </c>
      <c r="S35">
        <f t="shared" si="10"/>
        <v>0.5</v>
      </c>
      <c r="T35">
        <f t="shared" si="11"/>
        <v>0.6</v>
      </c>
      <c r="U35">
        <f t="shared" si="12"/>
        <v>0.6</v>
      </c>
      <c r="V35">
        <f t="shared" si="13"/>
        <v>0.6</v>
      </c>
      <c r="W35">
        <f t="shared" si="14"/>
        <v>1</v>
      </c>
      <c r="X35">
        <f t="shared" si="15"/>
        <v>1</v>
      </c>
      <c r="Y35">
        <f t="shared" si="16"/>
        <v>0.5</v>
      </c>
      <c r="Z35">
        <f t="shared" si="17"/>
        <v>0.5</v>
      </c>
      <c r="AA35">
        <f t="shared" si="18"/>
        <v>0.5</v>
      </c>
      <c r="AB35">
        <f t="shared" si="19"/>
        <v>1.5</v>
      </c>
      <c r="AC35">
        <f t="shared" si="20"/>
        <v>1</v>
      </c>
      <c r="AD35">
        <f t="shared" si="21"/>
        <v>1.5</v>
      </c>
      <c r="AE35">
        <f t="shared" si="22"/>
        <v>1.5</v>
      </c>
      <c r="AG35" s="4" t="s">
        <v>26</v>
      </c>
      <c r="AH35">
        <f t="shared" si="23"/>
        <v>3.6585365853658527E-2</v>
      </c>
      <c r="AI35">
        <f t="shared" si="24"/>
        <v>3.6585365853658541E-2</v>
      </c>
      <c r="AJ35">
        <f t="shared" si="25"/>
        <v>3.6585365853658534E-2</v>
      </c>
      <c r="AK35">
        <f t="shared" si="26"/>
        <v>3.6585365853658541E-2</v>
      </c>
      <c r="AL35">
        <f t="shared" si="27"/>
        <v>3.6585365853658527E-2</v>
      </c>
      <c r="AM35">
        <f t="shared" si="28"/>
        <v>3.6585365853658527E-2</v>
      </c>
      <c r="AN35">
        <f t="shared" si="29"/>
        <v>3.6585365853658534E-2</v>
      </c>
      <c r="AO35">
        <f t="shared" si="30"/>
        <v>3.6585365853658534E-2</v>
      </c>
      <c r="AP35">
        <f t="shared" si="31"/>
        <v>3.6585365853658527E-2</v>
      </c>
      <c r="AQ35">
        <f t="shared" si="32"/>
        <v>3.6585365853658541E-2</v>
      </c>
      <c r="AR35">
        <f t="shared" si="33"/>
        <v>3.6585365853658541E-2</v>
      </c>
      <c r="AS35">
        <f t="shared" si="34"/>
        <v>3.6585365853658541E-2</v>
      </c>
      <c r="AT35">
        <f t="shared" si="35"/>
        <v>3.6585365853658527E-2</v>
      </c>
      <c r="AU35">
        <f t="shared" si="36"/>
        <v>3.6585365853658527E-2</v>
      </c>
      <c r="AV35">
        <f t="shared" si="37"/>
        <v>3.6585365853658527E-2</v>
      </c>
      <c r="AW35">
        <f t="shared" si="38"/>
        <v>3.6585365853658527E-2</v>
      </c>
      <c r="AX35">
        <f t="shared" si="39"/>
        <v>3.6585365853658527E-2</v>
      </c>
      <c r="AY35">
        <f t="shared" si="40"/>
        <v>3.6585365853658534E-2</v>
      </c>
      <c r="AZ35">
        <f t="shared" si="41"/>
        <v>3.6585365853658527E-2</v>
      </c>
      <c r="BA35">
        <f t="shared" si="42"/>
        <v>3.6585365853658534E-2</v>
      </c>
      <c r="BB35">
        <f t="shared" si="43"/>
        <v>3.6585365853658534E-2</v>
      </c>
      <c r="BD35">
        <f t="shared" si="44"/>
        <v>0.7682926829268294</v>
      </c>
      <c r="BE35" s="13">
        <f t="shared" si="45"/>
        <v>3.6585365853658541E-2</v>
      </c>
    </row>
    <row r="36" spans="1:57" x14ac:dyDescent="0.3">
      <c r="A36" s="4" t="s">
        <v>27</v>
      </c>
      <c r="B36">
        <v>0</v>
      </c>
      <c r="C36">
        <v>0</v>
      </c>
      <c r="D36">
        <v>1</v>
      </c>
      <c r="E36">
        <v>3</v>
      </c>
      <c r="F36">
        <v>2</v>
      </c>
      <c r="G36">
        <f t="shared" si="0"/>
        <v>25</v>
      </c>
      <c r="H36" s="9">
        <f t="shared" si="1"/>
        <v>6</v>
      </c>
      <c r="J36" s="4" t="s">
        <v>27</v>
      </c>
      <c r="K36">
        <f t="shared" si="2"/>
        <v>0.5</v>
      </c>
      <c r="L36">
        <f t="shared" si="3"/>
        <v>0.6</v>
      </c>
      <c r="M36">
        <f t="shared" si="4"/>
        <v>0.75</v>
      </c>
      <c r="N36">
        <f t="shared" si="5"/>
        <v>0.6</v>
      </c>
      <c r="O36">
        <f t="shared" si="6"/>
        <v>1</v>
      </c>
      <c r="P36">
        <f t="shared" si="7"/>
        <v>1</v>
      </c>
      <c r="Q36">
        <f t="shared" si="8"/>
        <v>3</v>
      </c>
      <c r="R36">
        <f t="shared" si="9"/>
        <v>3</v>
      </c>
      <c r="S36">
        <f t="shared" si="10"/>
        <v>0.5</v>
      </c>
      <c r="T36">
        <f t="shared" si="11"/>
        <v>0.6</v>
      </c>
      <c r="U36">
        <f t="shared" si="12"/>
        <v>0.6</v>
      </c>
      <c r="V36">
        <f t="shared" si="13"/>
        <v>0.6</v>
      </c>
      <c r="W36">
        <f t="shared" si="14"/>
        <v>1</v>
      </c>
      <c r="X36">
        <f t="shared" si="15"/>
        <v>1</v>
      </c>
      <c r="Y36">
        <f t="shared" si="16"/>
        <v>0.5</v>
      </c>
      <c r="Z36">
        <f t="shared" si="17"/>
        <v>0.5</v>
      </c>
      <c r="AA36">
        <f t="shared" si="18"/>
        <v>0.5</v>
      </c>
      <c r="AB36">
        <f t="shared" si="19"/>
        <v>1.5</v>
      </c>
      <c r="AC36">
        <f t="shared" si="20"/>
        <v>1</v>
      </c>
      <c r="AD36">
        <f t="shared" si="21"/>
        <v>1.5</v>
      </c>
      <c r="AE36">
        <f t="shared" si="22"/>
        <v>1.5</v>
      </c>
      <c r="AG36" s="4" t="s">
        <v>27</v>
      </c>
      <c r="AH36">
        <f t="shared" si="23"/>
        <v>3.6585365853658527E-2</v>
      </c>
      <c r="AI36">
        <f t="shared" si="24"/>
        <v>3.6585365853658541E-2</v>
      </c>
      <c r="AJ36">
        <f t="shared" si="25"/>
        <v>3.6585365853658534E-2</v>
      </c>
      <c r="AK36">
        <f t="shared" si="26"/>
        <v>3.6585365853658541E-2</v>
      </c>
      <c r="AL36">
        <f t="shared" si="27"/>
        <v>3.6585365853658527E-2</v>
      </c>
      <c r="AM36">
        <f t="shared" si="28"/>
        <v>3.6585365853658527E-2</v>
      </c>
      <c r="AN36">
        <f t="shared" si="29"/>
        <v>3.6585365853658534E-2</v>
      </c>
      <c r="AO36">
        <f t="shared" si="30"/>
        <v>3.6585365853658534E-2</v>
      </c>
      <c r="AP36">
        <f t="shared" si="31"/>
        <v>3.6585365853658527E-2</v>
      </c>
      <c r="AQ36">
        <f t="shared" si="32"/>
        <v>3.6585365853658541E-2</v>
      </c>
      <c r="AR36">
        <f t="shared" si="33"/>
        <v>3.6585365853658541E-2</v>
      </c>
      <c r="AS36">
        <f t="shared" si="34"/>
        <v>3.6585365853658541E-2</v>
      </c>
      <c r="AT36">
        <f t="shared" si="35"/>
        <v>3.6585365853658527E-2</v>
      </c>
      <c r="AU36">
        <f t="shared" si="36"/>
        <v>3.6585365853658527E-2</v>
      </c>
      <c r="AV36">
        <f t="shared" si="37"/>
        <v>3.6585365853658527E-2</v>
      </c>
      <c r="AW36">
        <f t="shared" si="38"/>
        <v>3.6585365853658527E-2</v>
      </c>
      <c r="AX36">
        <f t="shared" si="39"/>
        <v>3.6585365853658527E-2</v>
      </c>
      <c r="AY36">
        <f t="shared" si="40"/>
        <v>3.6585365853658534E-2</v>
      </c>
      <c r="AZ36">
        <f t="shared" si="41"/>
        <v>3.6585365853658527E-2</v>
      </c>
      <c r="BA36">
        <f t="shared" si="42"/>
        <v>3.6585365853658534E-2</v>
      </c>
      <c r="BB36">
        <f t="shared" si="43"/>
        <v>3.6585365853658534E-2</v>
      </c>
      <c r="BD36">
        <f t="shared" si="44"/>
        <v>0.7682926829268294</v>
      </c>
      <c r="BE36" s="13">
        <f t="shared" si="45"/>
        <v>3.6585365853658541E-2</v>
      </c>
    </row>
    <row r="37" spans="1:57" x14ac:dyDescent="0.3">
      <c r="A37" s="4" t="s">
        <v>28</v>
      </c>
      <c r="B37">
        <v>0</v>
      </c>
      <c r="C37">
        <v>0</v>
      </c>
      <c r="D37">
        <v>2</v>
      </c>
      <c r="E37">
        <v>4</v>
      </c>
      <c r="F37">
        <v>0</v>
      </c>
      <c r="G37">
        <f t="shared" si="0"/>
        <v>22</v>
      </c>
      <c r="H37" s="9">
        <f t="shared" si="1"/>
        <v>4</v>
      </c>
      <c r="J37" s="4" t="s">
        <v>28</v>
      </c>
      <c r="K37">
        <f t="shared" si="2"/>
        <v>0.16666666666666666</v>
      </c>
      <c r="L37">
        <f t="shared" si="3"/>
        <v>0.2</v>
      </c>
      <c r="M37">
        <f t="shared" si="4"/>
        <v>0.25</v>
      </c>
      <c r="N37">
        <f t="shared" si="5"/>
        <v>0.2</v>
      </c>
      <c r="O37">
        <f t="shared" si="6"/>
        <v>0.33333333333333331</v>
      </c>
      <c r="P37">
        <f t="shared" si="7"/>
        <v>0.33333333333333331</v>
      </c>
      <c r="Q37">
        <f t="shared" si="8"/>
        <v>1</v>
      </c>
      <c r="R37">
        <f t="shared" si="9"/>
        <v>1</v>
      </c>
      <c r="S37">
        <f t="shared" si="10"/>
        <v>0.16666666666666666</v>
      </c>
      <c r="T37">
        <f t="shared" si="11"/>
        <v>0.2</v>
      </c>
      <c r="U37">
        <f t="shared" si="12"/>
        <v>0.2</v>
      </c>
      <c r="V37">
        <f t="shared" si="13"/>
        <v>0.2</v>
      </c>
      <c r="W37">
        <f t="shared" si="14"/>
        <v>0.33333333333333331</v>
      </c>
      <c r="X37">
        <f t="shared" si="15"/>
        <v>0.33333333333333331</v>
      </c>
      <c r="Y37">
        <f t="shared" si="16"/>
        <v>0.16666666666666666</v>
      </c>
      <c r="Z37">
        <f t="shared" si="17"/>
        <v>0.16666666666666666</v>
      </c>
      <c r="AA37">
        <f t="shared" si="18"/>
        <v>0.16666666666666666</v>
      </c>
      <c r="AB37">
        <f t="shared" si="19"/>
        <v>0.5</v>
      </c>
      <c r="AC37">
        <f t="shared" si="20"/>
        <v>0.33333333333333331</v>
      </c>
      <c r="AD37">
        <f t="shared" si="21"/>
        <v>0.5</v>
      </c>
      <c r="AE37">
        <f t="shared" si="22"/>
        <v>0.5</v>
      </c>
      <c r="AG37" s="4" t="s">
        <v>28</v>
      </c>
      <c r="AH37">
        <f t="shared" si="23"/>
        <v>1.2195121951219509E-2</v>
      </c>
      <c r="AI37">
        <f t="shared" si="24"/>
        <v>1.2195121951219514E-2</v>
      </c>
      <c r="AJ37">
        <f t="shared" si="25"/>
        <v>1.2195121951219513E-2</v>
      </c>
      <c r="AK37">
        <f t="shared" si="26"/>
        <v>1.2195121951219514E-2</v>
      </c>
      <c r="AL37">
        <f t="shared" si="27"/>
        <v>1.2195121951219509E-2</v>
      </c>
      <c r="AM37">
        <f t="shared" si="28"/>
        <v>1.2195121951219509E-2</v>
      </c>
      <c r="AN37">
        <f t="shared" si="29"/>
        <v>1.2195121951219513E-2</v>
      </c>
      <c r="AO37">
        <f t="shared" si="30"/>
        <v>1.2195121951219513E-2</v>
      </c>
      <c r="AP37">
        <f t="shared" si="31"/>
        <v>1.2195121951219509E-2</v>
      </c>
      <c r="AQ37">
        <f t="shared" si="32"/>
        <v>1.2195121951219514E-2</v>
      </c>
      <c r="AR37">
        <f t="shared" si="33"/>
        <v>1.2195121951219514E-2</v>
      </c>
      <c r="AS37">
        <f t="shared" si="34"/>
        <v>1.2195121951219514E-2</v>
      </c>
      <c r="AT37">
        <f t="shared" si="35"/>
        <v>1.2195121951219509E-2</v>
      </c>
      <c r="AU37">
        <f t="shared" si="36"/>
        <v>1.2195121951219509E-2</v>
      </c>
      <c r="AV37">
        <f t="shared" si="37"/>
        <v>1.2195121951219509E-2</v>
      </c>
      <c r="AW37">
        <f t="shared" si="38"/>
        <v>1.2195121951219509E-2</v>
      </c>
      <c r="AX37">
        <f t="shared" si="39"/>
        <v>1.2195121951219509E-2</v>
      </c>
      <c r="AY37">
        <f t="shared" si="40"/>
        <v>1.2195121951219513E-2</v>
      </c>
      <c r="AZ37">
        <f t="shared" si="41"/>
        <v>1.2195121951219509E-2</v>
      </c>
      <c r="BA37">
        <f t="shared" si="42"/>
        <v>1.2195121951219513E-2</v>
      </c>
      <c r="BB37">
        <f t="shared" si="43"/>
        <v>1.2195121951219513E-2</v>
      </c>
      <c r="BD37">
        <f t="shared" si="44"/>
        <v>0.25609756097560987</v>
      </c>
      <c r="BE37" s="13">
        <f t="shared" si="45"/>
        <v>1.2195121951219518E-2</v>
      </c>
    </row>
    <row r="38" spans="1:57" x14ac:dyDescent="0.3">
      <c r="A38" s="4" t="s">
        <v>29</v>
      </c>
      <c r="B38">
        <v>0</v>
      </c>
      <c r="C38">
        <v>0</v>
      </c>
      <c r="D38">
        <v>2</v>
      </c>
      <c r="E38">
        <v>3</v>
      </c>
      <c r="F38">
        <v>1</v>
      </c>
      <c r="G38">
        <f t="shared" si="0"/>
        <v>23</v>
      </c>
      <c r="H38" s="9">
        <f t="shared" si="1"/>
        <v>4</v>
      </c>
      <c r="J38" s="4" t="s">
        <v>29</v>
      </c>
      <c r="K38">
        <f t="shared" si="2"/>
        <v>0.16666666666666666</v>
      </c>
      <c r="L38">
        <f t="shared" si="3"/>
        <v>0.2</v>
      </c>
      <c r="M38">
        <f t="shared" si="4"/>
        <v>0.25</v>
      </c>
      <c r="N38">
        <f t="shared" si="5"/>
        <v>0.2</v>
      </c>
      <c r="O38">
        <f t="shared" si="6"/>
        <v>0.33333333333333331</v>
      </c>
      <c r="P38">
        <f t="shared" si="7"/>
        <v>0.33333333333333331</v>
      </c>
      <c r="Q38">
        <f t="shared" si="8"/>
        <v>1</v>
      </c>
      <c r="R38">
        <f t="shared" si="9"/>
        <v>1</v>
      </c>
      <c r="S38">
        <f t="shared" si="10"/>
        <v>0.16666666666666666</v>
      </c>
      <c r="T38">
        <f t="shared" si="11"/>
        <v>0.2</v>
      </c>
      <c r="U38">
        <f t="shared" si="12"/>
        <v>0.2</v>
      </c>
      <c r="V38">
        <f t="shared" si="13"/>
        <v>0.2</v>
      </c>
      <c r="W38">
        <f t="shared" si="14"/>
        <v>0.33333333333333331</v>
      </c>
      <c r="X38">
        <f t="shared" si="15"/>
        <v>0.33333333333333331</v>
      </c>
      <c r="Y38">
        <f t="shared" si="16"/>
        <v>0.16666666666666666</v>
      </c>
      <c r="Z38">
        <f t="shared" si="17"/>
        <v>0.16666666666666666</v>
      </c>
      <c r="AA38">
        <f t="shared" si="18"/>
        <v>0.16666666666666666</v>
      </c>
      <c r="AB38">
        <f t="shared" si="19"/>
        <v>0.5</v>
      </c>
      <c r="AC38">
        <f t="shared" si="20"/>
        <v>0.33333333333333331</v>
      </c>
      <c r="AD38">
        <f t="shared" si="21"/>
        <v>0.5</v>
      </c>
      <c r="AE38">
        <f t="shared" si="22"/>
        <v>0.5</v>
      </c>
      <c r="AG38" s="4" t="s">
        <v>29</v>
      </c>
      <c r="AH38">
        <f t="shared" si="23"/>
        <v>1.2195121951219509E-2</v>
      </c>
      <c r="AI38">
        <f t="shared" si="24"/>
        <v>1.2195121951219514E-2</v>
      </c>
      <c r="AJ38">
        <f t="shared" si="25"/>
        <v>1.2195121951219513E-2</v>
      </c>
      <c r="AK38">
        <f t="shared" si="26"/>
        <v>1.2195121951219514E-2</v>
      </c>
      <c r="AL38">
        <f t="shared" si="27"/>
        <v>1.2195121951219509E-2</v>
      </c>
      <c r="AM38">
        <f t="shared" si="28"/>
        <v>1.2195121951219509E-2</v>
      </c>
      <c r="AN38">
        <f t="shared" si="29"/>
        <v>1.2195121951219513E-2</v>
      </c>
      <c r="AO38">
        <f t="shared" si="30"/>
        <v>1.2195121951219513E-2</v>
      </c>
      <c r="AP38">
        <f t="shared" si="31"/>
        <v>1.2195121951219509E-2</v>
      </c>
      <c r="AQ38">
        <f t="shared" si="32"/>
        <v>1.2195121951219514E-2</v>
      </c>
      <c r="AR38">
        <f t="shared" si="33"/>
        <v>1.2195121951219514E-2</v>
      </c>
      <c r="AS38">
        <f t="shared" si="34"/>
        <v>1.2195121951219514E-2</v>
      </c>
      <c r="AT38">
        <f t="shared" si="35"/>
        <v>1.2195121951219509E-2</v>
      </c>
      <c r="AU38">
        <f t="shared" si="36"/>
        <v>1.2195121951219509E-2</v>
      </c>
      <c r="AV38">
        <f t="shared" si="37"/>
        <v>1.2195121951219509E-2</v>
      </c>
      <c r="AW38">
        <f t="shared" si="38"/>
        <v>1.2195121951219509E-2</v>
      </c>
      <c r="AX38">
        <f t="shared" si="39"/>
        <v>1.2195121951219509E-2</v>
      </c>
      <c r="AY38">
        <f t="shared" si="40"/>
        <v>1.2195121951219513E-2</v>
      </c>
      <c r="AZ38">
        <f t="shared" si="41"/>
        <v>1.2195121951219509E-2</v>
      </c>
      <c r="BA38">
        <f t="shared" si="42"/>
        <v>1.2195121951219513E-2</v>
      </c>
      <c r="BB38">
        <f t="shared" si="43"/>
        <v>1.2195121951219513E-2</v>
      </c>
      <c r="BD38">
        <f t="shared" si="44"/>
        <v>0.25609756097560987</v>
      </c>
      <c r="BE38" s="13">
        <f t="shared" si="45"/>
        <v>1.2195121951219518E-2</v>
      </c>
    </row>
    <row r="39" spans="1:57" x14ac:dyDescent="0.3">
      <c r="A39" s="4" t="s">
        <v>30</v>
      </c>
      <c r="B39">
        <v>0</v>
      </c>
      <c r="C39">
        <v>0</v>
      </c>
      <c r="D39">
        <v>0</v>
      </c>
      <c r="E39">
        <v>0</v>
      </c>
      <c r="F39">
        <v>6</v>
      </c>
      <c r="G39">
        <f t="shared" si="0"/>
        <v>30</v>
      </c>
      <c r="H39" s="9">
        <f t="shared" si="1"/>
        <v>9</v>
      </c>
      <c r="J39" s="4" t="s">
        <v>30</v>
      </c>
      <c r="K39">
        <f t="shared" si="2"/>
        <v>1</v>
      </c>
      <c r="L39">
        <f t="shared" si="3"/>
        <v>1.2</v>
      </c>
      <c r="M39">
        <f t="shared" si="4"/>
        <v>1.5</v>
      </c>
      <c r="N39">
        <f t="shared" si="5"/>
        <v>1.2</v>
      </c>
      <c r="O39">
        <f t="shared" si="6"/>
        <v>2</v>
      </c>
      <c r="P39">
        <f t="shared" si="7"/>
        <v>2</v>
      </c>
      <c r="Q39">
        <f t="shared" si="8"/>
        <v>6</v>
      </c>
      <c r="R39">
        <f t="shared" si="9"/>
        <v>6</v>
      </c>
      <c r="S39">
        <f t="shared" si="10"/>
        <v>1</v>
      </c>
      <c r="T39">
        <f t="shared" si="11"/>
        <v>1.2</v>
      </c>
      <c r="U39">
        <f t="shared" si="12"/>
        <v>1.2</v>
      </c>
      <c r="V39">
        <f t="shared" si="13"/>
        <v>1.2</v>
      </c>
      <c r="W39">
        <f t="shared" si="14"/>
        <v>2</v>
      </c>
      <c r="X39">
        <f t="shared" si="15"/>
        <v>2</v>
      </c>
      <c r="Y39">
        <f t="shared" si="16"/>
        <v>1</v>
      </c>
      <c r="Z39">
        <f t="shared" si="17"/>
        <v>1</v>
      </c>
      <c r="AA39">
        <f t="shared" si="18"/>
        <v>1</v>
      </c>
      <c r="AB39">
        <f t="shared" si="19"/>
        <v>3</v>
      </c>
      <c r="AC39">
        <f t="shared" si="20"/>
        <v>2</v>
      </c>
      <c r="AD39">
        <f t="shared" si="21"/>
        <v>3</v>
      </c>
      <c r="AE39">
        <f t="shared" si="22"/>
        <v>3</v>
      </c>
      <c r="AG39" s="4" t="s">
        <v>30</v>
      </c>
      <c r="AH39">
        <f t="shared" si="23"/>
        <v>7.3170731707317055E-2</v>
      </c>
      <c r="AI39">
        <f t="shared" si="24"/>
        <v>7.3170731707317083E-2</v>
      </c>
      <c r="AJ39">
        <f t="shared" si="25"/>
        <v>7.3170731707317069E-2</v>
      </c>
      <c r="AK39">
        <f t="shared" si="26"/>
        <v>7.3170731707317083E-2</v>
      </c>
      <c r="AL39">
        <f t="shared" si="27"/>
        <v>7.3170731707317055E-2</v>
      </c>
      <c r="AM39">
        <f t="shared" si="28"/>
        <v>7.3170731707317055E-2</v>
      </c>
      <c r="AN39">
        <f t="shared" si="29"/>
        <v>7.3170731707317069E-2</v>
      </c>
      <c r="AO39">
        <f t="shared" si="30"/>
        <v>7.3170731707317069E-2</v>
      </c>
      <c r="AP39">
        <f t="shared" si="31"/>
        <v>7.3170731707317055E-2</v>
      </c>
      <c r="AQ39">
        <f t="shared" si="32"/>
        <v>7.3170731707317083E-2</v>
      </c>
      <c r="AR39">
        <f t="shared" si="33"/>
        <v>7.3170731707317083E-2</v>
      </c>
      <c r="AS39">
        <f t="shared" si="34"/>
        <v>7.3170731707317083E-2</v>
      </c>
      <c r="AT39">
        <f t="shared" si="35"/>
        <v>7.3170731707317055E-2</v>
      </c>
      <c r="AU39">
        <f t="shared" si="36"/>
        <v>7.3170731707317055E-2</v>
      </c>
      <c r="AV39">
        <f t="shared" si="37"/>
        <v>7.3170731707317055E-2</v>
      </c>
      <c r="AW39">
        <f t="shared" si="38"/>
        <v>7.3170731707317055E-2</v>
      </c>
      <c r="AX39">
        <f t="shared" si="39"/>
        <v>7.3170731707317055E-2</v>
      </c>
      <c r="AY39">
        <f t="shared" si="40"/>
        <v>7.3170731707317069E-2</v>
      </c>
      <c r="AZ39">
        <f t="shared" si="41"/>
        <v>7.3170731707317055E-2</v>
      </c>
      <c r="BA39">
        <f t="shared" si="42"/>
        <v>7.3170731707317069E-2</v>
      </c>
      <c r="BB39">
        <f t="shared" si="43"/>
        <v>7.3170731707317069E-2</v>
      </c>
      <c r="BD39">
        <f t="shared" si="44"/>
        <v>1.5365853658536588</v>
      </c>
      <c r="BE39" s="13">
        <f t="shared" si="45"/>
        <v>7.3170731707317083E-2</v>
      </c>
    </row>
    <row r="40" spans="1:57" x14ac:dyDescent="0.3">
      <c r="A40" s="4" t="s">
        <v>31</v>
      </c>
      <c r="B40">
        <v>0</v>
      </c>
      <c r="C40">
        <v>0</v>
      </c>
      <c r="D40">
        <v>0</v>
      </c>
      <c r="E40">
        <v>2</v>
      </c>
      <c r="F40">
        <v>4</v>
      </c>
      <c r="G40">
        <f t="shared" si="0"/>
        <v>28</v>
      </c>
      <c r="H40" s="9">
        <f t="shared" si="1"/>
        <v>8</v>
      </c>
      <c r="J40" s="4" t="s">
        <v>31</v>
      </c>
      <c r="K40">
        <f t="shared" si="2"/>
        <v>0.83333333333333337</v>
      </c>
      <c r="L40">
        <f t="shared" si="3"/>
        <v>1</v>
      </c>
      <c r="M40">
        <f t="shared" si="4"/>
        <v>1.25</v>
      </c>
      <c r="N40">
        <f t="shared" si="5"/>
        <v>1</v>
      </c>
      <c r="O40">
        <f t="shared" si="6"/>
        <v>1.6666666666666667</v>
      </c>
      <c r="P40">
        <f t="shared" si="7"/>
        <v>1.6666666666666667</v>
      </c>
      <c r="Q40">
        <f t="shared" si="8"/>
        <v>5</v>
      </c>
      <c r="R40">
        <f t="shared" si="9"/>
        <v>5</v>
      </c>
      <c r="S40">
        <f t="shared" si="10"/>
        <v>0.83333333333333337</v>
      </c>
      <c r="T40">
        <f t="shared" si="11"/>
        <v>1</v>
      </c>
      <c r="U40">
        <f t="shared" si="12"/>
        <v>1</v>
      </c>
      <c r="V40">
        <f t="shared" si="13"/>
        <v>1</v>
      </c>
      <c r="W40">
        <f t="shared" si="14"/>
        <v>1.6666666666666667</v>
      </c>
      <c r="X40">
        <f t="shared" si="15"/>
        <v>1.6666666666666667</v>
      </c>
      <c r="Y40">
        <f t="shared" si="16"/>
        <v>0.83333333333333337</v>
      </c>
      <c r="Z40">
        <f t="shared" si="17"/>
        <v>0.83333333333333337</v>
      </c>
      <c r="AA40">
        <f t="shared" si="18"/>
        <v>0.83333333333333337</v>
      </c>
      <c r="AB40">
        <f t="shared" si="19"/>
        <v>2.5</v>
      </c>
      <c r="AC40">
        <f t="shared" si="20"/>
        <v>1.6666666666666667</v>
      </c>
      <c r="AD40">
        <f t="shared" si="21"/>
        <v>2.5</v>
      </c>
      <c r="AE40">
        <f t="shared" si="22"/>
        <v>2.5</v>
      </c>
      <c r="AG40" s="4" t="s">
        <v>31</v>
      </c>
      <c r="AH40">
        <f t="shared" si="23"/>
        <v>6.0975609756097553E-2</v>
      </c>
      <c r="AI40">
        <f t="shared" si="24"/>
        <v>6.0975609756097567E-2</v>
      </c>
      <c r="AJ40">
        <f t="shared" si="25"/>
        <v>6.097560975609756E-2</v>
      </c>
      <c r="AK40">
        <f t="shared" si="26"/>
        <v>6.0975609756097567E-2</v>
      </c>
      <c r="AL40">
        <f t="shared" si="27"/>
        <v>6.0975609756097553E-2</v>
      </c>
      <c r="AM40">
        <f t="shared" si="28"/>
        <v>6.0975609756097553E-2</v>
      </c>
      <c r="AN40">
        <f t="shared" si="29"/>
        <v>6.097560975609756E-2</v>
      </c>
      <c r="AO40">
        <f t="shared" si="30"/>
        <v>6.097560975609756E-2</v>
      </c>
      <c r="AP40">
        <f t="shared" si="31"/>
        <v>6.0975609756097553E-2</v>
      </c>
      <c r="AQ40">
        <f t="shared" si="32"/>
        <v>6.0975609756097567E-2</v>
      </c>
      <c r="AR40">
        <f t="shared" si="33"/>
        <v>6.0975609756097567E-2</v>
      </c>
      <c r="AS40">
        <f t="shared" si="34"/>
        <v>6.0975609756097567E-2</v>
      </c>
      <c r="AT40">
        <f t="shared" si="35"/>
        <v>6.0975609756097553E-2</v>
      </c>
      <c r="AU40">
        <f t="shared" si="36"/>
        <v>6.0975609756097553E-2</v>
      </c>
      <c r="AV40">
        <f t="shared" si="37"/>
        <v>6.0975609756097553E-2</v>
      </c>
      <c r="AW40">
        <f t="shared" si="38"/>
        <v>6.0975609756097553E-2</v>
      </c>
      <c r="AX40">
        <f t="shared" si="39"/>
        <v>6.0975609756097553E-2</v>
      </c>
      <c r="AY40">
        <f t="shared" si="40"/>
        <v>6.097560975609756E-2</v>
      </c>
      <c r="AZ40">
        <f t="shared" si="41"/>
        <v>6.0975609756097553E-2</v>
      </c>
      <c r="BA40">
        <f t="shared" si="42"/>
        <v>6.097560975609756E-2</v>
      </c>
      <c r="BB40">
        <f t="shared" si="43"/>
        <v>6.097560975609756E-2</v>
      </c>
      <c r="BD40">
        <f t="shared" si="44"/>
        <v>1.2804878048780488</v>
      </c>
      <c r="BE40" s="13">
        <f t="shared" si="45"/>
        <v>6.097560975609756E-2</v>
      </c>
    </row>
    <row r="41" spans="1:57" x14ac:dyDescent="0.3">
      <c r="A41" s="4" t="s">
        <v>32</v>
      </c>
      <c r="B41">
        <v>0</v>
      </c>
      <c r="C41">
        <v>0</v>
      </c>
      <c r="D41">
        <v>0</v>
      </c>
      <c r="E41">
        <v>1</v>
      </c>
      <c r="F41">
        <v>5</v>
      </c>
      <c r="G41">
        <f t="shared" si="0"/>
        <v>29</v>
      </c>
      <c r="H41" s="9">
        <f t="shared" si="1"/>
        <v>8</v>
      </c>
      <c r="J41" s="4" t="s">
        <v>32</v>
      </c>
      <c r="K41">
        <f t="shared" si="2"/>
        <v>0.83333333333333337</v>
      </c>
      <c r="L41">
        <f t="shared" si="3"/>
        <v>1</v>
      </c>
      <c r="M41">
        <f t="shared" si="4"/>
        <v>1.25</v>
      </c>
      <c r="N41">
        <f t="shared" si="5"/>
        <v>1</v>
      </c>
      <c r="O41">
        <f t="shared" si="6"/>
        <v>1.6666666666666667</v>
      </c>
      <c r="P41">
        <f t="shared" si="7"/>
        <v>1.6666666666666667</v>
      </c>
      <c r="Q41">
        <f t="shared" si="8"/>
        <v>5</v>
      </c>
      <c r="R41">
        <f t="shared" si="9"/>
        <v>5</v>
      </c>
      <c r="S41">
        <f t="shared" si="10"/>
        <v>0.83333333333333337</v>
      </c>
      <c r="T41">
        <f t="shared" si="11"/>
        <v>1</v>
      </c>
      <c r="U41">
        <f t="shared" si="12"/>
        <v>1</v>
      </c>
      <c r="V41">
        <f t="shared" si="13"/>
        <v>1</v>
      </c>
      <c r="W41">
        <f t="shared" si="14"/>
        <v>1.6666666666666667</v>
      </c>
      <c r="X41">
        <f t="shared" si="15"/>
        <v>1.6666666666666667</v>
      </c>
      <c r="Y41">
        <f t="shared" si="16"/>
        <v>0.83333333333333337</v>
      </c>
      <c r="Z41">
        <f t="shared" si="17"/>
        <v>0.83333333333333337</v>
      </c>
      <c r="AA41">
        <f t="shared" si="18"/>
        <v>0.83333333333333337</v>
      </c>
      <c r="AB41">
        <f t="shared" si="19"/>
        <v>2.5</v>
      </c>
      <c r="AC41">
        <f t="shared" si="20"/>
        <v>1.6666666666666667</v>
      </c>
      <c r="AD41">
        <f t="shared" si="21"/>
        <v>2.5</v>
      </c>
      <c r="AE41">
        <f t="shared" si="22"/>
        <v>2.5</v>
      </c>
      <c r="AG41" s="4" t="s">
        <v>32</v>
      </c>
      <c r="AH41">
        <f t="shared" si="23"/>
        <v>6.0975609756097553E-2</v>
      </c>
      <c r="AI41">
        <f t="shared" si="24"/>
        <v>6.0975609756097567E-2</v>
      </c>
      <c r="AJ41">
        <f t="shared" si="25"/>
        <v>6.097560975609756E-2</v>
      </c>
      <c r="AK41">
        <f t="shared" si="26"/>
        <v>6.0975609756097567E-2</v>
      </c>
      <c r="AL41">
        <f t="shared" si="27"/>
        <v>6.0975609756097553E-2</v>
      </c>
      <c r="AM41">
        <f t="shared" si="28"/>
        <v>6.0975609756097553E-2</v>
      </c>
      <c r="AN41">
        <f t="shared" si="29"/>
        <v>6.097560975609756E-2</v>
      </c>
      <c r="AO41">
        <f t="shared" si="30"/>
        <v>6.097560975609756E-2</v>
      </c>
      <c r="AP41">
        <f t="shared" si="31"/>
        <v>6.0975609756097553E-2</v>
      </c>
      <c r="AQ41">
        <f t="shared" si="32"/>
        <v>6.0975609756097567E-2</v>
      </c>
      <c r="AR41">
        <f t="shared" si="33"/>
        <v>6.0975609756097567E-2</v>
      </c>
      <c r="AS41">
        <f t="shared" si="34"/>
        <v>6.0975609756097567E-2</v>
      </c>
      <c r="AT41">
        <f t="shared" si="35"/>
        <v>6.0975609756097553E-2</v>
      </c>
      <c r="AU41">
        <f t="shared" si="36"/>
        <v>6.0975609756097553E-2</v>
      </c>
      <c r="AV41">
        <f t="shared" si="37"/>
        <v>6.0975609756097553E-2</v>
      </c>
      <c r="AW41">
        <f t="shared" si="38"/>
        <v>6.0975609756097553E-2</v>
      </c>
      <c r="AX41">
        <f t="shared" si="39"/>
        <v>6.0975609756097553E-2</v>
      </c>
      <c r="AY41">
        <f t="shared" si="40"/>
        <v>6.097560975609756E-2</v>
      </c>
      <c r="AZ41">
        <f t="shared" si="41"/>
        <v>6.0975609756097553E-2</v>
      </c>
      <c r="BA41">
        <f t="shared" si="42"/>
        <v>6.097560975609756E-2</v>
      </c>
      <c r="BB41">
        <f t="shared" si="43"/>
        <v>6.097560975609756E-2</v>
      </c>
      <c r="BD41">
        <f t="shared" si="44"/>
        <v>1.2804878048780488</v>
      </c>
      <c r="BE41" s="13">
        <f t="shared" si="45"/>
        <v>6.097560975609756E-2</v>
      </c>
    </row>
    <row r="42" spans="1:57" x14ac:dyDescent="0.3">
      <c r="A42" s="4" t="s">
        <v>33</v>
      </c>
      <c r="B42">
        <v>0</v>
      </c>
      <c r="C42">
        <v>0</v>
      </c>
      <c r="D42">
        <v>0</v>
      </c>
      <c r="E42">
        <v>2</v>
      </c>
      <c r="F42">
        <v>4</v>
      </c>
      <c r="G42">
        <f t="shared" si="0"/>
        <v>28</v>
      </c>
      <c r="H42" s="9">
        <f t="shared" si="1"/>
        <v>8</v>
      </c>
      <c r="J42" s="4" t="s">
        <v>33</v>
      </c>
      <c r="K42">
        <f t="shared" si="2"/>
        <v>0.83333333333333337</v>
      </c>
      <c r="L42">
        <f t="shared" si="3"/>
        <v>1</v>
      </c>
      <c r="M42">
        <f t="shared" si="4"/>
        <v>1.25</v>
      </c>
      <c r="N42">
        <f t="shared" si="5"/>
        <v>1</v>
      </c>
      <c r="O42">
        <f t="shared" si="6"/>
        <v>1.6666666666666667</v>
      </c>
      <c r="P42">
        <f t="shared" si="7"/>
        <v>1.6666666666666667</v>
      </c>
      <c r="Q42">
        <f t="shared" si="8"/>
        <v>5</v>
      </c>
      <c r="R42">
        <f t="shared" si="9"/>
        <v>5</v>
      </c>
      <c r="S42">
        <f t="shared" si="10"/>
        <v>0.83333333333333337</v>
      </c>
      <c r="T42">
        <f t="shared" si="11"/>
        <v>1</v>
      </c>
      <c r="U42">
        <f t="shared" si="12"/>
        <v>1</v>
      </c>
      <c r="V42">
        <f t="shared" si="13"/>
        <v>1</v>
      </c>
      <c r="W42">
        <f t="shared" si="14"/>
        <v>1.6666666666666667</v>
      </c>
      <c r="X42">
        <f t="shared" si="15"/>
        <v>1.6666666666666667</v>
      </c>
      <c r="Y42">
        <f t="shared" si="16"/>
        <v>0.83333333333333337</v>
      </c>
      <c r="Z42">
        <f t="shared" si="17"/>
        <v>0.83333333333333337</v>
      </c>
      <c r="AA42">
        <f t="shared" si="18"/>
        <v>0.83333333333333337</v>
      </c>
      <c r="AB42">
        <f t="shared" si="19"/>
        <v>2.5</v>
      </c>
      <c r="AC42">
        <f t="shared" si="20"/>
        <v>1.6666666666666667</v>
      </c>
      <c r="AD42">
        <f t="shared" si="21"/>
        <v>2.5</v>
      </c>
      <c r="AE42">
        <f t="shared" si="22"/>
        <v>2.5</v>
      </c>
      <c r="AG42" s="4" t="s">
        <v>33</v>
      </c>
      <c r="AH42">
        <f t="shared" si="23"/>
        <v>6.0975609756097553E-2</v>
      </c>
      <c r="AI42">
        <f t="shared" si="24"/>
        <v>6.0975609756097567E-2</v>
      </c>
      <c r="AJ42">
        <f t="shared" si="25"/>
        <v>6.097560975609756E-2</v>
      </c>
      <c r="AK42">
        <f t="shared" si="26"/>
        <v>6.0975609756097567E-2</v>
      </c>
      <c r="AL42">
        <f t="shared" si="27"/>
        <v>6.0975609756097553E-2</v>
      </c>
      <c r="AM42">
        <f t="shared" si="28"/>
        <v>6.0975609756097553E-2</v>
      </c>
      <c r="AN42">
        <f t="shared" si="29"/>
        <v>6.097560975609756E-2</v>
      </c>
      <c r="AO42">
        <f t="shared" si="30"/>
        <v>6.097560975609756E-2</v>
      </c>
      <c r="AP42">
        <f t="shared" si="31"/>
        <v>6.0975609756097553E-2</v>
      </c>
      <c r="AQ42">
        <f t="shared" si="32"/>
        <v>6.0975609756097567E-2</v>
      </c>
      <c r="AR42">
        <f t="shared" si="33"/>
        <v>6.0975609756097567E-2</v>
      </c>
      <c r="AS42">
        <f t="shared" si="34"/>
        <v>6.0975609756097567E-2</v>
      </c>
      <c r="AT42">
        <f t="shared" si="35"/>
        <v>6.0975609756097553E-2</v>
      </c>
      <c r="AU42">
        <f t="shared" si="36"/>
        <v>6.0975609756097553E-2</v>
      </c>
      <c r="AV42">
        <f t="shared" si="37"/>
        <v>6.0975609756097553E-2</v>
      </c>
      <c r="AW42">
        <f t="shared" si="38"/>
        <v>6.0975609756097553E-2</v>
      </c>
      <c r="AX42">
        <f t="shared" si="39"/>
        <v>6.0975609756097553E-2</v>
      </c>
      <c r="AY42">
        <f t="shared" si="40"/>
        <v>6.097560975609756E-2</v>
      </c>
      <c r="AZ42">
        <f t="shared" si="41"/>
        <v>6.0975609756097553E-2</v>
      </c>
      <c r="BA42">
        <f t="shared" si="42"/>
        <v>6.097560975609756E-2</v>
      </c>
      <c r="BB42">
        <f t="shared" si="43"/>
        <v>6.097560975609756E-2</v>
      </c>
      <c r="BD42">
        <f t="shared" si="44"/>
        <v>1.2804878048780488</v>
      </c>
      <c r="BE42" s="13">
        <f t="shared" si="45"/>
        <v>6.097560975609756E-2</v>
      </c>
    </row>
    <row r="43" spans="1:57" x14ac:dyDescent="0.3">
      <c r="A43" s="4" t="s">
        <v>34</v>
      </c>
      <c r="B43">
        <v>0</v>
      </c>
      <c r="C43">
        <v>0</v>
      </c>
      <c r="D43">
        <v>0</v>
      </c>
      <c r="E43">
        <v>5</v>
      </c>
      <c r="F43">
        <v>1</v>
      </c>
      <c r="G43">
        <f t="shared" si="0"/>
        <v>25</v>
      </c>
      <c r="H43" s="9">
        <f t="shared" si="1"/>
        <v>6</v>
      </c>
      <c r="J43" s="4" t="s">
        <v>34</v>
      </c>
      <c r="K43">
        <f t="shared" si="2"/>
        <v>0.5</v>
      </c>
      <c r="L43">
        <f t="shared" si="3"/>
        <v>0.6</v>
      </c>
      <c r="M43">
        <f t="shared" si="4"/>
        <v>0.75</v>
      </c>
      <c r="N43">
        <f t="shared" si="5"/>
        <v>0.6</v>
      </c>
      <c r="O43">
        <f t="shared" si="6"/>
        <v>1</v>
      </c>
      <c r="P43">
        <f t="shared" si="7"/>
        <v>1</v>
      </c>
      <c r="Q43">
        <f t="shared" si="8"/>
        <v>3</v>
      </c>
      <c r="R43">
        <f t="shared" si="9"/>
        <v>3</v>
      </c>
      <c r="S43">
        <f t="shared" si="10"/>
        <v>0.5</v>
      </c>
      <c r="T43">
        <f t="shared" si="11"/>
        <v>0.6</v>
      </c>
      <c r="U43">
        <f t="shared" si="12"/>
        <v>0.6</v>
      </c>
      <c r="V43">
        <f t="shared" si="13"/>
        <v>0.6</v>
      </c>
      <c r="W43">
        <f t="shared" si="14"/>
        <v>1</v>
      </c>
      <c r="X43">
        <f t="shared" si="15"/>
        <v>1</v>
      </c>
      <c r="Y43">
        <f t="shared" si="16"/>
        <v>0.5</v>
      </c>
      <c r="Z43">
        <f t="shared" si="17"/>
        <v>0.5</v>
      </c>
      <c r="AA43">
        <f t="shared" si="18"/>
        <v>0.5</v>
      </c>
      <c r="AB43">
        <f t="shared" si="19"/>
        <v>1.5</v>
      </c>
      <c r="AC43">
        <f t="shared" si="20"/>
        <v>1</v>
      </c>
      <c r="AD43">
        <f t="shared" si="21"/>
        <v>1.5</v>
      </c>
      <c r="AE43">
        <f t="shared" si="22"/>
        <v>1.5</v>
      </c>
      <c r="AG43" s="4" t="s">
        <v>34</v>
      </c>
      <c r="AH43">
        <f t="shared" si="23"/>
        <v>3.6585365853658527E-2</v>
      </c>
      <c r="AI43">
        <f t="shared" si="24"/>
        <v>3.6585365853658541E-2</v>
      </c>
      <c r="AJ43">
        <f t="shared" si="25"/>
        <v>3.6585365853658534E-2</v>
      </c>
      <c r="AK43">
        <f t="shared" si="26"/>
        <v>3.6585365853658541E-2</v>
      </c>
      <c r="AL43">
        <f t="shared" si="27"/>
        <v>3.6585365853658527E-2</v>
      </c>
      <c r="AM43">
        <f t="shared" si="28"/>
        <v>3.6585365853658527E-2</v>
      </c>
      <c r="AN43">
        <f t="shared" si="29"/>
        <v>3.6585365853658534E-2</v>
      </c>
      <c r="AO43">
        <f t="shared" si="30"/>
        <v>3.6585365853658534E-2</v>
      </c>
      <c r="AP43">
        <f t="shared" si="31"/>
        <v>3.6585365853658527E-2</v>
      </c>
      <c r="AQ43">
        <f t="shared" si="32"/>
        <v>3.6585365853658541E-2</v>
      </c>
      <c r="AR43">
        <f t="shared" si="33"/>
        <v>3.6585365853658541E-2</v>
      </c>
      <c r="AS43">
        <f t="shared" si="34"/>
        <v>3.6585365853658541E-2</v>
      </c>
      <c r="AT43">
        <f t="shared" si="35"/>
        <v>3.6585365853658527E-2</v>
      </c>
      <c r="AU43">
        <f t="shared" si="36"/>
        <v>3.6585365853658527E-2</v>
      </c>
      <c r="AV43">
        <f t="shared" si="37"/>
        <v>3.6585365853658527E-2</v>
      </c>
      <c r="AW43">
        <f t="shared" si="38"/>
        <v>3.6585365853658527E-2</v>
      </c>
      <c r="AX43">
        <f t="shared" si="39"/>
        <v>3.6585365853658527E-2</v>
      </c>
      <c r="AY43">
        <f t="shared" si="40"/>
        <v>3.6585365853658534E-2</v>
      </c>
      <c r="AZ43">
        <f t="shared" si="41"/>
        <v>3.6585365853658527E-2</v>
      </c>
      <c r="BA43">
        <f t="shared" si="42"/>
        <v>3.6585365853658534E-2</v>
      </c>
      <c r="BB43">
        <f t="shared" si="43"/>
        <v>3.6585365853658534E-2</v>
      </c>
      <c r="BD43">
        <f t="shared" si="44"/>
        <v>0.7682926829268294</v>
      </c>
      <c r="BE43" s="13">
        <f t="shared" si="45"/>
        <v>3.6585365853658541E-2</v>
      </c>
    </row>
    <row r="44" spans="1:57" x14ac:dyDescent="0.3">
      <c r="A44" s="4" t="s">
        <v>35</v>
      </c>
      <c r="B44">
        <v>0</v>
      </c>
      <c r="C44">
        <v>0</v>
      </c>
      <c r="D44">
        <v>1</v>
      </c>
      <c r="E44">
        <v>3</v>
      </c>
      <c r="F44">
        <v>2</v>
      </c>
      <c r="G44">
        <f t="shared" si="0"/>
        <v>25</v>
      </c>
      <c r="H44" s="9">
        <f t="shared" si="1"/>
        <v>6</v>
      </c>
      <c r="J44" s="4" t="s">
        <v>35</v>
      </c>
      <c r="K44">
        <f t="shared" si="2"/>
        <v>0.5</v>
      </c>
      <c r="L44">
        <f t="shared" si="3"/>
        <v>0.6</v>
      </c>
      <c r="M44">
        <f t="shared" si="4"/>
        <v>0.75</v>
      </c>
      <c r="N44">
        <f t="shared" si="5"/>
        <v>0.6</v>
      </c>
      <c r="O44">
        <f t="shared" si="6"/>
        <v>1</v>
      </c>
      <c r="P44">
        <f t="shared" si="7"/>
        <v>1</v>
      </c>
      <c r="Q44">
        <f t="shared" si="8"/>
        <v>3</v>
      </c>
      <c r="R44">
        <f t="shared" si="9"/>
        <v>3</v>
      </c>
      <c r="S44">
        <f t="shared" si="10"/>
        <v>0.5</v>
      </c>
      <c r="T44">
        <f t="shared" si="11"/>
        <v>0.6</v>
      </c>
      <c r="U44">
        <f t="shared" si="12"/>
        <v>0.6</v>
      </c>
      <c r="V44">
        <f t="shared" si="13"/>
        <v>0.6</v>
      </c>
      <c r="W44">
        <f t="shared" si="14"/>
        <v>1</v>
      </c>
      <c r="X44">
        <f t="shared" si="15"/>
        <v>1</v>
      </c>
      <c r="Y44">
        <f t="shared" si="16"/>
        <v>0.5</v>
      </c>
      <c r="Z44">
        <f t="shared" si="17"/>
        <v>0.5</v>
      </c>
      <c r="AA44">
        <f t="shared" si="18"/>
        <v>0.5</v>
      </c>
      <c r="AB44">
        <f t="shared" si="19"/>
        <v>1.5</v>
      </c>
      <c r="AC44">
        <f t="shared" si="20"/>
        <v>1</v>
      </c>
      <c r="AD44">
        <f t="shared" si="21"/>
        <v>1.5</v>
      </c>
      <c r="AE44">
        <f t="shared" si="22"/>
        <v>1.5</v>
      </c>
      <c r="AG44" s="4" t="s">
        <v>35</v>
      </c>
      <c r="AH44">
        <f t="shared" si="23"/>
        <v>3.6585365853658527E-2</v>
      </c>
      <c r="AI44">
        <f t="shared" si="24"/>
        <v>3.6585365853658541E-2</v>
      </c>
      <c r="AJ44">
        <f t="shared" si="25"/>
        <v>3.6585365853658534E-2</v>
      </c>
      <c r="AK44">
        <f t="shared" si="26"/>
        <v>3.6585365853658541E-2</v>
      </c>
      <c r="AL44">
        <f t="shared" si="27"/>
        <v>3.6585365853658527E-2</v>
      </c>
      <c r="AM44">
        <f t="shared" si="28"/>
        <v>3.6585365853658527E-2</v>
      </c>
      <c r="AN44">
        <f t="shared" si="29"/>
        <v>3.6585365853658534E-2</v>
      </c>
      <c r="AO44">
        <f t="shared" si="30"/>
        <v>3.6585365853658534E-2</v>
      </c>
      <c r="AP44">
        <f t="shared" si="31"/>
        <v>3.6585365853658527E-2</v>
      </c>
      <c r="AQ44">
        <f t="shared" si="32"/>
        <v>3.6585365853658541E-2</v>
      </c>
      <c r="AR44">
        <f t="shared" si="33"/>
        <v>3.6585365853658541E-2</v>
      </c>
      <c r="AS44">
        <f t="shared" si="34"/>
        <v>3.6585365853658541E-2</v>
      </c>
      <c r="AT44">
        <f t="shared" si="35"/>
        <v>3.6585365853658527E-2</v>
      </c>
      <c r="AU44">
        <f t="shared" si="36"/>
        <v>3.6585365853658527E-2</v>
      </c>
      <c r="AV44">
        <f t="shared" si="37"/>
        <v>3.6585365853658527E-2</v>
      </c>
      <c r="AW44">
        <f t="shared" si="38"/>
        <v>3.6585365853658527E-2</v>
      </c>
      <c r="AX44">
        <f t="shared" si="39"/>
        <v>3.6585365853658527E-2</v>
      </c>
      <c r="AY44">
        <f t="shared" si="40"/>
        <v>3.6585365853658534E-2</v>
      </c>
      <c r="AZ44">
        <f t="shared" si="41"/>
        <v>3.6585365853658527E-2</v>
      </c>
      <c r="BA44">
        <f t="shared" si="42"/>
        <v>3.6585365853658534E-2</v>
      </c>
      <c r="BB44">
        <f t="shared" si="43"/>
        <v>3.6585365853658534E-2</v>
      </c>
      <c r="BD44">
        <f t="shared" si="44"/>
        <v>0.7682926829268294</v>
      </c>
      <c r="BE44" s="13">
        <f t="shared" si="45"/>
        <v>3.6585365853658541E-2</v>
      </c>
    </row>
    <row r="45" spans="1:57" x14ac:dyDescent="0.3">
      <c r="A45" s="4" t="s">
        <v>36</v>
      </c>
      <c r="B45">
        <v>0</v>
      </c>
      <c r="C45">
        <v>0</v>
      </c>
      <c r="D45">
        <v>0</v>
      </c>
      <c r="E45">
        <v>0</v>
      </c>
      <c r="F45">
        <v>6</v>
      </c>
      <c r="G45">
        <f t="shared" si="0"/>
        <v>30</v>
      </c>
      <c r="H45" s="9">
        <f t="shared" si="1"/>
        <v>9</v>
      </c>
      <c r="J45" s="4" t="s">
        <v>36</v>
      </c>
      <c r="K45">
        <f t="shared" si="2"/>
        <v>1</v>
      </c>
      <c r="L45">
        <f t="shared" si="3"/>
        <v>1.2</v>
      </c>
      <c r="M45">
        <f t="shared" si="4"/>
        <v>1.5</v>
      </c>
      <c r="N45">
        <f t="shared" si="5"/>
        <v>1.2</v>
      </c>
      <c r="O45">
        <f t="shared" si="6"/>
        <v>2</v>
      </c>
      <c r="P45">
        <f t="shared" si="7"/>
        <v>2</v>
      </c>
      <c r="Q45">
        <f t="shared" si="8"/>
        <v>6</v>
      </c>
      <c r="R45">
        <f t="shared" si="9"/>
        <v>6</v>
      </c>
      <c r="S45">
        <f t="shared" si="10"/>
        <v>1</v>
      </c>
      <c r="T45">
        <f t="shared" si="11"/>
        <v>1.2</v>
      </c>
      <c r="U45">
        <f t="shared" si="12"/>
        <v>1.2</v>
      </c>
      <c r="V45">
        <f t="shared" si="13"/>
        <v>1.2</v>
      </c>
      <c r="W45">
        <f t="shared" si="14"/>
        <v>2</v>
      </c>
      <c r="X45">
        <f t="shared" si="15"/>
        <v>2</v>
      </c>
      <c r="Y45">
        <f t="shared" si="16"/>
        <v>1</v>
      </c>
      <c r="Z45">
        <f t="shared" si="17"/>
        <v>1</v>
      </c>
      <c r="AA45">
        <f t="shared" si="18"/>
        <v>1</v>
      </c>
      <c r="AB45">
        <f t="shared" si="19"/>
        <v>3</v>
      </c>
      <c r="AC45">
        <f t="shared" si="20"/>
        <v>2</v>
      </c>
      <c r="AD45">
        <f t="shared" si="21"/>
        <v>3</v>
      </c>
      <c r="AE45">
        <f t="shared" si="22"/>
        <v>3</v>
      </c>
      <c r="AG45" s="4" t="s">
        <v>36</v>
      </c>
      <c r="AH45">
        <f t="shared" si="23"/>
        <v>7.3170731707317055E-2</v>
      </c>
      <c r="AI45">
        <f t="shared" si="24"/>
        <v>7.3170731707317083E-2</v>
      </c>
      <c r="AJ45">
        <f t="shared" si="25"/>
        <v>7.3170731707317069E-2</v>
      </c>
      <c r="AK45">
        <f t="shared" si="26"/>
        <v>7.3170731707317083E-2</v>
      </c>
      <c r="AL45">
        <f t="shared" si="27"/>
        <v>7.3170731707317055E-2</v>
      </c>
      <c r="AM45">
        <f t="shared" si="28"/>
        <v>7.3170731707317055E-2</v>
      </c>
      <c r="AN45">
        <f t="shared" si="29"/>
        <v>7.3170731707317069E-2</v>
      </c>
      <c r="AO45">
        <f t="shared" si="30"/>
        <v>7.3170731707317069E-2</v>
      </c>
      <c r="AP45">
        <f t="shared" si="31"/>
        <v>7.3170731707317055E-2</v>
      </c>
      <c r="AQ45">
        <f t="shared" si="32"/>
        <v>7.3170731707317083E-2</v>
      </c>
      <c r="AR45">
        <f t="shared" si="33"/>
        <v>7.3170731707317083E-2</v>
      </c>
      <c r="AS45">
        <f t="shared" si="34"/>
        <v>7.3170731707317083E-2</v>
      </c>
      <c r="AT45">
        <f t="shared" si="35"/>
        <v>7.3170731707317055E-2</v>
      </c>
      <c r="AU45">
        <f t="shared" si="36"/>
        <v>7.3170731707317055E-2</v>
      </c>
      <c r="AV45">
        <f t="shared" si="37"/>
        <v>7.3170731707317055E-2</v>
      </c>
      <c r="AW45">
        <f t="shared" si="38"/>
        <v>7.3170731707317055E-2</v>
      </c>
      <c r="AX45">
        <f t="shared" si="39"/>
        <v>7.3170731707317055E-2</v>
      </c>
      <c r="AY45">
        <f t="shared" si="40"/>
        <v>7.3170731707317069E-2</v>
      </c>
      <c r="AZ45">
        <f t="shared" si="41"/>
        <v>7.3170731707317055E-2</v>
      </c>
      <c r="BA45">
        <f t="shared" si="42"/>
        <v>7.3170731707317069E-2</v>
      </c>
      <c r="BB45">
        <f t="shared" si="43"/>
        <v>7.3170731707317069E-2</v>
      </c>
      <c r="BD45">
        <f t="shared" si="44"/>
        <v>1.5365853658536588</v>
      </c>
      <c r="BE45" s="13">
        <f t="shared" si="45"/>
        <v>7.3170731707317083E-2</v>
      </c>
    </row>
    <row r="46" spans="1:57" x14ac:dyDescent="0.3">
      <c r="A46" s="4" t="s">
        <v>37</v>
      </c>
      <c r="B46">
        <v>0</v>
      </c>
      <c r="C46">
        <v>0</v>
      </c>
      <c r="D46">
        <v>0</v>
      </c>
      <c r="E46">
        <v>0</v>
      </c>
      <c r="F46">
        <v>3</v>
      </c>
      <c r="G46">
        <f t="shared" si="0"/>
        <v>15</v>
      </c>
      <c r="H46" s="9">
        <f t="shared" ref="H46:H51" si="46">ROUND(1+(((G46-9)*8)/6),0)</f>
        <v>9</v>
      </c>
      <c r="J46" s="4" t="s">
        <v>37</v>
      </c>
      <c r="K46">
        <f t="shared" si="2"/>
        <v>1</v>
      </c>
      <c r="L46">
        <f t="shared" si="3"/>
        <v>1.2</v>
      </c>
      <c r="M46">
        <f t="shared" si="4"/>
        <v>1.5</v>
      </c>
      <c r="N46">
        <f t="shared" si="5"/>
        <v>1.2</v>
      </c>
      <c r="O46">
        <f t="shared" si="6"/>
        <v>2</v>
      </c>
      <c r="P46">
        <f t="shared" si="7"/>
        <v>2</v>
      </c>
      <c r="Q46">
        <f t="shared" si="8"/>
        <v>6</v>
      </c>
      <c r="R46">
        <f t="shared" si="9"/>
        <v>6</v>
      </c>
      <c r="S46">
        <f t="shared" si="10"/>
        <v>1</v>
      </c>
      <c r="T46">
        <f t="shared" si="11"/>
        <v>1.2</v>
      </c>
      <c r="U46">
        <f t="shared" si="12"/>
        <v>1.2</v>
      </c>
      <c r="V46">
        <f t="shared" si="13"/>
        <v>1.2</v>
      </c>
      <c r="W46">
        <f t="shared" si="14"/>
        <v>2</v>
      </c>
      <c r="X46">
        <f t="shared" si="15"/>
        <v>2</v>
      </c>
      <c r="Y46">
        <f t="shared" si="16"/>
        <v>1</v>
      </c>
      <c r="Z46">
        <f t="shared" si="17"/>
        <v>1</v>
      </c>
      <c r="AA46">
        <f t="shared" si="18"/>
        <v>1</v>
      </c>
      <c r="AB46">
        <f t="shared" si="19"/>
        <v>3</v>
      </c>
      <c r="AC46">
        <f t="shared" si="20"/>
        <v>2</v>
      </c>
      <c r="AD46">
        <f t="shared" si="21"/>
        <v>3</v>
      </c>
      <c r="AE46">
        <f t="shared" si="22"/>
        <v>3</v>
      </c>
      <c r="AG46" s="4" t="s">
        <v>37</v>
      </c>
      <c r="AH46">
        <f t="shared" si="23"/>
        <v>7.3170731707317055E-2</v>
      </c>
      <c r="AI46">
        <f t="shared" si="24"/>
        <v>7.3170731707317083E-2</v>
      </c>
      <c r="AJ46">
        <f t="shared" si="25"/>
        <v>7.3170731707317069E-2</v>
      </c>
      <c r="AK46">
        <f t="shared" si="26"/>
        <v>7.3170731707317083E-2</v>
      </c>
      <c r="AL46">
        <f t="shared" si="27"/>
        <v>7.3170731707317055E-2</v>
      </c>
      <c r="AM46">
        <f t="shared" si="28"/>
        <v>7.3170731707317055E-2</v>
      </c>
      <c r="AN46">
        <f t="shared" si="29"/>
        <v>7.3170731707317069E-2</v>
      </c>
      <c r="AO46">
        <f t="shared" si="30"/>
        <v>7.3170731707317069E-2</v>
      </c>
      <c r="AP46">
        <f t="shared" si="31"/>
        <v>7.3170731707317055E-2</v>
      </c>
      <c r="AQ46">
        <f t="shared" si="32"/>
        <v>7.3170731707317083E-2</v>
      </c>
      <c r="AR46">
        <f t="shared" si="33"/>
        <v>7.3170731707317083E-2</v>
      </c>
      <c r="AS46">
        <f t="shared" si="34"/>
        <v>7.3170731707317083E-2</v>
      </c>
      <c r="AT46">
        <f t="shared" si="35"/>
        <v>7.3170731707317055E-2</v>
      </c>
      <c r="AU46">
        <f t="shared" si="36"/>
        <v>7.3170731707317055E-2</v>
      </c>
      <c r="AV46">
        <f t="shared" si="37"/>
        <v>7.3170731707317055E-2</v>
      </c>
      <c r="AW46">
        <f t="shared" si="38"/>
        <v>7.3170731707317055E-2</v>
      </c>
      <c r="AX46">
        <f t="shared" si="39"/>
        <v>7.3170731707317055E-2</v>
      </c>
      <c r="AY46">
        <f t="shared" si="40"/>
        <v>7.3170731707317069E-2</v>
      </c>
      <c r="AZ46">
        <f t="shared" si="41"/>
        <v>7.3170731707317055E-2</v>
      </c>
      <c r="BA46">
        <f t="shared" si="42"/>
        <v>7.3170731707317069E-2</v>
      </c>
      <c r="BB46">
        <f t="shared" si="43"/>
        <v>7.3170731707317069E-2</v>
      </c>
      <c r="BD46">
        <f t="shared" si="44"/>
        <v>1.5365853658536588</v>
      </c>
      <c r="BE46" s="13">
        <f t="shared" si="45"/>
        <v>7.3170731707317083E-2</v>
      </c>
    </row>
    <row r="47" spans="1:57" x14ac:dyDescent="0.3">
      <c r="A47" s="4" t="s">
        <v>38</v>
      </c>
      <c r="B47">
        <v>0</v>
      </c>
      <c r="C47">
        <v>0</v>
      </c>
      <c r="D47">
        <v>0</v>
      </c>
      <c r="E47">
        <v>0</v>
      </c>
      <c r="F47">
        <v>3</v>
      </c>
      <c r="G47">
        <f t="shared" si="0"/>
        <v>15</v>
      </c>
      <c r="H47" s="9">
        <f t="shared" si="46"/>
        <v>9</v>
      </c>
      <c r="J47" s="4" t="s">
        <v>38</v>
      </c>
      <c r="K47">
        <f t="shared" si="2"/>
        <v>1</v>
      </c>
      <c r="L47">
        <f t="shared" si="3"/>
        <v>1.2</v>
      </c>
      <c r="M47">
        <f t="shared" si="4"/>
        <v>1.5</v>
      </c>
      <c r="N47">
        <f t="shared" si="5"/>
        <v>1.2</v>
      </c>
      <c r="O47">
        <f t="shared" si="6"/>
        <v>2</v>
      </c>
      <c r="P47">
        <f t="shared" si="7"/>
        <v>2</v>
      </c>
      <c r="Q47">
        <f t="shared" si="8"/>
        <v>6</v>
      </c>
      <c r="R47">
        <f t="shared" si="9"/>
        <v>6</v>
      </c>
      <c r="S47">
        <f t="shared" si="10"/>
        <v>1</v>
      </c>
      <c r="T47">
        <f t="shared" si="11"/>
        <v>1.2</v>
      </c>
      <c r="U47">
        <f t="shared" si="12"/>
        <v>1.2</v>
      </c>
      <c r="V47">
        <f t="shared" si="13"/>
        <v>1.2</v>
      </c>
      <c r="W47">
        <f t="shared" si="14"/>
        <v>2</v>
      </c>
      <c r="X47">
        <f t="shared" si="15"/>
        <v>2</v>
      </c>
      <c r="Y47">
        <f t="shared" si="16"/>
        <v>1</v>
      </c>
      <c r="Z47">
        <f t="shared" si="17"/>
        <v>1</v>
      </c>
      <c r="AA47">
        <f t="shared" si="18"/>
        <v>1</v>
      </c>
      <c r="AB47">
        <f t="shared" si="19"/>
        <v>3</v>
      </c>
      <c r="AC47">
        <f t="shared" si="20"/>
        <v>2</v>
      </c>
      <c r="AD47">
        <f t="shared" si="21"/>
        <v>3</v>
      </c>
      <c r="AE47">
        <f t="shared" si="22"/>
        <v>3</v>
      </c>
      <c r="AG47" s="4" t="s">
        <v>38</v>
      </c>
      <c r="AH47">
        <f t="shared" si="23"/>
        <v>7.3170731707317055E-2</v>
      </c>
      <c r="AI47">
        <f t="shared" si="24"/>
        <v>7.3170731707317083E-2</v>
      </c>
      <c r="AJ47">
        <f t="shared" si="25"/>
        <v>7.3170731707317069E-2</v>
      </c>
      <c r="AK47">
        <f t="shared" si="26"/>
        <v>7.3170731707317083E-2</v>
      </c>
      <c r="AL47">
        <f t="shared" si="27"/>
        <v>7.3170731707317055E-2</v>
      </c>
      <c r="AM47">
        <f t="shared" si="28"/>
        <v>7.3170731707317055E-2</v>
      </c>
      <c r="AN47">
        <f t="shared" si="29"/>
        <v>7.3170731707317069E-2</v>
      </c>
      <c r="AO47">
        <f t="shared" si="30"/>
        <v>7.3170731707317069E-2</v>
      </c>
      <c r="AP47">
        <f t="shared" si="31"/>
        <v>7.3170731707317055E-2</v>
      </c>
      <c r="AQ47">
        <f t="shared" si="32"/>
        <v>7.3170731707317083E-2</v>
      </c>
      <c r="AR47">
        <f t="shared" si="33"/>
        <v>7.3170731707317083E-2</v>
      </c>
      <c r="AS47">
        <f t="shared" si="34"/>
        <v>7.3170731707317083E-2</v>
      </c>
      <c r="AT47">
        <f t="shared" si="35"/>
        <v>7.3170731707317055E-2</v>
      </c>
      <c r="AU47">
        <f t="shared" si="36"/>
        <v>7.3170731707317055E-2</v>
      </c>
      <c r="AV47">
        <f t="shared" si="37"/>
        <v>7.3170731707317055E-2</v>
      </c>
      <c r="AW47">
        <f t="shared" si="38"/>
        <v>7.3170731707317055E-2</v>
      </c>
      <c r="AX47">
        <f t="shared" si="39"/>
        <v>7.3170731707317055E-2</v>
      </c>
      <c r="AY47">
        <f t="shared" si="40"/>
        <v>7.3170731707317069E-2</v>
      </c>
      <c r="AZ47">
        <f t="shared" si="41"/>
        <v>7.3170731707317055E-2</v>
      </c>
      <c r="BA47">
        <f t="shared" si="42"/>
        <v>7.3170731707317069E-2</v>
      </c>
      <c r="BB47">
        <f t="shared" si="43"/>
        <v>7.3170731707317069E-2</v>
      </c>
      <c r="BD47">
        <f t="shared" si="44"/>
        <v>1.5365853658536588</v>
      </c>
      <c r="BE47" s="13">
        <f t="shared" si="45"/>
        <v>7.3170731707317083E-2</v>
      </c>
    </row>
    <row r="48" spans="1:57" x14ac:dyDescent="0.3">
      <c r="A48" s="4" t="s">
        <v>39</v>
      </c>
      <c r="B48">
        <v>0</v>
      </c>
      <c r="C48">
        <v>0</v>
      </c>
      <c r="D48">
        <v>0</v>
      </c>
      <c r="E48">
        <v>3</v>
      </c>
      <c r="F48">
        <v>0</v>
      </c>
      <c r="G48">
        <f t="shared" si="0"/>
        <v>12</v>
      </c>
      <c r="H48" s="9">
        <f t="shared" si="46"/>
        <v>5</v>
      </c>
      <c r="J48" s="4" t="s">
        <v>39</v>
      </c>
      <c r="K48">
        <f t="shared" si="2"/>
        <v>0.33333333333333331</v>
      </c>
      <c r="L48">
        <f t="shared" si="3"/>
        <v>0.4</v>
      </c>
      <c r="M48">
        <f t="shared" si="4"/>
        <v>0.5</v>
      </c>
      <c r="N48">
        <f t="shared" si="5"/>
        <v>0.4</v>
      </c>
      <c r="O48">
        <f t="shared" si="6"/>
        <v>0.66666666666666663</v>
      </c>
      <c r="P48">
        <f t="shared" si="7"/>
        <v>0.66666666666666663</v>
      </c>
      <c r="Q48">
        <f t="shared" si="8"/>
        <v>2</v>
      </c>
      <c r="R48">
        <f t="shared" si="9"/>
        <v>2</v>
      </c>
      <c r="S48">
        <f t="shared" si="10"/>
        <v>0.33333333333333331</v>
      </c>
      <c r="T48">
        <f t="shared" si="11"/>
        <v>0.4</v>
      </c>
      <c r="U48">
        <f t="shared" si="12"/>
        <v>0.4</v>
      </c>
      <c r="V48">
        <f t="shared" si="13"/>
        <v>0.4</v>
      </c>
      <c r="W48">
        <f t="shared" si="14"/>
        <v>0.66666666666666663</v>
      </c>
      <c r="X48">
        <f t="shared" si="15"/>
        <v>0.66666666666666663</v>
      </c>
      <c r="Y48">
        <f t="shared" si="16"/>
        <v>0.33333333333333331</v>
      </c>
      <c r="Z48">
        <f t="shared" si="17"/>
        <v>0.33333333333333331</v>
      </c>
      <c r="AA48">
        <f t="shared" si="18"/>
        <v>0.33333333333333331</v>
      </c>
      <c r="AB48">
        <f t="shared" si="19"/>
        <v>1</v>
      </c>
      <c r="AC48">
        <f t="shared" si="20"/>
        <v>0.66666666666666663</v>
      </c>
      <c r="AD48">
        <f t="shared" si="21"/>
        <v>1</v>
      </c>
      <c r="AE48">
        <f t="shared" si="22"/>
        <v>1</v>
      </c>
      <c r="AG48" s="4" t="s">
        <v>39</v>
      </c>
      <c r="AH48">
        <f t="shared" si="23"/>
        <v>2.4390243902439018E-2</v>
      </c>
      <c r="AI48">
        <f t="shared" si="24"/>
        <v>2.4390243902439029E-2</v>
      </c>
      <c r="AJ48">
        <f t="shared" si="25"/>
        <v>2.4390243902439025E-2</v>
      </c>
      <c r="AK48">
        <f t="shared" si="26"/>
        <v>2.4390243902439029E-2</v>
      </c>
      <c r="AL48">
        <f t="shared" si="27"/>
        <v>2.4390243902439018E-2</v>
      </c>
      <c r="AM48">
        <f t="shared" si="28"/>
        <v>2.4390243902439018E-2</v>
      </c>
      <c r="AN48">
        <f t="shared" si="29"/>
        <v>2.4390243902439025E-2</v>
      </c>
      <c r="AO48">
        <f t="shared" si="30"/>
        <v>2.4390243902439025E-2</v>
      </c>
      <c r="AP48">
        <f t="shared" si="31"/>
        <v>2.4390243902439018E-2</v>
      </c>
      <c r="AQ48">
        <f t="shared" si="32"/>
        <v>2.4390243902439029E-2</v>
      </c>
      <c r="AR48">
        <f t="shared" si="33"/>
        <v>2.4390243902439029E-2</v>
      </c>
      <c r="AS48">
        <f t="shared" si="34"/>
        <v>2.4390243902439029E-2</v>
      </c>
      <c r="AT48">
        <f t="shared" si="35"/>
        <v>2.4390243902439018E-2</v>
      </c>
      <c r="AU48">
        <f t="shared" si="36"/>
        <v>2.4390243902439018E-2</v>
      </c>
      <c r="AV48">
        <f t="shared" si="37"/>
        <v>2.4390243902439018E-2</v>
      </c>
      <c r="AW48">
        <f t="shared" si="38"/>
        <v>2.4390243902439018E-2</v>
      </c>
      <c r="AX48">
        <f t="shared" si="39"/>
        <v>2.4390243902439018E-2</v>
      </c>
      <c r="AY48">
        <f t="shared" si="40"/>
        <v>2.4390243902439025E-2</v>
      </c>
      <c r="AZ48">
        <f t="shared" si="41"/>
        <v>2.4390243902439018E-2</v>
      </c>
      <c r="BA48">
        <f t="shared" si="42"/>
        <v>2.4390243902439025E-2</v>
      </c>
      <c r="BB48">
        <f t="shared" si="43"/>
        <v>2.4390243902439025E-2</v>
      </c>
      <c r="BD48">
        <f t="shared" si="44"/>
        <v>0.51219512195121975</v>
      </c>
      <c r="BE48" s="13">
        <f t="shared" si="45"/>
        <v>2.4390243902439036E-2</v>
      </c>
    </row>
    <row r="49" spans="1:57" x14ac:dyDescent="0.3">
      <c r="A49" s="4" t="s">
        <v>40</v>
      </c>
      <c r="B49">
        <v>0</v>
      </c>
      <c r="C49">
        <v>0</v>
      </c>
      <c r="D49">
        <v>0</v>
      </c>
      <c r="E49">
        <v>2</v>
      </c>
      <c r="F49">
        <v>1</v>
      </c>
      <c r="G49">
        <f t="shared" si="0"/>
        <v>13</v>
      </c>
      <c r="H49" s="9">
        <f t="shared" si="46"/>
        <v>6</v>
      </c>
      <c r="J49" s="4" t="s">
        <v>40</v>
      </c>
      <c r="K49">
        <f t="shared" si="2"/>
        <v>0.5</v>
      </c>
      <c r="L49">
        <f t="shared" si="3"/>
        <v>0.6</v>
      </c>
      <c r="M49">
        <f t="shared" si="4"/>
        <v>0.75</v>
      </c>
      <c r="N49">
        <f t="shared" si="5"/>
        <v>0.6</v>
      </c>
      <c r="O49">
        <f t="shared" si="6"/>
        <v>1</v>
      </c>
      <c r="P49">
        <f t="shared" si="7"/>
        <v>1</v>
      </c>
      <c r="Q49">
        <f t="shared" si="8"/>
        <v>3</v>
      </c>
      <c r="R49">
        <f t="shared" si="9"/>
        <v>3</v>
      </c>
      <c r="S49">
        <f t="shared" si="10"/>
        <v>0.5</v>
      </c>
      <c r="T49">
        <f t="shared" si="11"/>
        <v>0.6</v>
      </c>
      <c r="U49">
        <f t="shared" si="12"/>
        <v>0.6</v>
      </c>
      <c r="V49">
        <f t="shared" si="13"/>
        <v>0.6</v>
      </c>
      <c r="W49">
        <f t="shared" si="14"/>
        <v>1</v>
      </c>
      <c r="X49">
        <f t="shared" si="15"/>
        <v>1</v>
      </c>
      <c r="Y49">
        <f t="shared" si="16"/>
        <v>0.5</v>
      </c>
      <c r="Z49">
        <f t="shared" si="17"/>
        <v>0.5</v>
      </c>
      <c r="AA49">
        <f t="shared" si="18"/>
        <v>0.5</v>
      </c>
      <c r="AB49">
        <f t="shared" si="19"/>
        <v>1.5</v>
      </c>
      <c r="AC49">
        <f t="shared" si="20"/>
        <v>1</v>
      </c>
      <c r="AD49">
        <f t="shared" si="21"/>
        <v>1.5</v>
      </c>
      <c r="AE49">
        <f t="shared" si="22"/>
        <v>1.5</v>
      </c>
      <c r="AG49" s="4" t="s">
        <v>40</v>
      </c>
      <c r="AH49">
        <f t="shared" si="23"/>
        <v>3.6585365853658527E-2</v>
      </c>
      <c r="AI49">
        <f t="shared" si="24"/>
        <v>3.6585365853658541E-2</v>
      </c>
      <c r="AJ49">
        <f t="shared" si="25"/>
        <v>3.6585365853658534E-2</v>
      </c>
      <c r="AK49">
        <f t="shared" si="26"/>
        <v>3.6585365853658541E-2</v>
      </c>
      <c r="AL49">
        <f t="shared" si="27"/>
        <v>3.6585365853658527E-2</v>
      </c>
      <c r="AM49">
        <f t="shared" si="28"/>
        <v>3.6585365853658527E-2</v>
      </c>
      <c r="AN49">
        <f t="shared" si="29"/>
        <v>3.6585365853658534E-2</v>
      </c>
      <c r="AO49">
        <f t="shared" si="30"/>
        <v>3.6585365853658534E-2</v>
      </c>
      <c r="AP49">
        <f t="shared" si="31"/>
        <v>3.6585365853658527E-2</v>
      </c>
      <c r="AQ49">
        <f t="shared" si="32"/>
        <v>3.6585365853658541E-2</v>
      </c>
      <c r="AR49">
        <f t="shared" si="33"/>
        <v>3.6585365853658541E-2</v>
      </c>
      <c r="AS49">
        <f t="shared" si="34"/>
        <v>3.6585365853658541E-2</v>
      </c>
      <c r="AT49">
        <f t="shared" si="35"/>
        <v>3.6585365853658527E-2</v>
      </c>
      <c r="AU49">
        <f t="shared" si="36"/>
        <v>3.6585365853658527E-2</v>
      </c>
      <c r="AV49">
        <f t="shared" si="37"/>
        <v>3.6585365853658527E-2</v>
      </c>
      <c r="AW49">
        <f t="shared" si="38"/>
        <v>3.6585365853658527E-2</v>
      </c>
      <c r="AX49">
        <f t="shared" si="39"/>
        <v>3.6585365853658527E-2</v>
      </c>
      <c r="AY49">
        <f t="shared" si="40"/>
        <v>3.6585365853658534E-2</v>
      </c>
      <c r="AZ49">
        <f t="shared" si="41"/>
        <v>3.6585365853658527E-2</v>
      </c>
      <c r="BA49">
        <f t="shared" si="42"/>
        <v>3.6585365853658534E-2</v>
      </c>
      <c r="BB49">
        <f t="shared" si="43"/>
        <v>3.6585365853658534E-2</v>
      </c>
      <c r="BD49">
        <f t="shared" si="44"/>
        <v>0.7682926829268294</v>
      </c>
      <c r="BE49" s="13">
        <f t="shared" si="45"/>
        <v>3.6585365853658541E-2</v>
      </c>
    </row>
    <row r="50" spans="1:57" x14ac:dyDescent="0.3">
      <c r="A50" s="4" t="s">
        <v>41</v>
      </c>
      <c r="B50">
        <v>0</v>
      </c>
      <c r="C50">
        <v>0</v>
      </c>
      <c r="D50">
        <v>1</v>
      </c>
      <c r="E50">
        <v>1</v>
      </c>
      <c r="F50">
        <v>1</v>
      </c>
      <c r="G50">
        <f t="shared" si="0"/>
        <v>12</v>
      </c>
      <c r="H50" s="9">
        <f t="shared" si="46"/>
        <v>5</v>
      </c>
      <c r="J50" s="4" t="s">
        <v>41</v>
      </c>
      <c r="K50">
        <f t="shared" si="2"/>
        <v>0.33333333333333331</v>
      </c>
      <c r="L50">
        <f t="shared" si="3"/>
        <v>0.4</v>
      </c>
      <c r="M50">
        <f t="shared" si="4"/>
        <v>0.5</v>
      </c>
      <c r="N50">
        <f t="shared" si="5"/>
        <v>0.4</v>
      </c>
      <c r="O50">
        <f t="shared" si="6"/>
        <v>0.66666666666666663</v>
      </c>
      <c r="P50">
        <f t="shared" si="7"/>
        <v>0.66666666666666663</v>
      </c>
      <c r="Q50">
        <f t="shared" si="8"/>
        <v>2</v>
      </c>
      <c r="R50">
        <f t="shared" si="9"/>
        <v>2</v>
      </c>
      <c r="S50">
        <f t="shared" si="10"/>
        <v>0.33333333333333331</v>
      </c>
      <c r="T50">
        <f t="shared" si="11"/>
        <v>0.4</v>
      </c>
      <c r="U50">
        <f t="shared" si="12"/>
        <v>0.4</v>
      </c>
      <c r="V50">
        <f t="shared" si="13"/>
        <v>0.4</v>
      </c>
      <c r="W50">
        <f t="shared" si="14"/>
        <v>0.66666666666666663</v>
      </c>
      <c r="X50">
        <f t="shared" si="15"/>
        <v>0.66666666666666663</v>
      </c>
      <c r="Y50">
        <f t="shared" si="16"/>
        <v>0.33333333333333331</v>
      </c>
      <c r="Z50">
        <f t="shared" si="17"/>
        <v>0.33333333333333331</v>
      </c>
      <c r="AA50">
        <f t="shared" si="18"/>
        <v>0.33333333333333331</v>
      </c>
      <c r="AB50">
        <f t="shared" si="19"/>
        <v>1</v>
      </c>
      <c r="AC50">
        <f t="shared" si="20"/>
        <v>0.66666666666666663</v>
      </c>
      <c r="AD50">
        <f t="shared" si="21"/>
        <v>1</v>
      </c>
      <c r="AE50">
        <f t="shared" si="22"/>
        <v>1</v>
      </c>
      <c r="AG50" s="4" t="s">
        <v>41</v>
      </c>
      <c r="AH50">
        <f t="shared" si="23"/>
        <v>2.4390243902439018E-2</v>
      </c>
      <c r="AI50">
        <f t="shared" si="24"/>
        <v>2.4390243902439029E-2</v>
      </c>
      <c r="AJ50">
        <f t="shared" si="25"/>
        <v>2.4390243902439025E-2</v>
      </c>
      <c r="AK50">
        <f t="shared" si="26"/>
        <v>2.4390243902439029E-2</v>
      </c>
      <c r="AL50">
        <f t="shared" si="27"/>
        <v>2.4390243902439018E-2</v>
      </c>
      <c r="AM50">
        <f t="shared" si="28"/>
        <v>2.4390243902439018E-2</v>
      </c>
      <c r="AN50">
        <f t="shared" si="29"/>
        <v>2.4390243902439025E-2</v>
      </c>
      <c r="AO50">
        <f t="shared" si="30"/>
        <v>2.4390243902439025E-2</v>
      </c>
      <c r="AP50">
        <f t="shared" si="31"/>
        <v>2.4390243902439018E-2</v>
      </c>
      <c r="AQ50">
        <f t="shared" si="32"/>
        <v>2.4390243902439029E-2</v>
      </c>
      <c r="AR50">
        <f t="shared" si="33"/>
        <v>2.4390243902439029E-2</v>
      </c>
      <c r="AS50">
        <f t="shared" si="34"/>
        <v>2.4390243902439029E-2</v>
      </c>
      <c r="AT50">
        <f t="shared" si="35"/>
        <v>2.4390243902439018E-2</v>
      </c>
      <c r="AU50">
        <f t="shared" si="36"/>
        <v>2.4390243902439018E-2</v>
      </c>
      <c r="AV50">
        <f t="shared" si="37"/>
        <v>2.4390243902439018E-2</v>
      </c>
      <c r="AW50">
        <f t="shared" si="38"/>
        <v>2.4390243902439018E-2</v>
      </c>
      <c r="AX50">
        <f t="shared" si="39"/>
        <v>2.4390243902439018E-2</v>
      </c>
      <c r="AY50">
        <f t="shared" si="40"/>
        <v>2.4390243902439025E-2</v>
      </c>
      <c r="AZ50">
        <f t="shared" si="41"/>
        <v>2.4390243902439018E-2</v>
      </c>
      <c r="BA50">
        <f t="shared" si="42"/>
        <v>2.4390243902439025E-2</v>
      </c>
      <c r="BB50">
        <f t="shared" si="43"/>
        <v>2.4390243902439025E-2</v>
      </c>
      <c r="BD50">
        <f t="shared" si="44"/>
        <v>0.51219512195121975</v>
      </c>
      <c r="BE50" s="13">
        <f t="shared" si="45"/>
        <v>2.4390243902439036E-2</v>
      </c>
    </row>
    <row r="51" spans="1:57" x14ac:dyDescent="0.3">
      <c r="A51" s="4" t="s">
        <v>42</v>
      </c>
      <c r="B51">
        <v>0</v>
      </c>
      <c r="C51">
        <v>0</v>
      </c>
      <c r="D51">
        <v>1</v>
      </c>
      <c r="E51">
        <v>1</v>
      </c>
      <c r="F51">
        <v>1</v>
      </c>
      <c r="G51">
        <f t="shared" si="0"/>
        <v>12</v>
      </c>
      <c r="H51" s="9">
        <f t="shared" si="46"/>
        <v>5</v>
      </c>
      <c r="J51" s="4" t="s">
        <v>42</v>
      </c>
      <c r="K51">
        <f t="shared" si="2"/>
        <v>0.33333333333333331</v>
      </c>
      <c r="L51">
        <f t="shared" si="3"/>
        <v>0.4</v>
      </c>
      <c r="M51">
        <f t="shared" si="4"/>
        <v>0.5</v>
      </c>
      <c r="N51">
        <f t="shared" si="5"/>
        <v>0.4</v>
      </c>
      <c r="O51">
        <f t="shared" si="6"/>
        <v>0.66666666666666663</v>
      </c>
      <c r="P51">
        <f t="shared" si="7"/>
        <v>0.66666666666666663</v>
      </c>
      <c r="Q51">
        <f t="shared" si="8"/>
        <v>2</v>
      </c>
      <c r="R51">
        <f t="shared" si="9"/>
        <v>2</v>
      </c>
      <c r="S51">
        <f t="shared" si="10"/>
        <v>0.33333333333333331</v>
      </c>
      <c r="T51">
        <f t="shared" si="11"/>
        <v>0.4</v>
      </c>
      <c r="U51">
        <f t="shared" si="12"/>
        <v>0.4</v>
      </c>
      <c r="V51">
        <f t="shared" si="13"/>
        <v>0.4</v>
      </c>
      <c r="W51">
        <f t="shared" si="14"/>
        <v>0.66666666666666663</v>
      </c>
      <c r="X51">
        <f t="shared" si="15"/>
        <v>0.66666666666666663</v>
      </c>
      <c r="Y51">
        <f t="shared" si="16"/>
        <v>0.33333333333333331</v>
      </c>
      <c r="Z51">
        <f t="shared" si="17"/>
        <v>0.33333333333333331</v>
      </c>
      <c r="AA51">
        <f t="shared" si="18"/>
        <v>0.33333333333333331</v>
      </c>
      <c r="AB51">
        <f t="shared" si="19"/>
        <v>1</v>
      </c>
      <c r="AC51">
        <f t="shared" si="20"/>
        <v>0.66666666666666663</v>
      </c>
      <c r="AD51">
        <f t="shared" si="21"/>
        <v>1</v>
      </c>
      <c r="AE51">
        <f t="shared" si="22"/>
        <v>1</v>
      </c>
      <c r="AG51" s="4" t="s">
        <v>42</v>
      </c>
      <c r="AH51">
        <f t="shared" si="23"/>
        <v>2.4390243902439018E-2</v>
      </c>
      <c r="AI51">
        <f t="shared" si="24"/>
        <v>2.4390243902439029E-2</v>
      </c>
      <c r="AJ51">
        <f t="shared" si="25"/>
        <v>2.4390243902439025E-2</v>
      </c>
      <c r="AK51">
        <f t="shared" si="26"/>
        <v>2.4390243902439029E-2</v>
      </c>
      <c r="AL51">
        <f t="shared" si="27"/>
        <v>2.4390243902439018E-2</v>
      </c>
      <c r="AM51">
        <f t="shared" si="28"/>
        <v>2.4390243902439018E-2</v>
      </c>
      <c r="AN51">
        <f t="shared" si="29"/>
        <v>2.4390243902439025E-2</v>
      </c>
      <c r="AO51">
        <f t="shared" si="30"/>
        <v>2.4390243902439025E-2</v>
      </c>
      <c r="AP51">
        <f t="shared" si="31"/>
        <v>2.4390243902439018E-2</v>
      </c>
      <c r="AQ51">
        <f t="shared" si="32"/>
        <v>2.4390243902439029E-2</v>
      </c>
      <c r="AR51">
        <f t="shared" si="33"/>
        <v>2.4390243902439029E-2</v>
      </c>
      <c r="AS51">
        <f t="shared" si="34"/>
        <v>2.4390243902439029E-2</v>
      </c>
      <c r="AT51">
        <f t="shared" si="35"/>
        <v>2.4390243902439018E-2</v>
      </c>
      <c r="AU51">
        <f t="shared" si="36"/>
        <v>2.4390243902439018E-2</v>
      </c>
      <c r="AV51">
        <f t="shared" si="37"/>
        <v>2.4390243902439018E-2</v>
      </c>
      <c r="AW51">
        <f t="shared" si="38"/>
        <v>2.4390243902439018E-2</v>
      </c>
      <c r="AX51">
        <f t="shared" si="39"/>
        <v>2.4390243902439018E-2</v>
      </c>
      <c r="AY51">
        <f t="shared" si="40"/>
        <v>2.4390243902439025E-2</v>
      </c>
      <c r="AZ51">
        <f t="shared" si="41"/>
        <v>2.4390243902439018E-2</v>
      </c>
      <c r="BA51">
        <f t="shared" si="42"/>
        <v>2.4390243902439025E-2</v>
      </c>
      <c r="BB51">
        <f t="shared" si="43"/>
        <v>2.4390243902439025E-2</v>
      </c>
      <c r="BD51">
        <f t="shared" si="44"/>
        <v>0.51219512195121975</v>
      </c>
      <c r="BE51" s="13">
        <f t="shared" si="45"/>
        <v>2.4390243902439036E-2</v>
      </c>
    </row>
    <row r="52" spans="1:57" x14ac:dyDescent="0.3">
      <c r="K52">
        <f>SUM(K31:K51)</f>
        <v>13.66666666666667</v>
      </c>
      <c r="L52">
        <f t="shared" ref="L52:AE52" si="47">SUM(L31:L51)</f>
        <v>16.399999999999999</v>
      </c>
      <c r="M52">
        <f t="shared" si="47"/>
        <v>20.5</v>
      </c>
      <c r="N52">
        <f t="shared" si="47"/>
        <v>16.399999999999999</v>
      </c>
      <c r="O52">
        <f t="shared" si="47"/>
        <v>27.333333333333339</v>
      </c>
      <c r="P52">
        <f t="shared" si="47"/>
        <v>27.333333333333339</v>
      </c>
      <c r="Q52">
        <f t="shared" si="47"/>
        <v>82</v>
      </c>
      <c r="R52">
        <f t="shared" si="47"/>
        <v>82</v>
      </c>
      <c r="S52">
        <f t="shared" si="47"/>
        <v>13.66666666666667</v>
      </c>
      <c r="T52">
        <f t="shared" si="47"/>
        <v>16.399999999999999</v>
      </c>
      <c r="U52">
        <f t="shared" si="47"/>
        <v>16.399999999999999</v>
      </c>
      <c r="V52">
        <f t="shared" si="47"/>
        <v>16.399999999999999</v>
      </c>
      <c r="W52">
        <f t="shared" si="47"/>
        <v>27.333333333333339</v>
      </c>
      <c r="X52">
        <f t="shared" si="47"/>
        <v>27.333333333333339</v>
      </c>
      <c r="Y52">
        <f t="shared" si="47"/>
        <v>13.66666666666667</v>
      </c>
      <c r="Z52">
        <f t="shared" si="47"/>
        <v>13.66666666666667</v>
      </c>
      <c r="AA52">
        <f t="shared" si="47"/>
        <v>13.66666666666667</v>
      </c>
      <c r="AB52">
        <f t="shared" si="47"/>
        <v>41</v>
      </c>
      <c r="AC52">
        <f t="shared" si="47"/>
        <v>27.333333333333339</v>
      </c>
      <c r="AD52">
        <f t="shared" si="47"/>
        <v>41</v>
      </c>
      <c r="AE52">
        <f t="shared" si="47"/>
        <v>41</v>
      </c>
    </row>
    <row r="53" spans="1:57" ht="14.4" customHeight="1" x14ac:dyDescent="0.3">
      <c r="A53" s="8"/>
      <c r="B53" s="8"/>
    </row>
    <row r="54" spans="1:57" x14ac:dyDescent="0.3">
      <c r="A54" s="16" t="s">
        <v>58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</row>
    <row r="56" spans="1:57" x14ac:dyDescent="0.3">
      <c r="A56" t="s">
        <v>48</v>
      </c>
      <c r="J56" t="s">
        <v>47</v>
      </c>
      <c r="AG56" t="s">
        <v>55</v>
      </c>
    </row>
    <row r="57" spans="1:57" x14ac:dyDescent="0.3">
      <c r="B57" s="2">
        <v>1</v>
      </c>
      <c r="C57" s="2">
        <v>2</v>
      </c>
      <c r="D57" s="2">
        <v>3</v>
      </c>
      <c r="E57" s="2">
        <v>4</v>
      </c>
      <c r="F57" s="2">
        <v>5</v>
      </c>
    </row>
    <row r="58" spans="1:57" ht="28.8" x14ac:dyDescent="0.3">
      <c r="A58" s="4" t="s">
        <v>49</v>
      </c>
      <c r="B58" s="5" t="s">
        <v>50</v>
      </c>
      <c r="C58" s="5" t="s">
        <v>51</v>
      </c>
      <c r="D58" s="5" t="s">
        <v>52</v>
      </c>
      <c r="E58" s="5" t="s">
        <v>53</v>
      </c>
      <c r="F58" s="5" t="s">
        <v>54</v>
      </c>
      <c r="G58" s="5" t="s">
        <v>45</v>
      </c>
      <c r="H58" s="10" t="s">
        <v>46</v>
      </c>
      <c r="J58" s="4" t="s">
        <v>49</v>
      </c>
      <c r="K58" s="7" t="s">
        <v>22</v>
      </c>
      <c r="L58" s="7" t="s">
        <v>23</v>
      </c>
      <c r="M58" s="7" t="s">
        <v>24</v>
      </c>
      <c r="N58" s="7" t="s">
        <v>25</v>
      </c>
      <c r="O58" s="7" t="s">
        <v>26</v>
      </c>
      <c r="P58" s="7" t="s">
        <v>27</v>
      </c>
      <c r="Q58" s="7" t="s">
        <v>28</v>
      </c>
      <c r="R58" s="7" t="s">
        <v>29</v>
      </c>
      <c r="S58" s="7" t="s">
        <v>30</v>
      </c>
      <c r="T58" s="7" t="s">
        <v>31</v>
      </c>
      <c r="U58" s="7" t="s">
        <v>32</v>
      </c>
      <c r="V58" s="7" t="s">
        <v>33</v>
      </c>
      <c r="W58" s="7" t="s">
        <v>34</v>
      </c>
      <c r="X58" s="7" t="s">
        <v>35</v>
      </c>
      <c r="Y58" s="7" t="s">
        <v>36</v>
      </c>
      <c r="Z58" s="7" t="s">
        <v>37</v>
      </c>
      <c r="AA58" s="7" t="s">
        <v>38</v>
      </c>
      <c r="AB58" s="7" t="s">
        <v>39</v>
      </c>
      <c r="AC58" s="7" t="s">
        <v>40</v>
      </c>
      <c r="AD58" s="7" t="s">
        <v>41</v>
      </c>
      <c r="AE58" s="7" t="s">
        <v>42</v>
      </c>
      <c r="AG58" s="4" t="s">
        <v>49</v>
      </c>
      <c r="AH58" s="7" t="s">
        <v>22</v>
      </c>
      <c r="AI58" s="7" t="s">
        <v>23</v>
      </c>
      <c r="AJ58" s="7" t="s">
        <v>24</v>
      </c>
      <c r="AK58" s="7" t="s">
        <v>25</v>
      </c>
      <c r="AL58" s="7" t="s">
        <v>26</v>
      </c>
      <c r="AM58" s="7" t="s">
        <v>27</v>
      </c>
      <c r="AN58" s="7" t="s">
        <v>28</v>
      </c>
      <c r="AO58" s="7" t="s">
        <v>29</v>
      </c>
      <c r="AP58" s="7" t="s">
        <v>30</v>
      </c>
      <c r="AQ58" s="7" t="s">
        <v>31</v>
      </c>
      <c r="AR58" s="7" t="s">
        <v>32</v>
      </c>
      <c r="AS58" s="7" t="s">
        <v>33</v>
      </c>
      <c r="AT58" s="7" t="s">
        <v>34</v>
      </c>
      <c r="AU58" s="7" t="s">
        <v>35</v>
      </c>
      <c r="AV58" s="7" t="s">
        <v>36</v>
      </c>
      <c r="AW58" s="7" t="s">
        <v>37</v>
      </c>
      <c r="AX58" s="7" t="s">
        <v>38</v>
      </c>
      <c r="AY58" s="7" t="s">
        <v>39</v>
      </c>
      <c r="AZ58" s="7" t="s">
        <v>40</v>
      </c>
      <c r="BA58" s="7" t="s">
        <v>41</v>
      </c>
      <c r="BB58" s="7" t="s">
        <v>42</v>
      </c>
      <c r="BD58" s="7" t="s">
        <v>56</v>
      </c>
      <c r="BE58" s="7" t="s">
        <v>57</v>
      </c>
    </row>
    <row r="59" spans="1:57" x14ac:dyDescent="0.3">
      <c r="A59" s="4" t="s">
        <v>22</v>
      </c>
      <c r="B59">
        <v>1</v>
      </c>
      <c r="C59">
        <v>2</v>
      </c>
      <c r="D59">
        <v>0</v>
      </c>
      <c r="E59">
        <v>0</v>
      </c>
      <c r="F59">
        <v>0</v>
      </c>
      <c r="G59">
        <f>$B$29*B59+$C$29*C59+$D$29*D59+$E$29*E59+$F$29*F59</f>
        <v>5</v>
      </c>
      <c r="H59" s="11">
        <f>ROUND(G59/15*9,0)</f>
        <v>3</v>
      </c>
      <c r="J59" s="4" t="s">
        <v>22</v>
      </c>
      <c r="K59">
        <f>(((H59-1)*3)/2)/$H$59</f>
        <v>1</v>
      </c>
      <c r="L59">
        <f>(((H59-1)*2)/1)/$H$60</f>
        <v>2</v>
      </c>
      <c r="M59">
        <f>(((H59-1)*4)/3)/$H$61</f>
        <v>0.66666666666666663</v>
      </c>
      <c r="N59">
        <f>(((H59-1)*2)/1)/$H$62</f>
        <v>2</v>
      </c>
      <c r="O59">
        <f>(((H59-1)*3)/2)/$H$63</f>
        <v>1</v>
      </c>
      <c r="P59">
        <f>(((H59-1)*3)/2)/$H$64</f>
        <v>1</v>
      </c>
      <c r="Q59">
        <f>(((H59-1)*3)/2)/$H$65</f>
        <v>1</v>
      </c>
      <c r="R59">
        <f>(((H59-1)*7)/6)/$H$66</f>
        <v>0.33333333333333337</v>
      </c>
      <c r="S59">
        <f>(((H59-1)*5)/4)/$H$67</f>
        <v>0.5</v>
      </c>
      <c r="T59">
        <f>(((H59-1)*5)/4)/$H$68</f>
        <v>0.5</v>
      </c>
      <c r="U59">
        <f>(((H59-1)*6)/5)/$H$69</f>
        <v>0.39999999999999997</v>
      </c>
      <c r="V59">
        <f>(((H59-1)*4)/3)/$H$70</f>
        <v>0.66666666666666663</v>
      </c>
      <c r="W59">
        <f>(((H59-1)*4)/3)/$H$71</f>
        <v>0.66666666666666663</v>
      </c>
      <c r="X59">
        <f>(((H59-1)*4)/3)/$H$72</f>
        <v>0.66666666666666663</v>
      </c>
      <c r="Y59">
        <f>(((H59-1)*2)/1)/$H$73</f>
        <v>2</v>
      </c>
      <c r="Z59">
        <f>(((H59-1)*3)/2)/$H$74</f>
        <v>1</v>
      </c>
      <c r="AA59">
        <f>(((H59-1)*4)/3)/$H$75</f>
        <v>0.66666666666666663</v>
      </c>
      <c r="AB59">
        <f>(((H59-1)*3)/2)/$H$76</f>
        <v>1</v>
      </c>
      <c r="AC59">
        <f>(((H59-1)*3)/2)/$H$77</f>
        <v>1</v>
      </c>
      <c r="AD59">
        <f>(((H59-1)*2)/1)/$H$78</f>
        <v>2</v>
      </c>
      <c r="AE59">
        <f>(((H59-1)*3)/2)/$H$79</f>
        <v>1</v>
      </c>
      <c r="AG59" s="4" t="s">
        <v>22</v>
      </c>
      <c r="AH59">
        <f>K59/$K$80</f>
        <v>3.7037037037037035E-2</v>
      </c>
      <c r="AI59">
        <f>L59/$L$80</f>
        <v>3.7037037037037035E-2</v>
      </c>
      <c r="AJ59">
        <f>M59/$M$80</f>
        <v>3.7037037037037035E-2</v>
      </c>
      <c r="AK59">
        <f>N59/$N$80</f>
        <v>3.7037037037037035E-2</v>
      </c>
      <c r="AL59">
        <f>O59/$O$80</f>
        <v>3.7037037037037035E-2</v>
      </c>
      <c r="AM59">
        <f>P59/$P$80</f>
        <v>3.7037037037037035E-2</v>
      </c>
      <c r="AN59">
        <f>Q59/$Q$80</f>
        <v>3.7037037037037035E-2</v>
      </c>
      <c r="AO59">
        <f>R59/$R$80</f>
        <v>3.7037037037037035E-2</v>
      </c>
      <c r="AP59">
        <f>S59/$S$80</f>
        <v>3.7037037037037035E-2</v>
      </c>
      <c r="AQ59">
        <f>T59/$T$80</f>
        <v>3.7037037037037035E-2</v>
      </c>
      <c r="AR59">
        <f>U59/$U$80</f>
        <v>3.7037037037037035E-2</v>
      </c>
      <c r="AS59">
        <f>V59/$V$80</f>
        <v>3.7037037037037035E-2</v>
      </c>
      <c r="AT59">
        <f>W59/$W$80</f>
        <v>3.7037037037037035E-2</v>
      </c>
      <c r="AU59">
        <f>X59/$X$80</f>
        <v>3.7037037037037035E-2</v>
      </c>
      <c r="AV59">
        <f>Y59/$Y$80</f>
        <v>3.7037037037037035E-2</v>
      </c>
      <c r="AW59">
        <f>Z59/$Z$80</f>
        <v>3.7037037037037035E-2</v>
      </c>
      <c r="AX59">
        <f>AA59/$AA$80</f>
        <v>3.7037037037037035E-2</v>
      </c>
      <c r="AY59">
        <f>AB59/$AB$80</f>
        <v>3.7037037037037035E-2</v>
      </c>
      <c r="AZ59">
        <f>AC59/$AC$80</f>
        <v>3.7037037037037035E-2</v>
      </c>
      <c r="BA59">
        <f>AD59/$AD$80</f>
        <v>3.7037037037037035E-2</v>
      </c>
      <c r="BB59">
        <f>AE59/$AE$80</f>
        <v>3.7037037037037035E-2</v>
      </c>
      <c r="BD59">
        <f>SUM(AH59:BB59)</f>
        <v>0.77777777777777746</v>
      </c>
      <c r="BE59" s="13">
        <f>BD59/21</f>
        <v>3.7037037037037021E-2</v>
      </c>
    </row>
    <row r="60" spans="1:57" x14ac:dyDescent="0.3">
      <c r="A60" s="4" t="s">
        <v>23</v>
      </c>
      <c r="B60">
        <v>2</v>
      </c>
      <c r="C60">
        <v>1</v>
      </c>
      <c r="D60">
        <v>0</v>
      </c>
      <c r="E60">
        <v>0</v>
      </c>
      <c r="F60">
        <v>0</v>
      </c>
      <c r="G60">
        <f t="shared" ref="G60:G79" si="48">$B$29*B60+$C$29*C60+$D$29*D60+$E$29*E60+$F$29*F60</f>
        <v>4</v>
      </c>
      <c r="H60" s="11">
        <f t="shared" ref="H60:H79" si="49">ROUND(G60/15*9,0)</f>
        <v>2</v>
      </c>
      <c r="J60" s="4" t="s">
        <v>23</v>
      </c>
      <c r="K60">
        <f t="shared" ref="K60:K79" si="50">(((H60-1)*3)/2)/$H$59</f>
        <v>0.5</v>
      </c>
      <c r="L60">
        <f t="shared" ref="L60:L79" si="51">(((H60-1)*2)/1)/$H$60</f>
        <v>1</v>
      </c>
      <c r="M60">
        <f t="shared" ref="M60:M79" si="52">(((H60-1)*4)/3)/$H$61</f>
        <v>0.33333333333333331</v>
      </c>
      <c r="N60">
        <f t="shared" ref="N60:N79" si="53">(((H60-1)*2)/1)/$H$62</f>
        <v>1</v>
      </c>
      <c r="O60">
        <f t="shared" ref="O60:O79" si="54">(((H60-1)*3)/2)/$H$63</f>
        <v>0.5</v>
      </c>
      <c r="P60">
        <f t="shared" ref="P60:P79" si="55">(((H60-1)*3)/2)/$H$64</f>
        <v>0.5</v>
      </c>
      <c r="Q60">
        <f t="shared" ref="Q60:Q79" si="56">(((H60-1)*3)/2)/$H$65</f>
        <v>0.5</v>
      </c>
      <c r="R60">
        <f t="shared" ref="R60:R79" si="57">(((H60-1)*7)/6)/$H$66</f>
        <v>0.16666666666666669</v>
      </c>
      <c r="S60">
        <f t="shared" ref="S60:S79" si="58">(((H60-1)*5)/4)/$H$67</f>
        <v>0.25</v>
      </c>
      <c r="T60">
        <f t="shared" ref="T60:T79" si="59">(((H60-1)*5)/4)/$H$68</f>
        <v>0.25</v>
      </c>
      <c r="U60">
        <f t="shared" ref="U60:U79" si="60">(((H60-1)*6)/5)/$H$69</f>
        <v>0.19999999999999998</v>
      </c>
      <c r="V60">
        <f t="shared" ref="V60:V78" si="61">(((H60-1)*4)/3)/$H$70</f>
        <v>0.33333333333333331</v>
      </c>
      <c r="W60">
        <f t="shared" ref="W60:W79" si="62">(((H60-1)*4)/3)/$H$71</f>
        <v>0.33333333333333331</v>
      </c>
      <c r="X60">
        <f t="shared" ref="X60:X79" si="63">(((H60-1)*4)/3)/$H$72</f>
        <v>0.33333333333333331</v>
      </c>
      <c r="Y60">
        <f t="shared" ref="Y60:Y79" si="64">(((H60-1)*2)/1)/$H$73</f>
        <v>1</v>
      </c>
      <c r="Z60">
        <f t="shared" ref="Z60:Z79" si="65">(((H60-1)*3)/2)/$H$74</f>
        <v>0.5</v>
      </c>
      <c r="AA60">
        <f t="shared" ref="AA60:AA79" si="66">(((H60-1)*4)/3)/$H$75</f>
        <v>0.33333333333333331</v>
      </c>
      <c r="AB60">
        <f t="shared" ref="AB60:AB79" si="67">(((H60-1)*3)/2)/$H$76</f>
        <v>0.5</v>
      </c>
      <c r="AC60">
        <f t="shared" ref="AC60:AC79" si="68">(((H60-1)*3)/2)/$H$77</f>
        <v>0.5</v>
      </c>
      <c r="AD60">
        <f t="shared" ref="AD60:AD79" si="69">(((H60-1)*2)/1)/$H$78</f>
        <v>1</v>
      </c>
      <c r="AE60">
        <f t="shared" ref="AE60:AE79" si="70">(((H60-1)*3)/2)/$H$79</f>
        <v>0.5</v>
      </c>
      <c r="AG60" s="4" t="s">
        <v>23</v>
      </c>
      <c r="AH60">
        <f t="shared" ref="AH60:AH79" si="71">K60/$K$80</f>
        <v>1.8518518518518517E-2</v>
      </c>
      <c r="AI60">
        <f t="shared" ref="AI60:AI79" si="72">L60/$L$80</f>
        <v>1.8518518518518517E-2</v>
      </c>
      <c r="AJ60">
        <f t="shared" ref="AJ60:AJ79" si="73">M60/$M$80</f>
        <v>1.8518518518518517E-2</v>
      </c>
      <c r="AK60">
        <f t="shared" ref="AK60:AK79" si="74">N60/$N$80</f>
        <v>1.8518518518518517E-2</v>
      </c>
      <c r="AL60">
        <f t="shared" ref="AL60:AL79" si="75">O60/$O$80</f>
        <v>1.8518518518518517E-2</v>
      </c>
      <c r="AM60">
        <f t="shared" ref="AM60:AM79" si="76">P60/$P$80</f>
        <v>1.8518518518518517E-2</v>
      </c>
      <c r="AN60">
        <f t="shared" ref="AN60:AN79" si="77">Q60/$Q$80</f>
        <v>1.8518518518518517E-2</v>
      </c>
      <c r="AO60">
        <f t="shared" ref="AO60:AO79" si="78">R60/$R$80</f>
        <v>1.8518518518518517E-2</v>
      </c>
      <c r="AP60">
        <f t="shared" ref="AP60:AP79" si="79">S60/$S$80</f>
        <v>1.8518518518518517E-2</v>
      </c>
      <c r="AQ60">
        <f t="shared" ref="AQ60:AQ79" si="80">T60/$T$80</f>
        <v>1.8518518518518517E-2</v>
      </c>
      <c r="AR60">
        <f t="shared" ref="AR60:AR79" si="81">U60/$U$80</f>
        <v>1.8518518518518517E-2</v>
      </c>
      <c r="AS60">
        <f t="shared" ref="AS60:AS79" si="82">V60/$V$80</f>
        <v>1.8518518518518517E-2</v>
      </c>
      <c r="AT60">
        <f t="shared" ref="AT60:AT79" si="83">W60/$W$80</f>
        <v>1.8518518518518517E-2</v>
      </c>
      <c r="AU60">
        <f t="shared" ref="AU60:AU79" si="84">X60/$X$80</f>
        <v>1.8518518518518517E-2</v>
      </c>
      <c r="AV60">
        <f t="shared" ref="AV60:AV79" si="85">Y60/$Y$80</f>
        <v>1.8518518518518517E-2</v>
      </c>
      <c r="AW60">
        <f t="shared" ref="AW60:AW79" si="86">Z60/$Z$80</f>
        <v>1.8518518518518517E-2</v>
      </c>
      <c r="AX60">
        <f t="shared" ref="AX60:AX79" si="87">AA60/$AA$80</f>
        <v>1.8518518518518517E-2</v>
      </c>
      <c r="AY60">
        <f t="shared" ref="AY60:AY79" si="88">AB60/$AB$80</f>
        <v>1.8518518518518517E-2</v>
      </c>
      <c r="AZ60">
        <f t="shared" ref="AZ60:AZ79" si="89">AC60/$AC$80</f>
        <v>1.8518518518518517E-2</v>
      </c>
      <c r="BA60">
        <f t="shared" ref="BA60:BA78" si="90">AD60/$AD$80</f>
        <v>1.8518518518518517E-2</v>
      </c>
      <c r="BB60">
        <f t="shared" ref="BB60:BB79" si="91">AE60/$AE$80</f>
        <v>1.8518518518518517E-2</v>
      </c>
      <c r="BD60">
        <f t="shared" ref="BD60:BD79" si="92">SUM(AH60:BB60)</f>
        <v>0.38888888888888873</v>
      </c>
      <c r="BE60" s="13">
        <f t="shared" ref="BE60:BE79" si="93">BD60/21</f>
        <v>1.8518518518518511E-2</v>
      </c>
    </row>
    <row r="61" spans="1:57" x14ac:dyDescent="0.3">
      <c r="A61" s="4" t="s">
        <v>24</v>
      </c>
      <c r="B61">
        <v>0</v>
      </c>
      <c r="C61">
        <v>2</v>
      </c>
      <c r="D61">
        <v>1</v>
      </c>
      <c r="E61">
        <v>0</v>
      </c>
      <c r="F61">
        <v>0</v>
      </c>
      <c r="G61">
        <f t="shared" si="48"/>
        <v>7</v>
      </c>
      <c r="H61" s="11">
        <f t="shared" si="49"/>
        <v>4</v>
      </c>
      <c r="J61" s="4" t="s">
        <v>24</v>
      </c>
      <c r="K61">
        <f t="shared" si="50"/>
        <v>1.5</v>
      </c>
      <c r="L61">
        <f t="shared" si="51"/>
        <v>3</v>
      </c>
      <c r="M61">
        <f t="shared" si="52"/>
        <v>1</v>
      </c>
      <c r="N61">
        <f t="shared" si="53"/>
        <v>3</v>
      </c>
      <c r="O61">
        <f t="shared" si="54"/>
        <v>1.5</v>
      </c>
      <c r="P61">
        <f t="shared" si="55"/>
        <v>1.5</v>
      </c>
      <c r="Q61">
        <f t="shared" si="56"/>
        <v>1.5</v>
      </c>
      <c r="R61">
        <f t="shared" si="57"/>
        <v>0.5</v>
      </c>
      <c r="S61">
        <f t="shared" si="58"/>
        <v>0.75</v>
      </c>
      <c r="T61">
        <f t="shared" si="59"/>
        <v>0.75</v>
      </c>
      <c r="U61">
        <f t="shared" si="60"/>
        <v>0.6</v>
      </c>
      <c r="V61">
        <f t="shared" si="61"/>
        <v>1</v>
      </c>
      <c r="W61">
        <f t="shared" si="62"/>
        <v>1</v>
      </c>
      <c r="X61">
        <f t="shared" si="63"/>
        <v>1</v>
      </c>
      <c r="Y61">
        <f t="shared" si="64"/>
        <v>3</v>
      </c>
      <c r="Z61">
        <f t="shared" si="65"/>
        <v>1.5</v>
      </c>
      <c r="AA61">
        <f t="shared" si="66"/>
        <v>1</v>
      </c>
      <c r="AB61">
        <f t="shared" si="67"/>
        <v>1.5</v>
      </c>
      <c r="AC61">
        <f t="shared" si="68"/>
        <v>1.5</v>
      </c>
      <c r="AD61">
        <f t="shared" si="69"/>
        <v>3</v>
      </c>
      <c r="AE61">
        <f t="shared" si="70"/>
        <v>1.5</v>
      </c>
      <c r="AG61" s="4" t="s">
        <v>24</v>
      </c>
      <c r="AH61">
        <f t="shared" si="71"/>
        <v>5.5555555555555552E-2</v>
      </c>
      <c r="AI61">
        <f t="shared" si="72"/>
        <v>5.5555555555555552E-2</v>
      </c>
      <c r="AJ61">
        <f t="shared" si="73"/>
        <v>5.5555555555555552E-2</v>
      </c>
      <c r="AK61">
        <f t="shared" si="74"/>
        <v>5.5555555555555552E-2</v>
      </c>
      <c r="AL61">
        <f t="shared" si="75"/>
        <v>5.5555555555555552E-2</v>
      </c>
      <c r="AM61">
        <f t="shared" si="76"/>
        <v>5.5555555555555552E-2</v>
      </c>
      <c r="AN61">
        <f t="shared" si="77"/>
        <v>5.5555555555555552E-2</v>
      </c>
      <c r="AO61">
        <f t="shared" si="78"/>
        <v>5.5555555555555546E-2</v>
      </c>
      <c r="AP61">
        <f t="shared" si="79"/>
        <v>5.5555555555555552E-2</v>
      </c>
      <c r="AQ61">
        <f t="shared" si="80"/>
        <v>5.5555555555555552E-2</v>
      </c>
      <c r="AR61">
        <f t="shared" si="81"/>
        <v>5.5555555555555559E-2</v>
      </c>
      <c r="AS61">
        <f t="shared" si="82"/>
        <v>5.5555555555555552E-2</v>
      </c>
      <c r="AT61">
        <f t="shared" si="83"/>
        <v>5.5555555555555552E-2</v>
      </c>
      <c r="AU61">
        <f t="shared" si="84"/>
        <v>5.5555555555555552E-2</v>
      </c>
      <c r="AV61">
        <f t="shared" si="85"/>
        <v>5.5555555555555552E-2</v>
      </c>
      <c r="AW61">
        <f t="shared" si="86"/>
        <v>5.5555555555555552E-2</v>
      </c>
      <c r="AX61">
        <f t="shared" si="87"/>
        <v>5.5555555555555552E-2</v>
      </c>
      <c r="AY61">
        <f t="shared" si="88"/>
        <v>5.5555555555555552E-2</v>
      </c>
      <c r="AZ61">
        <f t="shared" si="89"/>
        <v>5.5555555555555552E-2</v>
      </c>
      <c r="BA61">
        <f t="shared" si="90"/>
        <v>5.5555555555555552E-2</v>
      </c>
      <c r="BB61">
        <f t="shared" si="91"/>
        <v>5.5555555555555552E-2</v>
      </c>
      <c r="BD61">
        <f t="shared" si="92"/>
        <v>1.166666666666667</v>
      </c>
      <c r="BE61" s="13">
        <f t="shared" si="93"/>
        <v>5.5555555555555566E-2</v>
      </c>
    </row>
    <row r="62" spans="1:57" x14ac:dyDescent="0.3">
      <c r="A62" s="4" t="s">
        <v>25</v>
      </c>
      <c r="B62">
        <v>2</v>
      </c>
      <c r="C62">
        <v>1</v>
      </c>
      <c r="D62">
        <v>0</v>
      </c>
      <c r="E62">
        <v>0</v>
      </c>
      <c r="F62">
        <v>0</v>
      </c>
      <c r="G62">
        <f t="shared" si="48"/>
        <v>4</v>
      </c>
      <c r="H62" s="11">
        <f t="shared" si="49"/>
        <v>2</v>
      </c>
      <c r="J62" s="4" t="s">
        <v>25</v>
      </c>
      <c r="K62">
        <f t="shared" si="50"/>
        <v>0.5</v>
      </c>
      <c r="L62">
        <f t="shared" si="51"/>
        <v>1</v>
      </c>
      <c r="M62">
        <f t="shared" si="52"/>
        <v>0.33333333333333331</v>
      </c>
      <c r="N62">
        <f t="shared" si="53"/>
        <v>1</v>
      </c>
      <c r="O62">
        <f t="shared" si="54"/>
        <v>0.5</v>
      </c>
      <c r="P62">
        <f t="shared" si="55"/>
        <v>0.5</v>
      </c>
      <c r="Q62">
        <f t="shared" si="56"/>
        <v>0.5</v>
      </c>
      <c r="R62">
        <f t="shared" si="57"/>
        <v>0.16666666666666669</v>
      </c>
      <c r="S62">
        <f t="shared" si="58"/>
        <v>0.25</v>
      </c>
      <c r="T62">
        <f t="shared" si="59"/>
        <v>0.25</v>
      </c>
      <c r="U62">
        <f t="shared" si="60"/>
        <v>0.19999999999999998</v>
      </c>
      <c r="V62">
        <f t="shared" si="61"/>
        <v>0.33333333333333331</v>
      </c>
      <c r="W62">
        <f t="shared" si="62"/>
        <v>0.33333333333333331</v>
      </c>
      <c r="X62">
        <f t="shared" si="63"/>
        <v>0.33333333333333331</v>
      </c>
      <c r="Y62">
        <f t="shared" si="64"/>
        <v>1</v>
      </c>
      <c r="Z62">
        <f t="shared" si="65"/>
        <v>0.5</v>
      </c>
      <c r="AA62">
        <f t="shared" si="66"/>
        <v>0.33333333333333331</v>
      </c>
      <c r="AB62">
        <f t="shared" si="67"/>
        <v>0.5</v>
      </c>
      <c r="AC62">
        <f t="shared" si="68"/>
        <v>0.5</v>
      </c>
      <c r="AD62">
        <f t="shared" si="69"/>
        <v>1</v>
      </c>
      <c r="AE62">
        <f t="shared" si="70"/>
        <v>0.5</v>
      </c>
      <c r="AG62" s="4" t="s">
        <v>25</v>
      </c>
      <c r="AH62">
        <f t="shared" si="71"/>
        <v>1.8518518518518517E-2</v>
      </c>
      <c r="AI62">
        <f t="shared" si="72"/>
        <v>1.8518518518518517E-2</v>
      </c>
      <c r="AJ62">
        <f t="shared" si="73"/>
        <v>1.8518518518518517E-2</v>
      </c>
      <c r="AK62">
        <f t="shared" si="74"/>
        <v>1.8518518518518517E-2</v>
      </c>
      <c r="AL62">
        <f t="shared" si="75"/>
        <v>1.8518518518518517E-2</v>
      </c>
      <c r="AM62">
        <f t="shared" si="76"/>
        <v>1.8518518518518517E-2</v>
      </c>
      <c r="AN62">
        <f t="shared" si="77"/>
        <v>1.8518518518518517E-2</v>
      </c>
      <c r="AO62">
        <f t="shared" si="78"/>
        <v>1.8518518518518517E-2</v>
      </c>
      <c r="AP62">
        <f t="shared" si="79"/>
        <v>1.8518518518518517E-2</v>
      </c>
      <c r="AQ62">
        <f t="shared" si="80"/>
        <v>1.8518518518518517E-2</v>
      </c>
      <c r="AR62">
        <f t="shared" si="81"/>
        <v>1.8518518518518517E-2</v>
      </c>
      <c r="AS62">
        <f t="shared" si="82"/>
        <v>1.8518518518518517E-2</v>
      </c>
      <c r="AT62">
        <f t="shared" si="83"/>
        <v>1.8518518518518517E-2</v>
      </c>
      <c r="AU62">
        <f t="shared" si="84"/>
        <v>1.8518518518518517E-2</v>
      </c>
      <c r="AV62">
        <f t="shared" si="85"/>
        <v>1.8518518518518517E-2</v>
      </c>
      <c r="AW62">
        <f t="shared" si="86"/>
        <v>1.8518518518518517E-2</v>
      </c>
      <c r="AX62">
        <f t="shared" si="87"/>
        <v>1.8518518518518517E-2</v>
      </c>
      <c r="AY62">
        <f t="shared" si="88"/>
        <v>1.8518518518518517E-2</v>
      </c>
      <c r="AZ62">
        <f t="shared" si="89"/>
        <v>1.8518518518518517E-2</v>
      </c>
      <c r="BA62">
        <f t="shared" si="90"/>
        <v>1.8518518518518517E-2</v>
      </c>
      <c r="BB62">
        <f t="shared" si="91"/>
        <v>1.8518518518518517E-2</v>
      </c>
      <c r="BD62">
        <f t="shared" si="92"/>
        <v>0.38888888888888873</v>
      </c>
      <c r="BE62" s="13">
        <f t="shared" si="93"/>
        <v>1.8518518518518511E-2</v>
      </c>
    </row>
    <row r="63" spans="1:57" x14ac:dyDescent="0.3">
      <c r="A63" s="4" t="s">
        <v>26</v>
      </c>
      <c r="B63">
        <v>2</v>
      </c>
      <c r="C63">
        <v>0</v>
      </c>
      <c r="D63">
        <v>1</v>
      </c>
      <c r="E63">
        <v>0</v>
      </c>
      <c r="F63">
        <v>0</v>
      </c>
      <c r="G63">
        <f t="shared" si="48"/>
        <v>5</v>
      </c>
      <c r="H63" s="11">
        <f t="shared" si="49"/>
        <v>3</v>
      </c>
      <c r="J63" s="4" t="s">
        <v>26</v>
      </c>
      <c r="K63">
        <f t="shared" si="50"/>
        <v>1</v>
      </c>
      <c r="L63">
        <f t="shared" si="51"/>
        <v>2</v>
      </c>
      <c r="M63">
        <f t="shared" si="52"/>
        <v>0.66666666666666663</v>
      </c>
      <c r="N63">
        <f t="shared" si="53"/>
        <v>2</v>
      </c>
      <c r="O63">
        <f t="shared" si="54"/>
        <v>1</v>
      </c>
      <c r="P63">
        <f t="shared" si="55"/>
        <v>1</v>
      </c>
      <c r="Q63">
        <f t="shared" si="56"/>
        <v>1</v>
      </c>
      <c r="R63">
        <f t="shared" si="57"/>
        <v>0.33333333333333337</v>
      </c>
      <c r="S63">
        <f t="shared" si="58"/>
        <v>0.5</v>
      </c>
      <c r="T63">
        <f t="shared" si="59"/>
        <v>0.5</v>
      </c>
      <c r="U63">
        <f t="shared" si="60"/>
        <v>0.39999999999999997</v>
      </c>
      <c r="V63">
        <f t="shared" si="61"/>
        <v>0.66666666666666663</v>
      </c>
      <c r="W63">
        <f t="shared" si="62"/>
        <v>0.66666666666666663</v>
      </c>
      <c r="X63">
        <f t="shared" si="63"/>
        <v>0.66666666666666663</v>
      </c>
      <c r="Y63">
        <f t="shared" si="64"/>
        <v>2</v>
      </c>
      <c r="Z63">
        <f t="shared" si="65"/>
        <v>1</v>
      </c>
      <c r="AA63">
        <f t="shared" si="66"/>
        <v>0.66666666666666663</v>
      </c>
      <c r="AB63">
        <f t="shared" si="67"/>
        <v>1</v>
      </c>
      <c r="AC63">
        <f t="shared" si="68"/>
        <v>1</v>
      </c>
      <c r="AD63">
        <f t="shared" si="69"/>
        <v>2</v>
      </c>
      <c r="AE63">
        <f t="shared" si="70"/>
        <v>1</v>
      </c>
      <c r="AG63" s="4" t="s">
        <v>26</v>
      </c>
      <c r="AH63">
        <f t="shared" si="71"/>
        <v>3.7037037037037035E-2</v>
      </c>
      <c r="AI63">
        <f t="shared" si="72"/>
        <v>3.7037037037037035E-2</v>
      </c>
      <c r="AJ63">
        <f t="shared" si="73"/>
        <v>3.7037037037037035E-2</v>
      </c>
      <c r="AK63">
        <f t="shared" si="74"/>
        <v>3.7037037037037035E-2</v>
      </c>
      <c r="AL63">
        <f t="shared" si="75"/>
        <v>3.7037037037037035E-2</v>
      </c>
      <c r="AM63">
        <f t="shared" si="76"/>
        <v>3.7037037037037035E-2</v>
      </c>
      <c r="AN63">
        <f t="shared" si="77"/>
        <v>3.7037037037037035E-2</v>
      </c>
      <c r="AO63">
        <f t="shared" si="78"/>
        <v>3.7037037037037035E-2</v>
      </c>
      <c r="AP63">
        <f t="shared" si="79"/>
        <v>3.7037037037037035E-2</v>
      </c>
      <c r="AQ63">
        <f t="shared" si="80"/>
        <v>3.7037037037037035E-2</v>
      </c>
      <c r="AR63">
        <f t="shared" si="81"/>
        <v>3.7037037037037035E-2</v>
      </c>
      <c r="AS63">
        <f t="shared" si="82"/>
        <v>3.7037037037037035E-2</v>
      </c>
      <c r="AT63">
        <f t="shared" si="83"/>
        <v>3.7037037037037035E-2</v>
      </c>
      <c r="AU63">
        <f t="shared" si="84"/>
        <v>3.7037037037037035E-2</v>
      </c>
      <c r="AV63">
        <f t="shared" si="85"/>
        <v>3.7037037037037035E-2</v>
      </c>
      <c r="AW63">
        <f t="shared" si="86"/>
        <v>3.7037037037037035E-2</v>
      </c>
      <c r="AX63">
        <f t="shared" si="87"/>
        <v>3.7037037037037035E-2</v>
      </c>
      <c r="AY63">
        <f t="shared" si="88"/>
        <v>3.7037037037037035E-2</v>
      </c>
      <c r="AZ63">
        <f t="shared" si="89"/>
        <v>3.7037037037037035E-2</v>
      </c>
      <c r="BA63">
        <f t="shared" si="90"/>
        <v>3.7037037037037035E-2</v>
      </c>
      <c r="BB63">
        <f t="shared" si="91"/>
        <v>3.7037037037037035E-2</v>
      </c>
      <c r="BD63">
        <f t="shared" si="92"/>
        <v>0.77777777777777746</v>
      </c>
      <c r="BE63" s="13">
        <f t="shared" si="93"/>
        <v>3.7037037037037021E-2</v>
      </c>
    </row>
    <row r="64" spans="1:57" x14ac:dyDescent="0.3">
      <c r="A64" s="4" t="s">
        <v>27</v>
      </c>
      <c r="B64">
        <v>2</v>
      </c>
      <c r="C64">
        <v>0</v>
      </c>
      <c r="D64">
        <v>1</v>
      </c>
      <c r="E64">
        <v>0</v>
      </c>
      <c r="F64">
        <v>0</v>
      </c>
      <c r="G64">
        <f t="shared" si="48"/>
        <v>5</v>
      </c>
      <c r="H64" s="11">
        <f t="shared" si="49"/>
        <v>3</v>
      </c>
      <c r="J64" s="4" t="s">
        <v>27</v>
      </c>
      <c r="K64">
        <f t="shared" si="50"/>
        <v>1</v>
      </c>
      <c r="L64">
        <f t="shared" si="51"/>
        <v>2</v>
      </c>
      <c r="M64">
        <f t="shared" si="52"/>
        <v>0.66666666666666663</v>
      </c>
      <c r="N64">
        <f t="shared" si="53"/>
        <v>2</v>
      </c>
      <c r="O64">
        <f t="shared" si="54"/>
        <v>1</v>
      </c>
      <c r="P64">
        <f t="shared" si="55"/>
        <v>1</v>
      </c>
      <c r="Q64">
        <f t="shared" si="56"/>
        <v>1</v>
      </c>
      <c r="R64">
        <f t="shared" si="57"/>
        <v>0.33333333333333337</v>
      </c>
      <c r="S64">
        <f t="shared" si="58"/>
        <v>0.5</v>
      </c>
      <c r="T64">
        <f t="shared" si="59"/>
        <v>0.5</v>
      </c>
      <c r="U64">
        <f t="shared" si="60"/>
        <v>0.39999999999999997</v>
      </c>
      <c r="V64">
        <f t="shared" si="61"/>
        <v>0.66666666666666663</v>
      </c>
      <c r="W64">
        <f t="shared" si="62"/>
        <v>0.66666666666666663</v>
      </c>
      <c r="X64">
        <f t="shared" si="63"/>
        <v>0.66666666666666663</v>
      </c>
      <c r="Y64">
        <f t="shared" si="64"/>
        <v>2</v>
      </c>
      <c r="Z64">
        <f t="shared" si="65"/>
        <v>1</v>
      </c>
      <c r="AA64">
        <f t="shared" si="66"/>
        <v>0.66666666666666663</v>
      </c>
      <c r="AB64">
        <f t="shared" si="67"/>
        <v>1</v>
      </c>
      <c r="AC64">
        <f t="shared" si="68"/>
        <v>1</v>
      </c>
      <c r="AD64">
        <f t="shared" si="69"/>
        <v>2</v>
      </c>
      <c r="AE64">
        <f t="shared" si="70"/>
        <v>1</v>
      </c>
      <c r="AG64" s="4" t="s">
        <v>27</v>
      </c>
      <c r="AH64">
        <f t="shared" si="71"/>
        <v>3.7037037037037035E-2</v>
      </c>
      <c r="AI64">
        <f t="shared" si="72"/>
        <v>3.7037037037037035E-2</v>
      </c>
      <c r="AJ64">
        <f t="shared" si="73"/>
        <v>3.7037037037037035E-2</v>
      </c>
      <c r="AK64">
        <f t="shared" si="74"/>
        <v>3.7037037037037035E-2</v>
      </c>
      <c r="AL64">
        <f t="shared" si="75"/>
        <v>3.7037037037037035E-2</v>
      </c>
      <c r="AM64">
        <f t="shared" si="76"/>
        <v>3.7037037037037035E-2</v>
      </c>
      <c r="AN64">
        <f t="shared" si="77"/>
        <v>3.7037037037037035E-2</v>
      </c>
      <c r="AO64">
        <f t="shared" si="78"/>
        <v>3.7037037037037035E-2</v>
      </c>
      <c r="AP64">
        <f t="shared" si="79"/>
        <v>3.7037037037037035E-2</v>
      </c>
      <c r="AQ64">
        <f t="shared" si="80"/>
        <v>3.7037037037037035E-2</v>
      </c>
      <c r="AR64">
        <f t="shared" si="81"/>
        <v>3.7037037037037035E-2</v>
      </c>
      <c r="AS64">
        <f t="shared" si="82"/>
        <v>3.7037037037037035E-2</v>
      </c>
      <c r="AT64">
        <f t="shared" si="83"/>
        <v>3.7037037037037035E-2</v>
      </c>
      <c r="AU64">
        <f t="shared" si="84"/>
        <v>3.7037037037037035E-2</v>
      </c>
      <c r="AV64">
        <f t="shared" si="85"/>
        <v>3.7037037037037035E-2</v>
      </c>
      <c r="AW64">
        <f t="shared" si="86"/>
        <v>3.7037037037037035E-2</v>
      </c>
      <c r="AX64">
        <f t="shared" si="87"/>
        <v>3.7037037037037035E-2</v>
      </c>
      <c r="AY64">
        <f t="shared" si="88"/>
        <v>3.7037037037037035E-2</v>
      </c>
      <c r="AZ64">
        <f t="shared" si="89"/>
        <v>3.7037037037037035E-2</v>
      </c>
      <c r="BA64">
        <f t="shared" si="90"/>
        <v>3.7037037037037035E-2</v>
      </c>
      <c r="BB64">
        <f t="shared" si="91"/>
        <v>3.7037037037037035E-2</v>
      </c>
      <c r="BD64">
        <f t="shared" si="92"/>
        <v>0.77777777777777746</v>
      </c>
      <c r="BE64" s="13">
        <f t="shared" si="93"/>
        <v>3.7037037037037021E-2</v>
      </c>
    </row>
    <row r="65" spans="1:57" x14ac:dyDescent="0.3">
      <c r="A65" s="4" t="s">
        <v>28</v>
      </c>
      <c r="B65">
        <v>2</v>
      </c>
      <c r="C65">
        <v>0</v>
      </c>
      <c r="D65">
        <v>1</v>
      </c>
      <c r="E65">
        <v>0</v>
      </c>
      <c r="F65">
        <v>0</v>
      </c>
      <c r="G65">
        <f t="shared" si="48"/>
        <v>5</v>
      </c>
      <c r="H65" s="11">
        <f t="shared" si="49"/>
        <v>3</v>
      </c>
      <c r="J65" s="4" t="s">
        <v>28</v>
      </c>
      <c r="K65">
        <f t="shared" si="50"/>
        <v>1</v>
      </c>
      <c r="L65">
        <f t="shared" si="51"/>
        <v>2</v>
      </c>
      <c r="M65">
        <f t="shared" si="52"/>
        <v>0.66666666666666663</v>
      </c>
      <c r="N65">
        <f t="shared" si="53"/>
        <v>2</v>
      </c>
      <c r="O65">
        <f t="shared" si="54"/>
        <v>1</v>
      </c>
      <c r="P65">
        <f t="shared" si="55"/>
        <v>1</v>
      </c>
      <c r="Q65">
        <f t="shared" si="56"/>
        <v>1</v>
      </c>
      <c r="R65">
        <f t="shared" si="57"/>
        <v>0.33333333333333337</v>
      </c>
      <c r="S65">
        <f t="shared" si="58"/>
        <v>0.5</v>
      </c>
      <c r="T65">
        <f t="shared" si="59"/>
        <v>0.5</v>
      </c>
      <c r="U65">
        <f t="shared" si="60"/>
        <v>0.39999999999999997</v>
      </c>
      <c r="V65">
        <f t="shared" si="61"/>
        <v>0.66666666666666663</v>
      </c>
      <c r="W65">
        <f t="shared" si="62"/>
        <v>0.66666666666666663</v>
      </c>
      <c r="X65">
        <f t="shared" si="63"/>
        <v>0.66666666666666663</v>
      </c>
      <c r="Y65">
        <f t="shared" si="64"/>
        <v>2</v>
      </c>
      <c r="Z65">
        <f t="shared" si="65"/>
        <v>1</v>
      </c>
      <c r="AA65">
        <f t="shared" si="66"/>
        <v>0.66666666666666663</v>
      </c>
      <c r="AB65">
        <f t="shared" si="67"/>
        <v>1</v>
      </c>
      <c r="AC65">
        <f t="shared" si="68"/>
        <v>1</v>
      </c>
      <c r="AD65">
        <f t="shared" si="69"/>
        <v>2</v>
      </c>
      <c r="AE65">
        <f t="shared" si="70"/>
        <v>1</v>
      </c>
      <c r="AG65" s="4" t="s">
        <v>28</v>
      </c>
      <c r="AH65">
        <f t="shared" si="71"/>
        <v>3.7037037037037035E-2</v>
      </c>
      <c r="AI65">
        <f t="shared" si="72"/>
        <v>3.7037037037037035E-2</v>
      </c>
      <c r="AJ65">
        <f t="shared" si="73"/>
        <v>3.7037037037037035E-2</v>
      </c>
      <c r="AK65">
        <f t="shared" si="74"/>
        <v>3.7037037037037035E-2</v>
      </c>
      <c r="AL65">
        <f t="shared" si="75"/>
        <v>3.7037037037037035E-2</v>
      </c>
      <c r="AM65">
        <f t="shared" si="76"/>
        <v>3.7037037037037035E-2</v>
      </c>
      <c r="AN65">
        <f t="shared" si="77"/>
        <v>3.7037037037037035E-2</v>
      </c>
      <c r="AO65">
        <f t="shared" si="78"/>
        <v>3.7037037037037035E-2</v>
      </c>
      <c r="AP65">
        <f t="shared" si="79"/>
        <v>3.7037037037037035E-2</v>
      </c>
      <c r="AQ65">
        <f t="shared" si="80"/>
        <v>3.7037037037037035E-2</v>
      </c>
      <c r="AR65">
        <f t="shared" si="81"/>
        <v>3.7037037037037035E-2</v>
      </c>
      <c r="AS65">
        <f t="shared" si="82"/>
        <v>3.7037037037037035E-2</v>
      </c>
      <c r="AT65">
        <f t="shared" si="83"/>
        <v>3.7037037037037035E-2</v>
      </c>
      <c r="AU65">
        <f t="shared" si="84"/>
        <v>3.7037037037037035E-2</v>
      </c>
      <c r="AV65">
        <f t="shared" si="85"/>
        <v>3.7037037037037035E-2</v>
      </c>
      <c r="AW65">
        <f t="shared" si="86"/>
        <v>3.7037037037037035E-2</v>
      </c>
      <c r="AX65">
        <f t="shared" si="87"/>
        <v>3.7037037037037035E-2</v>
      </c>
      <c r="AY65">
        <f t="shared" si="88"/>
        <v>3.7037037037037035E-2</v>
      </c>
      <c r="AZ65">
        <f t="shared" si="89"/>
        <v>3.7037037037037035E-2</v>
      </c>
      <c r="BA65">
        <f t="shared" si="90"/>
        <v>3.7037037037037035E-2</v>
      </c>
      <c r="BB65">
        <f t="shared" si="91"/>
        <v>3.7037037037037035E-2</v>
      </c>
      <c r="BD65">
        <f t="shared" si="92"/>
        <v>0.77777777777777746</v>
      </c>
      <c r="BE65" s="13">
        <f t="shared" si="93"/>
        <v>3.7037037037037021E-2</v>
      </c>
    </row>
    <row r="66" spans="1:57" x14ac:dyDescent="0.3">
      <c r="A66" s="4" t="s">
        <v>29</v>
      </c>
      <c r="B66">
        <v>0</v>
      </c>
      <c r="C66">
        <v>0</v>
      </c>
      <c r="D66">
        <v>2</v>
      </c>
      <c r="E66">
        <v>0</v>
      </c>
      <c r="F66">
        <v>1</v>
      </c>
      <c r="G66">
        <f t="shared" si="48"/>
        <v>11</v>
      </c>
      <c r="H66" s="11">
        <f t="shared" si="49"/>
        <v>7</v>
      </c>
      <c r="J66" s="4" t="s">
        <v>29</v>
      </c>
      <c r="K66">
        <f t="shared" si="50"/>
        <v>3</v>
      </c>
      <c r="L66">
        <f t="shared" si="51"/>
        <v>6</v>
      </c>
      <c r="M66">
        <f t="shared" si="52"/>
        <v>2</v>
      </c>
      <c r="N66">
        <f t="shared" si="53"/>
        <v>6</v>
      </c>
      <c r="O66">
        <f t="shared" si="54"/>
        <v>3</v>
      </c>
      <c r="P66">
        <f t="shared" si="55"/>
        <v>3</v>
      </c>
      <c r="Q66">
        <f t="shared" si="56"/>
        <v>3</v>
      </c>
      <c r="R66">
        <f t="shared" si="57"/>
        <v>1</v>
      </c>
      <c r="S66">
        <f t="shared" si="58"/>
        <v>1.5</v>
      </c>
      <c r="T66">
        <f t="shared" si="59"/>
        <v>1.5</v>
      </c>
      <c r="U66">
        <f t="shared" si="60"/>
        <v>1.2</v>
      </c>
      <c r="V66">
        <f t="shared" si="61"/>
        <v>2</v>
      </c>
      <c r="W66">
        <f t="shared" si="62"/>
        <v>2</v>
      </c>
      <c r="X66">
        <f t="shared" si="63"/>
        <v>2</v>
      </c>
      <c r="Y66">
        <f t="shared" si="64"/>
        <v>6</v>
      </c>
      <c r="Z66">
        <f t="shared" si="65"/>
        <v>3</v>
      </c>
      <c r="AA66">
        <f t="shared" si="66"/>
        <v>2</v>
      </c>
      <c r="AB66">
        <f t="shared" si="67"/>
        <v>3</v>
      </c>
      <c r="AC66">
        <f t="shared" si="68"/>
        <v>3</v>
      </c>
      <c r="AD66">
        <f t="shared" si="69"/>
        <v>6</v>
      </c>
      <c r="AE66">
        <f t="shared" si="70"/>
        <v>3</v>
      </c>
      <c r="AG66" s="4" t="s">
        <v>29</v>
      </c>
      <c r="AH66">
        <f t="shared" si="71"/>
        <v>0.1111111111111111</v>
      </c>
      <c r="AI66">
        <f t="shared" si="72"/>
        <v>0.1111111111111111</v>
      </c>
      <c r="AJ66">
        <f t="shared" si="73"/>
        <v>0.1111111111111111</v>
      </c>
      <c r="AK66">
        <f t="shared" si="74"/>
        <v>0.1111111111111111</v>
      </c>
      <c r="AL66">
        <f t="shared" si="75"/>
        <v>0.1111111111111111</v>
      </c>
      <c r="AM66">
        <f t="shared" si="76"/>
        <v>0.1111111111111111</v>
      </c>
      <c r="AN66">
        <f t="shared" si="77"/>
        <v>0.1111111111111111</v>
      </c>
      <c r="AO66">
        <f t="shared" si="78"/>
        <v>0.11111111111111109</v>
      </c>
      <c r="AP66">
        <f t="shared" si="79"/>
        <v>0.1111111111111111</v>
      </c>
      <c r="AQ66">
        <f t="shared" si="80"/>
        <v>0.1111111111111111</v>
      </c>
      <c r="AR66">
        <f t="shared" si="81"/>
        <v>0.11111111111111112</v>
      </c>
      <c r="AS66">
        <f t="shared" si="82"/>
        <v>0.1111111111111111</v>
      </c>
      <c r="AT66">
        <f t="shared" si="83"/>
        <v>0.1111111111111111</v>
      </c>
      <c r="AU66">
        <f t="shared" si="84"/>
        <v>0.1111111111111111</v>
      </c>
      <c r="AV66">
        <f t="shared" si="85"/>
        <v>0.1111111111111111</v>
      </c>
      <c r="AW66">
        <f t="shared" si="86"/>
        <v>0.1111111111111111</v>
      </c>
      <c r="AX66">
        <f t="shared" si="87"/>
        <v>0.1111111111111111</v>
      </c>
      <c r="AY66">
        <f t="shared" si="88"/>
        <v>0.1111111111111111</v>
      </c>
      <c r="AZ66">
        <f t="shared" si="89"/>
        <v>0.1111111111111111</v>
      </c>
      <c r="BA66">
        <f t="shared" si="90"/>
        <v>0.1111111111111111</v>
      </c>
      <c r="BB66">
        <f t="shared" si="91"/>
        <v>0.1111111111111111</v>
      </c>
      <c r="BD66">
        <f t="shared" si="92"/>
        <v>2.3333333333333339</v>
      </c>
      <c r="BE66" s="13">
        <f t="shared" si="93"/>
        <v>0.11111111111111113</v>
      </c>
    </row>
    <row r="67" spans="1:57" x14ac:dyDescent="0.3">
      <c r="A67" s="4" t="s">
        <v>30</v>
      </c>
      <c r="B67">
        <v>0</v>
      </c>
      <c r="C67">
        <v>1</v>
      </c>
      <c r="D67">
        <v>1</v>
      </c>
      <c r="E67">
        <v>1</v>
      </c>
      <c r="F67">
        <v>0</v>
      </c>
      <c r="G67">
        <f t="shared" si="48"/>
        <v>9</v>
      </c>
      <c r="H67" s="11">
        <f t="shared" si="49"/>
        <v>5</v>
      </c>
      <c r="J67" s="4" t="s">
        <v>30</v>
      </c>
      <c r="K67">
        <f t="shared" si="50"/>
        <v>2</v>
      </c>
      <c r="L67">
        <f t="shared" si="51"/>
        <v>4</v>
      </c>
      <c r="M67">
        <f t="shared" si="52"/>
        <v>1.3333333333333333</v>
      </c>
      <c r="N67">
        <f t="shared" si="53"/>
        <v>4</v>
      </c>
      <c r="O67">
        <f t="shared" si="54"/>
        <v>2</v>
      </c>
      <c r="P67">
        <f t="shared" si="55"/>
        <v>2</v>
      </c>
      <c r="Q67">
        <f t="shared" si="56"/>
        <v>2</v>
      </c>
      <c r="R67">
        <f t="shared" si="57"/>
        <v>0.66666666666666674</v>
      </c>
      <c r="S67">
        <f t="shared" si="58"/>
        <v>1</v>
      </c>
      <c r="T67">
        <f t="shared" si="59"/>
        <v>1</v>
      </c>
      <c r="U67">
        <f t="shared" si="60"/>
        <v>0.79999999999999993</v>
      </c>
      <c r="V67">
        <f t="shared" si="61"/>
        <v>1.3333333333333333</v>
      </c>
      <c r="W67">
        <f t="shared" si="62"/>
        <v>1.3333333333333333</v>
      </c>
      <c r="X67">
        <f t="shared" si="63"/>
        <v>1.3333333333333333</v>
      </c>
      <c r="Y67">
        <f t="shared" si="64"/>
        <v>4</v>
      </c>
      <c r="Z67">
        <f t="shared" si="65"/>
        <v>2</v>
      </c>
      <c r="AA67">
        <f t="shared" si="66"/>
        <v>1.3333333333333333</v>
      </c>
      <c r="AB67">
        <f t="shared" si="67"/>
        <v>2</v>
      </c>
      <c r="AC67">
        <f t="shared" si="68"/>
        <v>2</v>
      </c>
      <c r="AD67">
        <f t="shared" si="69"/>
        <v>4</v>
      </c>
      <c r="AE67">
        <f t="shared" si="70"/>
        <v>2</v>
      </c>
      <c r="AG67" s="4" t="s">
        <v>30</v>
      </c>
      <c r="AH67">
        <f t="shared" si="71"/>
        <v>7.407407407407407E-2</v>
      </c>
      <c r="AI67">
        <f t="shared" si="72"/>
        <v>7.407407407407407E-2</v>
      </c>
      <c r="AJ67">
        <f t="shared" si="73"/>
        <v>7.407407407407407E-2</v>
      </c>
      <c r="AK67">
        <f t="shared" si="74"/>
        <v>7.407407407407407E-2</v>
      </c>
      <c r="AL67">
        <f t="shared" si="75"/>
        <v>7.407407407407407E-2</v>
      </c>
      <c r="AM67">
        <f t="shared" si="76"/>
        <v>7.407407407407407E-2</v>
      </c>
      <c r="AN67">
        <f t="shared" si="77"/>
        <v>7.407407407407407E-2</v>
      </c>
      <c r="AO67">
        <f t="shared" si="78"/>
        <v>7.407407407407407E-2</v>
      </c>
      <c r="AP67">
        <f t="shared" si="79"/>
        <v>7.407407407407407E-2</v>
      </c>
      <c r="AQ67">
        <f t="shared" si="80"/>
        <v>7.407407407407407E-2</v>
      </c>
      <c r="AR67">
        <f t="shared" si="81"/>
        <v>7.407407407407407E-2</v>
      </c>
      <c r="AS67">
        <f t="shared" si="82"/>
        <v>7.407407407407407E-2</v>
      </c>
      <c r="AT67">
        <f t="shared" si="83"/>
        <v>7.407407407407407E-2</v>
      </c>
      <c r="AU67">
        <f t="shared" si="84"/>
        <v>7.407407407407407E-2</v>
      </c>
      <c r="AV67">
        <f t="shared" si="85"/>
        <v>7.407407407407407E-2</v>
      </c>
      <c r="AW67">
        <f t="shared" si="86"/>
        <v>7.407407407407407E-2</v>
      </c>
      <c r="AX67">
        <f t="shared" si="87"/>
        <v>7.407407407407407E-2</v>
      </c>
      <c r="AY67">
        <f t="shared" si="88"/>
        <v>7.407407407407407E-2</v>
      </c>
      <c r="AZ67">
        <f t="shared" si="89"/>
        <v>7.407407407407407E-2</v>
      </c>
      <c r="BA67">
        <f t="shared" si="90"/>
        <v>7.407407407407407E-2</v>
      </c>
      <c r="BB67">
        <f t="shared" si="91"/>
        <v>7.407407407407407E-2</v>
      </c>
      <c r="BD67">
        <f t="shared" si="92"/>
        <v>1.5555555555555549</v>
      </c>
      <c r="BE67" s="13">
        <f t="shared" si="93"/>
        <v>7.4074074074074042E-2</v>
      </c>
    </row>
    <row r="68" spans="1:57" x14ac:dyDescent="0.3">
      <c r="A68" s="4" t="s">
        <v>31</v>
      </c>
      <c r="B68">
        <v>0</v>
      </c>
      <c r="C68">
        <v>1</v>
      </c>
      <c r="D68">
        <v>2</v>
      </c>
      <c r="E68">
        <v>0</v>
      </c>
      <c r="F68">
        <v>0</v>
      </c>
      <c r="G68">
        <f t="shared" si="48"/>
        <v>8</v>
      </c>
      <c r="H68" s="11">
        <f t="shared" si="49"/>
        <v>5</v>
      </c>
      <c r="J68" s="4" t="s">
        <v>31</v>
      </c>
      <c r="K68">
        <f t="shared" si="50"/>
        <v>2</v>
      </c>
      <c r="L68">
        <f t="shared" si="51"/>
        <v>4</v>
      </c>
      <c r="M68">
        <f t="shared" si="52"/>
        <v>1.3333333333333333</v>
      </c>
      <c r="N68">
        <f t="shared" si="53"/>
        <v>4</v>
      </c>
      <c r="O68">
        <f t="shared" si="54"/>
        <v>2</v>
      </c>
      <c r="P68">
        <f t="shared" si="55"/>
        <v>2</v>
      </c>
      <c r="Q68">
        <f t="shared" si="56"/>
        <v>2</v>
      </c>
      <c r="R68">
        <f t="shared" si="57"/>
        <v>0.66666666666666674</v>
      </c>
      <c r="S68">
        <f t="shared" si="58"/>
        <v>1</v>
      </c>
      <c r="T68">
        <f t="shared" si="59"/>
        <v>1</v>
      </c>
      <c r="U68">
        <f t="shared" si="60"/>
        <v>0.79999999999999993</v>
      </c>
      <c r="V68">
        <f t="shared" si="61"/>
        <v>1.3333333333333333</v>
      </c>
      <c r="W68">
        <f t="shared" si="62"/>
        <v>1.3333333333333333</v>
      </c>
      <c r="X68">
        <f t="shared" si="63"/>
        <v>1.3333333333333333</v>
      </c>
      <c r="Y68">
        <f t="shared" si="64"/>
        <v>4</v>
      </c>
      <c r="Z68">
        <f t="shared" si="65"/>
        <v>2</v>
      </c>
      <c r="AA68">
        <f t="shared" si="66"/>
        <v>1.3333333333333333</v>
      </c>
      <c r="AB68">
        <f t="shared" si="67"/>
        <v>2</v>
      </c>
      <c r="AC68">
        <f t="shared" si="68"/>
        <v>2</v>
      </c>
      <c r="AD68">
        <f t="shared" si="69"/>
        <v>4</v>
      </c>
      <c r="AE68">
        <f t="shared" si="70"/>
        <v>2</v>
      </c>
      <c r="AG68" s="4" t="s">
        <v>31</v>
      </c>
      <c r="AH68">
        <f t="shared" si="71"/>
        <v>7.407407407407407E-2</v>
      </c>
      <c r="AI68">
        <f t="shared" si="72"/>
        <v>7.407407407407407E-2</v>
      </c>
      <c r="AJ68">
        <f t="shared" si="73"/>
        <v>7.407407407407407E-2</v>
      </c>
      <c r="AK68">
        <f t="shared" si="74"/>
        <v>7.407407407407407E-2</v>
      </c>
      <c r="AL68">
        <f t="shared" si="75"/>
        <v>7.407407407407407E-2</v>
      </c>
      <c r="AM68">
        <f t="shared" si="76"/>
        <v>7.407407407407407E-2</v>
      </c>
      <c r="AN68">
        <f t="shared" si="77"/>
        <v>7.407407407407407E-2</v>
      </c>
      <c r="AO68">
        <f t="shared" si="78"/>
        <v>7.407407407407407E-2</v>
      </c>
      <c r="AP68">
        <f t="shared" si="79"/>
        <v>7.407407407407407E-2</v>
      </c>
      <c r="AQ68">
        <f t="shared" si="80"/>
        <v>7.407407407407407E-2</v>
      </c>
      <c r="AR68">
        <f t="shared" si="81"/>
        <v>7.407407407407407E-2</v>
      </c>
      <c r="AS68">
        <f t="shared" si="82"/>
        <v>7.407407407407407E-2</v>
      </c>
      <c r="AT68">
        <f t="shared" si="83"/>
        <v>7.407407407407407E-2</v>
      </c>
      <c r="AU68">
        <f t="shared" si="84"/>
        <v>7.407407407407407E-2</v>
      </c>
      <c r="AV68">
        <f t="shared" si="85"/>
        <v>7.407407407407407E-2</v>
      </c>
      <c r="AW68">
        <f t="shared" si="86"/>
        <v>7.407407407407407E-2</v>
      </c>
      <c r="AX68">
        <f t="shared" si="87"/>
        <v>7.407407407407407E-2</v>
      </c>
      <c r="AY68">
        <f t="shared" si="88"/>
        <v>7.407407407407407E-2</v>
      </c>
      <c r="AZ68">
        <f t="shared" si="89"/>
        <v>7.407407407407407E-2</v>
      </c>
      <c r="BA68">
        <f t="shared" si="90"/>
        <v>7.407407407407407E-2</v>
      </c>
      <c r="BB68">
        <f t="shared" si="91"/>
        <v>7.407407407407407E-2</v>
      </c>
      <c r="BD68">
        <f t="shared" si="92"/>
        <v>1.5555555555555549</v>
      </c>
      <c r="BE68" s="13">
        <f t="shared" si="93"/>
        <v>7.4074074074074042E-2</v>
      </c>
    </row>
    <row r="69" spans="1:57" x14ac:dyDescent="0.3">
      <c r="A69" s="4" t="s">
        <v>32</v>
      </c>
      <c r="B69">
        <v>0</v>
      </c>
      <c r="C69">
        <v>0</v>
      </c>
      <c r="D69">
        <v>2</v>
      </c>
      <c r="E69">
        <v>1</v>
      </c>
      <c r="F69">
        <v>0</v>
      </c>
      <c r="G69">
        <f t="shared" si="48"/>
        <v>10</v>
      </c>
      <c r="H69" s="11">
        <f t="shared" si="49"/>
        <v>6</v>
      </c>
      <c r="J69" s="4" t="s">
        <v>32</v>
      </c>
      <c r="K69">
        <f t="shared" si="50"/>
        <v>2.5</v>
      </c>
      <c r="L69">
        <f t="shared" si="51"/>
        <v>5</v>
      </c>
      <c r="M69">
        <f t="shared" si="52"/>
        <v>1.6666666666666667</v>
      </c>
      <c r="N69">
        <f t="shared" si="53"/>
        <v>5</v>
      </c>
      <c r="O69">
        <f t="shared" si="54"/>
        <v>2.5</v>
      </c>
      <c r="P69">
        <f t="shared" si="55"/>
        <v>2.5</v>
      </c>
      <c r="Q69">
        <f t="shared" si="56"/>
        <v>2.5</v>
      </c>
      <c r="R69">
        <f t="shared" si="57"/>
        <v>0.83333333333333326</v>
      </c>
      <c r="S69">
        <f t="shared" si="58"/>
        <v>1.25</v>
      </c>
      <c r="T69">
        <f t="shared" si="59"/>
        <v>1.25</v>
      </c>
      <c r="U69">
        <f t="shared" si="60"/>
        <v>1</v>
      </c>
      <c r="V69">
        <f t="shared" si="61"/>
        <v>1.6666666666666667</v>
      </c>
      <c r="W69">
        <f t="shared" si="62"/>
        <v>1.6666666666666667</v>
      </c>
      <c r="X69">
        <f t="shared" si="63"/>
        <v>1.6666666666666667</v>
      </c>
      <c r="Y69">
        <f t="shared" si="64"/>
        <v>5</v>
      </c>
      <c r="Z69">
        <f t="shared" si="65"/>
        <v>2.5</v>
      </c>
      <c r="AA69">
        <f t="shared" si="66"/>
        <v>1.6666666666666667</v>
      </c>
      <c r="AB69">
        <f t="shared" si="67"/>
        <v>2.5</v>
      </c>
      <c r="AC69">
        <f t="shared" si="68"/>
        <v>2.5</v>
      </c>
      <c r="AD69">
        <f t="shared" si="69"/>
        <v>5</v>
      </c>
      <c r="AE69">
        <f t="shared" si="70"/>
        <v>2.5</v>
      </c>
      <c r="AG69" s="4" t="s">
        <v>32</v>
      </c>
      <c r="AH69">
        <f t="shared" si="71"/>
        <v>9.2592592592592587E-2</v>
      </c>
      <c r="AI69">
        <f t="shared" si="72"/>
        <v>9.2592592592592587E-2</v>
      </c>
      <c r="AJ69">
        <f t="shared" si="73"/>
        <v>9.2592592592592601E-2</v>
      </c>
      <c r="AK69">
        <f t="shared" si="74"/>
        <v>9.2592592592592587E-2</v>
      </c>
      <c r="AL69">
        <f t="shared" si="75"/>
        <v>9.2592592592592587E-2</v>
      </c>
      <c r="AM69">
        <f t="shared" si="76"/>
        <v>9.2592592592592587E-2</v>
      </c>
      <c r="AN69">
        <f t="shared" si="77"/>
        <v>9.2592592592592587E-2</v>
      </c>
      <c r="AO69">
        <f t="shared" si="78"/>
        <v>9.259259259259256E-2</v>
      </c>
      <c r="AP69">
        <f t="shared" si="79"/>
        <v>9.2592592592592587E-2</v>
      </c>
      <c r="AQ69">
        <f t="shared" si="80"/>
        <v>9.2592592592592587E-2</v>
      </c>
      <c r="AR69">
        <f t="shared" si="81"/>
        <v>9.2592592592592601E-2</v>
      </c>
      <c r="AS69">
        <f t="shared" si="82"/>
        <v>9.2592592592592601E-2</v>
      </c>
      <c r="AT69">
        <f t="shared" si="83"/>
        <v>9.2592592592592601E-2</v>
      </c>
      <c r="AU69">
        <f t="shared" si="84"/>
        <v>9.2592592592592601E-2</v>
      </c>
      <c r="AV69">
        <f t="shared" si="85"/>
        <v>9.2592592592592587E-2</v>
      </c>
      <c r="AW69">
        <f t="shared" si="86"/>
        <v>9.2592592592592587E-2</v>
      </c>
      <c r="AX69">
        <f t="shared" si="87"/>
        <v>9.2592592592592601E-2</v>
      </c>
      <c r="AY69">
        <f t="shared" si="88"/>
        <v>9.2592592592592587E-2</v>
      </c>
      <c r="AZ69">
        <f t="shared" si="89"/>
        <v>9.2592592592592587E-2</v>
      </c>
      <c r="BA69">
        <f t="shared" si="90"/>
        <v>9.2592592592592587E-2</v>
      </c>
      <c r="BB69">
        <f t="shared" si="91"/>
        <v>9.2592592592592587E-2</v>
      </c>
      <c r="BD69">
        <f t="shared" si="92"/>
        <v>1.944444444444444</v>
      </c>
      <c r="BE69" s="13">
        <f t="shared" si="93"/>
        <v>9.2592592592592574E-2</v>
      </c>
    </row>
    <row r="70" spans="1:57" x14ac:dyDescent="0.3">
      <c r="A70" s="4" t="s">
        <v>33</v>
      </c>
      <c r="B70">
        <v>1</v>
      </c>
      <c r="C70">
        <v>1</v>
      </c>
      <c r="D70">
        <v>1</v>
      </c>
      <c r="E70">
        <v>0</v>
      </c>
      <c r="F70">
        <v>0</v>
      </c>
      <c r="G70">
        <f t="shared" si="48"/>
        <v>6</v>
      </c>
      <c r="H70" s="11">
        <f t="shared" si="49"/>
        <v>4</v>
      </c>
      <c r="J70" s="4" t="s">
        <v>33</v>
      </c>
      <c r="K70">
        <f t="shared" si="50"/>
        <v>1.5</v>
      </c>
      <c r="L70">
        <f t="shared" si="51"/>
        <v>3</v>
      </c>
      <c r="M70">
        <f t="shared" si="52"/>
        <v>1</v>
      </c>
      <c r="N70">
        <f t="shared" si="53"/>
        <v>3</v>
      </c>
      <c r="O70">
        <f t="shared" si="54"/>
        <v>1.5</v>
      </c>
      <c r="P70">
        <f t="shared" si="55"/>
        <v>1.5</v>
      </c>
      <c r="Q70">
        <f t="shared" si="56"/>
        <v>1.5</v>
      </c>
      <c r="R70">
        <f t="shared" si="57"/>
        <v>0.5</v>
      </c>
      <c r="S70">
        <f t="shared" si="58"/>
        <v>0.75</v>
      </c>
      <c r="T70">
        <f t="shared" si="59"/>
        <v>0.75</v>
      </c>
      <c r="U70">
        <f t="shared" si="60"/>
        <v>0.6</v>
      </c>
      <c r="V70">
        <f t="shared" si="61"/>
        <v>1</v>
      </c>
      <c r="W70">
        <f t="shared" si="62"/>
        <v>1</v>
      </c>
      <c r="X70">
        <f t="shared" si="63"/>
        <v>1</v>
      </c>
      <c r="Y70">
        <f t="shared" si="64"/>
        <v>3</v>
      </c>
      <c r="Z70">
        <f t="shared" si="65"/>
        <v>1.5</v>
      </c>
      <c r="AA70">
        <f t="shared" si="66"/>
        <v>1</v>
      </c>
      <c r="AB70">
        <f t="shared" si="67"/>
        <v>1.5</v>
      </c>
      <c r="AC70">
        <f t="shared" si="68"/>
        <v>1.5</v>
      </c>
      <c r="AD70">
        <f t="shared" si="69"/>
        <v>3</v>
      </c>
      <c r="AE70">
        <f t="shared" si="70"/>
        <v>1.5</v>
      </c>
      <c r="AG70" s="4" t="s">
        <v>33</v>
      </c>
      <c r="AH70">
        <f t="shared" si="71"/>
        <v>5.5555555555555552E-2</v>
      </c>
      <c r="AI70">
        <f t="shared" si="72"/>
        <v>5.5555555555555552E-2</v>
      </c>
      <c r="AJ70">
        <f t="shared" si="73"/>
        <v>5.5555555555555552E-2</v>
      </c>
      <c r="AK70">
        <f t="shared" si="74"/>
        <v>5.5555555555555552E-2</v>
      </c>
      <c r="AL70">
        <f t="shared" si="75"/>
        <v>5.5555555555555552E-2</v>
      </c>
      <c r="AM70">
        <f t="shared" si="76"/>
        <v>5.5555555555555552E-2</v>
      </c>
      <c r="AN70">
        <f t="shared" si="77"/>
        <v>5.5555555555555552E-2</v>
      </c>
      <c r="AO70">
        <f t="shared" si="78"/>
        <v>5.5555555555555546E-2</v>
      </c>
      <c r="AP70">
        <f t="shared" si="79"/>
        <v>5.5555555555555552E-2</v>
      </c>
      <c r="AQ70">
        <f t="shared" si="80"/>
        <v>5.5555555555555552E-2</v>
      </c>
      <c r="AR70">
        <f t="shared" si="81"/>
        <v>5.5555555555555559E-2</v>
      </c>
      <c r="AS70">
        <f t="shared" si="82"/>
        <v>5.5555555555555552E-2</v>
      </c>
      <c r="AT70">
        <f t="shared" si="83"/>
        <v>5.5555555555555552E-2</v>
      </c>
      <c r="AU70">
        <f t="shared" si="84"/>
        <v>5.5555555555555552E-2</v>
      </c>
      <c r="AV70">
        <f t="shared" si="85"/>
        <v>5.5555555555555552E-2</v>
      </c>
      <c r="AW70">
        <f t="shared" si="86"/>
        <v>5.5555555555555552E-2</v>
      </c>
      <c r="AX70">
        <f t="shared" si="87"/>
        <v>5.5555555555555552E-2</v>
      </c>
      <c r="AY70">
        <f t="shared" si="88"/>
        <v>5.5555555555555552E-2</v>
      </c>
      <c r="AZ70">
        <f t="shared" si="89"/>
        <v>5.5555555555555552E-2</v>
      </c>
      <c r="BA70">
        <f t="shared" si="90"/>
        <v>5.5555555555555552E-2</v>
      </c>
      <c r="BB70">
        <f t="shared" si="91"/>
        <v>5.5555555555555552E-2</v>
      </c>
      <c r="BD70">
        <f t="shared" si="92"/>
        <v>1.166666666666667</v>
      </c>
      <c r="BE70" s="13">
        <f t="shared" si="93"/>
        <v>5.5555555555555566E-2</v>
      </c>
    </row>
    <row r="71" spans="1:57" x14ac:dyDescent="0.3">
      <c r="A71" s="4" t="s">
        <v>34</v>
      </c>
      <c r="B71">
        <v>0</v>
      </c>
      <c r="C71">
        <v>2</v>
      </c>
      <c r="D71">
        <v>1</v>
      </c>
      <c r="E71">
        <v>0</v>
      </c>
      <c r="F71">
        <v>0</v>
      </c>
      <c r="G71">
        <f t="shared" si="48"/>
        <v>7</v>
      </c>
      <c r="H71" s="11">
        <f t="shared" si="49"/>
        <v>4</v>
      </c>
      <c r="J71" s="4" t="s">
        <v>34</v>
      </c>
      <c r="K71">
        <f t="shared" si="50"/>
        <v>1.5</v>
      </c>
      <c r="L71">
        <f t="shared" si="51"/>
        <v>3</v>
      </c>
      <c r="M71">
        <f t="shared" si="52"/>
        <v>1</v>
      </c>
      <c r="N71">
        <f t="shared" si="53"/>
        <v>3</v>
      </c>
      <c r="O71">
        <f t="shared" si="54"/>
        <v>1.5</v>
      </c>
      <c r="P71">
        <f t="shared" si="55"/>
        <v>1.5</v>
      </c>
      <c r="Q71">
        <f t="shared" si="56"/>
        <v>1.5</v>
      </c>
      <c r="R71">
        <f t="shared" si="57"/>
        <v>0.5</v>
      </c>
      <c r="S71">
        <f t="shared" si="58"/>
        <v>0.75</v>
      </c>
      <c r="T71">
        <f t="shared" si="59"/>
        <v>0.75</v>
      </c>
      <c r="U71">
        <f t="shared" si="60"/>
        <v>0.6</v>
      </c>
      <c r="V71">
        <f t="shared" si="61"/>
        <v>1</v>
      </c>
      <c r="W71">
        <f t="shared" si="62"/>
        <v>1</v>
      </c>
      <c r="X71">
        <f t="shared" si="63"/>
        <v>1</v>
      </c>
      <c r="Y71">
        <f t="shared" si="64"/>
        <v>3</v>
      </c>
      <c r="Z71">
        <f t="shared" si="65"/>
        <v>1.5</v>
      </c>
      <c r="AA71">
        <f t="shared" si="66"/>
        <v>1</v>
      </c>
      <c r="AB71">
        <f t="shared" si="67"/>
        <v>1.5</v>
      </c>
      <c r="AC71">
        <f t="shared" si="68"/>
        <v>1.5</v>
      </c>
      <c r="AD71">
        <f t="shared" si="69"/>
        <v>3</v>
      </c>
      <c r="AE71">
        <f t="shared" si="70"/>
        <v>1.5</v>
      </c>
      <c r="AG71" s="4" t="s">
        <v>34</v>
      </c>
      <c r="AH71">
        <f t="shared" si="71"/>
        <v>5.5555555555555552E-2</v>
      </c>
      <c r="AI71">
        <f t="shared" si="72"/>
        <v>5.5555555555555552E-2</v>
      </c>
      <c r="AJ71">
        <f t="shared" si="73"/>
        <v>5.5555555555555552E-2</v>
      </c>
      <c r="AK71">
        <f t="shared" si="74"/>
        <v>5.5555555555555552E-2</v>
      </c>
      <c r="AL71">
        <f t="shared" si="75"/>
        <v>5.5555555555555552E-2</v>
      </c>
      <c r="AM71">
        <f t="shared" si="76"/>
        <v>5.5555555555555552E-2</v>
      </c>
      <c r="AN71">
        <f t="shared" si="77"/>
        <v>5.5555555555555552E-2</v>
      </c>
      <c r="AO71">
        <f t="shared" si="78"/>
        <v>5.5555555555555546E-2</v>
      </c>
      <c r="AP71">
        <f t="shared" si="79"/>
        <v>5.5555555555555552E-2</v>
      </c>
      <c r="AQ71">
        <f t="shared" si="80"/>
        <v>5.5555555555555552E-2</v>
      </c>
      <c r="AR71">
        <f t="shared" si="81"/>
        <v>5.5555555555555559E-2</v>
      </c>
      <c r="AS71">
        <f t="shared" si="82"/>
        <v>5.5555555555555552E-2</v>
      </c>
      <c r="AT71">
        <f t="shared" si="83"/>
        <v>5.5555555555555552E-2</v>
      </c>
      <c r="AU71">
        <f t="shared" si="84"/>
        <v>5.5555555555555552E-2</v>
      </c>
      <c r="AV71">
        <f t="shared" si="85"/>
        <v>5.5555555555555552E-2</v>
      </c>
      <c r="AW71">
        <f t="shared" si="86"/>
        <v>5.5555555555555552E-2</v>
      </c>
      <c r="AX71">
        <f t="shared" si="87"/>
        <v>5.5555555555555552E-2</v>
      </c>
      <c r="AY71">
        <f t="shared" si="88"/>
        <v>5.5555555555555552E-2</v>
      </c>
      <c r="AZ71">
        <f t="shared" si="89"/>
        <v>5.5555555555555552E-2</v>
      </c>
      <c r="BA71">
        <f t="shared" si="90"/>
        <v>5.5555555555555552E-2</v>
      </c>
      <c r="BB71">
        <f t="shared" si="91"/>
        <v>5.5555555555555552E-2</v>
      </c>
      <c r="BD71">
        <f t="shared" si="92"/>
        <v>1.166666666666667</v>
      </c>
      <c r="BE71" s="13">
        <f t="shared" si="93"/>
        <v>5.5555555555555566E-2</v>
      </c>
    </row>
    <row r="72" spans="1:57" x14ac:dyDescent="0.3">
      <c r="A72" s="4" t="s">
        <v>35</v>
      </c>
      <c r="B72">
        <v>1</v>
      </c>
      <c r="C72">
        <v>1</v>
      </c>
      <c r="D72">
        <v>1</v>
      </c>
      <c r="E72">
        <v>0</v>
      </c>
      <c r="F72">
        <v>0</v>
      </c>
      <c r="G72">
        <f t="shared" si="48"/>
        <v>6</v>
      </c>
      <c r="H72" s="11">
        <f t="shared" si="49"/>
        <v>4</v>
      </c>
      <c r="J72" s="4" t="s">
        <v>35</v>
      </c>
      <c r="K72">
        <f t="shared" si="50"/>
        <v>1.5</v>
      </c>
      <c r="L72">
        <f t="shared" si="51"/>
        <v>3</v>
      </c>
      <c r="M72">
        <f t="shared" si="52"/>
        <v>1</v>
      </c>
      <c r="N72">
        <f t="shared" si="53"/>
        <v>3</v>
      </c>
      <c r="O72">
        <f t="shared" si="54"/>
        <v>1.5</v>
      </c>
      <c r="P72">
        <f t="shared" si="55"/>
        <v>1.5</v>
      </c>
      <c r="Q72">
        <f t="shared" si="56"/>
        <v>1.5</v>
      </c>
      <c r="R72">
        <f t="shared" si="57"/>
        <v>0.5</v>
      </c>
      <c r="S72">
        <f t="shared" si="58"/>
        <v>0.75</v>
      </c>
      <c r="T72">
        <f t="shared" si="59"/>
        <v>0.75</v>
      </c>
      <c r="U72">
        <f t="shared" si="60"/>
        <v>0.6</v>
      </c>
      <c r="V72">
        <f t="shared" si="61"/>
        <v>1</v>
      </c>
      <c r="W72">
        <f t="shared" si="62"/>
        <v>1</v>
      </c>
      <c r="X72">
        <f t="shared" si="63"/>
        <v>1</v>
      </c>
      <c r="Y72">
        <f t="shared" si="64"/>
        <v>3</v>
      </c>
      <c r="Z72">
        <f t="shared" si="65"/>
        <v>1.5</v>
      </c>
      <c r="AA72">
        <f t="shared" si="66"/>
        <v>1</v>
      </c>
      <c r="AB72">
        <f t="shared" si="67"/>
        <v>1.5</v>
      </c>
      <c r="AC72">
        <f t="shared" si="68"/>
        <v>1.5</v>
      </c>
      <c r="AD72">
        <f t="shared" si="69"/>
        <v>3</v>
      </c>
      <c r="AE72">
        <f t="shared" si="70"/>
        <v>1.5</v>
      </c>
      <c r="AG72" s="4" t="s">
        <v>35</v>
      </c>
      <c r="AH72">
        <f t="shared" si="71"/>
        <v>5.5555555555555552E-2</v>
      </c>
      <c r="AI72">
        <f t="shared" si="72"/>
        <v>5.5555555555555552E-2</v>
      </c>
      <c r="AJ72">
        <f t="shared" si="73"/>
        <v>5.5555555555555552E-2</v>
      </c>
      <c r="AK72">
        <f t="shared" si="74"/>
        <v>5.5555555555555552E-2</v>
      </c>
      <c r="AL72">
        <f t="shared" si="75"/>
        <v>5.5555555555555552E-2</v>
      </c>
      <c r="AM72">
        <f t="shared" si="76"/>
        <v>5.5555555555555552E-2</v>
      </c>
      <c r="AN72">
        <f t="shared" si="77"/>
        <v>5.5555555555555552E-2</v>
      </c>
      <c r="AO72">
        <f t="shared" si="78"/>
        <v>5.5555555555555546E-2</v>
      </c>
      <c r="AP72">
        <f t="shared" si="79"/>
        <v>5.5555555555555552E-2</v>
      </c>
      <c r="AQ72">
        <f t="shared" si="80"/>
        <v>5.5555555555555552E-2</v>
      </c>
      <c r="AR72">
        <f t="shared" si="81"/>
        <v>5.5555555555555559E-2</v>
      </c>
      <c r="AS72">
        <f t="shared" si="82"/>
        <v>5.5555555555555552E-2</v>
      </c>
      <c r="AT72">
        <f t="shared" si="83"/>
        <v>5.5555555555555552E-2</v>
      </c>
      <c r="AU72">
        <f t="shared" si="84"/>
        <v>5.5555555555555552E-2</v>
      </c>
      <c r="AV72">
        <f t="shared" si="85"/>
        <v>5.5555555555555552E-2</v>
      </c>
      <c r="AW72">
        <f t="shared" si="86"/>
        <v>5.5555555555555552E-2</v>
      </c>
      <c r="AX72">
        <f t="shared" si="87"/>
        <v>5.5555555555555552E-2</v>
      </c>
      <c r="AY72">
        <f t="shared" si="88"/>
        <v>5.5555555555555552E-2</v>
      </c>
      <c r="AZ72">
        <f t="shared" si="89"/>
        <v>5.5555555555555552E-2</v>
      </c>
      <c r="BA72">
        <f t="shared" si="90"/>
        <v>5.5555555555555552E-2</v>
      </c>
      <c r="BB72">
        <f t="shared" si="91"/>
        <v>5.5555555555555552E-2</v>
      </c>
      <c r="BD72">
        <f t="shared" si="92"/>
        <v>1.166666666666667</v>
      </c>
      <c r="BE72" s="13">
        <f t="shared" si="93"/>
        <v>5.5555555555555566E-2</v>
      </c>
    </row>
    <row r="73" spans="1:57" x14ac:dyDescent="0.3">
      <c r="A73" s="4" t="s">
        <v>36</v>
      </c>
      <c r="B73">
        <v>2</v>
      </c>
      <c r="C73">
        <v>1</v>
      </c>
      <c r="D73">
        <v>0</v>
      </c>
      <c r="E73">
        <v>0</v>
      </c>
      <c r="F73">
        <v>0</v>
      </c>
      <c r="G73">
        <f t="shared" si="48"/>
        <v>4</v>
      </c>
      <c r="H73" s="11">
        <f t="shared" si="49"/>
        <v>2</v>
      </c>
      <c r="J73" s="4" t="s">
        <v>36</v>
      </c>
      <c r="K73">
        <f t="shared" si="50"/>
        <v>0.5</v>
      </c>
      <c r="L73">
        <f t="shared" si="51"/>
        <v>1</v>
      </c>
      <c r="M73">
        <f t="shared" si="52"/>
        <v>0.33333333333333331</v>
      </c>
      <c r="N73">
        <f t="shared" si="53"/>
        <v>1</v>
      </c>
      <c r="O73">
        <f t="shared" si="54"/>
        <v>0.5</v>
      </c>
      <c r="P73">
        <f t="shared" si="55"/>
        <v>0.5</v>
      </c>
      <c r="Q73">
        <f t="shared" si="56"/>
        <v>0.5</v>
      </c>
      <c r="R73">
        <f t="shared" si="57"/>
        <v>0.16666666666666669</v>
      </c>
      <c r="S73">
        <f t="shared" si="58"/>
        <v>0.25</v>
      </c>
      <c r="T73">
        <f t="shared" si="59"/>
        <v>0.25</v>
      </c>
      <c r="U73">
        <f t="shared" si="60"/>
        <v>0.19999999999999998</v>
      </c>
      <c r="V73">
        <f t="shared" si="61"/>
        <v>0.33333333333333331</v>
      </c>
      <c r="W73">
        <f t="shared" si="62"/>
        <v>0.33333333333333331</v>
      </c>
      <c r="X73">
        <f t="shared" si="63"/>
        <v>0.33333333333333331</v>
      </c>
      <c r="Y73">
        <f t="shared" si="64"/>
        <v>1</v>
      </c>
      <c r="Z73">
        <f t="shared" si="65"/>
        <v>0.5</v>
      </c>
      <c r="AA73">
        <f t="shared" si="66"/>
        <v>0.33333333333333331</v>
      </c>
      <c r="AB73">
        <f t="shared" si="67"/>
        <v>0.5</v>
      </c>
      <c r="AC73">
        <f t="shared" si="68"/>
        <v>0.5</v>
      </c>
      <c r="AD73">
        <f t="shared" si="69"/>
        <v>1</v>
      </c>
      <c r="AE73">
        <f t="shared" si="70"/>
        <v>0.5</v>
      </c>
      <c r="AG73" s="4" t="s">
        <v>36</v>
      </c>
      <c r="AH73">
        <f t="shared" si="71"/>
        <v>1.8518518518518517E-2</v>
      </c>
      <c r="AI73">
        <f t="shared" si="72"/>
        <v>1.8518518518518517E-2</v>
      </c>
      <c r="AJ73">
        <f t="shared" si="73"/>
        <v>1.8518518518518517E-2</v>
      </c>
      <c r="AK73">
        <f t="shared" si="74"/>
        <v>1.8518518518518517E-2</v>
      </c>
      <c r="AL73">
        <f t="shared" si="75"/>
        <v>1.8518518518518517E-2</v>
      </c>
      <c r="AM73">
        <f t="shared" si="76"/>
        <v>1.8518518518518517E-2</v>
      </c>
      <c r="AN73">
        <f t="shared" si="77"/>
        <v>1.8518518518518517E-2</v>
      </c>
      <c r="AO73">
        <f t="shared" si="78"/>
        <v>1.8518518518518517E-2</v>
      </c>
      <c r="AP73">
        <f t="shared" si="79"/>
        <v>1.8518518518518517E-2</v>
      </c>
      <c r="AQ73">
        <f t="shared" si="80"/>
        <v>1.8518518518518517E-2</v>
      </c>
      <c r="AR73">
        <f t="shared" si="81"/>
        <v>1.8518518518518517E-2</v>
      </c>
      <c r="AS73">
        <f t="shared" si="82"/>
        <v>1.8518518518518517E-2</v>
      </c>
      <c r="AT73">
        <f t="shared" si="83"/>
        <v>1.8518518518518517E-2</v>
      </c>
      <c r="AU73">
        <f t="shared" si="84"/>
        <v>1.8518518518518517E-2</v>
      </c>
      <c r="AV73">
        <f t="shared" si="85"/>
        <v>1.8518518518518517E-2</v>
      </c>
      <c r="AW73">
        <f t="shared" si="86"/>
        <v>1.8518518518518517E-2</v>
      </c>
      <c r="AX73">
        <f t="shared" si="87"/>
        <v>1.8518518518518517E-2</v>
      </c>
      <c r="AY73">
        <f t="shared" si="88"/>
        <v>1.8518518518518517E-2</v>
      </c>
      <c r="AZ73">
        <f t="shared" si="89"/>
        <v>1.8518518518518517E-2</v>
      </c>
      <c r="BA73">
        <f t="shared" si="90"/>
        <v>1.8518518518518517E-2</v>
      </c>
      <c r="BB73">
        <f t="shared" si="91"/>
        <v>1.8518518518518517E-2</v>
      </c>
      <c r="BD73">
        <f t="shared" si="92"/>
        <v>0.38888888888888873</v>
      </c>
      <c r="BE73" s="13">
        <f t="shared" si="93"/>
        <v>1.8518518518518511E-2</v>
      </c>
    </row>
    <row r="74" spans="1:57" x14ac:dyDescent="0.3">
      <c r="A74" s="4" t="s">
        <v>37</v>
      </c>
      <c r="B74">
        <v>2</v>
      </c>
      <c r="C74">
        <v>0</v>
      </c>
      <c r="D74">
        <v>1</v>
      </c>
      <c r="E74">
        <v>0</v>
      </c>
      <c r="F74">
        <v>0</v>
      </c>
      <c r="G74">
        <f t="shared" si="48"/>
        <v>5</v>
      </c>
      <c r="H74" s="11">
        <f t="shared" si="49"/>
        <v>3</v>
      </c>
      <c r="J74" s="4" t="s">
        <v>37</v>
      </c>
      <c r="K74">
        <f t="shared" si="50"/>
        <v>1</v>
      </c>
      <c r="L74">
        <f t="shared" si="51"/>
        <v>2</v>
      </c>
      <c r="M74">
        <f t="shared" si="52"/>
        <v>0.66666666666666663</v>
      </c>
      <c r="N74">
        <f t="shared" si="53"/>
        <v>2</v>
      </c>
      <c r="O74">
        <f t="shared" si="54"/>
        <v>1</v>
      </c>
      <c r="P74">
        <f t="shared" si="55"/>
        <v>1</v>
      </c>
      <c r="Q74">
        <f t="shared" si="56"/>
        <v>1</v>
      </c>
      <c r="R74">
        <f t="shared" si="57"/>
        <v>0.33333333333333337</v>
      </c>
      <c r="S74">
        <f t="shared" si="58"/>
        <v>0.5</v>
      </c>
      <c r="T74">
        <f t="shared" si="59"/>
        <v>0.5</v>
      </c>
      <c r="U74">
        <f t="shared" si="60"/>
        <v>0.39999999999999997</v>
      </c>
      <c r="V74">
        <f t="shared" si="61"/>
        <v>0.66666666666666663</v>
      </c>
      <c r="W74">
        <f t="shared" si="62"/>
        <v>0.66666666666666663</v>
      </c>
      <c r="X74">
        <f t="shared" si="63"/>
        <v>0.66666666666666663</v>
      </c>
      <c r="Y74">
        <f t="shared" si="64"/>
        <v>2</v>
      </c>
      <c r="Z74">
        <f t="shared" si="65"/>
        <v>1</v>
      </c>
      <c r="AA74">
        <f t="shared" si="66"/>
        <v>0.66666666666666663</v>
      </c>
      <c r="AB74">
        <f t="shared" si="67"/>
        <v>1</v>
      </c>
      <c r="AC74">
        <f t="shared" si="68"/>
        <v>1</v>
      </c>
      <c r="AD74">
        <f t="shared" si="69"/>
        <v>2</v>
      </c>
      <c r="AE74">
        <f t="shared" si="70"/>
        <v>1</v>
      </c>
      <c r="AG74" s="4" t="s">
        <v>37</v>
      </c>
      <c r="AH74">
        <f t="shared" si="71"/>
        <v>3.7037037037037035E-2</v>
      </c>
      <c r="AI74">
        <f t="shared" si="72"/>
        <v>3.7037037037037035E-2</v>
      </c>
      <c r="AJ74">
        <f t="shared" si="73"/>
        <v>3.7037037037037035E-2</v>
      </c>
      <c r="AK74">
        <f t="shared" si="74"/>
        <v>3.7037037037037035E-2</v>
      </c>
      <c r="AL74">
        <f t="shared" si="75"/>
        <v>3.7037037037037035E-2</v>
      </c>
      <c r="AM74">
        <f t="shared" si="76"/>
        <v>3.7037037037037035E-2</v>
      </c>
      <c r="AN74">
        <f t="shared" si="77"/>
        <v>3.7037037037037035E-2</v>
      </c>
      <c r="AO74">
        <f t="shared" si="78"/>
        <v>3.7037037037037035E-2</v>
      </c>
      <c r="AP74">
        <f t="shared" si="79"/>
        <v>3.7037037037037035E-2</v>
      </c>
      <c r="AQ74">
        <f t="shared" si="80"/>
        <v>3.7037037037037035E-2</v>
      </c>
      <c r="AR74">
        <f t="shared" si="81"/>
        <v>3.7037037037037035E-2</v>
      </c>
      <c r="AS74">
        <f t="shared" si="82"/>
        <v>3.7037037037037035E-2</v>
      </c>
      <c r="AT74">
        <f t="shared" si="83"/>
        <v>3.7037037037037035E-2</v>
      </c>
      <c r="AU74">
        <f t="shared" si="84"/>
        <v>3.7037037037037035E-2</v>
      </c>
      <c r="AV74">
        <f t="shared" si="85"/>
        <v>3.7037037037037035E-2</v>
      </c>
      <c r="AW74">
        <f t="shared" si="86"/>
        <v>3.7037037037037035E-2</v>
      </c>
      <c r="AX74">
        <f t="shared" si="87"/>
        <v>3.7037037037037035E-2</v>
      </c>
      <c r="AY74">
        <f t="shared" si="88"/>
        <v>3.7037037037037035E-2</v>
      </c>
      <c r="AZ74">
        <f t="shared" si="89"/>
        <v>3.7037037037037035E-2</v>
      </c>
      <c r="BA74">
        <f t="shared" si="90"/>
        <v>3.7037037037037035E-2</v>
      </c>
      <c r="BB74">
        <f t="shared" si="91"/>
        <v>3.7037037037037035E-2</v>
      </c>
      <c r="BD74">
        <f t="shared" si="92"/>
        <v>0.77777777777777746</v>
      </c>
      <c r="BE74" s="13">
        <f t="shared" si="93"/>
        <v>3.7037037037037021E-2</v>
      </c>
    </row>
    <row r="75" spans="1:57" x14ac:dyDescent="0.3">
      <c r="A75" s="4" t="s">
        <v>38</v>
      </c>
      <c r="B75">
        <v>1</v>
      </c>
      <c r="C75">
        <v>1</v>
      </c>
      <c r="D75">
        <v>1</v>
      </c>
      <c r="E75">
        <v>0</v>
      </c>
      <c r="F75">
        <v>0</v>
      </c>
      <c r="G75">
        <f t="shared" si="48"/>
        <v>6</v>
      </c>
      <c r="H75" s="11">
        <f t="shared" si="49"/>
        <v>4</v>
      </c>
      <c r="J75" s="4" t="s">
        <v>38</v>
      </c>
      <c r="K75">
        <f t="shared" si="50"/>
        <v>1.5</v>
      </c>
      <c r="L75">
        <f t="shared" si="51"/>
        <v>3</v>
      </c>
      <c r="M75">
        <f t="shared" si="52"/>
        <v>1</v>
      </c>
      <c r="N75">
        <f t="shared" si="53"/>
        <v>3</v>
      </c>
      <c r="O75">
        <f t="shared" si="54"/>
        <v>1.5</v>
      </c>
      <c r="P75">
        <f t="shared" si="55"/>
        <v>1.5</v>
      </c>
      <c r="Q75">
        <f t="shared" si="56"/>
        <v>1.5</v>
      </c>
      <c r="R75">
        <f t="shared" si="57"/>
        <v>0.5</v>
      </c>
      <c r="S75">
        <f t="shared" si="58"/>
        <v>0.75</v>
      </c>
      <c r="T75">
        <f t="shared" si="59"/>
        <v>0.75</v>
      </c>
      <c r="U75">
        <f t="shared" si="60"/>
        <v>0.6</v>
      </c>
      <c r="V75">
        <f t="shared" si="61"/>
        <v>1</v>
      </c>
      <c r="W75">
        <f t="shared" si="62"/>
        <v>1</v>
      </c>
      <c r="X75">
        <f t="shared" si="63"/>
        <v>1</v>
      </c>
      <c r="Y75">
        <f t="shared" si="64"/>
        <v>3</v>
      </c>
      <c r="Z75">
        <f t="shared" si="65"/>
        <v>1.5</v>
      </c>
      <c r="AA75">
        <f t="shared" si="66"/>
        <v>1</v>
      </c>
      <c r="AB75">
        <f t="shared" si="67"/>
        <v>1.5</v>
      </c>
      <c r="AC75">
        <f t="shared" si="68"/>
        <v>1.5</v>
      </c>
      <c r="AD75">
        <f t="shared" si="69"/>
        <v>3</v>
      </c>
      <c r="AE75">
        <f t="shared" si="70"/>
        <v>1.5</v>
      </c>
      <c r="AG75" s="4" t="s">
        <v>38</v>
      </c>
      <c r="AH75">
        <f t="shared" si="71"/>
        <v>5.5555555555555552E-2</v>
      </c>
      <c r="AI75">
        <f t="shared" si="72"/>
        <v>5.5555555555555552E-2</v>
      </c>
      <c r="AJ75">
        <f t="shared" si="73"/>
        <v>5.5555555555555552E-2</v>
      </c>
      <c r="AK75">
        <f t="shared" si="74"/>
        <v>5.5555555555555552E-2</v>
      </c>
      <c r="AL75">
        <f t="shared" si="75"/>
        <v>5.5555555555555552E-2</v>
      </c>
      <c r="AM75">
        <f t="shared" si="76"/>
        <v>5.5555555555555552E-2</v>
      </c>
      <c r="AN75">
        <f t="shared" si="77"/>
        <v>5.5555555555555552E-2</v>
      </c>
      <c r="AO75">
        <f t="shared" si="78"/>
        <v>5.5555555555555546E-2</v>
      </c>
      <c r="AP75">
        <f t="shared" si="79"/>
        <v>5.5555555555555552E-2</v>
      </c>
      <c r="AQ75">
        <f t="shared" si="80"/>
        <v>5.5555555555555552E-2</v>
      </c>
      <c r="AR75">
        <f t="shared" si="81"/>
        <v>5.5555555555555559E-2</v>
      </c>
      <c r="AS75">
        <f t="shared" si="82"/>
        <v>5.5555555555555552E-2</v>
      </c>
      <c r="AT75">
        <f t="shared" si="83"/>
        <v>5.5555555555555552E-2</v>
      </c>
      <c r="AU75">
        <f t="shared" si="84"/>
        <v>5.5555555555555552E-2</v>
      </c>
      <c r="AV75">
        <f t="shared" si="85"/>
        <v>5.5555555555555552E-2</v>
      </c>
      <c r="AW75">
        <f t="shared" si="86"/>
        <v>5.5555555555555552E-2</v>
      </c>
      <c r="AX75">
        <f t="shared" si="87"/>
        <v>5.5555555555555552E-2</v>
      </c>
      <c r="AY75">
        <f t="shared" si="88"/>
        <v>5.5555555555555552E-2</v>
      </c>
      <c r="AZ75">
        <f t="shared" si="89"/>
        <v>5.5555555555555552E-2</v>
      </c>
      <c r="BA75">
        <f t="shared" si="90"/>
        <v>5.5555555555555552E-2</v>
      </c>
      <c r="BB75">
        <f t="shared" si="91"/>
        <v>5.5555555555555552E-2</v>
      </c>
      <c r="BD75">
        <f t="shared" si="92"/>
        <v>1.166666666666667</v>
      </c>
      <c r="BE75" s="13">
        <f t="shared" si="93"/>
        <v>5.5555555555555566E-2</v>
      </c>
    </row>
    <row r="76" spans="1:57" x14ac:dyDescent="0.3">
      <c r="A76" s="4" t="s">
        <v>39</v>
      </c>
      <c r="B76">
        <v>1</v>
      </c>
      <c r="C76">
        <v>2</v>
      </c>
      <c r="D76">
        <v>0</v>
      </c>
      <c r="E76">
        <v>0</v>
      </c>
      <c r="F76">
        <v>0</v>
      </c>
      <c r="G76">
        <f t="shared" si="48"/>
        <v>5</v>
      </c>
      <c r="H76" s="11">
        <f t="shared" si="49"/>
        <v>3</v>
      </c>
      <c r="J76" s="4" t="s">
        <v>39</v>
      </c>
      <c r="K76">
        <f t="shared" si="50"/>
        <v>1</v>
      </c>
      <c r="L76">
        <f t="shared" si="51"/>
        <v>2</v>
      </c>
      <c r="M76">
        <f t="shared" si="52"/>
        <v>0.66666666666666663</v>
      </c>
      <c r="N76">
        <f t="shared" si="53"/>
        <v>2</v>
      </c>
      <c r="O76">
        <f t="shared" si="54"/>
        <v>1</v>
      </c>
      <c r="P76">
        <f t="shared" si="55"/>
        <v>1</v>
      </c>
      <c r="Q76">
        <f t="shared" si="56"/>
        <v>1</v>
      </c>
      <c r="R76">
        <f t="shared" si="57"/>
        <v>0.33333333333333337</v>
      </c>
      <c r="S76">
        <f t="shared" si="58"/>
        <v>0.5</v>
      </c>
      <c r="T76">
        <f t="shared" si="59"/>
        <v>0.5</v>
      </c>
      <c r="U76">
        <f t="shared" si="60"/>
        <v>0.39999999999999997</v>
      </c>
      <c r="V76">
        <f t="shared" si="61"/>
        <v>0.66666666666666663</v>
      </c>
      <c r="W76">
        <f t="shared" si="62"/>
        <v>0.66666666666666663</v>
      </c>
      <c r="X76">
        <f t="shared" si="63"/>
        <v>0.66666666666666663</v>
      </c>
      <c r="Y76">
        <f t="shared" si="64"/>
        <v>2</v>
      </c>
      <c r="Z76">
        <f t="shared" si="65"/>
        <v>1</v>
      </c>
      <c r="AA76">
        <f t="shared" si="66"/>
        <v>0.66666666666666663</v>
      </c>
      <c r="AB76">
        <f t="shared" si="67"/>
        <v>1</v>
      </c>
      <c r="AC76">
        <f t="shared" si="68"/>
        <v>1</v>
      </c>
      <c r="AD76">
        <f t="shared" si="69"/>
        <v>2</v>
      </c>
      <c r="AE76">
        <f t="shared" si="70"/>
        <v>1</v>
      </c>
      <c r="AG76" s="4" t="s">
        <v>39</v>
      </c>
      <c r="AH76">
        <f t="shared" si="71"/>
        <v>3.7037037037037035E-2</v>
      </c>
      <c r="AI76">
        <f t="shared" si="72"/>
        <v>3.7037037037037035E-2</v>
      </c>
      <c r="AJ76">
        <f t="shared" si="73"/>
        <v>3.7037037037037035E-2</v>
      </c>
      <c r="AK76">
        <f t="shared" si="74"/>
        <v>3.7037037037037035E-2</v>
      </c>
      <c r="AL76">
        <f t="shared" si="75"/>
        <v>3.7037037037037035E-2</v>
      </c>
      <c r="AM76">
        <f t="shared" si="76"/>
        <v>3.7037037037037035E-2</v>
      </c>
      <c r="AN76">
        <f t="shared" si="77"/>
        <v>3.7037037037037035E-2</v>
      </c>
      <c r="AO76">
        <f t="shared" si="78"/>
        <v>3.7037037037037035E-2</v>
      </c>
      <c r="AP76">
        <f t="shared" si="79"/>
        <v>3.7037037037037035E-2</v>
      </c>
      <c r="AQ76">
        <f t="shared" si="80"/>
        <v>3.7037037037037035E-2</v>
      </c>
      <c r="AR76">
        <f t="shared" si="81"/>
        <v>3.7037037037037035E-2</v>
      </c>
      <c r="AS76">
        <f t="shared" si="82"/>
        <v>3.7037037037037035E-2</v>
      </c>
      <c r="AT76">
        <f t="shared" si="83"/>
        <v>3.7037037037037035E-2</v>
      </c>
      <c r="AU76">
        <f t="shared" si="84"/>
        <v>3.7037037037037035E-2</v>
      </c>
      <c r="AV76">
        <f t="shared" si="85"/>
        <v>3.7037037037037035E-2</v>
      </c>
      <c r="AW76">
        <f t="shared" si="86"/>
        <v>3.7037037037037035E-2</v>
      </c>
      <c r="AX76">
        <f t="shared" si="87"/>
        <v>3.7037037037037035E-2</v>
      </c>
      <c r="AY76">
        <f t="shared" si="88"/>
        <v>3.7037037037037035E-2</v>
      </c>
      <c r="AZ76">
        <f t="shared" si="89"/>
        <v>3.7037037037037035E-2</v>
      </c>
      <c r="BA76">
        <f t="shared" si="90"/>
        <v>3.7037037037037035E-2</v>
      </c>
      <c r="BB76">
        <f t="shared" si="91"/>
        <v>3.7037037037037035E-2</v>
      </c>
      <c r="BD76">
        <f t="shared" si="92"/>
        <v>0.77777777777777746</v>
      </c>
      <c r="BE76" s="13">
        <f t="shared" si="93"/>
        <v>3.7037037037037021E-2</v>
      </c>
    </row>
    <row r="77" spans="1:57" x14ac:dyDescent="0.3">
      <c r="A77" s="4" t="s">
        <v>40</v>
      </c>
      <c r="B77">
        <v>1</v>
      </c>
      <c r="C77">
        <v>2</v>
      </c>
      <c r="D77">
        <v>0</v>
      </c>
      <c r="E77">
        <v>0</v>
      </c>
      <c r="F77">
        <v>0</v>
      </c>
      <c r="G77">
        <f t="shared" si="48"/>
        <v>5</v>
      </c>
      <c r="H77" s="11">
        <f t="shared" si="49"/>
        <v>3</v>
      </c>
      <c r="J77" s="4" t="s">
        <v>40</v>
      </c>
      <c r="K77">
        <f t="shared" si="50"/>
        <v>1</v>
      </c>
      <c r="L77">
        <f t="shared" si="51"/>
        <v>2</v>
      </c>
      <c r="M77">
        <f t="shared" si="52"/>
        <v>0.66666666666666663</v>
      </c>
      <c r="N77">
        <f t="shared" si="53"/>
        <v>2</v>
      </c>
      <c r="O77">
        <f t="shared" si="54"/>
        <v>1</v>
      </c>
      <c r="P77">
        <f t="shared" si="55"/>
        <v>1</v>
      </c>
      <c r="Q77">
        <f t="shared" si="56"/>
        <v>1</v>
      </c>
      <c r="R77">
        <f t="shared" si="57"/>
        <v>0.33333333333333337</v>
      </c>
      <c r="S77">
        <f t="shared" si="58"/>
        <v>0.5</v>
      </c>
      <c r="T77">
        <f t="shared" si="59"/>
        <v>0.5</v>
      </c>
      <c r="U77">
        <f>(((H77-1)*6)/5)/$H$69</f>
        <v>0.39999999999999997</v>
      </c>
      <c r="V77">
        <f t="shared" si="61"/>
        <v>0.66666666666666663</v>
      </c>
      <c r="W77">
        <f t="shared" si="62"/>
        <v>0.66666666666666663</v>
      </c>
      <c r="X77">
        <f t="shared" si="63"/>
        <v>0.66666666666666663</v>
      </c>
      <c r="Y77">
        <f t="shared" si="64"/>
        <v>2</v>
      </c>
      <c r="Z77">
        <f t="shared" si="65"/>
        <v>1</v>
      </c>
      <c r="AA77">
        <f t="shared" si="66"/>
        <v>0.66666666666666663</v>
      </c>
      <c r="AB77">
        <f t="shared" si="67"/>
        <v>1</v>
      </c>
      <c r="AC77">
        <f t="shared" si="68"/>
        <v>1</v>
      </c>
      <c r="AD77">
        <f t="shared" si="69"/>
        <v>2</v>
      </c>
      <c r="AE77">
        <f t="shared" si="70"/>
        <v>1</v>
      </c>
      <c r="AG77" s="4" t="s">
        <v>40</v>
      </c>
      <c r="AH77">
        <f t="shared" si="71"/>
        <v>3.7037037037037035E-2</v>
      </c>
      <c r="AI77">
        <f t="shared" si="72"/>
        <v>3.7037037037037035E-2</v>
      </c>
      <c r="AJ77">
        <f t="shared" si="73"/>
        <v>3.7037037037037035E-2</v>
      </c>
      <c r="AK77">
        <f t="shared" si="74"/>
        <v>3.7037037037037035E-2</v>
      </c>
      <c r="AL77">
        <f t="shared" si="75"/>
        <v>3.7037037037037035E-2</v>
      </c>
      <c r="AM77">
        <f t="shared" si="76"/>
        <v>3.7037037037037035E-2</v>
      </c>
      <c r="AN77">
        <f t="shared" si="77"/>
        <v>3.7037037037037035E-2</v>
      </c>
      <c r="AO77">
        <f t="shared" si="78"/>
        <v>3.7037037037037035E-2</v>
      </c>
      <c r="AP77">
        <f t="shared" si="79"/>
        <v>3.7037037037037035E-2</v>
      </c>
      <c r="AQ77">
        <f t="shared" si="80"/>
        <v>3.7037037037037035E-2</v>
      </c>
      <c r="AR77">
        <f t="shared" si="81"/>
        <v>3.7037037037037035E-2</v>
      </c>
      <c r="AS77">
        <f t="shared" si="82"/>
        <v>3.7037037037037035E-2</v>
      </c>
      <c r="AT77">
        <f t="shared" si="83"/>
        <v>3.7037037037037035E-2</v>
      </c>
      <c r="AU77">
        <f t="shared" si="84"/>
        <v>3.7037037037037035E-2</v>
      </c>
      <c r="AV77">
        <f t="shared" si="85"/>
        <v>3.7037037037037035E-2</v>
      </c>
      <c r="AW77">
        <f t="shared" si="86"/>
        <v>3.7037037037037035E-2</v>
      </c>
      <c r="AX77">
        <f t="shared" si="87"/>
        <v>3.7037037037037035E-2</v>
      </c>
      <c r="AY77">
        <f t="shared" si="88"/>
        <v>3.7037037037037035E-2</v>
      </c>
      <c r="AZ77">
        <f t="shared" si="89"/>
        <v>3.7037037037037035E-2</v>
      </c>
      <c r="BA77">
        <f t="shared" si="90"/>
        <v>3.7037037037037035E-2</v>
      </c>
      <c r="BB77">
        <f t="shared" si="91"/>
        <v>3.7037037037037035E-2</v>
      </c>
      <c r="BD77">
        <f t="shared" si="92"/>
        <v>0.77777777777777746</v>
      </c>
      <c r="BE77" s="13">
        <f t="shared" si="93"/>
        <v>3.7037037037037021E-2</v>
      </c>
    </row>
    <row r="78" spans="1:57" x14ac:dyDescent="0.3">
      <c r="A78" s="4" t="s">
        <v>41</v>
      </c>
      <c r="B78">
        <v>3</v>
      </c>
      <c r="C78">
        <v>0</v>
      </c>
      <c r="D78">
        <v>0</v>
      </c>
      <c r="E78">
        <v>0</v>
      </c>
      <c r="F78">
        <v>0</v>
      </c>
      <c r="G78">
        <f t="shared" si="48"/>
        <v>3</v>
      </c>
      <c r="H78" s="11">
        <f t="shared" si="49"/>
        <v>2</v>
      </c>
      <c r="J78" s="4" t="s">
        <v>41</v>
      </c>
      <c r="K78">
        <f t="shared" si="50"/>
        <v>0.5</v>
      </c>
      <c r="L78">
        <f t="shared" si="51"/>
        <v>1</v>
      </c>
      <c r="M78">
        <f t="shared" si="52"/>
        <v>0.33333333333333331</v>
      </c>
      <c r="N78">
        <f t="shared" si="53"/>
        <v>1</v>
      </c>
      <c r="O78">
        <f t="shared" si="54"/>
        <v>0.5</v>
      </c>
      <c r="P78">
        <f t="shared" si="55"/>
        <v>0.5</v>
      </c>
      <c r="Q78">
        <f t="shared" si="56"/>
        <v>0.5</v>
      </c>
      <c r="R78">
        <f t="shared" si="57"/>
        <v>0.16666666666666669</v>
      </c>
      <c r="S78">
        <f t="shared" si="58"/>
        <v>0.25</v>
      </c>
      <c r="T78">
        <f t="shared" si="59"/>
        <v>0.25</v>
      </c>
      <c r="U78">
        <f t="shared" si="60"/>
        <v>0.19999999999999998</v>
      </c>
      <c r="V78">
        <f t="shared" si="61"/>
        <v>0.33333333333333331</v>
      </c>
      <c r="W78">
        <f t="shared" si="62"/>
        <v>0.33333333333333331</v>
      </c>
      <c r="X78">
        <f t="shared" si="63"/>
        <v>0.33333333333333331</v>
      </c>
      <c r="Y78">
        <f t="shared" si="64"/>
        <v>1</v>
      </c>
      <c r="Z78">
        <f t="shared" si="65"/>
        <v>0.5</v>
      </c>
      <c r="AA78">
        <f t="shared" si="66"/>
        <v>0.33333333333333331</v>
      </c>
      <c r="AB78">
        <f t="shared" si="67"/>
        <v>0.5</v>
      </c>
      <c r="AC78">
        <f t="shared" si="68"/>
        <v>0.5</v>
      </c>
      <c r="AD78">
        <f t="shared" si="69"/>
        <v>1</v>
      </c>
      <c r="AE78">
        <f t="shared" si="70"/>
        <v>0.5</v>
      </c>
      <c r="AG78" s="4" t="s">
        <v>41</v>
      </c>
      <c r="AH78">
        <f t="shared" si="71"/>
        <v>1.8518518518518517E-2</v>
      </c>
      <c r="AI78">
        <f t="shared" si="72"/>
        <v>1.8518518518518517E-2</v>
      </c>
      <c r="AJ78">
        <f t="shared" si="73"/>
        <v>1.8518518518518517E-2</v>
      </c>
      <c r="AK78">
        <f t="shared" si="74"/>
        <v>1.8518518518518517E-2</v>
      </c>
      <c r="AL78">
        <f t="shared" si="75"/>
        <v>1.8518518518518517E-2</v>
      </c>
      <c r="AM78">
        <f t="shared" si="76"/>
        <v>1.8518518518518517E-2</v>
      </c>
      <c r="AN78">
        <f t="shared" si="77"/>
        <v>1.8518518518518517E-2</v>
      </c>
      <c r="AO78">
        <f t="shared" si="78"/>
        <v>1.8518518518518517E-2</v>
      </c>
      <c r="AP78">
        <f t="shared" si="79"/>
        <v>1.8518518518518517E-2</v>
      </c>
      <c r="AQ78">
        <f t="shared" si="80"/>
        <v>1.8518518518518517E-2</v>
      </c>
      <c r="AR78">
        <f t="shared" si="81"/>
        <v>1.8518518518518517E-2</v>
      </c>
      <c r="AS78">
        <f t="shared" si="82"/>
        <v>1.8518518518518517E-2</v>
      </c>
      <c r="AT78">
        <f t="shared" si="83"/>
        <v>1.8518518518518517E-2</v>
      </c>
      <c r="AU78">
        <f t="shared" si="84"/>
        <v>1.8518518518518517E-2</v>
      </c>
      <c r="AV78">
        <f t="shared" si="85"/>
        <v>1.8518518518518517E-2</v>
      </c>
      <c r="AW78">
        <f t="shared" si="86"/>
        <v>1.8518518518518517E-2</v>
      </c>
      <c r="AX78">
        <f t="shared" si="87"/>
        <v>1.8518518518518517E-2</v>
      </c>
      <c r="AY78">
        <f t="shared" si="88"/>
        <v>1.8518518518518517E-2</v>
      </c>
      <c r="AZ78">
        <f t="shared" si="89"/>
        <v>1.8518518518518517E-2</v>
      </c>
      <c r="BA78">
        <f t="shared" si="90"/>
        <v>1.8518518518518517E-2</v>
      </c>
      <c r="BB78">
        <f t="shared" si="91"/>
        <v>1.8518518518518517E-2</v>
      </c>
      <c r="BD78">
        <f t="shared" si="92"/>
        <v>0.38888888888888873</v>
      </c>
      <c r="BE78" s="13">
        <f t="shared" si="93"/>
        <v>1.8518518518518511E-2</v>
      </c>
    </row>
    <row r="79" spans="1:57" x14ac:dyDescent="0.3">
      <c r="A79" s="4" t="s">
        <v>42</v>
      </c>
      <c r="B79">
        <v>1</v>
      </c>
      <c r="C79">
        <v>2</v>
      </c>
      <c r="D79">
        <v>0</v>
      </c>
      <c r="E79">
        <v>0</v>
      </c>
      <c r="F79">
        <v>0</v>
      </c>
      <c r="G79">
        <f t="shared" si="48"/>
        <v>5</v>
      </c>
      <c r="H79" s="11">
        <f t="shared" si="49"/>
        <v>3</v>
      </c>
      <c r="J79" s="4" t="s">
        <v>42</v>
      </c>
      <c r="K79">
        <f t="shared" si="50"/>
        <v>1</v>
      </c>
      <c r="L79">
        <f t="shared" si="51"/>
        <v>2</v>
      </c>
      <c r="M79">
        <f t="shared" si="52"/>
        <v>0.66666666666666663</v>
      </c>
      <c r="N79">
        <f t="shared" si="53"/>
        <v>2</v>
      </c>
      <c r="O79">
        <f t="shared" si="54"/>
        <v>1</v>
      </c>
      <c r="P79">
        <f t="shared" si="55"/>
        <v>1</v>
      </c>
      <c r="Q79">
        <f t="shared" si="56"/>
        <v>1</v>
      </c>
      <c r="R79">
        <f t="shared" si="57"/>
        <v>0.33333333333333337</v>
      </c>
      <c r="S79">
        <f t="shared" si="58"/>
        <v>0.5</v>
      </c>
      <c r="T79">
        <f t="shared" si="59"/>
        <v>0.5</v>
      </c>
      <c r="U79">
        <f t="shared" si="60"/>
        <v>0.39999999999999997</v>
      </c>
      <c r="V79">
        <f>(((H79-1)*4)/3)/$H$70</f>
        <v>0.66666666666666663</v>
      </c>
      <c r="W79">
        <f t="shared" si="62"/>
        <v>0.66666666666666663</v>
      </c>
      <c r="X79">
        <f t="shared" si="63"/>
        <v>0.66666666666666663</v>
      </c>
      <c r="Y79">
        <f t="shared" si="64"/>
        <v>2</v>
      </c>
      <c r="Z79">
        <f t="shared" si="65"/>
        <v>1</v>
      </c>
      <c r="AA79">
        <f t="shared" si="66"/>
        <v>0.66666666666666663</v>
      </c>
      <c r="AB79">
        <f t="shared" si="67"/>
        <v>1</v>
      </c>
      <c r="AC79">
        <f t="shared" si="68"/>
        <v>1</v>
      </c>
      <c r="AD79">
        <f t="shared" si="69"/>
        <v>2</v>
      </c>
      <c r="AE79">
        <f t="shared" si="70"/>
        <v>1</v>
      </c>
      <c r="AG79" s="4" t="s">
        <v>42</v>
      </c>
      <c r="AH79">
        <f t="shared" si="71"/>
        <v>3.7037037037037035E-2</v>
      </c>
      <c r="AI79">
        <f t="shared" si="72"/>
        <v>3.7037037037037035E-2</v>
      </c>
      <c r="AJ79">
        <f t="shared" si="73"/>
        <v>3.7037037037037035E-2</v>
      </c>
      <c r="AK79">
        <f t="shared" si="74"/>
        <v>3.7037037037037035E-2</v>
      </c>
      <c r="AL79">
        <f t="shared" si="75"/>
        <v>3.7037037037037035E-2</v>
      </c>
      <c r="AM79">
        <f t="shared" si="76"/>
        <v>3.7037037037037035E-2</v>
      </c>
      <c r="AN79">
        <f t="shared" si="77"/>
        <v>3.7037037037037035E-2</v>
      </c>
      <c r="AO79">
        <f t="shared" si="78"/>
        <v>3.7037037037037035E-2</v>
      </c>
      <c r="AP79">
        <f t="shared" si="79"/>
        <v>3.7037037037037035E-2</v>
      </c>
      <c r="AQ79">
        <f t="shared" si="80"/>
        <v>3.7037037037037035E-2</v>
      </c>
      <c r="AR79">
        <f t="shared" si="81"/>
        <v>3.7037037037037035E-2</v>
      </c>
      <c r="AS79">
        <f t="shared" si="82"/>
        <v>3.7037037037037035E-2</v>
      </c>
      <c r="AT79">
        <f t="shared" si="83"/>
        <v>3.7037037037037035E-2</v>
      </c>
      <c r="AU79">
        <f t="shared" si="84"/>
        <v>3.7037037037037035E-2</v>
      </c>
      <c r="AV79">
        <f t="shared" si="85"/>
        <v>3.7037037037037035E-2</v>
      </c>
      <c r="AW79">
        <f t="shared" si="86"/>
        <v>3.7037037037037035E-2</v>
      </c>
      <c r="AX79">
        <f t="shared" si="87"/>
        <v>3.7037037037037035E-2</v>
      </c>
      <c r="AY79">
        <f t="shared" si="88"/>
        <v>3.7037037037037035E-2</v>
      </c>
      <c r="AZ79">
        <f t="shared" si="89"/>
        <v>3.7037037037037035E-2</v>
      </c>
      <c r="BA79">
        <f>AD79/$AD$80</f>
        <v>3.7037037037037035E-2</v>
      </c>
      <c r="BB79">
        <f t="shared" si="91"/>
        <v>3.7037037037037035E-2</v>
      </c>
      <c r="BD79">
        <f t="shared" si="92"/>
        <v>0.77777777777777746</v>
      </c>
      <c r="BE79" s="13">
        <f t="shared" si="93"/>
        <v>3.7037037037037021E-2</v>
      </c>
    </row>
    <row r="80" spans="1:57" x14ac:dyDescent="0.3">
      <c r="K80">
        <f t="shared" ref="K80:AE80" si="94">SUM(K59:K79)</f>
        <v>27</v>
      </c>
      <c r="L80">
        <f t="shared" si="94"/>
        <v>54</v>
      </c>
      <c r="M80">
        <f t="shared" si="94"/>
        <v>18</v>
      </c>
      <c r="N80">
        <f t="shared" si="94"/>
        <v>54</v>
      </c>
      <c r="O80">
        <f t="shared" si="94"/>
        <v>27</v>
      </c>
      <c r="P80">
        <f t="shared" si="94"/>
        <v>27</v>
      </c>
      <c r="Q80">
        <f t="shared" si="94"/>
        <v>27</v>
      </c>
      <c r="R80">
        <f t="shared" si="94"/>
        <v>9.0000000000000018</v>
      </c>
      <c r="S80">
        <f t="shared" si="94"/>
        <v>13.5</v>
      </c>
      <c r="T80">
        <f t="shared" si="94"/>
        <v>13.5</v>
      </c>
      <c r="U80">
        <f t="shared" si="94"/>
        <v>10.799999999999999</v>
      </c>
      <c r="V80">
        <f t="shared" si="94"/>
        <v>18</v>
      </c>
      <c r="W80">
        <f t="shared" si="94"/>
        <v>18</v>
      </c>
      <c r="X80">
        <f t="shared" si="94"/>
        <v>18</v>
      </c>
      <c r="Y80">
        <f t="shared" si="94"/>
        <v>54</v>
      </c>
      <c r="Z80">
        <f t="shared" si="94"/>
        <v>27</v>
      </c>
      <c r="AA80">
        <f t="shared" si="94"/>
        <v>18</v>
      </c>
      <c r="AB80">
        <f t="shared" si="94"/>
        <v>27</v>
      </c>
      <c r="AC80">
        <f t="shared" si="94"/>
        <v>27</v>
      </c>
      <c r="AD80">
        <f t="shared" si="94"/>
        <v>54</v>
      </c>
      <c r="AE80">
        <f t="shared" si="94"/>
        <v>27</v>
      </c>
    </row>
    <row r="82" spans="1:20" x14ac:dyDescent="0.3">
      <c r="A82" s="16" t="s">
        <v>63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4" spans="1:20" ht="43.2" customHeight="1" x14ac:dyDescent="0.3">
      <c r="A84" s="4" t="s">
        <v>49</v>
      </c>
      <c r="B84" s="3" t="s">
        <v>59</v>
      </c>
      <c r="C84" s="3" t="s">
        <v>60</v>
      </c>
      <c r="D84" s="3" t="s">
        <v>61</v>
      </c>
      <c r="E84" s="3" t="s">
        <v>62</v>
      </c>
      <c r="G84" s="3" t="s">
        <v>65</v>
      </c>
      <c r="H84" s="3" t="s">
        <v>68</v>
      </c>
    </row>
    <row r="85" spans="1:20" x14ac:dyDescent="0.3">
      <c r="A85" s="4"/>
      <c r="B85">
        <v>0</v>
      </c>
      <c r="D85">
        <v>0</v>
      </c>
      <c r="E85">
        <v>0</v>
      </c>
    </row>
    <row r="86" spans="1:20" x14ac:dyDescent="0.3">
      <c r="A86" s="4" t="s">
        <v>22</v>
      </c>
      <c r="B86" s="13">
        <f>BE59</f>
        <v>3.7037037037037021E-2</v>
      </c>
      <c r="C86" s="13">
        <f>BE31</f>
        <v>7.3170731707317083E-2</v>
      </c>
      <c r="D86" s="15">
        <f>B86*1.5</f>
        <v>5.5555555555555532E-2</v>
      </c>
      <c r="E86" s="15">
        <f>B86*2/3</f>
        <v>2.4691358024691346E-2</v>
      </c>
      <c r="G86" s="12">
        <f t="shared" ref="G86:G106" si="95">C86/B86</f>
        <v>1.9756097560975621</v>
      </c>
      <c r="H86" s="2" t="s">
        <v>64</v>
      </c>
    </row>
    <row r="87" spans="1:20" x14ac:dyDescent="0.3">
      <c r="A87" s="4" t="s">
        <v>23</v>
      </c>
      <c r="B87" s="13">
        <f t="shared" ref="B87:B106" si="96">BE60</f>
        <v>1.8518518518518511E-2</v>
      </c>
      <c r="C87" s="13">
        <f t="shared" ref="C87:C106" si="97">BE32</f>
        <v>6.097560975609756E-2</v>
      </c>
      <c r="D87" s="15">
        <f t="shared" ref="D87:D106" si="98">B87*1.5</f>
        <v>2.7777777777777766E-2</v>
      </c>
      <c r="E87" s="15">
        <f t="shared" ref="E87:E106" si="99">B87*2/3</f>
        <v>1.2345679012345673E-2</v>
      </c>
      <c r="G87" s="12">
        <f t="shared" si="95"/>
        <v>3.2926829268292694</v>
      </c>
      <c r="H87" s="2" t="s">
        <v>64</v>
      </c>
    </row>
    <row r="88" spans="1:20" x14ac:dyDescent="0.3">
      <c r="A88" s="4" t="s">
        <v>24</v>
      </c>
      <c r="B88" s="13">
        <f t="shared" si="96"/>
        <v>5.5555555555555566E-2</v>
      </c>
      <c r="C88" s="13">
        <f t="shared" si="97"/>
        <v>4.8780487804878071E-2</v>
      </c>
      <c r="D88" s="15">
        <f t="shared" si="98"/>
        <v>8.3333333333333343E-2</v>
      </c>
      <c r="E88" s="15">
        <f t="shared" si="99"/>
        <v>3.7037037037037042E-2</v>
      </c>
      <c r="G88" s="12">
        <f t="shared" si="95"/>
        <v>0.8780487804878051</v>
      </c>
      <c r="H88" s="2" t="s">
        <v>67</v>
      </c>
    </row>
    <row r="89" spans="1:20" x14ac:dyDescent="0.3">
      <c r="A89" s="4" t="s">
        <v>25</v>
      </c>
      <c r="B89" s="13">
        <f t="shared" si="96"/>
        <v>1.8518518518518511E-2</v>
      </c>
      <c r="C89" s="13">
        <f t="shared" si="97"/>
        <v>6.097560975609756E-2</v>
      </c>
      <c r="D89" s="15">
        <f t="shared" si="98"/>
        <v>2.7777777777777766E-2</v>
      </c>
      <c r="E89" s="15">
        <f t="shared" si="99"/>
        <v>1.2345679012345673E-2</v>
      </c>
      <c r="G89" s="12">
        <f t="shared" si="95"/>
        <v>3.2926829268292694</v>
      </c>
      <c r="H89" s="2" t="s">
        <v>64</v>
      </c>
    </row>
    <row r="90" spans="1:20" x14ac:dyDescent="0.3">
      <c r="A90" s="4" t="s">
        <v>26</v>
      </c>
      <c r="B90" s="13">
        <f t="shared" si="96"/>
        <v>3.7037037037037021E-2</v>
      </c>
      <c r="C90" s="13">
        <f t="shared" si="97"/>
        <v>3.6585365853658541E-2</v>
      </c>
      <c r="D90" s="15">
        <f t="shared" si="98"/>
        <v>5.5555555555555532E-2</v>
      </c>
      <c r="E90" s="15">
        <f t="shared" si="99"/>
        <v>2.4691358024691346E-2</v>
      </c>
      <c r="G90" s="12">
        <f t="shared" si="95"/>
        <v>0.98780487804878103</v>
      </c>
      <c r="H90" s="2" t="s">
        <v>67</v>
      </c>
    </row>
    <row r="91" spans="1:20" x14ac:dyDescent="0.3">
      <c r="A91" s="4" t="s">
        <v>27</v>
      </c>
      <c r="B91" s="13">
        <f t="shared" si="96"/>
        <v>3.7037037037037021E-2</v>
      </c>
      <c r="C91" s="13">
        <f t="shared" si="97"/>
        <v>3.6585365853658541E-2</v>
      </c>
      <c r="D91" s="15">
        <f t="shared" si="98"/>
        <v>5.5555555555555532E-2</v>
      </c>
      <c r="E91" s="15">
        <f t="shared" si="99"/>
        <v>2.4691358024691346E-2</v>
      </c>
      <c r="G91" s="12">
        <f t="shared" si="95"/>
        <v>0.98780487804878103</v>
      </c>
      <c r="H91" s="2" t="s">
        <v>67</v>
      </c>
    </row>
    <row r="92" spans="1:20" x14ac:dyDescent="0.3">
      <c r="A92" s="4" t="s">
        <v>28</v>
      </c>
      <c r="B92" s="13">
        <f t="shared" si="96"/>
        <v>3.7037037037037021E-2</v>
      </c>
      <c r="C92" s="13">
        <f t="shared" si="97"/>
        <v>1.2195121951219518E-2</v>
      </c>
      <c r="D92" s="15">
        <f t="shared" si="98"/>
        <v>5.5555555555555532E-2</v>
      </c>
      <c r="E92" s="15">
        <f t="shared" si="99"/>
        <v>2.4691358024691346E-2</v>
      </c>
      <c r="G92" s="12">
        <f t="shared" si="95"/>
        <v>0.32926829268292712</v>
      </c>
      <c r="H92" s="2" t="s">
        <v>66</v>
      </c>
    </row>
    <row r="93" spans="1:20" x14ac:dyDescent="0.3">
      <c r="A93" s="4" t="s">
        <v>29</v>
      </c>
      <c r="B93" s="13">
        <f t="shared" si="96"/>
        <v>0.11111111111111113</v>
      </c>
      <c r="C93" s="13">
        <f t="shared" si="97"/>
        <v>1.2195121951219518E-2</v>
      </c>
      <c r="D93" s="15">
        <f t="shared" si="98"/>
        <v>0.16666666666666669</v>
      </c>
      <c r="E93" s="15">
        <f t="shared" si="99"/>
        <v>7.4074074074074084E-2</v>
      </c>
      <c r="G93" s="12">
        <f t="shared" si="95"/>
        <v>0.10975609756097564</v>
      </c>
      <c r="H93" s="2" t="s">
        <v>66</v>
      </c>
    </row>
    <row r="94" spans="1:20" x14ac:dyDescent="0.3">
      <c r="A94" s="4" t="s">
        <v>30</v>
      </c>
      <c r="B94" s="13">
        <f t="shared" si="96"/>
        <v>7.4074074074074042E-2</v>
      </c>
      <c r="C94" s="13">
        <f t="shared" si="97"/>
        <v>7.3170731707317083E-2</v>
      </c>
      <c r="D94" s="15">
        <f t="shared" si="98"/>
        <v>0.11111111111111106</v>
      </c>
      <c r="E94" s="15">
        <f t="shared" si="99"/>
        <v>4.9382716049382692E-2</v>
      </c>
      <c r="G94" s="12">
        <f t="shared" si="95"/>
        <v>0.98780487804878103</v>
      </c>
      <c r="H94" s="2" t="s">
        <v>67</v>
      </c>
    </row>
    <row r="95" spans="1:20" x14ac:dyDescent="0.3">
      <c r="A95" s="4" t="s">
        <v>31</v>
      </c>
      <c r="B95" s="13">
        <f t="shared" si="96"/>
        <v>7.4074074074074042E-2</v>
      </c>
      <c r="C95" s="13">
        <f t="shared" si="97"/>
        <v>6.097560975609756E-2</v>
      </c>
      <c r="D95" s="15">
        <f t="shared" si="98"/>
        <v>0.11111111111111106</v>
      </c>
      <c r="E95" s="15">
        <f t="shared" si="99"/>
        <v>4.9382716049382692E-2</v>
      </c>
      <c r="G95" s="12">
        <f t="shared" si="95"/>
        <v>0.82317073170731736</v>
      </c>
      <c r="H95" s="2" t="s">
        <v>67</v>
      </c>
    </row>
    <row r="96" spans="1:20" x14ac:dyDescent="0.3">
      <c r="A96" s="4" t="s">
        <v>32</v>
      </c>
      <c r="B96" s="13">
        <f t="shared" si="96"/>
        <v>9.2592592592592574E-2</v>
      </c>
      <c r="C96" s="13">
        <f t="shared" si="97"/>
        <v>6.097560975609756E-2</v>
      </c>
      <c r="D96" s="15">
        <f t="shared" si="98"/>
        <v>0.13888888888888887</v>
      </c>
      <c r="E96" s="15">
        <f t="shared" si="99"/>
        <v>6.1728395061728385E-2</v>
      </c>
      <c r="G96" s="12">
        <f t="shared" si="95"/>
        <v>0.6585365853658538</v>
      </c>
      <c r="H96" s="2" t="s">
        <v>66</v>
      </c>
    </row>
    <row r="97" spans="1:8" x14ac:dyDescent="0.3">
      <c r="A97" s="4" t="s">
        <v>33</v>
      </c>
      <c r="B97" s="13">
        <f t="shared" si="96"/>
        <v>5.5555555555555566E-2</v>
      </c>
      <c r="C97" s="13">
        <f t="shared" si="97"/>
        <v>6.097560975609756E-2</v>
      </c>
      <c r="D97" s="15">
        <f t="shared" si="98"/>
        <v>8.3333333333333343E-2</v>
      </c>
      <c r="E97" s="15">
        <f t="shared" si="99"/>
        <v>3.7037037037037042E-2</v>
      </c>
      <c r="G97" s="12">
        <f t="shared" si="95"/>
        <v>1.097560975609756</v>
      </c>
      <c r="H97" s="2" t="s">
        <v>67</v>
      </c>
    </row>
    <row r="98" spans="1:8" x14ac:dyDescent="0.3">
      <c r="A98" s="4" t="s">
        <v>34</v>
      </c>
      <c r="B98" s="13">
        <f t="shared" si="96"/>
        <v>5.5555555555555566E-2</v>
      </c>
      <c r="C98" s="13">
        <f t="shared" si="97"/>
        <v>3.6585365853658541E-2</v>
      </c>
      <c r="D98" s="15">
        <f t="shared" si="98"/>
        <v>8.3333333333333343E-2</v>
      </c>
      <c r="E98" s="15">
        <f t="shared" si="99"/>
        <v>3.7037037037037042E-2</v>
      </c>
      <c r="G98" s="12">
        <f t="shared" si="95"/>
        <v>0.65853658536585358</v>
      </c>
      <c r="H98" s="2" t="s">
        <v>66</v>
      </c>
    </row>
    <row r="99" spans="1:8" x14ac:dyDescent="0.3">
      <c r="A99" s="4" t="s">
        <v>35</v>
      </c>
      <c r="B99" s="13">
        <f t="shared" si="96"/>
        <v>5.5555555555555566E-2</v>
      </c>
      <c r="C99" s="13">
        <f t="shared" si="97"/>
        <v>3.6585365853658541E-2</v>
      </c>
      <c r="D99" s="15">
        <f t="shared" si="98"/>
        <v>8.3333333333333343E-2</v>
      </c>
      <c r="E99" s="15">
        <f t="shared" si="99"/>
        <v>3.7037037037037042E-2</v>
      </c>
      <c r="G99" s="12">
        <f t="shared" si="95"/>
        <v>0.65853658536585358</v>
      </c>
      <c r="H99" s="2" t="s">
        <v>66</v>
      </c>
    </row>
    <row r="100" spans="1:8" x14ac:dyDescent="0.3">
      <c r="A100" s="4" t="s">
        <v>36</v>
      </c>
      <c r="B100" s="13">
        <f t="shared" si="96"/>
        <v>1.8518518518518511E-2</v>
      </c>
      <c r="C100" s="13">
        <f t="shared" si="97"/>
        <v>7.3170731707317083E-2</v>
      </c>
      <c r="D100" s="15">
        <f t="shared" si="98"/>
        <v>2.7777777777777766E-2</v>
      </c>
      <c r="E100" s="15">
        <f t="shared" si="99"/>
        <v>1.2345679012345673E-2</v>
      </c>
      <c r="G100" s="12">
        <f t="shared" si="95"/>
        <v>3.9512195121951241</v>
      </c>
      <c r="H100" s="2" t="s">
        <v>64</v>
      </c>
    </row>
    <row r="101" spans="1:8" x14ac:dyDescent="0.3">
      <c r="A101" s="4" t="s">
        <v>37</v>
      </c>
      <c r="B101" s="13">
        <f t="shared" si="96"/>
        <v>3.7037037037037021E-2</v>
      </c>
      <c r="C101" s="13">
        <f t="shared" si="97"/>
        <v>7.3170731707317083E-2</v>
      </c>
      <c r="D101" s="15">
        <f t="shared" si="98"/>
        <v>5.5555555555555532E-2</v>
      </c>
      <c r="E101" s="15">
        <f t="shared" si="99"/>
        <v>2.4691358024691346E-2</v>
      </c>
      <c r="G101" s="12">
        <f t="shared" si="95"/>
        <v>1.9756097560975621</v>
      </c>
      <c r="H101" s="2" t="s">
        <v>64</v>
      </c>
    </row>
    <row r="102" spans="1:8" x14ac:dyDescent="0.3">
      <c r="A102" s="4" t="s">
        <v>38</v>
      </c>
      <c r="B102" s="13">
        <f t="shared" si="96"/>
        <v>5.5555555555555566E-2</v>
      </c>
      <c r="C102" s="13">
        <f t="shared" si="97"/>
        <v>7.3170731707317083E-2</v>
      </c>
      <c r="D102" s="15">
        <f t="shared" si="98"/>
        <v>8.3333333333333343E-2</v>
      </c>
      <c r="E102" s="15">
        <f t="shared" si="99"/>
        <v>3.7037037037037042E-2</v>
      </c>
      <c r="G102" s="12">
        <f t="shared" si="95"/>
        <v>1.3170731707317072</v>
      </c>
      <c r="H102" s="2" t="s">
        <v>67</v>
      </c>
    </row>
    <row r="103" spans="1:8" x14ac:dyDescent="0.3">
      <c r="A103" s="4" t="s">
        <v>39</v>
      </c>
      <c r="B103" s="13">
        <f t="shared" si="96"/>
        <v>3.7037037037037021E-2</v>
      </c>
      <c r="C103" s="13">
        <f t="shared" si="97"/>
        <v>2.4390243902439036E-2</v>
      </c>
      <c r="D103" s="15">
        <f t="shared" si="98"/>
        <v>5.5555555555555532E-2</v>
      </c>
      <c r="E103" s="15">
        <f t="shared" si="99"/>
        <v>2.4691358024691346E-2</v>
      </c>
      <c r="G103" s="12">
        <f t="shared" si="95"/>
        <v>0.65853658536585424</v>
      </c>
      <c r="H103" s="2" t="s">
        <v>66</v>
      </c>
    </row>
    <row r="104" spans="1:8" x14ac:dyDescent="0.3">
      <c r="A104" s="4" t="s">
        <v>40</v>
      </c>
      <c r="B104" s="13">
        <f t="shared" si="96"/>
        <v>3.7037037037037021E-2</v>
      </c>
      <c r="C104" s="13">
        <f t="shared" si="97"/>
        <v>3.6585365853658541E-2</v>
      </c>
      <c r="D104" s="15">
        <f t="shared" si="98"/>
        <v>5.5555555555555532E-2</v>
      </c>
      <c r="E104" s="15">
        <f t="shared" si="99"/>
        <v>2.4691358024691346E-2</v>
      </c>
      <c r="G104" s="12">
        <f t="shared" si="95"/>
        <v>0.98780487804878103</v>
      </c>
      <c r="H104" s="2" t="s">
        <v>67</v>
      </c>
    </row>
    <row r="105" spans="1:8" x14ac:dyDescent="0.3">
      <c r="A105" s="4" t="s">
        <v>41</v>
      </c>
      <c r="B105" s="13">
        <f t="shared" si="96"/>
        <v>1.8518518518518511E-2</v>
      </c>
      <c r="C105" s="13">
        <f t="shared" si="97"/>
        <v>2.4390243902439036E-2</v>
      </c>
      <c r="D105" s="15">
        <f t="shared" si="98"/>
        <v>2.7777777777777766E-2</v>
      </c>
      <c r="E105" s="15">
        <f t="shared" si="99"/>
        <v>1.2345679012345673E-2</v>
      </c>
      <c r="G105" s="12">
        <f t="shared" si="95"/>
        <v>1.3170731707317085</v>
      </c>
      <c r="H105" s="2" t="s">
        <v>67</v>
      </c>
    </row>
    <row r="106" spans="1:8" x14ac:dyDescent="0.3">
      <c r="A106" s="4" t="s">
        <v>42</v>
      </c>
      <c r="B106" s="13">
        <f t="shared" si="96"/>
        <v>3.7037037037037021E-2</v>
      </c>
      <c r="C106" s="13">
        <f t="shared" si="97"/>
        <v>2.4390243902439036E-2</v>
      </c>
      <c r="D106" s="15">
        <f t="shared" si="98"/>
        <v>5.5555555555555532E-2</v>
      </c>
      <c r="E106" s="15">
        <f t="shared" si="99"/>
        <v>2.4691358024691346E-2</v>
      </c>
      <c r="G106" s="12">
        <f t="shared" si="95"/>
        <v>0.65853658536585424</v>
      </c>
      <c r="H106" s="2" t="s">
        <v>66</v>
      </c>
    </row>
    <row r="107" spans="1:8" x14ac:dyDescent="0.3">
      <c r="B107" s="14"/>
      <c r="D107" s="14"/>
      <c r="E107" s="15"/>
    </row>
  </sheetData>
  <mergeCells count="27">
    <mergeCell ref="U3:V3"/>
    <mergeCell ref="B11:T11"/>
    <mergeCell ref="B12:T12"/>
    <mergeCell ref="B13:T13"/>
    <mergeCell ref="B14:T14"/>
    <mergeCell ref="B15:T15"/>
    <mergeCell ref="A1:T1"/>
    <mergeCell ref="A26:BE26"/>
    <mergeCell ref="B16:T16"/>
    <mergeCell ref="B17:T17"/>
    <mergeCell ref="B18:T18"/>
    <mergeCell ref="B19:T19"/>
    <mergeCell ref="B20:T20"/>
    <mergeCell ref="B21:T21"/>
    <mergeCell ref="B3:T3"/>
    <mergeCell ref="B4:T4"/>
    <mergeCell ref="B5:T5"/>
    <mergeCell ref="B6:T6"/>
    <mergeCell ref="B7:T7"/>
    <mergeCell ref="B8:T8"/>
    <mergeCell ref="B9:T9"/>
    <mergeCell ref="B10:T10"/>
    <mergeCell ref="A54:BE54"/>
    <mergeCell ref="A82:T82"/>
    <mergeCell ref="B22:T22"/>
    <mergeCell ref="B23:T23"/>
    <mergeCell ref="B24:T2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2020-05-09T07:22:03Z</dcterms:created>
  <dcterms:modified xsi:type="dcterms:W3CDTF">2020-05-09T12:51:11Z</dcterms:modified>
</cp:coreProperties>
</file>