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Cami\Downloads\"/>
    </mc:Choice>
  </mc:AlternateContent>
  <bookViews>
    <workbookView xWindow="0" yWindow="0" windowWidth="23040" windowHeight="8616"/>
  </bookViews>
  <sheets>
    <sheet name="Project schedule" sheetId="11" r:id="rId1"/>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_xlnm.Print_Titles" localSheetId="0">'Project schedule'!$4:$6</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1" l="1"/>
  <c r="F28" i="11"/>
  <c r="F27" i="11"/>
  <c r="F25" i="11" l="1"/>
  <c r="F24" i="11"/>
  <c r="F23" i="11"/>
  <c r="F22" i="11"/>
  <c r="F21" i="11"/>
  <c r="F20" i="11"/>
  <c r="F18" i="11"/>
  <c r="E29" i="11"/>
  <c r="E28" i="11"/>
  <c r="E27" i="11"/>
  <c r="E24" i="11"/>
  <c r="E25" i="11"/>
  <c r="E23" i="11"/>
  <c r="E22" i="11"/>
  <c r="E21" i="11"/>
  <c r="E20" i="11"/>
  <c r="E19" i="11"/>
  <c r="E18" i="11"/>
  <c r="E17" i="11"/>
  <c r="F13" i="11"/>
  <c r="F11" i="11"/>
  <c r="F12" i="11"/>
  <c r="F15" i="11"/>
  <c r="F14" i="11"/>
  <c r="F10" i="11"/>
  <c r="E10" i="11"/>
  <c r="E11" i="11"/>
  <c r="E12" i="11"/>
  <c r="E13" i="11"/>
  <c r="E14" i="11"/>
  <c r="E15" i="11"/>
  <c r="H26" i="11" l="1"/>
  <c r="Q1" i="11"/>
  <c r="H7" i="11" l="1"/>
  <c r="E9" i="11" l="1"/>
  <c r="F9" i="11" l="1"/>
  <c r="I5" i="11"/>
  <c r="H31" i="11"/>
  <c r="H30" i="11"/>
  <c r="H16" i="11"/>
  <c r="H8" i="11"/>
  <c r="H27" i="11" l="1"/>
  <c r="H29" i="11"/>
  <c r="H9" i="11"/>
  <c r="I6" i="11"/>
  <c r="H10" i="11" l="1"/>
  <c r="F19" i="11"/>
  <c r="F17" i="11"/>
  <c r="H17" i="11" s="1"/>
  <c r="H15" i="11"/>
  <c r="J5" i="11"/>
  <c r="K5" i="11" s="1"/>
  <c r="L5" i="11" s="1"/>
  <c r="M5" i="11" s="1"/>
  <c r="N5" i="11" s="1"/>
  <c r="O5" i="11" s="1"/>
  <c r="P5" i="11" s="1"/>
  <c r="I4" i="11"/>
  <c r="H13" i="11" l="1"/>
  <c r="H19" i="11"/>
  <c r="H14" i="11"/>
  <c r="P4" i="11"/>
  <c r="Q5" i="11"/>
  <c r="R5" i="11" s="1"/>
  <c r="S5" i="11" s="1"/>
  <c r="T5" i="11" s="1"/>
  <c r="U5" i="11" s="1"/>
  <c r="V5" i="11" s="1"/>
  <c r="W5" i="11" s="1"/>
  <c r="J6" i="11"/>
  <c r="H22" i="11" l="1"/>
  <c r="H21" i="11"/>
  <c r="H2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<sst xmlns="http://schemas.openxmlformats.org/spreadsheetml/2006/main" count="51" uniqueCount="36">
  <si>
    <t xml:space="preserve">Do not delete this row. This row is hidden to preserve a formula that is used to highlight the current day within the project schedule. </t>
  </si>
  <si>
    <t>Inicio del Proyecto:</t>
  </si>
  <si>
    <t>Semana por mostrar:</t>
  </si>
  <si>
    <t>TAREA</t>
  </si>
  <si>
    <t>ASIGNADO A</t>
  </si>
  <si>
    <t>PROGRESO</t>
  </si>
  <si>
    <t>INICIO</t>
  </si>
  <si>
    <t>FIN</t>
  </si>
  <si>
    <t>Sprint #2: Data Engineering</t>
  </si>
  <si>
    <t>Sprint #3: Data Analytics + ML</t>
  </si>
  <si>
    <t>Sprint #1: Puesta en marcha del proyecto y definiciones iniciales</t>
  </si>
  <si>
    <t>Cronograma general - Gantt</t>
  </si>
  <si>
    <t>Análisis preliminar de calidad de datos</t>
  </si>
  <si>
    <t>Implementación del stack tecnológico</t>
  </si>
  <si>
    <t>EDA de los datos</t>
  </si>
  <si>
    <t>Diseño detallado</t>
  </si>
  <si>
    <t>ETL</t>
  </si>
  <si>
    <t>Diseño del Modelo ER</t>
  </si>
  <si>
    <t>Pipelines para alimentar el DW</t>
  </si>
  <si>
    <t>Automatización</t>
  </si>
  <si>
    <t>Validación de datos</t>
  </si>
  <si>
    <t>Dashboard final</t>
  </si>
  <si>
    <t>Alcance, entregables y KPIs</t>
  </si>
  <si>
    <t>Solución propuesta</t>
  </si>
  <si>
    <t>MVP/ Modelo de ML o Dashboard</t>
  </si>
  <si>
    <t>Análisis de muestra representativa de datos</t>
  </si>
  <si>
    <t>Arquitectura propuesta</t>
  </si>
  <si>
    <t>Servicio Cloud</t>
  </si>
  <si>
    <t>Documentación</t>
  </si>
  <si>
    <t>Modelo de ML y Modelo de ML en producción (MVP)</t>
  </si>
  <si>
    <t>Inserte nuevas filas ENCIMA de ésta</t>
  </si>
  <si>
    <t>Proyecto Final: Google Yelp</t>
  </si>
  <si>
    <t>Camila Fernández Llaneza</t>
  </si>
  <si>
    <t>Nadir Angelini</t>
  </si>
  <si>
    <t>Germán Gutierrez</t>
  </si>
  <si>
    <t>Leonel Viscay y Camila Fernández Llaneza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</si>
</sst>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name val="Arial Black"/>
      <family val="2"/>
      <scheme val="major"/>
    </font>
    <font>
      <sz val="11"/>
      <name val="Arial Black"/>
      <family val="2"/>
      <scheme val="major"/>
    </font>
    <font>
      <b/>
      <sz val="12"/>
      <name val="Arial"/>
      <family val="2"/>
      <scheme val="minor"/>
    </font>
    <font>
      <sz val="12"/>
      <name val="Arial"/>
      <family val="2"/>
      <scheme val="minor"/>
    </font>
    <font>
      <b/>
      <sz val="24"/>
      <color theme="1" tint="0.499984740745262"/>
      <name val="Arial Black"/>
      <family val="2"/>
      <scheme val="maj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9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0" fillId="0" borderId="0" xfId="0" applyFont="1"/>
    <xf numFmtId="0" fontId="11"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4" fillId="10" borderId="18" xfId="0" applyNumberFormat="1" applyFont="1" applyFill="1" applyBorder="1" applyAlignment="1">
      <alignment horizontal="center" vertical="center"/>
    </xf>
    <xf numFmtId="168" fontId="14" fillId="10" borderId="16" xfId="0" applyNumberFormat="1" applyFont="1" applyFill="1" applyBorder="1" applyAlignment="1">
      <alignment horizontal="center" vertical="center"/>
    </xf>
    <xf numFmtId="168" fontId="14" fillId="10" borderId="17" xfId="0" applyNumberFormat="1" applyFont="1" applyFill="1" applyBorder="1" applyAlignment="1">
      <alignment horizontal="center" vertical="center"/>
    </xf>
    <xf numFmtId="0" fontId="15" fillId="2" borderId="15" xfId="0" applyFont="1" applyFill="1" applyBorder="1" applyAlignment="1">
      <alignment horizontal="center" vertical="center" shrinkToFit="1"/>
    </xf>
    <xf numFmtId="0" fontId="15" fillId="2" borderId="12" xfId="0" applyFont="1" applyFill="1" applyBorder="1" applyAlignment="1">
      <alignment horizontal="center" vertical="center" shrinkToFit="1"/>
    </xf>
    <xf numFmtId="0" fontId="15" fillId="2" borderId="13" xfId="0" applyFont="1" applyFill="1" applyBorder="1" applyAlignment="1">
      <alignment horizontal="center" vertical="center" shrinkToFit="1"/>
    </xf>
    <xf numFmtId="0" fontId="12" fillId="0" borderId="0" xfId="0" applyFont="1"/>
    <xf numFmtId="0" fontId="12" fillId="0" borderId="0" xfId="0" applyFont="1" applyAlignment="1">
      <alignment wrapText="1"/>
    </xf>
    <xf numFmtId="0" fontId="4" fillId="0" borderId="3" xfId="0" applyFont="1" applyBorder="1" applyAlignment="1">
      <alignment vertical="center"/>
    </xf>
    <xf numFmtId="0" fontId="16" fillId="6" borderId="0" xfId="0" applyFont="1" applyFill="1" applyAlignment="1">
      <alignment horizontal="left" vertical="center" indent="1"/>
    </xf>
    <xf numFmtId="0" fontId="12" fillId="6" borderId="0" xfId="11" applyFont="1" applyFill="1" applyBorder="1" applyAlignment="1">
      <alignment vertical="center"/>
    </xf>
    <xf numFmtId="9" fontId="1" fillId="6" borderId="0" xfId="2" applyFont="1" applyFill="1" applyBorder="1" applyAlignment="1">
      <alignment horizontal="center" vertical="center"/>
    </xf>
    <xf numFmtId="165" fontId="12"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2" fillId="3" borderId="6" xfId="12" applyFont="1" applyFill="1" applyBorder="1">
      <alignment horizontal="left" vertical="center" indent="2"/>
    </xf>
    <xf numFmtId="0" fontId="12" fillId="3" borderId="6" xfId="11" applyFont="1" applyFill="1" applyBorder="1" applyAlignment="1">
      <alignment vertical="center"/>
    </xf>
    <xf numFmtId="9" fontId="1" fillId="3" borderId="6" xfId="2" applyFont="1" applyFill="1" applyBorder="1" applyAlignment="1">
      <alignment horizontal="center" vertical="center"/>
    </xf>
    <xf numFmtId="165" fontId="12" fillId="3" borderId="6" xfId="10" applyFont="1" applyFill="1" applyBorder="1">
      <alignment horizontal="center" vertical="center"/>
    </xf>
    <xf numFmtId="0" fontId="4" fillId="0" borderId="4" xfId="0" applyFont="1" applyBorder="1" applyAlignment="1">
      <alignment vertical="center"/>
    </xf>
    <xf numFmtId="0" fontId="12" fillId="3" borderId="7" xfId="12" applyFont="1" applyFill="1" applyBorder="1">
      <alignment horizontal="left" vertical="center" indent="2"/>
    </xf>
    <xf numFmtId="0" fontId="12" fillId="3" borderId="7" xfId="11" applyFont="1" applyFill="1" applyBorder="1" applyAlignment="1">
      <alignment vertical="center"/>
    </xf>
    <xf numFmtId="9" fontId="1" fillId="3" borderId="7" xfId="2" applyFont="1" applyFill="1" applyBorder="1" applyAlignment="1">
      <alignment horizontal="center" vertical="center"/>
    </xf>
    <xf numFmtId="165" fontId="12" fillId="3" borderId="7" xfId="10" applyFont="1" applyFill="1" applyBorder="1">
      <alignment horizontal="center" vertical="center"/>
    </xf>
    <xf numFmtId="0" fontId="4" fillId="0" borderId="4" xfId="0" applyFont="1" applyBorder="1" applyAlignment="1">
      <alignment horizontal="right" vertical="center"/>
    </xf>
    <xf numFmtId="0" fontId="16" fillId="7" borderId="0" xfId="0" applyFont="1" applyFill="1" applyAlignment="1">
      <alignment horizontal="left" vertical="center" indent="1"/>
    </xf>
    <xf numFmtId="0" fontId="12" fillId="7" borderId="0" xfId="11" applyFont="1" applyFill="1" applyBorder="1" applyAlignment="1">
      <alignment vertical="center"/>
    </xf>
    <xf numFmtId="9" fontId="1" fillId="7" borderId="0" xfId="2" applyFont="1" applyFill="1" applyBorder="1" applyAlignment="1">
      <alignment horizontal="center" vertical="center"/>
    </xf>
    <xf numFmtId="165" fontId="12"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2" fillId="4" borderId="5" xfId="12" applyFont="1" applyFill="1" applyBorder="1">
      <alignment horizontal="left" vertical="center" indent="2"/>
    </xf>
    <xf numFmtId="0" fontId="12" fillId="4" borderId="5" xfId="11" applyFont="1" applyFill="1" applyBorder="1" applyAlignment="1">
      <alignment vertical="center"/>
    </xf>
    <xf numFmtId="9" fontId="1" fillId="4" borderId="5" xfId="2" applyFont="1" applyFill="1" applyBorder="1" applyAlignment="1">
      <alignment horizontal="center" vertical="center"/>
    </xf>
    <xf numFmtId="165" fontId="12" fillId="4" borderId="5" xfId="10" applyFont="1" applyFill="1" applyBorder="1">
      <alignment horizontal="center" vertical="center"/>
    </xf>
    <xf numFmtId="0" fontId="16" fillId="8" borderId="0" xfId="0" applyFont="1" applyFill="1" applyAlignment="1">
      <alignment horizontal="left" vertical="center" indent="1"/>
    </xf>
    <xf numFmtId="0" fontId="12" fillId="8" borderId="0" xfId="11" applyFont="1" applyFill="1" applyBorder="1" applyAlignment="1">
      <alignment vertical="center"/>
    </xf>
    <xf numFmtId="9" fontId="1" fillId="8" borderId="0" xfId="2" applyFont="1" applyFill="1" applyBorder="1" applyAlignment="1">
      <alignment horizontal="center" vertical="center"/>
    </xf>
    <xf numFmtId="165" fontId="12"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9" xfId="0" applyFont="1" applyBorder="1" applyAlignment="1">
      <alignment vertical="center"/>
    </xf>
    <xf numFmtId="0" fontId="12" fillId="5" borderId="8" xfId="12" applyFont="1" applyFill="1" applyBorder="1">
      <alignment horizontal="left" vertical="center" indent="2"/>
    </xf>
    <xf numFmtId="0" fontId="12" fillId="5" borderId="8" xfId="11" applyFont="1" applyFill="1" applyBorder="1" applyAlignment="1">
      <alignment vertical="center"/>
    </xf>
    <xf numFmtId="9" fontId="1" fillId="5" borderId="8" xfId="2" applyFont="1" applyFill="1" applyBorder="1" applyAlignment="1">
      <alignment horizontal="center" vertical="center"/>
    </xf>
    <xf numFmtId="165" fontId="12" fillId="5" borderId="8" xfId="10" applyFont="1" applyFill="1" applyBorder="1">
      <alignment horizontal="center" vertical="center"/>
    </xf>
    <xf numFmtId="0" fontId="12" fillId="0" borderId="0" xfId="12" applyFont="1" applyBorder="1">
      <alignment horizontal="left" vertical="center" indent="2"/>
    </xf>
    <xf numFmtId="0" fontId="12" fillId="0" borderId="0" xfId="11" applyFont="1" applyBorder="1" applyAlignment="1">
      <alignment vertical="center"/>
    </xf>
    <xf numFmtId="9" fontId="1" fillId="0" borderId="0" xfId="2" applyFont="1" applyBorder="1" applyAlignment="1">
      <alignment horizontal="center" vertical="center"/>
    </xf>
    <xf numFmtId="165" fontId="12" fillId="0" borderId="0" xfId="10" applyFont="1" applyBorder="1">
      <alignment horizontal="center" vertical="center"/>
    </xf>
    <xf numFmtId="0" fontId="17" fillId="2" borderId="0" xfId="0" applyFont="1" applyFill="1" applyAlignment="1">
      <alignment horizontal="left" vertical="center" indent="1"/>
    </xf>
    <xf numFmtId="0" fontId="17" fillId="2" borderId="0" xfId="0" applyFont="1" applyFill="1" applyAlignment="1">
      <alignment vertical="center"/>
    </xf>
    <xf numFmtId="9" fontId="1" fillId="2" borderId="0" xfId="2" applyFont="1" applyFill="1" applyBorder="1" applyAlignment="1">
      <alignment horizontal="center" vertical="center"/>
    </xf>
    <xf numFmtId="165" fontId="18"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9" fillId="0" borderId="0" xfId="3" applyAlignment="1">
      <alignment wrapText="1"/>
    </xf>
    <xf numFmtId="0" fontId="12" fillId="4" borderId="0" xfId="12" applyFont="1" applyFill="1" applyBorder="1">
      <alignment horizontal="left" vertical="center" indent="2"/>
    </xf>
    <xf numFmtId="0" fontId="9" fillId="0" borderId="0" xfId="3" applyAlignment="1">
      <alignment wrapText="1"/>
    </xf>
    <xf numFmtId="0" fontId="13"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13" fillId="9" borderId="14" xfId="0" applyFont="1" applyFill="1" applyBorder="1" applyAlignment="1">
      <alignment vertical="center"/>
    </xf>
    <xf numFmtId="0" fontId="4" fillId="2" borderId="19" xfId="0" applyFont="1" applyFill="1" applyBorder="1"/>
    <xf numFmtId="0" fontId="13" fillId="9" borderId="14" xfId="0" applyFont="1" applyFill="1" applyBorder="1" applyAlignment="1">
      <alignment horizontal="center" vertical="center"/>
    </xf>
    <xf numFmtId="0" fontId="19" fillId="0" borderId="0" xfId="0" applyFont="1" applyAlignment="1">
      <alignment horizontal="left"/>
    </xf>
    <xf numFmtId="0" fontId="20" fillId="0" borderId="0" xfId="0" applyFont="1"/>
    <xf numFmtId="166" fontId="19" fillId="0" borderId="0" xfId="9" applyFont="1" applyBorder="1" applyAlignment="1">
      <alignment horizontal="left"/>
    </xf>
    <xf numFmtId="0" fontId="21" fillId="0" borderId="0" xfId="8" applyFont="1" applyAlignment="1">
      <alignment horizontal="left"/>
    </xf>
    <xf numFmtId="0" fontId="22" fillId="0" borderId="0" xfId="0" applyFont="1"/>
    <xf numFmtId="0" fontId="23" fillId="0" borderId="0" xfId="5" applyFont="1" applyAlignment="1">
      <alignment horizontal="center"/>
    </xf>
    <xf numFmtId="167" fontId="12" fillId="2" borderId="11" xfId="0" applyNumberFormat="1" applyFont="1" applyFill="1" applyBorder="1" applyAlignment="1">
      <alignment horizontal="center" vertical="center" wrapText="1"/>
    </xf>
    <xf numFmtId="167" fontId="12" fillId="2" borderId="17" xfId="0" applyNumberFormat="1" applyFont="1" applyFill="1" applyBorder="1" applyAlignment="1">
      <alignment horizontal="center" vertical="center" wrapText="1"/>
    </xf>
    <xf numFmtId="167" fontId="12" fillId="2" borderId="16" xfId="0" applyNumberFormat="1" applyFont="1" applyFill="1" applyBorder="1" applyAlignment="1">
      <alignment horizontal="center" vertical="center" wrapText="1"/>
    </xf>
  </cellXfs>
  <cellStyles count="13">
    <cellStyle name="Date" xfId="10"/>
    <cellStyle name="Encabezado 1" xfId="6" builtinId="16" customBuiltin="1"/>
    <cellStyle name="Hipervínculo" xfId="1" builtinId="8" customBuiltin="1"/>
    <cellStyle name="Millares" xfId="4" builtinId="3" customBuiltin="1"/>
    <cellStyle name="Name" xfId="11"/>
    <cellStyle name="Normal" xfId="0" builtinId="0"/>
    <cellStyle name="Porcentaje" xfId="2" builtinId="5"/>
    <cellStyle name="Project Start" xfId="9"/>
    <cellStyle name="Task" xfId="12"/>
    <cellStyle name="Título" xfId="5" builtinId="15" customBuiltin="1"/>
    <cellStyle name="Título 2" xfId="7" builtinId="17" customBuiltin="1"/>
    <cellStyle name="Título 3" xfId="8" builtinId="18" customBuiltin="1"/>
    <cellStyle name="zHiddenText" xfId="3"/>
  </cellStyles>
  <dxfs count="16">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24B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1988820</xdr:colOff>
      <xdr:row>7</xdr:row>
      <xdr:rowOff>144780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194560" cy="2194560"/>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4"/>
  <sheetViews>
    <sheetView showGridLines="0" tabSelected="1" showRuler="0" zoomScaleNormal="100" zoomScalePageLayoutView="70" workbookViewId="0">
      <selection activeCell="AG24" sqref="AG24"/>
    </sheetView>
  </sheetViews>
  <sheetFormatPr baseColWidth="10" defaultColWidth="8.69921875" defaultRowHeight="30" customHeight="1" x14ac:dyDescent="0.25"/>
  <cols>
    <col min="1" max="1" width="2.69921875" style="7" customWidth="1"/>
    <col min="2" max="2" width="42.796875" customWidth="1"/>
    <col min="3" max="3" width="19.796875" customWidth="1"/>
    <col min="4" max="4" width="10.69921875" customWidth="1"/>
    <col min="5" max="5" width="10.69921875" style="2" customWidth="1"/>
    <col min="6" max="6" width="10.69921875" customWidth="1"/>
    <col min="7" max="7" width="2.69921875" customWidth="1"/>
    <col min="8" max="8" width="2.19921875" hidden="1" customWidth="1"/>
    <col min="9" max="14" width="2.69921875" customWidth="1"/>
    <col min="15" max="15" width="4.3984375" customWidth="1"/>
    <col min="16" max="65" width="2.69921875" customWidth="1"/>
  </cols>
  <sheetData>
    <row r="1" spans="1:64" ht="41.4" customHeight="1" x14ac:dyDescent="0.85">
      <c r="A1" s="8"/>
      <c r="B1" s="87"/>
      <c r="C1" s="87"/>
      <c r="D1" s="87"/>
      <c r="E1" s="87"/>
      <c r="F1" s="87"/>
      <c r="H1" s="1"/>
      <c r="I1" s="85" t="s">
        <v>1</v>
      </c>
      <c r="J1" s="86"/>
      <c r="K1" s="86"/>
      <c r="L1" s="86"/>
      <c r="M1" s="86"/>
      <c r="N1" s="86"/>
      <c r="O1" s="86"/>
      <c r="P1" s="12"/>
      <c r="Q1" s="84">
        <f>DATE(2024,1,29)</f>
        <v>45320</v>
      </c>
      <c r="R1" s="83"/>
      <c r="S1" s="83"/>
      <c r="T1" s="83"/>
      <c r="U1" s="83"/>
      <c r="V1" s="83"/>
      <c r="W1" s="83"/>
      <c r="X1" s="83"/>
      <c r="Y1" s="83"/>
      <c r="Z1" s="83"/>
    </row>
    <row r="2" spans="1:64" ht="30" customHeight="1" x14ac:dyDescent="0.85">
      <c r="B2" s="87" t="s">
        <v>31</v>
      </c>
      <c r="C2" s="87"/>
      <c r="D2" s="87"/>
      <c r="E2" s="87"/>
      <c r="F2" s="87"/>
      <c r="I2" s="85" t="s">
        <v>2</v>
      </c>
      <c r="J2" s="86"/>
      <c r="K2" s="86"/>
      <c r="L2" s="86"/>
      <c r="M2" s="86"/>
      <c r="N2" s="86"/>
      <c r="O2" s="86"/>
      <c r="P2" s="12"/>
      <c r="Q2" s="82">
        <v>1</v>
      </c>
      <c r="R2" s="83"/>
      <c r="S2" s="83"/>
      <c r="T2" s="83"/>
      <c r="U2" s="83"/>
      <c r="V2" s="83"/>
      <c r="W2" s="83"/>
      <c r="X2" s="83"/>
      <c r="Y2" s="83"/>
      <c r="Z2" s="83"/>
    </row>
    <row r="3" spans="1:64" s="14" customFormat="1" ht="30" customHeight="1" x14ac:dyDescent="0.25">
      <c r="A3" s="7"/>
      <c r="B3" s="13"/>
      <c r="D3" s="15"/>
      <c r="E3" s="16"/>
    </row>
    <row r="4" spans="1:64" s="14" customFormat="1" ht="30" customHeight="1" x14ac:dyDescent="0.25">
      <c r="A4" s="8"/>
      <c r="B4" s="17"/>
      <c r="E4" s="18"/>
      <c r="I4" s="90">
        <f>I5</f>
        <v>45320</v>
      </c>
      <c r="J4" s="88"/>
      <c r="K4" s="88"/>
      <c r="L4" s="88"/>
      <c r="M4" s="88"/>
      <c r="N4" s="88"/>
      <c r="O4" s="88"/>
      <c r="P4" s="88">
        <f>P5</f>
        <v>45327</v>
      </c>
      <c r="Q4" s="88"/>
      <c r="R4" s="88"/>
      <c r="S4" s="88"/>
      <c r="T4" s="88"/>
      <c r="U4" s="88"/>
      <c r="V4" s="88"/>
      <c r="W4" s="88">
        <f>W5</f>
        <v>45334</v>
      </c>
      <c r="X4" s="88"/>
      <c r="Y4" s="88"/>
      <c r="Z4" s="88"/>
      <c r="AA4" s="88"/>
      <c r="AB4" s="88"/>
      <c r="AC4" s="88"/>
      <c r="AD4" s="88">
        <f>AD5</f>
        <v>45341</v>
      </c>
      <c r="AE4" s="88"/>
      <c r="AF4" s="88"/>
      <c r="AG4" s="88"/>
      <c r="AH4" s="88"/>
      <c r="AI4" s="88"/>
      <c r="AJ4" s="88"/>
      <c r="AK4" s="88">
        <f>AK5</f>
        <v>45348</v>
      </c>
      <c r="AL4" s="88"/>
      <c r="AM4" s="88"/>
      <c r="AN4" s="88"/>
      <c r="AO4" s="88"/>
      <c r="AP4" s="88"/>
      <c r="AQ4" s="88"/>
      <c r="AR4" s="88">
        <f>AR5</f>
        <v>45355</v>
      </c>
      <c r="AS4" s="88"/>
      <c r="AT4" s="88"/>
      <c r="AU4" s="88"/>
      <c r="AV4" s="88"/>
      <c r="AW4" s="88"/>
      <c r="AX4" s="88"/>
      <c r="AY4" s="88">
        <f>AY5</f>
        <v>45362</v>
      </c>
      <c r="AZ4" s="88"/>
      <c r="BA4" s="88"/>
      <c r="BB4" s="88"/>
      <c r="BC4" s="88"/>
      <c r="BD4" s="88"/>
      <c r="BE4" s="88"/>
      <c r="BF4" s="88">
        <f>BF5</f>
        <v>45369</v>
      </c>
      <c r="BG4" s="88"/>
      <c r="BH4" s="88"/>
      <c r="BI4" s="88"/>
      <c r="BJ4" s="88"/>
      <c r="BK4" s="88"/>
      <c r="BL4" s="89"/>
    </row>
    <row r="5" spans="1:64" s="14" customFormat="1" ht="15" customHeight="1" x14ac:dyDescent="0.25">
      <c r="A5" s="76"/>
      <c r="B5" s="77" t="s">
        <v>3</v>
      </c>
      <c r="C5" s="79" t="s">
        <v>4</v>
      </c>
      <c r="D5" s="81" t="s">
        <v>5</v>
      </c>
      <c r="E5" s="81" t="s">
        <v>6</v>
      </c>
      <c r="F5" s="81" t="s">
        <v>7</v>
      </c>
      <c r="I5" s="19">
        <f>Project_Start-WEEKDAY(Project_Start,1)+2+7*(Display_Week-1)</f>
        <v>45320</v>
      </c>
      <c r="J5" s="19">
        <f>I5+1</f>
        <v>45321</v>
      </c>
      <c r="K5" s="19">
        <f t="shared" ref="K5:AX5" si="0">J5+1</f>
        <v>45322</v>
      </c>
      <c r="L5" s="19">
        <f t="shared" si="0"/>
        <v>45323</v>
      </c>
      <c r="M5" s="19">
        <f t="shared" si="0"/>
        <v>45324</v>
      </c>
      <c r="N5" s="19">
        <f t="shared" si="0"/>
        <v>45325</v>
      </c>
      <c r="O5" s="20">
        <f t="shared" si="0"/>
        <v>45326</v>
      </c>
      <c r="P5" s="21">
        <f>O5+1</f>
        <v>45327</v>
      </c>
      <c r="Q5" s="19">
        <f>P5+1</f>
        <v>45328</v>
      </c>
      <c r="R5" s="19">
        <f t="shared" si="0"/>
        <v>45329</v>
      </c>
      <c r="S5" s="19">
        <f t="shared" si="0"/>
        <v>45330</v>
      </c>
      <c r="T5" s="19">
        <f t="shared" si="0"/>
        <v>45331</v>
      </c>
      <c r="U5" s="19">
        <f t="shared" si="0"/>
        <v>45332</v>
      </c>
      <c r="V5" s="20">
        <f t="shared" si="0"/>
        <v>45333</v>
      </c>
      <c r="W5" s="21">
        <f>V5+1</f>
        <v>45334</v>
      </c>
      <c r="X5" s="19">
        <f>W5+1</f>
        <v>45335</v>
      </c>
      <c r="Y5" s="19">
        <f t="shared" si="0"/>
        <v>45336</v>
      </c>
      <c r="Z5" s="19">
        <f t="shared" si="0"/>
        <v>45337</v>
      </c>
      <c r="AA5" s="19">
        <f t="shared" si="0"/>
        <v>45338</v>
      </c>
      <c r="AB5" s="19">
        <f t="shared" si="0"/>
        <v>45339</v>
      </c>
      <c r="AC5" s="20">
        <f t="shared" si="0"/>
        <v>45340</v>
      </c>
      <c r="AD5" s="21">
        <f>AC5+1</f>
        <v>45341</v>
      </c>
      <c r="AE5" s="19">
        <f>AD5+1</f>
        <v>45342</v>
      </c>
      <c r="AF5" s="19">
        <f t="shared" si="0"/>
        <v>45343</v>
      </c>
      <c r="AG5" s="19">
        <f t="shared" si="0"/>
        <v>45344</v>
      </c>
      <c r="AH5" s="19">
        <f t="shared" si="0"/>
        <v>45345</v>
      </c>
      <c r="AI5" s="19">
        <f t="shared" si="0"/>
        <v>45346</v>
      </c>
      <c r="AJ5" s="20">
        <f t="shared" si="0"/>
        <v>45347</v>
      </c>
      <c r="AK5" s="21">
        <f>AJ5+1</f>
        <v>45348</v>
      </c>
      <c r="AL5" s="19">
        <f>AK5+1</f>
        <v>45349</v>
      </c>
      <c r="AM5" s="19">
        <f t="shared" si="0"/>
        <v>45350</v>
      </c>
      <c r="AN5" s="19">
        <f t="shared" si="0"/>
        <v>45351</v>
      </c>
      <c r="AO5" s="19">
        <f t="shared" si="0"/>
        <v>45352</v>
      </c>
      <c r="AP5" s="19">
        <f t="shared" si="0"/>
        <v>45353</v>
      </c>
      <c r="AQ5" s="20">
        <f t="shared" si="0"/>
        <v>45354</v>
      </c>
      <c r="AR5" s="21">
        <f>AQ5+1</f>
        <v>45355</v>
      </c>
      <c r="AS5" s="19">
        <f>AR5+1</f>
        <v>45356</v>
      </c>
      <c r="AT5" s="19">
        <f t="shared" si="0"/>
        <v>45357</v>
      </c>
      <c r="AU5" s="19">
        <f t="shared" si="0"/>
        <v>45358</v>
      </c>
      <c r="AV5" s="19">
        <f t="shared" si="0"/>
        <v>45359</v>
      </c>
      <c r="AW5" s="19">
        <f t="shared" si="0"/>
        <v>45360</v>
      </c>
      <c r="AX5" s="20">
        <f t="shared" si="0"/>
        <v>45361</v>
      </c>
      <c r="AY5" s="21">
        <f>AX5+1</f>
        <v>45362</v>
      </c>
      <c r="AZ5" s="19">
        <f>AY5+1</f>
        <v>45363</v>
      </c>
      <c r="BA5" s="19">
        <f t="shared" ref="BA5:BE5" si="1">AZ5+1</f>
        <v>45364</v>
      </c>
      <c r="BB5" s="19">
        <f t="shared" si="1"/>
        <v>45365</v>
      </c>
      <c r="BC5" s="19">
        <f t="shared" si="1"/>
        <v>45366</v>
      </c>
      <c r="BD5" s="19">
        <f t="shared" si="1"/>
        <v>45367</v>
      </c>
      <c r="BE5" s="20">
        <f t="shared" si="1"/>
        <v>45368</v>
      </c>
      <c r="BF5" s="21">
        <f>BE5+1</f>
        <v>45369</v>
      </c>
      <c r="BG5" s="19">
        <f>BF5+1</f>
        <v>45370</v>
      </c>
      <c r="BH5" s="19">
        <f t="shared" ref="BH5:BL5" si="2">BG5+1</f>
        <v>45371</v>
      </c>
      <c r="BI5" s="19">
        <f t="shared" si="2"/>
        <v>45372</v>
      </c>
      <c r="BJ5" s="19">
        <f t="shared" si="2"/>
        <v>45373</v>
      </c>
      <c r="BK5" s="19">
        <f t="shared" si="2"/>
        <v>45374</v>
      </c>
      <c r="BL5" s="19">
        <f t="shared" si="2"/>
        <v>45375</v>
      </c>
    </row>
    <row r="6" spans="1:64" s="14" customFormat="1" ht="15" customHeight="1" thickBot="1" x14ac:dyDescent="0.3">
      <c r="A6" s="76"/>
      <c r="B6" s="78"/>
      <c r="C6" s="80"/>
      <c r="D6" s="80"/>
      <c r="E6" s="80"/>
      <c r="F6" s="80"/>
      <c r="I6" s="22" t="str">
        <f t="shared" ref="I6:AN6" si="3">LEFT(TEXT(I5,"ddd"),1)</f>
        <v>l</v>
      </c>
      <c r="J6" s="23" t="str">
        <f t="shared" si="3"/>
        <v>m</v>
      </c>
      <c r="K6" s="23" t="str">
        <f t="shared" si="3"/>
        <v>m</v>
      </c>
      <c r="L6" s="23" t="str">
        <f t="shared" si="3"/>
        <v>j</v>
      </c>
      <c r="M6" s="23" t="str">
        <f t="shared" si="3"/>
        <v>v</v>
      </c>
      <c r="N6" s="23" t="str">
        <f t="shared" si="3"/>
        <v>s</v>
      </c>
      <c r="O6" s="23" t="str">
        <f t="shared" si="3"/>
        <v>d</v>
      </c>
      <c r="P6" s="23" t="str">
        <f t="shared" si="3"/>
        <v>l</v>
      </c>
      <c r="Q6" s="23" t="str">
        <f t="shared" si="3"/>
        <v>m</v>
      </c>
      <c r="R6" s="23" t="str">
        <f t="shared" si="3"/>
        <v>m</v>
      </c>
      <c r="S6" s="23" t="str">
        <f t="shared" si="3"/>
        <v>j</v>
      </c>
      <c r="T6" s="23" t="str">
        <f t="shared" si="3"/>
        <v>v</v>
      </c>
      <c r="U6" s="23" t="str">
        <f t="shared" si="3"/>
        <v>s</v>
      </c>
      <c r="V6" s="23" t="str">
        <f t="shared" si="3"/>
        <v>d</v>
      </c>
      <c r="W6" s="23" t="str">
        <f t="shared" si="3"/>
        <v>l</v>
      </c>
      <c r="X6" s="23" t="str">
        <f t="shared" si="3"/>
        <v>m</v>
      </c>
      <c r="Y6" s="23" t="str">
        <f t="shared" si="3"/>
        <v>m</v>
      </c>
      <c r="Z6" s="23" t="str">
        <f t="shared" si="3"/>
        <v>j</v>
      </c>
      <c r="AA6" s="23" t="str">
        <f t="shared" si="3"/>
        <v>v</v>
      </c>
      <c r="AB6" s="23" t="str">
        <f t="shared" si="3"/>
        <v>s</v>
      </c>
      <c r="AC6" s="23" t="str">
        <f t="shared" si="3"/>
        <v>d</v>
      </c>
      <c r="AD6" s="23" t="str">
        <f t="shared" si="3"/>
        <v>l</v>
      </c>
      <c r="AE6" s="23" t="str">
        <f t="shared" si="3"/>
        <v>m</v>
      </c>
      <c r="AF6" s="23" t="str">
        <f t="shared" si="3"/>
        <v>m</v>
      </c>
      <c r="AG6" s="23" t="str">
        <f t="shared" si="3"/>
        <v>j</v>
      </c>
      <c r="AH6" s="23" t="str">
        <f t="shared" si="3"/>
        <v>v</v>
      </c>
      <c r="AI6" s="23" t="str">
        <f t="shared" si="3"/>
        <v>s</v>
      </c>
      <c r="AJ6" s="23" t="str">
        <f t="shared" si="3"/>
        <v>d</v>
      </c>
      <c r="AK6" s="23" t="str">
        <f t="shared" si="3"/>
        <v>l</v>
      </c>
      <c r="AL6" s="23" t="str">
        <f t="shared" si="3"/>
        <v>m</v>
      </c>
      <c r="AM6" s="23" t="str">
        <f t="shared" si="3"/>
        <v>m</v>
      </c>
      <c r="AN6" s="23" t="str">
        <f t="shared" si="3"/>
        <v>j</v>
      </c>
      <c r="AO6" s="23" t="str">
        <f t="shared" ref="AO6:BL6" si="4">LEFT(TEXT(AO5,"ddd"),1)</f>
        <v>v</v>
      </c>
      <c r="AP6" s="23" t="str">
        <f t="shared" si="4"/>
        <v>s</v>
      </c>
      <c r="AQ6" s="23" t="str">
        <f t="shared" si="4"/>
        <v>d</v>
      </c>
      <c r="AR6" s="23" t="str">
        <f t="shared" si="4"/>
        <v>l</v>
      </c>
      <c r="AS6" s="23" t="str">
        <f t="shared" si="4"/>
        <v>m</v>
      </c>
      <c r="AT6" s="23" t="str">
        <f t="shared" si="4"/>
        <v>m</v>
      </c>
      <c r="AU6" s="23" t="str">
        <f t="shared" si="4"/>
        <v>j</v>
      </c>
      <c r="AV6" s="23" t="str">
        <f t="shared" si="4"/>
        <v>v</v>
      </c>
      <c r="AW6" s="23" t="str">
        <f t="shared" si="4"/>
        <v>s</v>
      </c>
      <c r="AX6" s="23" t="str">
        <f t="shared" si="4"/>
        <v>d</v>
      </c>
      <c r="AY6" s="23" t="str">
        <f t="shared" si="4"/>
        <v>l</v>
      </c>
      <c r="AZ6" s="23" t="str">
        <f t="shared" si="4"/>
        <v>m</v>
      </c>
      <c r="BA6" s="23" t="str">
        <f t="shared" si="4"/>
        <v>m</v>
      </c>
      <c r="BB6" s="23" t="str">
        <f t="shared" si="4"/>
        <v>j</v>
      </c>
      <c r="BC6" s="23" t="str">
        <f t="shared" si="4"/>
        <v>v</v>
      </c>
      <c r="BD6" s="23" t="str">
        <f t="shared" si="4"/>
        <v>s</v>
      </c>
      <c r="BE6" s="23" t="str">
        <f t="shared" si="4"/>
        <v>d</v>
      </c>
      <c r="BF6" s="23" t="str">
        <f t="shared" si="4"/>
        <v>l</v>
      </c>
      <c r="BG6" s="23" t="str">
        <f t="shared" si="4"/>
        <v>m</v>
      </c>
      <c r="BH6" s="23" t="str">
        <f t="shared" si="4"/>
        <v>m</v>
      </c>
      <c r="BI6" s="23" t="str">
        <f t="shared" si="4"/>
        <v>j</v>
      </c>
      <c r="BJ6" s="23" t="str">
        <f t="shared" si="4"/>
        <v>v</v>
      </c>
      <c r="BK6" s="23" t="str">
        <f t="shared" si="4"/>
        <v>s</v>
      </c>
      <c r="BL6" s="24" t="str">
        <f t="shared" si="4"/>
        <v>d</v>
      </c>
    </row>
    <row r="7" spans="1:64" s="14" customFormat="1" ht="30" hidden="1" customHeight="1" thickBot="1" x14ac:dyDescent="0.3">
      <c r="A7" s="7" t="s">
        <v>0</v>
      </c>
      <c r="B7" s="25"/>
      <c r="C7" s="26"/>
      <c r="D7" s="25"/>
      <c r="E7" s="25"/>
      <c r="F7" s="25"/>
      <c r="H7" s="14"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row>
    <row r="8" spans="1:64" s="34" customFormat="1" ht="30" customHeight="1" thickBot="1" x14ac:dyDescent="0.3">
      <c r="A8" s="8"/>
      <c r="B8" s="28" t="s">
        <v>10</v>
      </c>
      <c r="C8" s="29"/>
      <c r="D8" s="30"/>
      <c r="E8" s="31"/>
      <c r="F8" s="32"/>
      <c r="G8" s="11"/>
      <c r="H8" s="5" t="str">
        <f t="shared" ref="H8:H31" si="5">IF(OR(ISBLANK(task_start),ISBLANK(task_end)),"",task_end-task_start+1)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34" customFormat="1" ht="30" customHeight="1" thickBot="1" x14ac:dyDescent="0.3">
      <c r="A9" s="8"/>
      <c r="B9" s="35" t="s">
        <v>11</v>
      </c>
      <c r="C9" s="36" t="s">
        <v>32</v>
      </c>
      <c r="D9" s="37">
        <v>1</v>
      </c>
      <c r="E9" s="38">
        <f t="shared" ref="E9:E15" si="6">Project_Start</f>
        <v>45320</v>
      </c>
      <c r="F9" s="38">
        <f>E9+3</f>
        <v>45323</v>
      </c>
      <c r="G9" s="11"/>
      <c r="H9" s="5">
        <f t="shared" si="5"/>
        <v>4</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4" customFormat="1" ht="30" customHeight="1" thickBot="1" x14ac:dyDescent="0.3">
      <c r="A10" s="8"/>
      <c r="B10" s="40" t="s">
        <v>12</v>
      </c>
      <c r="C10" s="41" t="s">
        <v>33</v>
      </c>
      <c r="D10" s="42">
        <v>1</v>
      </c>
      <c r="E10" s="38">
        <f t="shared" si="6"/>
        <v>45320</v>
      </c>
      <c r="F10" s="43">
        <f>E10+10</f>
        <v>45330</v>
      </c>
      <c r="G10" s="11"/>
      <c r="H10" s="5">
        <f t="shared" si="5"/>
        <v>11</v>
      </c>
      <c r="I10" s="39"/>
      <c r="J10" s="39"/>
      <c r="K10" s="39"/>
      <c r="L10" s="39"/>
      <c r="M10" s="39"/>
      <c r="N10" s="39"/>
      <c r="O10" s="39"/>
      <c r="P10" s="39"/>
      <c r="Q10" s="39"/>
      <c r="R10" s="39"/>
      <c r="S10" s="39"/>
      <c r="T10" s="39"/>
      <c r="U10" s="44"/>
      <c r="V10" s="44"/>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4" customFormat="1" ht="30" customHeight="1" thickBot="1" x14ac:dyDescent="0.3">
      <c r="A11" s="74"/>
      <c r="B11" s="40" t="s">
        <v>22</v>
      </c>
      <c r="C11" s="41" t="s">
        <v>35</v>
      </c>
      <c r="D11" s="42">
        <v>1</v>
      </c>
      <c r="E11" s="38">
        <f t="shared" si="6"/>
        <v>45320</v>
      </c>
      <c r="F11" s="43">
        <f>E11+4</f>
        <v>45324</v>
      </c>
      <c r="G11" s="11"/>
      <c r="H11" s="5"/>
      <c r="I11" s="39"/>
      <c r="J11" s="39"/>
      <c r="K11" s="39"/>
      <c r="L11" s="39"/>
      <c r="M11" s="39"/>
      <c r="N11" s="39"/>
      <c r="O11" s="39"/>
      <c r="P11" s="39"/>
      <c r="Q11" s="39"/>
      <c r="R11" s="39"/>
      <c r="S11" s="39"/>
      <c r="T11" s="39"/>
      <c r="U11" s="44"/>
      <c r="V11" s="44"/>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4" customFormat="1" ht="30" customHeight="1" thickBot="1" x14ac:dyDescent="0.3">
      <c r="A12" s="74"/>
      <c r="B12" s="40" t="s">
        <v>23</v>
      </c>
      <c r="C12" s="41" t="s">
        <v>35</v>
      </c>
      <c r="D12" s="42">
        <v>1</v>
      </c>
      <c r="E12" s="38">
        <f t="shared" si="6"/>
        <v>45320</v>
      </c>
      <c r="F12" s="43">
        <f>E12+2</f>
        <v>45322</v>
      </c>
      <c r="G12" s="11"/>
      <c r="H12" s="5"/>
      <c r="I12" s="39"/>
      <c r="J12" s="39"/>
      <c r="K12" s="39"/>
      <c r="L12" s="39"/>
      <c r="M12" s="39"/>
      <c r="N12" s="39"/>
      <c r="O12" s="39"/>
      <c r="P12" s="39"/>
      <c r="Q12" s="39"/>
      <c r="R12" s="39"/>
      <c r="S12" s="39"/>
      <c r="T12" s="39"/>
      <c r="U12" s="44"/>
      <c r="V12" s="44"/>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4" customFormat="1" ht="30" customHeight="1" thickBot="1" x14ac:dyDescent="0.3">
      <c r="A13" s="7"/>
      <c r="B13" s="40" t="s">
        <v>13</v>
      </c>
      <c r="C13" s="41" t="s">
        <v>34</v>
      </c>
      <c r="D13" s="42">
        <v>1</v>
      </c>
      <c r="E13" s="38">
        <f t="shared" si="6"/>
        <v>45320</v>
      </c>
      <c r="F13" s="43">
        <f>E13+5</f>
        <v>45325</v>
      </c>
      <c r="G13" s="11"/>
      <c r="H13" s="5">
        <f t="shared" si="5"/>
        <v>6</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4" customFormat="1" ht="30" customHeight="1" thickBot="1" x14ac:dyDescent="0.3">
      <c r="A14" s="7"/>
      <c r="B14" s="40" t="s">
        <v>14</v>
      </c>
      <c r="C14" s="41" t="s">
        <v>33</v>
      </c>
      <c r="D14" s="42">
        <v>1</v>
      </c>
      <c r="E14" s="38">
        <f t="shared" si="6"/>
        <v>45320</v>
      </c>
      <c r="F14" s="43">
        <f>E14+10</f>
        <v>45330</v>
      </c>
      <c r="G14" s="11"/>
      <c r="H14" s="5">
        <f t="shared" si="5"/>
        <v>11</v>
      </c>
      <c r="I14" s="39"/>
      <c r="J14" s="39"/>
      <c r="K14" s="39"/>
      <c r="L14" s="39"/>
      <c r="M14" s="39"/>
      <c r="N14" s="39"/>
      <c r="O14" s="39"/>
      <c r="P14" s="39"/>
      <c r="Q14" s="39"/>
      <c r="R14" s="39"/>
      <c r="S14" s="39"/>
      <c r="T14" s="39"/>
      <c r="U14" s="39"/>
      <c r="V14" s="39"/>
      <c r="W14" s="39"/>
      <c r="X14" s="39"/>
      <c r="Y14" s="44"/>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4" customFormat="1" ht="30" customHeight="1" thickBot="1" x14ac:dyDescent="0.3">
      <c r="A15" s="7"/>
      <c r="B15" s="40" t="s">
        <v>15</v>
      </c>
      <c r="C15" s="41" t="s">
        <v>34</v>
      </c>
      <c r="D15" s="42">
        <v>1</v>
      </c>
      <c r="E15" s="38">
        <f t="shared" si="6"/>
        <v>45320</v>
      </c>
      <c r="F15" s="43">
        <f>E15+10</f>
        <v>45330</v>
      </c>
      <c r="G15" s="11"/>
      <c r="H15" s="5">
        <f t="shared" si="5"/>
        <v>11</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4" customFormat="1" ht="30" customHeight="1" thickBot="1" x14ac:dyDescent="0.3">
      <c r="A16" s="8"/>
      <c r="B16" s="45" t="s">
        <v>8</v>
      </c>
      <c r="C16" s="46"/>
      <c r="D16" s="47"/>
      <c r="E16" s="48"/>
      <c r="F16" s="49"/>
      <c r="G16" s="11"/>
      <c r="H16" s="5" t="str">
        <f t="shared" si="5"/>
        <v/>
      </c>
    </row>
    <row r="17" spans="1:64" s="34" customFormat="1" ht="30" customHeight="1" thickBot="1" x14ac:dyDescent="0.3">
      <c r="A17" s="8"/>
      <c r="B17" s="50" t="s">
        <v>25</v>
      </c>
      <c r="C17" s="51" t="s">
        <v>33</v>
      </c>
      <c r="D17" s="52">
        <v>1</v>
      </c>
      <c r="E17" s="53">
        <f>E15+14</f>
        <v>45334</v>
      </c>
      <c r="F17" s="53">
        <f>E17+4</f>
        <v>45338</v>
      </c>
      <c r="G17" s="11"/>
      <c r="H17" s="5">
        <f t="shared" si="5"/>
        <v>5</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4" customFormat="1" ht="30" customHeight="1" thickBot="1" x14ac:dyDescent="0.3">
      <c r="A18" s="74"/>
      <c r="B18" s="50" t="s">
        <v>16</v>
      </c>
      <c r="C18" s="51" t="s">
        <v>33</v>
      </c>
      <c r="D18" s="52">
        <v>1</v>
      </c>
      <c r="E18" s="53">
        <f>E15+14</f>
        <v>45334</v>
      </c>
      <c r="F18" s="53">
        <f>E18+7</f>
        <v>45341</v>
      </c>
      <c r="G18" s="11"/>
      <c r="H18" s="5"/>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4" customFormat="1" ht="30" customHeight="1" thickBot="1" x14ac:dyDescent="0.3">
      <c r="A19" s="7"/>
      <c r="B19" s="50" t="s">
        <v>26</v>
      </c>
      <c r="C19" s="51" t="s">
        <v>32</v>
      </c>
      <c r="D19" s="52">
        <v>1</v>
      </c>
      <c r="E19" s="53">
        <f>E15+14</f>
        <v>45334</v>
      </c>
      <c r="F19" s="53">
        <f>E19+5</f>
        <v>45339</v>
      </c>
      <c r="G19" s="11"/>
      <c r="H19" s="5">
        <f t="shared" si="5"/>
        <v>6</v>
      </c>
      <c r="I19" s="39"/>
      <c r="J19" s="39"/>
      <c r="K19" s="39"/>
      <c r="L19" s="39"/>
      <c r="M19" s="39"/>
      <c r="N19" s="39"/>
      <c r="O19" s="39"/>
      <c r="P19" s="39"/>
      <c r="Q19" s="39"/>
      <c r="R19" s="39"/>
      <c r="S19" s="39"/>
      <c r="T19" s="39"/>
      <c r="U19" s="44"/>
      <c r="V19" s="44"/>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4" customFormat="1" ht="30" customHeight="1" thickBot="1" x14ac:dyDescent="0.3">
      <c r="A20" s="7"/>
      <c r="B20" s="50" t="s">
        <v>17</v>
      </c>
      <c r="C20" s="51" t="s">
        <v>34</v>
      </c>
      <c r="D20" s="52">
        <v>1</v>
      </c>
      <c r="E20" s="53">
        <f>E15+14</f>
        <v>45334</v>
      </c>
      <c r="F20" s="53">
        <f>E20+7</f>
        <v>45341</v>
      </c>
      <c r="G20" s="11"/>
      <c r="H20" s="5">
        <f t="shared" si="5"/>
        <v>8</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4" customFormat="1" ht="30" customHeight="1" thickBot="1" x14ac:dyDescent="0.3">
      <c r="A21" s="7"/>
      <c r="B21" s="50" t="s">
        <v>18</v>
      </c>
      <c r="C21" s="51" t="s">
        <v>34</v>
      </c>
      <c r="D21" s="52">
        <v>1</v>
      </c>
      <c r="E21" s="53">
        <f>E15+14</f>
        <v>45334</v>
      </c>
      <c r="F21" s="53">
        <f>E21+7</f>
        <v>45341</v>
      </c>
      <c r="G21" s="11"/>
      <c r="H21" s="5">
        <f t="shared" si="5"/>
        <v>8</v>
      </c>
      <c r="I21" s="39"/>
      <c r="J21" s="39"/>
      <c r="K21" s="39"/>
      <c r="L21" s="39"/>
      <c r="M21" s="39"/>
      <c r="N21" s="39"/>
      <c r="O21" s="39"/>
      <c r="P21" s="39"/>
      <c r="Q21" s="39"/>
      <c r="R21" s="39"/>
      <c r="S21" s="39"/>
      <c r="T21" s="39"/>
      <c r="U21" s="39"/>
      <c r="V21" s="39"/>
      <c r="W21" s="39"/>
      <c r="X21" s="39"/>
      <c r="Y21" s="44"/>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4" customFormat="1" ht="30" customHeight="1" thickBot="1" x14ac:dyDescent="0.3">
      <c r="A22" s="7"/>
      <c r="B22" s="50" t="s">
        <v>19</v>
      </c>
      <c r="C22" s="51" t="s">
        <v>35</v>
      </c>
      <c r="D22" s="52">
        <v>1</v>
      </c>
      <c r="E22" s="53">
        <f>E15+14</f>
        <v>45334</v>
      </c>
      <c r="F22" s="53">
        <f>E22+10</f>
        <v>45344</v>
      </c>
      <c r="G22" s="11"/>
      <c r="H22" s="5">
        <f t="shared" si="5"/>
        <v>11</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4" customFormat="1" ht="30" customHeight="1" thickBot="1" x14ac:dyDescent="0.3">
      <c r="A23" s="7"/>
      <c r="B23" s="75" t="s">
        <v>20</v>
      </c>
      <c r="C23" s="51" t="s">
        <v>35</v>
      </c>
      <c r="D23" s="52">
        <v>1</v>
      </c>
      <c r="E23" s="53">
        <f>E15+14</f>
        <v>45334</v>
      </c>
      <c r="F23" s="53">
        <f>E23+10</f>
        <v>45344</v>
      </c>
      <c r="G23" s="11"/>
      <c r="H23" s="5"/>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row>
    <row r="24" spans="1:64" s="34" customFormat="1" ht="30" customHeight="1" thickBot="1" x14ac:dyDescent="0.3">
      <c r="A24" s="7"/>
      <c r="B24" s="75" t="s">
        <v>24</v>
      </c>
      <c r="C24" s="51" t="s">
        <v>35</v>
      </c>
      <c r="D24" s="52">
        <v>1</v>
      </c>
      <c r="E24" s="53">
        <f>E15+14</f>
        <v>45334</v>
      </c>
      <c r="F24" s="53">
        <f>E24+10</f>
        <v>45344</v>
      </c>
      <c r="G24" s="11"/>
      <c r="H24" s="5"/>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row>
    <row r="25" spans="1:64" s="34" customFormat="1" ht="30" customHeight="1" thickBot="1" x14ac:dyDescent="0.3">
      <c r="A25" s="7"/>
      <c r="B25" s="75" t="s">
        <v>27</v>
      </c>
      <c r="C25" s="51" t="s">
        <v>34</v>
      </c>
      <c r="D25" s="52">
        <v>1</v>
      </c>
      <c r="E25" s="53">
        <f>E15+14</f>
        <v>45334</v>
      </c>
      <c r="F25" s="53">
        <f>E25+5</f>
        <v>45339</v>
      </c>
      <c r="G25" s="11"/>
      <c r="H25" s="5"/>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row>
    <row r="26" spans="1:64" s="34" customFormat="1" ht="30" customHeight="1" thickBot="1" x14ac:dyDescent="0.3">
      <c r="A26" s="7"/>
      <c r="B26" s="54" t="s">
        <v>9</v>
      </c>
      <c r="C26" s="55"/>
      <c r="D26" s="56"/>
      <c r="E26" s="57"/>
      <c r="F26" s="58"/>
      <c r="G26" s="11"/>
      <c r="H26" s="5" t="str">
        <f t="shared" si="5"/>
        <v/>
      </c>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row>
    <row r="27" spans="1:64" s="34" customFormat="1" ht="30" customHeight="1" thickBot="1" x14ac:dyDescent="0.3">
      <c r="A27" s="7"/>
      <c r="B27" s="60" t="s">
        <v>21</v>
      </c>
      <c r="C27" s="61" t="s">
        <v>33</v>
      </c>
      <c r="D27" s="62">
        <v>1</v>
      </c>
      <c r="E27" s="63">
        <f>E25+14</f>
        <v>45348</v>
      </c>
      <c r="F27" s="63">
        <f>E27+10</f>
        <v>45358</v>
      </c>
      <c r="G27" s="11"/>
      <c r="H27" s="5">
        <f t="shared" si="5"/>
        <v>11</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4" customFormat="1" ht="30" customHeight="1" thickBot="1" x14ac:dyDescent="0.3">
      <c r="A28" s="7"/>
      <c r="B28" s="60" t="s">
        <v>29</v>
      </c>
      <c r="C28" s="61" t="s">
        <v>35</v>
      </c>
      <c r="D28" s="62">
        <v>1</v>
      </c>
      <c r="E28" s="63">
        <f>E25+14</f>
        <v>45348</v>
      </c>
      <c r="F28" s="63">
        <f>E28+10</f>
        <v>45358</v>
      </c>
      <c r="G28" s="11"/>
      <c r="H28" s="5"/>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4" customFormat="1" ht="30" customHeight="1" thickBot="1" x14ac:dyDescent="0.3">
      <c r="A29" s="7"/>
      <c r="B29" s="60" t="s">
        <v>28</v>
      </c>
      <c r="C29" s="61" t="s">
        <v>34</v>
      </c>
      <c r="D29" s="62">
        <v>1</v>
      </c>
      <c r="E29" s="63">
        <f>E25+14</f>
        <v>45348</v>
      </c>
      <c r="F29" s="63">
        <f>E29+10</f>
        <v>45358</v>
      </c>
      <c r="G29" s="11"/>
      <c r="H29" s="5">
        <f t="shared" si="5"/>
        <v>11</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4" customFormat="1" ht="30" customHeight="1" thickBot="1" x14ac:dyDescent="0.3">
      <c r="A30" s="7"/>
      <c r="B30" s="64"/>
      <c r="C30" s="65"/>
      <c r="D30" s="66"/>
      <c r="E30" s="67"/>
      <c r="F30" s="67"/>
      <c r="G30" s="11"/>
      <c r="H30" s="5" t="str">
        <f t="shared" si="5"/>
        <v/>
      </c>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row>
    <row r="31" spans="1:64" s="34" customFormat="1" ht="30" customHeight="1" thickBot="1" x14ac:dyDescent="0.3">
      <c r="A31" s="8"/>
      <c r="B31" s="68" t="s">
        <v>30</v>
      </c>
      <c r="C31" s="69"/>
      <c r="D31" s="70"/>
      <c r="E31" s="71"/>
      <c r="F31" s="72"/>
      <c r="G31" s="11"/>
      <c r="H31" s="6" t="str">
        <f t="shared" si="5"/>
        <v/>
      </c>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c r="BL31" s="73"/>
    </row>
    <row r="32" spans="1:64" ht="30" customHeight="1" x14ac:dyDescent="0.25">
      <c r="G32" s="3"/>
    </row>
    <row r="33" spans="3:6" ht="30" customHeight="1" x14ac:dyDescent="0.25">
      <c r="C33" s="10"/>
      <c r="F33" s="9"/>
    </row>
    <row r="34" spans="3:6" ht="30" customHeight="1" x14ac:dyDescent="0.25">
      <c r="C34" s="4"/>
    </row>
  </sheetData>
  <mergeCells count="20">
    <mergeCell ref="BF4:BL4"/>
    <mergeCell ref="I4:O4"/>
    <mergeCell ref="P4:V4"/>
    <mergeCell ref="W4:AC4"/>
    <mergeCell ref="AD4:AJ4"/>
    <mergeCell ref="AK4:AQ4"/>
    <mergeCell ref="AR4:AX4"/>
    <mergeCell ref="AY4:BE4"/>
    <mergeCell ref="F5:F6"/>
    <mergeCell ref="Q2:Z2"/>
    <mergeCell ref="Q1:Z1"/>
    <mergeCell ref="I1:O1"/>
    <mergeCell ref="I2:O2"/>
    <mergeCell ref="B1:F1"/>
    <mergeCell ref="B2:F2"/>
    <mergeCell ref="A5:A6"/>
    <mergeCell ref="B5:B6"/>
    <mergeCell ref="C5:C6"/>
    <mergeCell ref="D5:D6"/>
    <mergeCell ref="E5:E6"/>
  </mergeCells>
  <conditionalFormatting sqref="D29:D31 D7:D27">
    <cfRule type="dataBar" priority="2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5">
    <cfRule type="expression" dxfId="6" priority="9">
      <formula>AND(task_start&lt;=I$5,ROUNDDOWN((task_end-task_start+1)*task_progress,0)+task_start-1&gt;=I$5)</formula>
    </cfRule>
    <cfRule type="expression" dxfId="5" priority="10" stopIfTrue="1">
      <formula>AND(task_end&gt;=I$5,task_start&lt;J$5)</formula>
    </cfRule>
  </conditionalFormatting>
  <conditionalFormatting sqref="I17:BL25">
    <cfRule type="expression" dxfId="4" priority="7">
      <formula>AND(task_start&lt;=I$5,ROUNDDOWN((task_end-task_start+1)*task_progress,0)+task_start-1&gt;=I$5)</formula>
    </cfRule>
    <cfRule type="expression" dxfId="3" priority="8" stopIfTrue="1">
      <formula>AND(task_end&gt;=I$5,task_start&lt;J$5)</formula>
    </cfRule>
  </conditionalFormatting>
  <conditionalFormatting sqref="I27:BL29">
    <cfRule type="expression" dxfId="2" priority="5">
      <formula>AND(task_start&lt;=I$5,ROUNDDOWN((task_end-task_start+1)*task_progress,0)+task_start-1&gt;=I$5)</formula>
    </cfRule>
    <cfRule type="expression" dxfId="1" priority="6" stopIfTrue="1">
      <formula>AND(task_end&gt;=I$5,task_start&lt;J$5)</formula>
    </cfRule>
  </conditionalFormatting>
  <conditionalFormatting sqref="I4:BL29">
    <cfRule type="expression" dxfId="0" priority="4">
      <formula>AND(TODAY()&gt;=I$5, TODAY()&lt;J$5)</formula>
    </cfRule>
  </conditionalFormatting>
  <conditionalFormatting sqref="D28">
    <cfRule type="dataBar" priority="1">
      <dataBar>
        <cfvo type="num" val="0"/>
        <cfvo type="num" val="1"/>
        <color theme="0"/>
      </dataBar>
      <extLst>
        <ext xmlns:x14="http://schemas.microsoft.com/office/spreadsheetml/2009/9/main" uri="{B025F937-C7B1-47D3-B67F-A62EFF666E3E}">
          <x14:id>{A695BA48-3C2F-47B7-9A7C-9EC7EE4AD536}</x14:id>
        </ext>
      </extLst>
    </cfRule>
  </conditionalFormatting>
  <dataValidations count="12">
    <dataValidation type="whole" operator="greaterThanOrEqual" allowBlank="1" showInputMessage="1" promptTitle="Display Week" prompt="Changing this number will scroll the Gantt Chart view." sqref="Q2">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
    <dataValidation allowBlank="1" showInputMessage="1" showErrorMessage="1" prompt="Enter the name of the Project Lead in cell C3. Enter the Project Start date in cell Q1. Project Start: label is in cell I1." sqref="A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dataValidation allowBlank="1" showInputMessage="1" showErrorMessage="1" prompt="Cell B8 contains the Phase 1 sample title. Enter a new title in cell B8._x000a_To delete the phase and work only from tasks, simply delete this row." sqref="A8"/>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A12"/>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dataValidation allowBlank="1" showInputMessage="1" showErrorMessage="1" prompt="Phase 3's sample block starts in cell B20." sqref="A26"/>
    <dataValidation allowBlank="1" showInputMessage="1" showErrorMessage="1" prompt="This row marks the end of the Project Schedule. DO NOT enter anything in this row. _x000a_Insert new rows ABOVE this one to continue building out your Project Schedule." sqref="A31"/>
  </dataValidations>
  <printOptions horizontalCentered="1"/>
  <pageMargins left="0.35" right="0.35" top="0.35" bottom="0.5" header="0.3" footer="0.3"/>
  <pageSetup scale="57"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D29:D31 D7:D27</xm:sqref>
        </x14:conditionalFormatting>
        <x14:conditionalFormatting xmlns:xm="http://schemas.microsoft.com/office/excel/2006/main">
          <x14:cfRule type="dataBar" id="{A695BA48-3C2F-47B7-9A7C-9EC7EE4AD536}">
            <x14:dataBar minLength="0" maxLength="100" gradient="0">
              <x14:cfvo type="num">
                <xm:f>0</xm:f>
              </x14:cfvo>
              <x14:cfvo type="num">
                <xm:f>1</xm:f>
              </x14:cfvo>
              <x14:negativeFillColor rgb="FFFF0000"/>
              <x14:axisColor rgb="FF000000"/>
            </x14:dataBar>
          </x14:cfRule>
          <xm:sqref>D28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www.w3.org/XML/1998/namespace"/>
    <ds:schemaRef ds:uri="http://purl.org/dc/elements/1.1/"/>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microsoft.com/sharepoint/v3"/>
    <ds:schemaRef ds:uri="http://schemas.openxmlformats.org/package/2006/metadata/core-properties"/>
    <ds:schemaRef ds:uri="230e9df3-be65-4c73-a93b-d1236ebd677e"/>
    <ds:schemaRef ds:uri="16c05727-aa75-4e4a-9b5f-8a80a1165891"/>
    <ds:schemaRef ds:uri="71af3243-3dd4-4a8d-8c0d-dd76da1f02a5"/>
    <ds:schemaRef ds:uri="http://purl.org/dc/dcmitype/"/>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 schedule</vt:lpstr>
      <vt:lpstr>Display_Week</vt:lpstr>
      <vt:lpstr>Project_Start</vt:lpstr>
      <vt:lpstr>'Project schedule'!task_end</vt:lpstr>
      <vt:lpstr>'Project schedule'!task_progress</vt:lpstr>
      <vt:lpstr>'Project schedule'!task_start</vt:lpstr>
      <vt:lpstr>'Project 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Cami</dc:creator>
  <dc:description/>
  <cp:lastModifiedBy>Cami</cp:lastModifiedBy>
  <dcterms:created xsi:type="dcterms:W3CDTF">2022-03-11T22:41:12Z</dcterms:created>
  <dcterms:modified xsi:type="dcterms:W3CDTF">2024-03-08T00:16:40Z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