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camillemora/Downloads/"/>
    </mc:Choice>
  </mc:AlternateContent>
  <xr:revisionPtr revIDLastSave="0" documentId="13_ncr:1_{F5C2AF4A-F2BE-CA4D-A0C6-CEA178C435DC}" xr6:coauthVersionLast="47" xr6:coauthVersionMax="47" xr10:uidLastSave="{00000000-0000-0000-0000-000000000000}"/>
  <bookViews>
    <workbookView xWindow="0" yWindow="500" windowWidth="28800" windowHeight="15900" activeTab="1" xr2:uid="{32112930-473D-D441-833B-CF9DBED2DF57}"/>
  </bookViews>
  <sheets>
    <sheet name="legend" sheetId="2" r:id="rId1"/>
    <sheet name="global_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 l="1" a="1"/>
  <c r="P3" i="1"/>
  <c r="P4" i="1" a="1"/>
  <c r="P4" i="1" s="1"/>
  <c r="Q4" i="1" s="1"/>
  <c r="P5" i="1" a="1"/>
  <c r="P5" i="1" s="1"/>
  <c r="Q5" i="1" s="1"/>
  <c r="P6" i="1" a="1"/>
  <c r="P6" i="1"/>
  <c r="Q6" i="1" s="1"/>
  <c r="P7" i="1" a="1"/>
  <c r="P7" i="1" s="1"/>
  <c r="Q7" i="1" s="1"/>
  <c r="P8" i="1" a="1"/>
  <c r="P8" i="1"/>
  <c r="Q8" i="1" s="1"/>
  <c r="P9" i="1" a="1"/>
  <c r="P9" i="1" s="1"/>
  <c r="Q9" i="1" s="1"/>
  <c r="P10" i="1" a="1"/>
  <c r="P10" i="1"/>
  <c r="P11" i="1" a="1"/>
  <c r="P11" i="1" s="1"/>
  <c r="Q11" i="1" s="1"/>
  <c r="P12" i="1" a="1"/>
  <c r="P12" i="1"/>
  <c r="Q12" i="1" s="1"/>
  <c r="P13" i="1" a="1"/>
  <c r="P13" i="1" s="1"/>
  <c r="Q13" i="1" s="1"/>
  <c r="P14" i="1" a="1"/>
  <c r="P14" i="1"/>
  <c r="P15" i="1" a="1"/>
  <c r="P15" i="1" s="1"/>
  <c r="Q15" i="1" s="1"/>
  <c r="P16" i="1" a="1"/>
  <c r="P16" i="1"/>
  <c r="Q16" i="1" s="1"/>
  <c r="P17" i="1" a="1"/>
  <c r="P17" i="1" s="1"/>
  <c r="Q17" i="1" s="1"/>
  <c r="P18" i="1" a="1"/>
  <c r="P18" i="1"/>
  <c r="P19" i="1" a="1"/>
  <c r="P19" i="1" s="1"/>
  <c r="Q19" i="1" s="1"/>
  <c r="P20" i="1" a="1"/>
  <c r="P20" i="1"/>
  <c r="Q20" i="1" s="1"/>
  <c r="P21" i="1" a="1"/>
  <c r="P21" i="1" s="1"/>
  <c r="Q21" i="1" s="1"/>
  <c r="P22" i="1" a="1"/>
  <c r="P22" i="1"/>
  <c r="P23" i="1" a="1"/>
  <c r="P23" i="1" s="1"/>
  <c r="Q23" i="1" s="1"/>
  <c r="P24" i="1" a="1"/>
  <c r="P24" i="1"/>
  <c r="Q24" i="1" s="1"/>
  <c r="P25" i="1" a="1"/>
  <c r="P25" i="1" s="1"/>
  <c r="Q25" i="1" s="1"/>
  <c r="P26" i="1" a="1"/>
  <c r="P26" i="1"/>
  <c r="P27" i="1" a="1"/>
  <c r="P27" i="1" s="1"/>
  <c r="Q27" i="1" s="1"/>
  <c r="P28" i="1" a="1"/>
  <c r="P28" i="1"/>
  <c r="Q28" i="1" s="1"/>
  <c r="Q3" i="1"/>
  <c r="P2" i="1" a="1"/>
  <c r="P2" i="1" s="1"/>
  <c r="Q2" i="1" s="1"/>
  <c r="Q10" i="1"/>
  <c r="Q14" i="1"/>
  <c r="Q18" i="1"/>
  <c r="Q22" i="1"/>
  <c r="Q26" i="1"/>
  <c r="G3"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<sst xmlns="http://schemas.openxmlformats.org/spreadsheetml/2006/main" count="234" uniqueCount="77">
  <si>
    <t>Type</t>
  </si>
  <si>
    <t>Natural*</t>
  </si>
  <si>
    <t>Manmade</t>
  </si>
  <si>
    <t>Includes extreme weather events exacerbated by climate change</t>
  </si>
  <si>
    <t>Detail</t>
  </si>
  <si>
    <t>Name (if applicable)</t>
  </si>
  <si>
    <t>Region impacted</t>
  </si>
  <si>
    <t>Damaged area/sector</t>
  </si>
  <si>
    <t>Damage value</t>
  </si>
  <si>
    <t>Damage unit</t>
  </si>
  <si>
    <t>Event start date</t>
  </si>
  <si>
    <t>Event end date</t>
  </si>
  <si>
    <t>Hurricane</t>
  </si>
  <si>
    <t>Ian</t>
  </si>
  <si>
    <t>State impacted</t>
  </si>
  <si>
    <t>Cities impacted</t>
  </si>
  <si>
    <t>Tampa</t>
  </si>
  <si>
    <t>Florida</t>
  </si>
  <si>
    <t>United States</t>
  </si>
  <si>
    <t>Source link</t>
  </si>
  <si>
    <t>Data added</t>
  </si>
  <si>
    <t>Basic overview</t>
  </si>
  <si>
    <t>Extra detail</t>
  </si>
  <si>
    <t>Electricity</t>
  </si>
  <si>
    <t>link</t>
  </si>
  <si>
    <t>Airports in Tampa, St. Petersburg and Key West have closed as a result of Hurricane Ian.</t>
  </si>
  <si>
    <t>Airports</t>
  </si>
  <si>
    <t>The hurricane came ashore as one of the strongest storms ever to strike Florida and was moving across the state with damaging winds, heavy rains and storm surges that left people trapped.</t>
  </si>
  <si>
    <t>Name</t>
  </si>
  <si>
    <t>Year</t>
  </si>
  <si>
    <t>2 million customers without power</t>
  </si>
  <si>
    <t>Estimates of 20-40bn</t>
  </si>
  <si>
    <t>About 11 percent of oil production in the Gulf of Mexico has been shut down because of safety concerns. That would have been big a decade ago, but these days, oil from the Gulf represents only 15 percent of total U.S. production. The disruption should not have much impact.</t>
  </si>
  <si>
    <t>Oil</t>
  </si>
  <si>
    <t>Economic damage (insured)</t>
  </si>
  <si>
    <t>Debbie</t>
  </si>
  <si>
    <t>Australia</t>
  </si>
  <si>
    <t>Sugar cane</t>
  </si>
  <si>
    <t>Insurance</t>
  </si>
  <si>
    <t>Public infrastructure</t>
  </si>
  <si>
    <t>Accommodation</t>
  </si>
  <si>
    <t>Cafes and Restaurants</t>
  </si>
  <si>
    <t>Takeaway Food Services</t>
  </si>
  <si>
    <t>Catering Services</t>
  </si>
  <si>
    <t>Pubs, Taverns and Bars</t>
  </si>
  <si>
    <t>Clubs (Hospitality)</t>
  </si>
  <si>
    <t>MRIO reg label</t>
  </si>
  <si>
    <t>climate risk 2 paper</t>
  </si>
  <si>
    <t>Cyclone</t>
  </si>
  <si>
    <t>Nuts</t>
  </si>
  <si>
    <t>Pigs</t>
  </si>
  <si>
    <t>Cattle</t>
  </si>
  <si>
    <t>Vegetables (peppers)</t>
  </si>
  <si>
    <t>2.5 million people without power</t>
  </si>
  <si>
    <t>Harvey</t>
  </si>
  <si>
    <t>Total damages attributed to climate change</t>
  </si>
  <si>
    <t>billion</t>
  </si>
  <si>
    <t>USD</t>
  </si>
  <si>
    <t>AUD</t>
  </si>
  <si>
    <t>Currency (1 if damaged detail not in currency)</t>
  </si>
  <si>
    <t>million</t>
  </si>
  <si>
    <t>Converted damage value</t>
  </si>
  <si>
    <t>Oil refining</t>
  </si>
  <si>
    <t>Shutdowns from Harvey caused 20% of refining capacity decrease</t>
  </si>
  <si>
    <t>Exxon Mobil expenses</t>
  </si>
  <si>
    <t>Texas</t>
  </si>
  <si>
    <t>Texas, Lousianna</t>
  </si>
  <si>
    <t>Occidental Petroleum some $70 million in lost income</t>
  </si>
  <si>
    <t>Chemical production</t>
  </si>
  <si>
    <t>Shut down oil export terminal (5 days)</t>
  </si>
  <si>
    <t>Oil export terminal (port infrastructure)</t>
  </si>
  <si>
    <t>Houston</t>
  </si>
  <si>
    <t>23 billion of property damages</t>
  </si>
  <si>
    <t>Property</t>
  </si>
  <si>
    <t>Total loss value oft cited</t>
  </si>
  <si>
    <t>Total costs</t>
  </si>
  <si>
    <t>Convert unit to '000s (1 if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</si>
</sst>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MT"/>
      <family val="2"/>
    </font>
    <font>
      <b/>
      <sz val="12"/>
      <color theme="1"/>
      <name val="ArialMT"/>
    </font>
    <font>
      <u/>
      <sz val="12"/>
      <color theme="10"/>
      <name val="ArialMT"/>
      <family val="2"/>
    </font>
    <font>
      <sz val="12"/>
      <color theme="1"/>
      <name val="Helvetica"/>
      <family val="2"/>
    </font>
    <font>
      <sz val="12"/>
      <color theme="1"/>
      <name val="ArialMT"/>
    </font>
    <font>
      <sz val="12"/>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1" fillId="0" borderId="0" xfId="0" applyFont="1" applyAlignment="1">
      <alignment vertical="top" wrapText="1"/>
    </xf>
    <xf numFmtId="0" fontId="5" fillId="0" borderId="1" xfId="0" applyFont="1" applyBorder="1" applyAlignment="1">
      <alignment horizontal="left" vertical="top"/>
    </xf>
    <xf numFmtId="0" fontId="0" fillId="0" borderId="0" xfId="0" applyBorder="1" applyAlignment="1">
      <alignment vertical="top" wrapText="1"/>
    </xf>
    <xf numFmtId="0" fontId="3" fillId="0" borderId="1" xfId="0" applyFont="1" applyBorder="1" applyAlignment="1">
      <alignment vertical="top"/>
    </xf>
    <xf numFmtId="0" fontId="4" fillId="0" borderId="1" xfId="0" applyFont="1" applyBorder="1" applyAlignment="1">
      <alignment vertical="top"/>
    </xf>
    <xf numFmtId="0" fontId="4" fillId="0" borderId="1" xfId="0" applyFont="1" applyBorder="1"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0" fontId="0" fillId="0" borderId="0" xfId="0" applyAlignment="1">
      <alignment vertical="top"/>
    </xf>
    <xf numFmtId="14" fontId="0" fillId="0" borderId="1" xfId="0" applyNumberFormat="1" applyBorder="1" applyAlignment="1">
      <alignment vertical="top"/>
    </xf>
    <xf numFmtId="0" fontId="2" fillId="0" borderId="1" xfId="1" applyBorder="1" applyAlignment="1">
      <alignment vertical="top"/>
    </xf>
    <xf numFmtId="0" fontId="0" fillId="0" borderId="0" xfId="0" applyBorder="1" applyAlignment="1">
      <alignment vertical="top"/>
    </xf>
  </cellXfs>
  <cellStyles count="2">
    <cellStyle name="Hyperlink" xfId="1" builtinId="8"/>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money.cnn.com/2017/10/27/investing/exxon-earnings-hurricane-harvey/index.html" TargetMode="External"/><Relationship Id="rId3" Type="http://schemas.openxmlformats.org/officeDocument/2006/relationships/hyperlink" Target="https://www.nytimes.com/live/2022/09/28/us/hurricane-ian-florida/estimates-vary-widely-of-economic-damage-from-the-storm?smid=url-share" TargetMode="External"/><Relationship Id="rId7" Type="http://schemas.openxmlformats.org/officeDocument/2006/relationships/hyperlink" Target="https://nymag.com/intelligencer/2017/08/will-harvey-make-houstons-boom-go-bust.html" TargetMode="External"/><Relationship Id="rId2" Type="http://schemas.openxmlformats.org/officeDocument/2006/relationships/hyperlink" Target="https://www.nytimes.com/live/2022/09/28/us/hurricane-ian-florida-news/543a5241-3422-5789-8232-d3c20271b57c?smid=url-share" TargetMode="External"/><Relationship Id="rId1" Type="http://schemas.openxmlformats.org/officeDocument/2006/relationships/hyperlink" Target="https://www.abc.net.au/news/2022-09-29/live-news-blog-the-loop-hurricane-ian-north-korea/101484648?utm_campaign=abc_news_web&amp;utm_content=link&amp;utm_medium=content_shared&amp;utm_source=abc_news_web" TargetMode="External"/><Relationship Id="rId6" Type="http://schemas.openxmlformats.org/officeDocument/2006/relationships/hyperlink" Target="https://www.theguardian.com/world/2020/jun/12/climate-crisis-to-blame-for-67bn-of-hurricane-harvey-damage-study" TargetMode="External"/><Relationship Id="rId11" Type="http://schemas.openxmlformats.org/officeDocument/2006/relationships/hyperlink" Target="https://www.reuters.com/article/us-storm-harvey-property-exclusive-idUSKCN1BA31P" TargetMode="External"/><Relationship Id="rId5" Type="http://schemas.openxmlformats.org/officeDocument/2006/relationships/hyperlink" Target="https://www.nytimes.com/live/2022/09/29/us/hurricane-ian-florida/6aff30ba-69fd-5c18-83c9-abc5598e8a61?smid=url-share" TargetMode="External"/><Relationship Id="rId10" Type="http://schemas.openxmlformats.org/officeDocument/2006/relationships/hyperlink" Target="https://www.chron.com/business/energy/article/Hurricane-Harvey-cost-Occidental-Petroleum-some-12248946.php" TargetMode="External"/><Relationship Id="rId4" Type="http://schemas.openxmlformats.org/officeDocument/2006/relationships/hyperlink" Target="https://www.nytimes.com/live/2022/09/28/us/hurricane-ian-florida-news/83c643d4-0145-5c21-9c23-242daa7cfc0c?smid=url-share" TargetMode="External"/><Relationship Id="rId9" Type="http://schemas.openxmlformats.org/officeDocument/2006/relationships/hyperlink" Target="https://www.chron.com/business/energy/article/Hurricane-Harvey-cost-Occidental-Petroleum-some-12248946.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F72C-7C39-B54D-9564-62FF5C9A2CF3}">
  <dimension ref="B2:H4"/>
  <sheetViews>
    <sheetView workbookViewId="0">
      <selection activeCell="H6" sqref="H6"/>
    </sheetView>
  </sheetViews>
  <sheetFormatPr baseColWidth="10" defaultRowHeight="16"/>
  <cols>
    <col min="1" max="1" width="4.42578125" style="1" customWidth="1"/>
    <col min="2" max="2" width="10.7109375" style="1"/>
    <col min="3" max="3" width="52.42578125" style="1" bestFit="1" customWidth="1"/>
    <col min="4" max="4" width="2.5703125" style="1" customWidth="1"/>
    <col min="5" max="7" width="10.7109375" style="1"/>
    <col min="8" max="8" width="97.5703125" style="1" customWidth="1"/>
    <col min="9" max="16384" width="10.7109375" style="1"/>
  </cols>
  <sheetData>
    <row r="2" spans="2:8" ht="17">
      <c r="B2" s="2" t="s">
        <v>0</v>
      </c>
      <c r="C2" s="2" t="s">
        <v>4</v>
      </c>
      <c r="E2" s="2" t="s">
        <v>0</v>
      </c>
      <c r="F2" s="2" t="s">
        <v>28</v>
      </c>
      <c r="G2" s="2" t="s">
        <v>29</v>
      </c>
      <c r="H2" s="2" t="s">
        <v>21</v>
      </c>
    </row>
    <row r="3" spans="2:8" ht="34">
      <c r="B3" s="1" t="s">
        <v>1</v>
      </c>
      <c r="C3" s="1" t="s">
        <v>3</v>
      </c>
      <c r="E3" s="1" t="s">
        <v>12</v>
      </c>
      <c r="F3" s="1" t="s">
        <v>13</v>
      </c>
      <c r="G3" s="1">
        <f>IF(legend!F3=global_data!C11,global_data!A11)</f>
        <v>2022</v>
      </c>
      <c r="H3" s="1" t="s">
        <v>27</v>
      </c>
    </row>
    <row r="4" spans="2:8" ht="17">
      <c r="B4"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FEF7E-7F8E-7247-AC63-33958C8F6C09}">
  <dimension ref="A1:U33"/>
  <sheetViews>
    <sheetView tabSelected="1" topLeftCell="B1" workbookViewId="0">
      <selection activeCell="C8" sqref="C8"/>
    </sheetView>
  </sheetViews>
  <sheetFormatPr baseColWidth="10" defaultRowHeight="16"/>
  <cols>
    <col min="1" max="1" width="5" style="12" bestFit="1" customWidth="1"/>
    <col min="2" max="2" width="10.7109375" style="12"/>
    <col min="3" max="3" width="16.85546875" style="12" bestFit="1" customWidth="1"/>
    <col min="4" max="4" width="10.7109375" style="12"/>
    <col min="5" max="5" width="13" style="12" bestFit="1" customWidth="1"/>
    <col min="6" max="6" width="12.7109375" style="12" bestFit="1" customWidth="1"/>
    <col min="7" max="7" width="12.7109375" style="12" customWidth="1"/>
    <col min="8" max="8" width="13.140625" style="12" bestFit="1" customWidth="1"/>
    <col min="9" max="9" width="13.140625" style="12" customWidth="1"/>
    <col min="10" max="10" width="14.28515625" style="12" bestFit="1" customWidth="1"/>
    <col min="11" max="11" width="18" style="12" bestFit="1" customWidth="1"/>
    <col min="12" max="12" width="18" style="12" customWidth="1"/>
    <col min="13" max="13" width="8.140625" style="12" bestFit="1" customWidth="1"/>
    <col min="14" max="14" width="12.42578125" style="12" bestFit="1" customWidth="1"/>
    <col min="15" max="15" width="11" style="12" bestFit="1" customWidth="1"/>
    <col min="16" max="16" width="17" style="12" bestFit="1" customWidth="1"/>
    <col min="17" max="17" width="20.85546875" style="12" bestFit="1" customWidth="1"/>
    <col min="18" max="18" width="17.5703125" style="12" customWidth="1"/>
    <col min="19" max="16384" width="10.7109375" style="12"/>
  </cols>
  <sheetData>
    <row r="1" spans="1:21" ht="40" customHeight="1">
      <c r="A1" s="11" t="s">
        <v>29</v>
      </c>
      <c r="B1" s="11" t="s">
        <v>0</v>
      </c>
      <c r="C1" s="11" t="s">
        <v>5</v>
      </c>
      <c r="D1" s="11"/>
      <c r="E1" s="11" t="s">
        <v>10</v>
      </c>
      <c r="F1" s="11" t="s">
        <v>11</v>
      </c>
      <c r="G1" s="11" t="s">
        <v>15</v>
      </c>
      <c r="H1" s="11" t="s">
        <v>14</v>
      </c>
      <c r="I1" s="11" t="s">
        <v>46</v>
      </c>
      <c r="J1" s="11" t="s">
        <v>6</v>
      </c>
      <c r="K1" s="11" t="s">
        <v>7</v>
      </c>
      <c r="L1" s="11" t="s">
        <v>22</v>
      </c>
      <c r="M1" s="11" t="s">
        <v>59</v>
      </c>
      <c r="N1" s="11" t="s">
        <v>8</v>
      </c>
      <c r="O1" s="11" t="s">
        <v>9</v>
      </c>
      <c r="P1" s="11" t="s">
        <v>76</v>
      </c>
      <c r="Q1" s="11" t="s">
        <v>61</v>
      </c>
      <c r="R1" s="11" t="s">
        <v>19</v>
      </c>
      <c r="S1" s="11" t="s">
        <v>20</v>
      </c>
    </row>
    <row r="2" spans="1:21">
      <c r="A2" s="11">
        <v>2017</v>
      </c>
      <c r="B2" s="11" t="s">
        <v>12</v>
      </c>
      <c r="C2" s="11" t="s">
        <v>54</v>
      </c>
      <c r="D2" s="11"/>
      <c r="E2" s="11"/>
      <c r="F2" s="11"/>
      <c r="G2" s="11"/>
      <c r="H2" s="11" t="s">
        <v>66</v>
      </c>
      <c r="I2" s="11">
        <v>157</v>
      </c>
      <c r="J2" s="11" t="s">
        <v>18</v>
      </c>
      <c r="K2" s="11"/>
      <c r="L2" s="11" t="s">
        <v>55</v>
      </c>
      <c r="M2" s="11" t="s">
        <v>57</v>
      </c>
      <c r="N2" s="11">
        <v>67</v>
      </c>
      <c r="O2" s="11" t="s">
        <v>56</v>
      </c>
      <c r="P2" s="11" cm="1">
        <f t="array" ref="P2">_xlfn.IFS(N2="",1,O2="billion",1000000,O2="million",1000)</f>
        <v>1000000</v>
      </c>
      <c r="Q2" s="11">
        <f>N2*P2</f>
        <v>67000000</v>
      </c>
      <c r="R2" s="14" t="s">
        <v>24</v>
      </c>
      <c r="S2" s="11"/>
    </row>
    <row r="3" spans="1:21">
      <c r="A3" s="11">
        <v>2017</v>
      </c>
      <c r="B3" s="11" t="s">
        <v>12</v>
      </c>
      <c r="C3" s="11" t="s">
        <v>54</v>
      </c>
      <c r="D3" s="11"/>
      <c r="E3" s="11"/>
      <c r="F3" s="11"/>
      <c r="G3" s="11"/>
      <c r="H3" s="11" t="s">
        <v>66</v>
      </c>
      <c r="I3" s="11">
        <v>157</v>
      </c>
      <c r="J3" s="11" t="s">
        <v>18</v>
      </c>
      <c r="K3" s="11" t="s">
        <v>62</v>
      </c>
      <c r="L3" s="11" t="s">
        <v>63</v>
      </c>
      <c r="M3" s="11" t="s">
        <v>57</v>
      </c>
      <c r="N3" s="11"/>
      <c r="O3" s="11"/>
      <c r="P3" s="11" cm="1">
        <f t="array" ref="P3">_xlfn.IFS(N3="",1,O3="billion",1000000,O3="million",1000)</f>
        <v>1</v>
      </c>
      <c r="Q3" s="11">
        <f t="shared" ref="Q3:Q28" si="0">N3*P3</f>
        <v>0</v>
      </c>
      <c r="R3" s="14" t="s">
        <v>24</v>
      </c>
      <c r="S3" s="11"/>
    </row>
    <row r="4" spans="1:21">
      <c r="A4" s="11">
        <v>2017</v>
      </c>
      <c r="B4" s="11" t="s">
        <v>12</v>
      </c>
      <c r="C4" s="11" t="s">
        <v>54</v>
      </c>
      <c r="D4" s="11"/>
      <c r="E4" s="11"/>
      <c r="F4" s="11"/>
      <c r="G4" s="11"/>
      <c r="H4" s="11" t="s">
        <v>66</v>
      </c>
      <c r="I4" s="11">
        <v>157</v>
      </c>
      <c r="J4" s="11" t="s">
        <v>18</v>
      </c>
      <c r="K4" s="11" t="s">
        <v>33</v>
      </c>
      <c r="L4" s="11" t="s">
        <v>64</v>
      </c>
      <c r="M4" s="11" t="s">
        <v>57</v>
      </c>
      <c r="N4" s="11">
        <v>160</v>
      </c>
      <c r="O4" s="11" t="s">
        <v>60</v>
      </c>
      <c r="P4" s="11" cm="1">
        <f t="array" ref="P4">_xlfn.IFS(N4="",1,O4="billion",1000000,O4="million",1000)</f>
        <v>1000</v>
      </c>
      <c r="Q4" s="11">
        <f t="shared" si="0"/>
        <v>160000</v>
      </c>
      <c r="R4" s="14" t="s">
        <v>24</v>
      </c>
      <c r="S4" s="11"/>
    </row>
    <row r="5" spans="1:21">
      <c r="A5" s="11">
        <v>2017</v>
      </c>
      <c r="B5" s="11" t="s">
        <v>12</v>
      </c>
      <c r="C5" s="11" t="s">
        <v>54</v>
      </c>
      <c r="D5" s="11"/>
      <c r="E5" s="11"/>
      <c r="F5" s="11"/>
      <c r="G5" s="11" t="s">
        <v>71</v>
      </c>
      <c r="H5" s="11" t="s">
        <v>65</v>
      </c>
      <c r="I5" s="11">
        <v>157</v>
      </c>
      <c r="J5" s="11" t="s">
        <v>18</v>
      </c>
      <c r="K5" s="11" t="s">
        <v>68</v>
      </c>
      <c r="L5" s="11" t="s">
        <v>67</v>
      </c>
      <c r="M5" s="11" t="s">
        <v>57</v>
      </c>
      <c r="N5" s="11">
        <v>60</v>
      </c>
      <c r="O5" s="11" t="s">
        <v>60</v>
      </c>
      <c r="P5" s="11" cm="1">
        <f t="array" ref="P5">_xlfn.IFS(N5="",1,O5="billion",1000000,O5="million",1000)</f>
        <v>1000</v>
      </c>
      <c r="Q5" s="11">
        <f t="shared" si="0"/>
        <v>60000</v>
      </c>
      <c r="R5" s="14" t="s">
        <v>24</v>
      </c>
      <c r="S5" s="11"/>
    </row>
    <row r="6" spans="1:21">
      <c r="A6" s="11">
        <v>2017</v>
      </c>
      <c r="B6" s="11" t="s">
        <v>12</v>
      </c>
      <c r="C6" s="11" t="s">
        <v>54</v>
      </c>
      <c r="D6" s="11"/>
      <c r="E6" s="11"/>
      <c r="F6" s="11"/>
      <c r="G6" s="11" t="s">
        <v>71</v>
      </c>
      <c r="H6" s="11" t="s">
        <v>65</v>
      </c>
      <c r="I6" s="11">
        <v>157</v>
      </c>
      <c r="J6" s="11" t="s">
        <v>18</v>
      </c>
      <c r="K6" s="11" t="s">
        <v>70</v>
      </c>
      <c r="L6" s="11" t="s">
        <v>69</v>
      </c>
      <c r="M6" s="11" t="s">
        <v>57</v>
      </c>
      <c r="N6" s="11">
        <v>10</v>
      </c>
      <c r="O6" s="11" t="s">
        <v>60</v>
      </c>
      <c r="P6" s="11" cm="1">
        <f t="array" ref="P6">_xlfn.IFS(N6="",1,O6="billion",1000000,O6="million",1000)</f>
        <v>1000</v>
      </c>
      <c r="Q6" s="11">
        <f t="shared" si="0"/>
        <v>10000</v>
      </c>
      <c r="R6" s="14" t="s">
        <v>24</v>
      </c>
      <c r="S6" s="11"/>
    </row>
    <row r="7" spans="1:21">
      <c r="A7" s="11">
        <v>2017</v>
      </c>
      <c r="B7" s="11" t="s">
        <v>12</v>
      </c>
      <c r="C7" s="11" t="s">
        <v>54</v>
      </c>
      <c r="D7" s="11"/>
      <c r="E7" s="11"/>
      <c r="F7" s="11"/>
      <c r="G7" s="11"/>
      <c r="H7" s="11" t="s">
        <v>66</v>
      </c>
      <c r="I7" s="11">
        <v>157</v>
      </c>
      <c r="J7" s="11" t="s">
        <v>18</v>
      </c>
      <c r="K7" s="11" t="s">
        <v>73</v>
      </c>
      <c r="L7" s="11" t="s">
        <v>72</v>
      </c>
      <c r="M7" s="11" t="s">
        <v>57</v>
      </c>
      <c r="N7" s="11">
        <v>23</v>
      </c>
      <c r="O7" s="11" t="s">
        <v>56</v>
      </c>
      <c r="P7" s="11" cm="1">
        <f t="array" ref="P7">_xlfn.IFS(N7="",1,O7="billion",1000000,O7="million",1000)</f>
        <v>1000000</v>
      </c>
      <c r="Q7" s="11">
        <f t="shared" si="0"/>
        <v>23000000</v>
      </c>
      <c r="R7" s="14" t="s">
        <v>24</v>
      </c>
      <c r="S7" s="11"/>
    </row>
    <row r="8" spans="1:21">
      <c r="A8" s="11">
        <v>2017</v>
      </c>
      <c r="B8" s="11" t="s">
        <v>12</v>
      </c>
      <c r="C8" s="11" t="s">
        <v>54</v>
      </c>
      <c r="D8" s="11"/>
      <c r="E8" s="11"/>
      <c r="F8" s="11"/>
      <c r="G8" s="11"/>
      <c r="H8" s="11" t="s">
        <v>66</v>
      </c>
      <c r="I8" s="11">
        <v>157</v>
      </c>
      <c r="J8" s="11" t="s">
        <v>18</v>
      </c>
      <c r="K8" s="11" t="s">
        <v>75</v>
      </c>
      <c r="L8" s="11" t="s">
        <v>74</v>
      </c>
      <c r="M8" s="11" t="s">
        <v>57</v>
      </c>
      <c r="N8" s="11">
        <v>125</v>
      </c>
      <c r="O8" s="11" t="s">
        <v>56</v>
      </c>
      <c r="P8" s="11" cm="1">
        <f t="array" ref="P8">_xlfn.IFS(N8="",1,O8="billion",1000000,O8="million",1000)</f>
        <v>1000000</v>
      </c>
      <c r="Q8" s="11">
        <f t="shared" si="0"/>
        <v>125000000</v>
      </c>
      <c r="R8" s="11"/>
      <c r="S8" s="11"/>
    </row>
    <row r="9" spans="1:21">
      <c r="A9" s="11">
        <v>2017</v>
      </c>
      <c r="B9" s="11" t="s">
        <v>12</v>
      </c>
      <c r="C9" s="11" t="s">
        <v>54</v>
      </c>
      <c r="D9" s="11"/>
      <c r="E9" s="11"/>
      <c r="F9" s="11"/>
      <c r="G9" s="11"/>
      <c r="H9" s="11" t="s">
        <v>66</v>
      </c>
      <c r="I9" s="11">
        <v>157</v>
      </c>
      <c r="J9" s="11" t="s">
        <v>18</v>
      </c>
      <c r="K9" s="11"/>
      <c r="L9" s="11"/>
      <c r="M9" s="11" t="s">
        <v>57</v>
      </c>
      <c r="N9" s="11"/>
      <c r="O9" s="11"/>
      <c r="P9" s="11" cm="1">
        <f t="array" ref="P9">_xlfn.IFS(N9="",1,O9="billion",1000000,O9="million",1000)</f>
        <v>1</v>
      </c>
      <c r="Q9" s="11">
        <f t="shared" si="0"/>
        <v>0</v>
      </c>
      <c r="R9" s="11"/>
      <c r="S9" s="11"/>
    </row>
    <row r="10" spans="1:21">
      <c r="A10" s="11">
        <v>2022</v>
      </c>
      <c r="B10" s="11" t="s">
        <v>12</v>
      </c>
      <c r="C10" s="11" t="s">
        <v>13</v>
      </c>
      <c r="D10" s="11"/>
      <c r="E10" s="13">
        <v>44831</v>
      </c>
      <c r="F10" s="11"/>
      <c r="G10" s="11" t="s">
        <v>16</v>
      </c>
      <c r="H10" s="11" t="s">
        <v>17</v>
      </c>
      <c r="I10" s="11"/>
      <c r="J10" s="11" t="s">
        <v>18</v>
      </c>
      <c r="K10" s="11" t="s">
        <v>23</v>
      </c>
      <c r="L10" s="11" t="s">
        <v>53</v>
      </c>
      <c r="M10" s="11">
        <v>1</v>
      </c>
      <c r="N10" s="11"/>
      <c r="O10" s="11" t="s">
        <v>60</v>
      </c>
      <c r="P10" s="11" cm="1">
        <f t="array" ref="P10">_xlfn.IFS(N10="",1,O10="billion",1000000,O10="million",1000)</f>
        <v>1</v>
      </c>
      <c r="Q10" s="11">
        <f t="shared" si="0"/>
        <v>0</v>
      </c>
      <c r="R10" s="14" t="s">
        <v>24</v>
      </c>
      <c r="S10" s="13">
        <v>44834</v>
      </c>
    </row>
    <row r="11" spans="1:21">
      <c r="A11" s="11">
        <v>2022</v>
      </c>
      <c r="B11" s="11" t="s">
        <v>12</v>
      </c>
      <c r="C11" s="11" t="s">
        <v>13</v>
      </c>
      <c r="D11" s="11"/>
      <c r="E11" s="13">
        <v>44832</v>
      </c>
      <c r="F11" s="11"/>
      <c r="G11" s="11" t="s">
        <v>16</v>
      </c>
      <c r="H11" s="11" t="s">
        <v>17</v>
      </c>
      <c r="I11" s="11"/>
      <c r="J11" s="11" t="s">
        <v>18</v>
      </c>
      <c r="K11" s="11" t="s">
        <v>23</v>
      </c>
      <c r="L11" s="11" t="s">
        <v>30</v>
      </c>
      <c r="M11" s="11">
        <v>1</v>
      </c>
      <c r="N11" s="11"/>
      <c r="O11" s="11" t="s">
        <v>60</v>
      </c>
      <c r="P11" s="11" cm="1">
        <f t="array" ref="P11">_xlfn.IFS(N11="",1,O11="billion",1000000,O11="million",1000)</f>
        <v>1</v>
      </c>
      <c r="Q11" s="11">
        <f t="shared" si="0"/>
        <v>0</v>
      </c>
      <c r="R11" s="14" t="s">
        <v>24</v>
      </c>
      <c r="S11" s="13">
        <v>44802</v>
      </c>
    </row>
    <row r="12" spans="1:21">
      <c r="A12" s="11">
        <v>2022</v>
      </c>
      <c r="B12" s="11" t="s">
        <v>12</v>
      </c>
      <c r="C12" s="11" t="s">
        <v>13</v>
      </c>
      <c r="D12" s="11"/>
      <c r="E12" s="13">
        <v>44832</v>
      </c>
      <c r="F12" s="11"/>
      <c r="G12" s="11" t="s">
        <v>16</v>
      </c>
      <c r="H12" s="11" t="s">
        <v>17</v>
      </c>
      <c r="I12" s="11"/>
      <c r="J12" s="11" t="s">
        <v>18</v>
      </c>
      <c r="K12" s="11" t="s">
        <v>26</v>
      </c>
      <c r="L12" s="11" t="s">
        <v>25</v>
      </c>
      <c r="M12" s="11">
        <v>1</v>
      </c>
      <c r="N12" s="11"/>
      <c r="O12" s="11"/>
      <c r="P12" s="11" cm="1">
        <f t="array" ref="P12">_xlfn.IFS(N12="",1,O12="billion",1000000,O12="million",1000)</f>
        <v>1</v>
      </c>
      <c r="Q12" s="11">
        <f t="shared" si="0"/>
        <v>0</v>
      </c>
      <c r="R12" s="14" t="s">
        <v>24</v>
      </c>
      <c r="S12" s="13">
        <v>44802</v>
      </c>
    </row>
    <row r="13" spans="1:21">
      <c r="A13" s="11">
        <v>2022</v>
      </c>
      <c r="B13" s="11" t="s">
        <v>12</v>
      </c>
      <c r="C13" s="11" t="s">
        <v>13</v>
      </c>
      <c r="D13" s="11"/>
      <c r="E13" s="13">
        <v>44832</v>
      </c>
      <c r="F13" s="11"/>
      <c r="G13" s="11" t="s">
        <v>16</v>
      </c>
      <c r="H13" s="11" t="s">
        <v>17</v>
      </c>
      <c r="I13" s="11"/>
      <c r="J13" s="11" t="s">
        <v>18</v>
      </c>
      <c r="K13" s="11" t="s">
        <v>34</v>
      </c>
      <c r="L13" s="11" t="s">
        <v>31</v>
      </c>
      <c r="M13" s="11" t="s">
        <v>57</v>
      </c>
      <c r="N13" s="11"/>
      <c r="O13" s="11" t="s">
        <v>56</v>
      </c>
      <c r="P13" s="11" cm="1">
        <f t="array" ref="P13">_xlfn.IFS(N13="",1,O13="billion",1000000,O13="million",1000)</f>
        <v>1</v>
      </c>
      <c r="Q13" s="11">
        <f t="shared" si="0"/>
        <v>0</v>
      </c>
      <c r="R13" s="14" t="s">
        <v>24</v>
      </c>
      <c r="S13" s="13">
        <v>44802</v>
      </c>
    </row>
    <row r="14" spans="1:21">
      <c r="A14" s="11">
        <v>2022</v>
      </c>
      <c r="B14" s="11" t="s">
        <v>12</v>
      </c>
      <c r="C14" s="11" t="s">
        <v>13</v>
      </c>
      <c r="D14" s="11"/>
      <c r="E14" s="13">
        <v>44832</v>
      </c>
      <c r="F14" s="11"/>
      <c r="G14" s="11" t="s">
        <v>16</v>
      </c>
      <c r="H14" s="11" t="s">
        <v>17</v>
      </c>
      <c r="I14" s="11"/>
      <c r="J14" s="11" t="s">
        <v>18</v>
      </c>
      <c r="K14" s="11" t="s">
        <v>33</v>
      </c>
      <c r="L14" s="11" t="s">
        <v>32</v>
      </c>
      <c r="M14" s="11">
        <v>1</v>
      </c>
      <c r="N14" s="11"/>
      <c r="O14" s="11"/>
      <c r="P14" s="11" cm="1">
        <f t="array" ref="P14">_xlfn.IFS(N14="",1,O14="billion",1000000,O14="million",1000)</f>
        <v>1</v>
      </c>
      <c r="Q14" s="11">
        <f t="shared" si="0"/>
        <v>0</v>
      </c>
      <c r="R14" s="14" t="s">
        <v>24</v>
      </c>
      <c r="S14" s="13">
        <v>44802</v>
      </c>
    </row>
    <row r="15" spans="1:21" ht="17" customHeight="1">
      <c r="A15" s="5">
        <v>2017</v>
      </c>
      <c r="B15" s="11" t="s">
        <v>48</v>
      </c>
      <c r="C15" s="6" t="s">
        <v>35</v>
      </c>
      <c r="D15" s="11"/>
      <c r="E15" s="11"/>
      <c r="F15" s="11"/>
      <c r="G15" s="11"/>
      <c r="H15" s="7"/>
      <c r="I15" s="7"/>
      <c r="J15" s="6" t="s">
        <v>36</v>
      </c>
      <c r="K15" s="11"/>
      <c r="L15" s="11"/>
      <c r="M15" s="11" t="s">
        <v>58</v>
      </c>
      <c r="N15" s="11"/>
      <c r="O15" s="11"/>
      <c r="P15" s="11" cm="1">
        <f t="array" ref="P15">_xlfn.IFS(N15="",1,O15="billion",1000000,O15="million",1000)</f>
        <v>1</v>
      </c>
      <c r="Q15" s="11">
        <f t="shared" si="0"/>
        <v>0</v>
      </c>
      <c r="R15" s="11"/>
      <c r="S15" s="11"/>
    </row>
    <row r="16" spans="1:21" ht="17">
      <c r="A16" s="5">
        <v>2017</v>
      </c>
      <c r="B16" s="11" t="s">
        <v>48</v>
      </c>
      <c r="C16" s="6" t="s">
        <v>35</v>
      </c>
      <c r="D16" s="11"/>
      <c r="E16" s="11"/>
      <c r="F16" s="11"/>
      <c r="G16" s="11"/>
      <c r="H16" s="7"/>
      <c r="I16" s="7"/>
      <c r="J16" s="6" t="s">
        <v>36</v>
      </c>
      <c r="K16" s="8" t="s">
        <v>37</v>
      </c>
      <c r="L16" s="8"/>
      <c r="M16" s="8" t="s">
        <v>58</v>
      </c>
      <c r="N16" s="8">
        <v>150</v>
      </c>
      <c r="O16" s="9" t="s">
        <v>60</v>
      </c>
      <c r="P16" s="11" cm="1">
        <f t="array" ref="P16">_xlfn.IFS(N16="",1,O16="billion",1000000,O16="million",1000)</f>
        <v>1000</v>
      </c>
      <c r="Q16" s="11">
        <f t="shared" si="0"/>
        <v>150000</v>
      </c>
      <c r="R16" s="10" t="s">
        <v>47</v>
      </c>
      <c r="S16" s="8"/>
      <c r="T16" s="4"/>
      <c r="U16" s="4"/>
    </row>
    <row r="17" spans="1:21" ht="17">
      <c r="A17" s="5">
        <v>2017</v>
      </c>
      <c r="B17" s="11" t="s">
        <v>48</v>
      </c>
      <c r="C17" s="6" t="s">
        <v>35</v>
      </c>
      <c r="D17" s="11"/>
      <c r="E17" s="11"/>
      <c r="F17" s="11"/>
      <c r="G17" s="11"/>
      <c r="H17" s="7"/>
      <c r="I17" s="7"/>
      <c r="J17" s="6" t="s">
        <v>36</v>
      </c>
      <c r="K17" s="8" t="s">
        <v>52</v>
      </c>
      <c r="L17" s="8"/>
      <c r="M17" s="8" t="s">
        <v>58</v>
      </c>
      <c r="N17" s="8">
        <v>101</v>
      </c>
      <c r="O17" s="9" t="s">
        <v>60</v>
      </c>
      <c r="P17" s="11" cm="1">
        <f t="array" ref="P17">_xlfn.IFS(N17="",1,O17="billion",1000000,O17="million",1000)</f>
        <v>1000</v>
      </c>
      <c r="Q17" s="11">
        <f t="shared" si="0"/>
        <v>101000</v>
      </c>
      <c r="R17" s="10" t="s">
        <v>47</v>
      </c>
      <c r="S17" s="8"/>
      <c r="T17" s="4"/>
      <c r="U17" s="4"/>
    </row>
    <row r="18" spans="1:21" ht="17">
      <c r="A18" s="5">
        <v>2017</v>
      </c>
      <c r="B18" s="11" t="s">
        <v>48</v>
      </c>
      <c r="C18" s="6" t="s">
        <v>35</v>
      </c>
      <c r="D18" s="11"/>
      <c r="E18" s="11"/>
      <c r="F18" s="11"/>
      <c r="G18" s="11"/>
      <c r="H18" s="7"/>
      <c r="I18" s="7"/>
      <c r="J18" s="6" t="s">
        <v>36</v>
      </c>
      <c r="K18" s="8" t="s">
        <v>49</v>
      </c>
      <c r="L18" s="8"/>
      <c r="M18" s="8" t="s">
        <v>58</v>
      </c>
      <c r="N18" s="8">
        <v>8</v>
      </c>
      <c r="O18" s="9" t="s">
        <v>60</v>
      </c>
      <c r="P18" s="11" cm="1">
        <f t="array" ref="P18">_xlfn.IFS(N18="",1,O18="billion",1000000,O18="million",1000)</f>
        <v>1000</v>
      </c>
      <c r="Q18" s="11">
        <f t="shared" si="0"/>
        <v>8000</v>
      </c>
      <c r="R18" s="10" t="s">
        <v>47</v>
      </c>
      <c r="S18" s="8"/>
      <c r="T18" s="4"/>
      <c r="U18" s="4"/>
    </row>
    <row r="19" spans="1:21" ht="17">
      <c r="A19" s="5">
        <v>2017</v>
      </c>
      <c r="B19" s="11" t="s">
        <v>48</v>
      </c>
      <c r="C19" s="6" t="s">
        <v>35</v>
      </c>
      <c r="D19" s="11"/>
      <c r="E19" s="11"/>
      <c r="F19" s="11"/>
      <c r="G19" s="11"/>
      <c r="H19" s="7"/>
      <c r="I19" s="7"/>
      <c r="J19" s="6" t="s">
        <v>36</v>
      </c>
      <c r="K19" s="8" t="s">
        <v>51</v>
      </c>
      <c r="L19" s="8"/>
      <c r="M19" s="8" t="s">
        <v>58</v>
      </c>
      <c r="N19" s="8">
        <v>0.25599703309114813</v>
      </c>
      <c r="O19" s="9" t="s">
        <v>60</v>
      </c>
      <c r="P19" s="11" cm="1">
        <f t="array" ref="P19">_xlfn.IFS(N19="",1,O19="billion",1000000,O19="million",1000)</f>
        <v>1000</v>
      </c>
      <c r="Q19" s="11">
        <f t="shared" si="0"/>
        <v>255.99703309114813</v>
      </c>
      <c r="R19" s="10" t="s">
        <v>47</v>
      </c>
      <c r="S19" s="8"/>
      <c r="T19" s="4"/>
      <c r="U19" s="4"/>
    </row>
    <row r="20" spans="1:21" ht="17">
      <c r="A20" s="5">
        <v>2017</v>
      </c>
      <c r="B20" s="11" t="s">
        <v>48</v>
      </c>
      <c r="C20" s="6" t="s">
        <v>35</v>
      </c>
      <c r="D20" s="11"/>
      <c r="E20" s="11"/>
      <c r="F20" s="11"/>
      <c r="G20" s="11"/>
      <c r="H20" s="7"/>
      <c r="I20" s="7"/>
      <c r="J20" s="6" t="s">
        <v>36</v>
      </c>
      <c r="K20" s="8" t="s">
        <v>50</v>
      </c>
      <c r="L20" s="8"/>
      <c r="M20" s="8" t="s">
        <v>58</v>
      </c>
      <c r="N20" s="8">
        <v>5.7440029669088517</v>
      </c>
      <c r="O20" s="9" t="s">
        <v>60</v>
      </c>
      <c r="P20" s="11" cm="1">
        <f t="array" ref="P20">_xlfn.IFS(N20="",1,O20="billion",1000000,O20="million",1000)</f>
        <v>1000</v>
      </c>
      <c r="Q20" s="11">
        <f t="shared" si="0"/>
        <v>5744.0029669088517</v>
      </c>
      <c r="R20" s="10" t="s">
        <v>47</v>
      </c>
      <c r="S20" s="8"/>
      <c r="T20" s="4"/>
      <c r="U20" s="4"/>
    </row>
    <row r="21" spans="1:21" ht="17">
      <c r="A21" s="5">
        <v>2017</v>
      </c>
      <c r="B21" s="11" t="s">
        <v>48</v>
      </c>
      <c r="C21" s="6" t="s">
        <v>35</v>
      </c>
      <c r="D21" s="11"/>
      <c r="E21" s="11"/>
      <c r="F21" s="11"/>
      <c r="G21" s="11"/>
      <c r="H21" s="7"/>
      <c r="I21" s="7"/>
      <c r="J21" s="6" t="s">
        <v>36</v>
      </c>
      <c r="K21" s="8" t="s">
        <v>38</v>
      </c>
      <c r="L21" s="8"/>
      <c r="M21" s="8" t="s">
        <v>58</v>
      </c>
      <c r="N21" s="8">
        <v>1612</v>
      </c>
      <c r="O21" s="9" t="s">
        <v>60</v>
      </c>
      <c r="P21" s="11" cm="1">
        <f t="array" ref="P21">_xlfn.IFS(N21="",1,O21="billion",1000000,O21="million",1000)</f>
        <v>1000</v>
      </c>
      <c r="Q21" s="11">
        <f t="shared" si="0"/>
        <v>1612000</v>
      </c>
      <c r="R21" s="10" t="s">
        <v>47</v>
      </c>
      <c r="S21" s="8"/>
      <c r="T21" s="4"/>
      <c r="U21" s="4"/>
    </row>
    <row r="22" spans="1:21" ht="17">
      <c r="A22" s="5">
        <v>2017</v>
      </c>
      <c r="B22" s="11" t="s">
        <v>48</v>
      </c>
      <c r="C22" s="6" t="s">
        <v>35</v>
      </c>
      <c r="D22" s="11"/>
      <c r="E22" s="11"/>
      <c r="F22" s="11"/>
      <c r="G22" s="11"/>
      <c r="H22" s="7"/>
      <c r="I22" s="7"/>
      <c r="J22" s="6" t="s">
        <v>36</v>
      </c>
      <c r="K22" s="8" t="s">
        <v>39</v>
      </c>
      <c r="L22" s="8"/>
      <c r="M22" s="8" t="s">
        <v>58</v>
      </c>
      <c r="N22" s="8">
        <v>700</v>
      </c>
      <c r="O22" s="9" t="s">
        <v>60</v>
      </c>
      <c r="P22" s="11" cm="1">
        <f t="array" ref="P22">_xlfn.IFS(N22="",1,O22="billion",1000000,O22="million",1000)</f>
        <v>1000</v>
      </c>
      <c r="Q22" s="11">
        <f t="shared" si="0"/>
        <v>700000</v>
      </c>
      <c r="R22" s="10" t="s">
        <v>47</v>
      </c>
      <c r="S22" s="8"/>
      <c r="T22" s="4"/>
      <c r="U22" s="4"/>
    </row>
    <row r="23" spans="1:21" ht="17">
      <c r="A23" s="5">
        <v>2017</v>
      </c>
      <c r="B23" s="11" t="s">
        <v>48</v>
      </c>
      <c r="C23" s="6" t="s">
        <v>35</v>
      </c>
      <c r="D23" s="11"/>
      <c r="E23" s="11"/>
      <c r="F23" s="11"/>
      <c r="G23" s="11"/>
      <c r="H23" s="7"/>
      <c r="I23" s="7"/>
      <c r="J23" s="6" t="s">
        <v>36</v>
      </c>
      <c r="K23" s="3" t="s">
        <v>40</v>
      </c>
      <c r="L23" s="8"/>
      <c r="M23" s="8" t="s">
        <v>58</v>
      </c>
      <c r="N23" s="8">
        <v>34.254889654119523</v>
      </c>
      <c r="O23" s="9" t="s">
        <v>60</v>
      </c>
      <c r="P23" s="11" cm="1">
        <f t="array" ref="P23">_xlfn.IFS(N23="",1,O23="billion",1000000,O23="million",1000)</f>
        <v>1000</v>
      </c>
      <c r="Q23" s="11">
        <f t="shared" si="0"/>
        <v>34254.889654119521</v>
      </c>
      <c r="R23" s="10" t="s">
        <v>47</v>
      </c>
      <c r="S23" s="8"/>
      <c r="T23" s="4"/>
      <c r="U23" s="4"/>
    </row>
    <row r="24" spans="1:21" ht="17">
      <c r="A24" s="5">
        <v>2017</v>
      </c>
      <c r="B24" s="11" t="s">
        <v>48</v>
      </c>
      <c r="C24" s="6" t="s">
        <v>35</v>
      </c>
      <c r="D24" s="11"/>
      <c r="E24" s="11"/>
      <c r="F24" s="11"/>
      <c r="G24" s="11"/>
      <c r="H24" s="7"/>
      <c r="I24" s="7"/>
      <c r="J24" s="6" t="s">
        <v>36</v>
      </c>
      <c r="K24" s="3" t="s">
        <v>41</v>
      </c>
      <c r="L24" s="8"/>
      <c r="M24" s="8" t="s">
        <v>58</v>
      </c>
      <c r="N24" s="8">
        <v>18.032772980950281</v>
      </c>
      <c r="O24" s="9" t="s">
        <v>60</v>
      </c>
      <c r="P24" s="11" cm="1">
        <f t="array" ref="P24">_xlfn.IFS(N24="",1,O24="billion",1000000,O24="million",1000)</f>
        <v>1000</v>
      </c>
      <c r="Q24" s="11">
        <f t="shared" si="0"/>
        <v>18032.772980950282</v>
      </c>
      <c r="R24" s="10" t="s">
        <v>47</v>
      </c>
      <c r="S24" s="8"/>
      <c r="T24" s="4"/>
      <c r="U24" s="4"/>
    </row>
    <row r="25" spans="1:21" ht="17">
      <c r="A25" s="5">
        <v>2017</v>
      </c>
      <c r="B25" s="11" t="s">
        <v>48</v>
      </c>
      <c r="C25" s="6" t="s">
        <v>35</v>
      </c>
      <c r="D25" s="11"/>
      <c r="E25" s="11"/>
      <c r="F25" s="11"/>
      <c r="G25" s="11"/>
      <c r="H25" s="7"/>
      <c r="I25" s="7"/>
      <c r="J25" s="6" t="s">
        <v>36</v>
      </c>
      <c r="K25" s="3" t="s">
        <v>42</v>
      </c>
      <c r="L25" s="8"/>
      <c r="M25" s="8" t="s">
        <v>58</v>
      </c>
      <c r="N25" s="8">
        <v>9.0105341724483043</v>
      </c>
      <c r="O25" s="9" t="s">
        <v>60</v>
      </c>
      <c r="P25" s="11" cm="1">
        <f t="array" ref="P25">_xlfn.IFS(N25="",1,O25="billion",1000000,O25="million",1000)</f>
        <v>1000</v>
      </c>
      <c r="Q25" s="11">
        <f t="shared" si="0"/>
        <v>9010.5341724483042</v>
      </c>
      <c r="R25" s="10" t="s">
        <v>47</v>
      </c>
      <c r="S25" s="8"/>
      <c r="T25" s="4"/>
      <c r="U25" s="4"/>
    </row>
    <row r="26" spans="1:21" ht="17">
      <c r="A26" s="5">
        <v>2017</v>
      </c>
      <c r="B26" s="11" t="s">
        <v>48</v>
      </c>
      <c r="C26" s="6" t="s">
        <v>35</v>
      </c>
      <c r="D26" s="11"/>
      <c r="E26" s="11"/>
      <c r="F26" s="11"/>
      <c r="G26" s="11"/>
      <c r="H26" s="7"/>
      <c r="I26" s="7"/>
      <c r="J26" s="6" t="s">
        <v>36</v>
      </c>
      <c r="K26" s="3" t="s">
        <v>43</v>
      </c>
      <c r="L26" s="8"/>
      <c r="M26" s="8" t="s">
        <v>58</v>
      </c>
      <c r="N26" s="8">
        <v>17.585452324812131</v>
      </c>
      <c r="O26" s="9" t="s">
        <v>60</v>
      </c>
      <c r="P26" s="11" cm="1">
        <f t="array" ref="P26">_xlfn.IFS(N26="",1,O26="billion",1000000,O26="million",1000)</f>
        <v>1000</v>
      </c>
      <c r="Q26" s="11">
        <f t="shared" si="0"/>
        <v>17585.45232481213</v>
      </c>
      <c r="R26" s="10" t="s">
        <v>47</v>
      </c>
      <c r="S26" s="8"/>
      <c r="T26" s="4"/>
      <c r="U26" s="4"/>
    </row>
    <row r="27" spans="1:21" ht="17">
      <c r="A27" s="5">
        <v>2017</v>
      </c>
      <c r="B27" s="11" t="s">
        <v>48</v>
      </c>
      <c r="C27" s="6" t="s">
        <v>35</v>
      </c>
      <c r="D27" s="11"/>
      <c r="E27" s="11"/>
      <c r="F27" s="11"/>
      <c r="G27" s="11"/>
      <c r="H27" s="7"/>
      <c r="I27" s="7"/>
      <c r="J27" s="6" t="s">
        <v>36</v>
      </c>
      <c r="K27" s="3" t="s">
        <v>44</v>
      </c>
      <c r="L27" s="8"/>
      <c r="M27" s="8" t="s">
        <v>58</v>
      </c>
      <c r="N27" s="8">
        <v>5.4991433563467966</v>
      </c>
      <c r="O27" s="9" t="s">
        <v>60</v>
      </c>
      <c r="P27" s="11" cm="1">
        <f t="array" ref="P27">_xlfn.IFS(N27="",1,O27="billion",1000000,O27="million",1000)</f>
        <v>1000</v>
      </c>
      <c r="Q27" s="11">
        <f t="shared" si="0"/>
        <v>5499.1433563467963</v>
      </c>
      <c r="R27" s="10" t="s">
        <v>47</v>
      </c>
      <c r="S27" s="8"/>
      <c r="T27" s="4"/>
      <c r="U27" s="4"/>
    </row>
    <row r="28" spans="1:21" ht="17">
      <c r="A28" s="11"/>
      <c r="B28" s="11"/>
      <c r="C28" s="11"/>
      <c r="D28" s="11"/>
      <c r="E28" s="11"/>
      <c r="F28" s="11"/>
      <c r="G28" s="11"/>
      <c r="H28" s="7"/>
      <c r="I28" s="7"/>
      <c r="J28" s="6" t="s">
        <v>36</v>
      </c>
      <c r="K28" s="3" t="s">
        <v>45</v>
      </c>
      <c r="L28" s="8"/>
      <c r="M28" s="8" t="s">
        <v>58</v>
      </c>
      <c r="N28" s="8">
        <v>65.61720751132296</v>
      </c>
      <c r="O28" s="9" t="s">
        <v>60</v>
      </c>
      <c r="P28" s="11" cm="1">
        <f t="array" ref="P28">_xlfn.IFS(N28="",1,O28="billion",1000000,O28="million",1000)</f>
        <v>1000</v>
      </c>
      <c r="Q28" s="11">
        <f t="shared" si="0"/>
        <v>65617.207511322966</v>
      </c>
      <c r="R28" s="10" t="s">
        <v>47</v>
      </c>
      <c r="S28" s="8"/>
      <c r="T28" s="4"/>
      <c r="U28" s="4"/>
    </row>
    <row r="29" spans="1:21">
      <c r="S29" s="15"/>
      <c r="T29" s="15"/>
      <c r="U29" s="15"/>
    </row>
    <row r="30" spans="1:21">
      <c r="S30" s="15"/>
      <c r="T30" s="15"/>
      <c r="U30" s="15"/>
    </row>
    <row r="31" spans="1:21">
      <c r="S31" s="15"/>
      <c r="T31" s="15"/>
      <c r="U31" s="15"/>
    </row>
    <row r="32" spans="1:21">
      <c r="S32" s="15"/>
      <c r="T32" s="15"/>
      <c r="U32" s="15"/>
    </row>
    <row r="33" spans="19:21">
      <c r="S33" s="15"/>
      <c r="T33" s="15"/>
      <c r="U33" s="15"/>
    </row>
  </sheetData>
  <conditionalFormatting sqref="C15:C27 A15:A27 J16:O28 R16:U28">
    <cfRule type="beginsWith" dxfId="1" priority="2" operator="beginsWith" text="YES">
      <formula>LEFT(A15,LEN("YES"))="YES"</formula>
    </cfRule>
  </conditionalFormatting>
  <conditionalFormatting sqref="J15">
    <cfRule type="beginsWith" dxfId="0" priority="1" operator="beginsWith" text="YES">
      <formula>LEFT(J15,LEN("YES"))="YES"</formula>
    </cfRule>
  </conditionalFormatting>
  <hyperlinks>
    <hyperlink ref="R12" r:id="rId1" location="live-blog-post-8136" xr:uid="{7D4CE3B9-68BC-C444-A779-2F3885CFA65E}"/>
    <hyperlink ref="R11" r:id="rId2" xr:uid="{E1107E3E-8A41-714E-9590-AF47A2AE5752}"/>
    <hyperlink ref="R13" r:id="rId3" xr:uid="{AD03147C-EE71-F246-B5ED-03E59D285CF9}"/>
    <hyperlink ref="R14" r:id="rId4" xr:uid="{0F090BCF-DACE-C942-BCE5-697B1C07E40E}"/>
    <hyperlink ref="R10" r:id="rId5" xr:uid="{7847E097-CEBA-A841-8485-609A44B6528E}"/>
    <hyperlink ref="R2" r:id="rId6" xr:uid="{46FB3D20-C973-5A4A-AA79-BE375D9BC2D9}"/>
    <hyperlink ref="R3" r:id="rId7" xr:uid="{4CBF3B31-7BAC-BA43-ABE9-7482CEF683BB}"/>
    <hyperlink ref="R4" r:id="rId8" xr:uid="{FE6B3AF0-AC12-9B44-B0B9-82CDDF2690DB}"/>
    <hyperlink ref="R5" r:id="rId9" xr:uid="{048DD683-4885-F44E-8015-611452CC5FF6}"/>
    <hyperlink ref="R6" r:id="rId10" xr:uid="{BDAF8CB7-3C92-714E-9345-B68AD81C4251}"/>
    <hyperlink ref="R7" r:id="rId11" xr:uid="{F60BD7B9-CA9D-8445-9D9E-E0984012F1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global_data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2022-09-29T04:16:51Z</dcterms:created>
  <dcterms:modified xsi:type="dcterms:W3CDTF">2022-10-02T03:23:31Z</dcterms:modified>
</cp:coreProperties>
</file>