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ic-my.sharepoint.com/personal/camillezimmer_uvic_ca/Documents/U Vic/PhD/Yeast data extraction Dose response/R_LP/"/>
    </mc:Choice>
  </mc:AlternateContent>
  <xr:revisionPtr revIDLastSave="508" documentId="8_{EE659DBC-558B-4014-8F88-76C18D7072B8}" xr6:coauthVersionLast="47" xr6:coauthVersionMax="47" xr10:uidLastSave="{F0ADB741-7C4C-4F4E-9171-CBF87ED8762C}"/>
  <bookViews>
    <workbookView xWindow="-120" yWindow="-120" windowWidth="29040" windowHeight="15720" xr2:uid="{71C22D9A-004D-4C3B-939A-751614458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12" i="1" l="1"/>
  <c r="M11" i="1"/>
  <c r="M17" i="1"/>
  <c r="M20" i="1"/>
  <c r="M21" i="1"/>
  <c r="M4" i="1"/>
  <c r="M22" i="1"/>
  <c r="M13" i="1"/>
  <c r="M8" i="1"/>
  <c r="M9" i="1"/>
  <c r="M6" i="1"/>
  <c r="M10" i="1"/>
  <c r="M19" i="1"/>
  <c r="M23" i="1"/>
  <c r="M24" i="1"/>
  <c r="M25" i="1"/>
  <c r="M14" i="1"/>
  <c r="M15" i="1"/>
  <c r="M16" i="1"/>
  <c r="M18" i="1"/>
  <c r="M5" i="1"/>
</calcChain>
</file>

<file path=xl/sharedStrings.xml><?xml version="1.0" encoding="utf-8"?>
<sst xmlns="http://schemas.openxmlformats.org/spreadsheetml/2006/main" count="330" uniqueCount="129">
  <si>
    <t>paper_ID</t>
  </si>
  <si>
    <t>pred_val</t>
  </si>
  <si>
    <t>pred_l95</t>
  </si>
  <si>
    <t>pred_u95</t>
  </si>
  <si>
    <t>pred_stderr</t>
  </si>
  <si>
    <t>pred_df</t>
  </si>
  <si>
    <t>pred_n</t>
  </si>
  <si>
    <t>pred_resid</t>
  </si>
  <si>
    <t>daryany_2008</t>
  </si>
  <si>
    <t>delcarratore_2002</t>
  </si>
  <si>
    <t>kim_2004</t>
  </si>
  <si>
    <t>nunes_1975</t>
  </si>
  <si>
    <t>schenk_2011</t>
  </si>
  <si>
    <t>swietlinska_1976</t>
  </si>
  <si>
    <t>watanabe_2010</t>
  </si>
  <si>
    <t>waters_1973</t>
  </si>
  <si>
    <t>zuk_1975</t>
  </si>
  <si>
    <t>zuk_1978</t>
  </si>
  <si>
    <r>
      <t>Summary of predicted fluence values (J/m</t>
    </r>
    <r>
      <rPr>
        <vertAlign val="superscript"/>
        <sz val="18"/>
        <color theme="1"/>
        <rFont val="Calibri"/>
        <family val="2"/>
        <scheme val="minor"/>
      </rPr>
      <t>2</t>
    </r>
    <r>
      <rPr>
        <sz val="18"/>
        <color theme="1"/>
        <rFont val="Calibri"/>
        <family val="2"/>
        <scheme val="minor"/>
      </rPr>
      <t>) for 2 LRV</t>
    </r>
  </si>
  <si>
    <t>ref_num</t>
  </si>
  <si>
    <t>strain_type</t>
  </si>
  <si>
    <t>wild-type</t>
  </si>
  <si>
    <t>growth_phase</t>
  </si>
  <si>
    <t>stationary</t>
  </si>
  <si>
    <t>log</t>
  </si>
  <si>
    <t>pred_stddev</t>
  </si>
  <si>
    <t>strain_name</t>
  </si>
  <si>
    <t>RC43a</t>
  </si>
  <si>
    <t>YNN281</t>
  </si>
  <si>
    <t>YNN281xYNN282</t>
  </si>
  <si>
    <t>YNN282</t>
  </si>
  <si>
    <t>calc_stdev</t>
  </si>
  <si>
    <t>lab</t>
  </si>
  <si>
    <t>XS800</t>
  </si>
  <si>
    <t>KE 162</t>
  </si>
  <si>
    <t>sommer_1996 bakers</t>
  </si>
  <si>
    <t>sommer_1996 RC43a</t>
  </si>
  <si>
    <t>sommer_1996 YNN281</t>
  </si>
  <si>
    <t>sommer_1996 YNN281xYNN282</t>
  </si>
  <si>
    <t>sommer_1996 YNN282</t>
  </si>
  <si>
    <t>RAD 197/2d</t>
  </si>
  <si>
    <t>NBRC 1046</t>
  </si>
  <si>
    <t>moustacchi_1970 log</t>
  </si>
  <si>
    <t>moustacchi_1970 stationary</t>
  </si>
  <si>
    <t>N123</t>
  </si>
  <si>
    <t>data_name</t>
  </si>
  <si>
    <t>sommer_1996</t>
  </si>
  <si>
    <t>moustacchi_1970</t>
  </si>
  <si>
    <t>strain_category</t>
  </si>
  <si>
    <t>wt</t>
  </si>
  <si>
    <t>wt-bakers</t>
  </si>
  <si>
    <t>author_for_pub</t>
  </si>
  <si>
    <t>year_for_pub</t>
  </si>
  <si>
    <t>Daryany et al.</t>
  </si>
  <si>
    <t>Nunes et al.</t>
  </si>
  <si>
    <t>Del Carratore et al.</t>
  </si>
  <si>
    <t>Moustacchi and Enteric</t>
  </si>
  <si>
    <t>Waters and Parry</t>
  </si>
  <si>
    <t>Sommer et al.</t>
  </si>
  <si>
    <t>Schenk et al.</t>
  </si>
  <si>
    <t>Watanabe et al.</t>
  </si>
  <si>
    <t>Zuk et al.</t>
  </si>
  <si>
    <t>Kim et al.</t>
  </si>
  <si>
    <t>rownames_subgroupbystrain</t>
  </si>
  <si>
    <t>bisquert_2018</t>
  </si>
  <si>
    <t>Bisquert et al.</t>
  </si>
  <si>
    <t>bisquert_2018 BY4743</t>
  </si>
  <si>
    <t>BY4743</t>
  </si>
  <si>
    <t>qian_2004</t>
  </si>
  <si>
    <t>usepa_2006</t>
  </si>
  <si>
    <t>qian_2004_crypto</t>
  </si>
  <si>
    <t>usepa_2006_crypto</t>
  </si>
  <si>
    <t>qian_2004_giardia</t>
  </si>
  <si>
    <t>usepa_2006_giardia</t>
  </si>
  <si>
    <t>crypto</t>
  </si>
  <si>
    <t>giardia</t>
  </si>
  <si>
    <t>Qian et al. (2004)</t>
  </si>
  <si>
    <t>USEPA (2006)</t>
  </si>
  <si>
    <t>protozoa</t>
  </si>
  <si>
    <t>Daryany et al. (2008)</t>
  </si>
  <si>
    <t>Bisquert et al. (2018)</t>
  </si>
  <si>
    <t>Sommer et al. (1996)</t>
  </si>
  <si>
    <t>Del Carratore et al. (2002)</t>
  </si>
  <si>
    <t>Kim et al. (2004)</t>
  </si>
  <si>
    <t>Nunes et al. (1975)</t>
  </si>
  <si>
    <t>Schenk et al. (2011)</t>
  </si>
  <si>
    <t>Swietlinska et al.</t>
  </si>
  <si>
    <t>Zuk et al. (1975)</t>
  </si>
  <si>
    <t>Zuk et al. (1978)</t>
  </si>
  <si>
    <t>Swietlinska et al. (1976)</t>
  </si>
  <si>
    <t>Watanabe et al. (2010)</t>
  </si>
  <si>
    <t>Waters and Parry (1973)</t>
  </si>
  <si>
    <t>Moustacchi and Enteric (1970) - logarithmic</t>
  </si>
  <si>
    <t>Moustacchi and Enteric (1970) - stationary</t>
  </si>
  <si>
    <t>Cryptosporidium</t>
  </si>
  <si>
    <t>Giardia</t>
  </si>
  <si>
    <t>Baker's</t>
  </si>
  <si>
    <t>rownames_subgroupbygrowthphase</t>
  </si>
  <si>
    <t>Moustacchi and Enteric (1970)</t>
  </si>
  <si>
    <t>Sommer et al. (1996) - strain RC43a</t>
  </si>
  <si>
    <t>Sommer et al. (1996) - strain YNN281</t>
  </si>
  <si>
    <t>Sommer et al. (1996) - strain YNN281xYNN282</t>
  </si>
  <si>
    <t>Sommer et al. (1996) - Baker's yeast</t>
  </si>
  <si>
    <t>Sommer et al. (1996) - strain YNN282</t>
  </si>
  <si>
    <t>USEPA (2006) - Cryptosporidium</t>
  </si>
  <si>
    <t>USEPA (2006) - Giardia</t>
  </si>
  <si>
    <t>organism_name</t>
  </si>
  <si>
    <t>yeast</t>
  </si>
  <si>
    <t>rownames_forpub</t>
  </si>
  <si>
    <t>strain_category_pub</t>
  </si>
  <si>
    <t>Baker's yeast</t>
  </si>
  <si>
    <t>Wild-type</t>
  </si>
  <si>
    <t>Laboratory strain</t>
  </si>
  <si>
    <t>Protozoa</t>
  </si>
  <si>
    <t>water_type_pub</t>
  </si>
  <si>
    <t>PBS (7.4)</t>
  </si>
  <si>
    <t>NS (NS)</t>
  </si>
  <si>
    <t>Distilled (7.0)</t>
  </si>
  <si>
    <t>PBS (7.5)</t>
  </si>
  <si>
    <t>PBS (7.0)</t>
  </si>
  <si>
    <t>Mineral (6.7)</t>
  </si>
  <si>
    <t>Saline (NS)</t>
  </si>
  <si>
    <t>Peptone water (7.2)</t>
  </si>
  <si>
    <t>Various</t>
  </si>
  <si>
    <t>Post-filtration water</t>
  </si>
  <si>
    <t>growth_phase_pub</t>
  </si>
  <si>
    <t>Logarithmic</t>
  </si>
  <si>
    <t>Stationary</t>
  </si>
  <si>
    <t>subset_no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</si>
</sst>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perscript"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28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CC1DA5-680F-4413-A7A3-D3F3015ACF84}" name="Table1" displayName="Table1" ref="A3:Z25" totalsRowShown="0" headerRowDxfId="27" dataDxfId="26">
  <autoFilter ref="A3:Z25" xr:uid="{44CC1DA5-680F-4413-A7A3-D3F3015ACF84}"/>
  <sortState xmlns:xlrd2="http://schemas.microsoft.com/office/spreadsheetml/2017/richdata2" ref="A4:Y25">
    <sortCondition ref="H3:H25"/>
  </sortState>
  <tableColumns count="26">
    <tableColumn id="1" xr3:uid="{A94E344E-5EEA-4FBC-AEB6-3FB8ABA98A0F}" name="ref_num" dataDxfId="25"/>
    <tableColumn id="2" xr3:uid="{AAC8CC96-7F35-4B65-9A1C-0C8266751EDD}" name="paper_ID" dataDxfId="24"/>
    <tableColumn id="22" xr3:uid="{5C07CA48-1E7B-48B4-B7A8-F56F6B0C2C65}" name="rownames_forpub" dataDxfId="23"/>
    <tableColumn id="19" xr3:uid="{AB62DC7D-1821-4F60-9142-5BF905F22D1D}" name="rownames_subgroupbystrain" dataDxfId="22"/>
    <tableColumn id="20" xr3:uid="{55B168C5-A851-4A07-9A9E-322A2310B150}" name="rownames_subgroupbygrowthphase" dataDxfId="21"/>
    <tableColumn id="17" xr3:uid="{DDD435AD-1728-4FAD-ABCF-0FE2AB5E537C}" name="author_for_pub" dataDxfId="20"/>
    <tableColumn id="18" xr3:uid="{7613A6CB-DA85-4FC5-8603-DB96F069238E}" name="year_for_pub" dataDxfId="19"/>
    <tableColumn id="15" xr3:uid="{DAE7011B-6A34-487A-91BA-47F25A3DC62F}" name="data_name" dataDxfId="18"/>
    <tableColumn id="3" xr3:uid="{5BF93957-9A92-4965-B756-829210932494}" name="pred_val" dataDxfId="17"/>
    <tableColumn id="4" xr3:uid="{EF527897-3A75-4639-AACC-50BC12516B8C}" name="pred_l95" dataDxfId="16"/>
    <tableColumn id="5" xr3:uid="{512207E9-7BCF-455B-9BF5-BD1982F0D89A}" name="pred_u95" dataDxfId="15"/>
    <tableColumn id="6" xr3:uid="{3136C973-0825-4FD5-AD00-90098CE67973}" name="pred_stderr" dataDxfId="14"/>
    <tableColumn id="14" xr3:uid="{3E6A2F09-BAA7-4B03-90C4-C2ACB0520E25}" name="calc_stdev" dataDxfId="13">
      <calculatedColumnFormula>Table1[[#This Row],[pred_stderr]]*SQRT(Table1[[#This Row],[pred_n]])</calculatedColumnFormula>
    </tableColumn>
    <tableColumn id="12" xr3:uid="{D9F280AC-6732-4EC0-95F6-9FCB9C35C444}" name="pred_stddev" dataDxfId="12"/>
    <tableColumn id="7" xr3:uid="{25748345-7110-4AD2-9773-BDBF7A3B81C5}" name="pred_df" dataDxfId="11"/>
    <tableColumn id="8" xr3:uid="{FA33B8C5-9E12-4ED5-91E2-42F664D279D6}" name="pred_n" dataDxfId="10"/>
    <tableColumn id="9" xr3:uid="{15B06C8F-568E-463E-AF45-B0639B88E550}" name="pred_resid" dataDxfId="9"/>
    <tableColumn id="13" xr3:uid="{F286D688-2BFA-4407-9B30-49897C74EEB7}" name="strain_name" dataDxfId="8"/>
    <tableColumn id="10" xr3:uid="{5F744D95-4D71-44F5-BD68-D09ED2CFC290}" name="strain_type" dataDxfId="7"/>
    <tableColumn id="16" xr3:uid="{8E1AD968-8BD3-4039-864E-AFF5886182E0}" name="strain_category" dataDxfId="6"/>
    <tableColumn id="23" xr3:uid="{610C6773-20E7-4A0C-A39C-8DA06703436F}" name="strain_category_pub" dataDxfId="5"/>
    <tableColumn id="11" xr3:uid="{CF4C7E22-64CA-4D52-8D67-E32510361EB5}" name="growth_phase" dataDxfId="4"/>
    <tableColumn id="25" xr3:uid="{4334CF67-DF9E-4E87-95DF-013160BF7EED}" name="growth_phase_pub" dataDxfId="3"/>
    <tableColumn id="21" xr3:uid="{E8A19419-0D09-43C4-8159-B06B6938112C}" name="organism_name" dataDxfId="2"/>
    <tableColumn id="24" xr3:uid="{9F63A7A3-EA6E-4BCE-BE77-D9522AABF7A4}" name="water_type_pub" dataDxfId="1"/>
    <tableColumn id="26" xr3:uid="{A4AA156A-77BE-4720-8E99-D478DC50A223}" name="subset_n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B377-7510-43EE-AE18-F96887955C01}">
  <dimension ref="A1:Z25"/>
  <sheetViews>
    <sheetView tabSelected="1" workbookViewId="0">
      <selection activeCell="C13" sqref="C13"/>
    </sheetView>
  </sheetViews>
  <sheetFormatPr defaultRowHeight="15" x14ac:dyDescent="0.25"/>
  <cols>
    <col min="1" max="1" width="11" style="3" customWidth="1"/>
    <col min="2" max="2" width="29" style="3" bestFit="1" customWidth="1"/>
    <col min="3" max="3" width="39.7109375" style="3" customWidth="1"/>
    <col min="4" max="5" width="52.5703125" style="3" customWidth="1"/>
    <col min="6" max="6" width="24.7109375" style="3" customWidth="1"/>
    <col min="7" max="7" width="15.140625" style="3" customWidth="1"/>
    <col min="8" max="8" width="29" style="3" customWidth="1"/>
    <col min="9" max="9" width="12" style="3" customWidth="1"/>
    <col min="10" max="10" width="12.7109375" style="3" customWidth="1"/>
    <col min="11" max="11" width="12" style="3" customWidth="1"/>
    <col min="12" max="13" width="13.7109375" style="3" customWidth="1"/>
    <col min="14" max="14" width="14.42578125" style="3" customWidth="1"/>
    <col min="15" max="15" width="10.28515625" style="3" customWidth="1"/>
    <col min="16" max="16" width="14" style="3" customWidth="1"/>
    <col min="17" max="17" width="12.85546875" style="3" customWidth="1"/>
    <col min="18" max="18" width="15.85546875" style="3" customWidth="1"/>
    <col min="19" max="19" width="13.28515625" style="3" customWidth="1"/>
    <col min="20" max="20" width="17" style="3" customWidth="1"/>
    <col min="21" max="21" width="25.140625" style="3" customWidth="1"/>
    <col min="22" max="22" width="15.85546875" style="3" customWidth="1"/>
    <col min="23" max="23" width="20.5703125" style="3" customWidth="1"/>
    <col min="24" max="24" width="17.5703125" style="3" customWidth="1"/>
    <col min="25" max="25" width="35.85546875" style="3" customWidth="1"/>
    <col min="26" max="26" width="12.42578125" style="3" bestFit="1" customWidth="1"/>
    <col min="27" max="16384" width="9.140625" style="3"/>
  </cols>
  <sheetData>
    <row r="1" spans="1:26" s="1" customFormat="1" ht="26.25" x14ac:dyDescent="0.25">
      <c r="A1" s="1" t="s">
        <v>18</v>
      </c>
    </row>
    <row r="3" spans="1:26" x14ac:dyDescent="0.25">
      <c r="A3" s="2" t="s">
        <v>19</v>
      </c>
      <c r="B3" s="2" t="s">
        <v>0</v>
      </c>
      <c r="C3" s="2" t="s">
        <v>108</v>
      </c>
      <c r="D3" s="2" t="s">
        <v>63</v>
      </c>
      <c r="E3" s="2" t="s">
        <v>97</v>
      </c>
      <c r="F3" s="2" t="s">
        <v>51</v>
      </c>
      <c r="G3" s="2" t="s">
        <v>52</v>
      </c>
      <c r="H3" s="2" t="s">
        <v>45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31</v>
      </c>
      <c r="N3" s="2" t="s">
        <v>25</v>
      </c>
      <c r="O3" s="2" t="s">
        <v>5</v>
      </c>
      <c r="P3" s="2" t="s">
        <v>6</v>
      </c>
      <c r="Q3" s="2" t="s">
        <v>7</v>
      </c>
      <c r="R3" s="2" t="s">
        <v>26</v>
      </c>
      <c r="S3" s="2" t="s">
        <v>20</v>
      </c>
      <c r="T3" s="2" t="s">
        <v>48</v>
      </c>
      <c r="U3" s="2" t="s">
        <v>109</v>
      </c>
      <c r="V3" s="2" t="s">
        <v>22</v>
      </c>
      <c r="W3" s="2" t="s">
        <v>125</v>
      </c>
      <c r="X3" s="2" t="s">
        <v>106</v>
      </c>
      <c r="Y3" s="2" t="s">
        <v>114</v>
      </c>
      <c r="Z3" s="2" t="s">
        <v>128</v>
      </c>
    </row>
    <row r="4" spans="1:26" x14ac:dyDescent="0.25">
      <c r="A4" s="3">
        <v>18</v>
      </c>
      <c r="B4" s="3" t="s">
        <v>64</v>
      </c>
      <c r="C4" s="3" t="s">
        <v>80</v>
      </c>
      <c r="D4" s="3" t="s">
        <v>80</v>
      </c>
      <c r="E4" s="3" t="s">
        <v>80</v>
      </c>
      <c r="F4" s="3" t="s">
        <v>65</v>
      </c>
      <c r="G4" s="3">
        <v>2018</v>
      </c>
      <c r="H4" s="3" t="s">
        <v>66</v>
      </c>
      <c r="I4" s="3">
        <v>7383059</v>
      </c>
      <c r="J4" s="3">
        <v>7383059</v>
      </c>
      <c r="K4" s="3">
        <v>7383059</v>
      </c>
      <c r="L4" s="3">
        <v>0</v>
      </c>
      <c r="M4" s="3">
        <f>Table1[[#This Row],[pred_stderr]]*SQRT(Table1[[#This Row],[pred_n]])</f>
        <v>0</v>
      </c>
      <c r="N4" s="3">
        <v>0</v>
      </c>
      <c r="O4" s="3">
        <v>0</v>
      </c>
      <c r="P4" s="3">
        <v>2</v>
      </c>
      <c r="Q4" s="3">
        <v>0</v>
      </c>
      <c r="R4" s="3" t="s">
        <v>67</v>
      </c>
      <c r="S4" s="3" t="s">
        <v>32</v>
      </c>
      <c r="T4" s="3" t="s">
        <v>32</v>
      </c>
      <c r="U4" s="3" t="s">
        <v>112</v>
      </c>
      <c r="V4" s="3" t="s">
        <v>24</v>
      </c>
      <c r="W4" s="3" t="s">
        <v>126</v>
      </c>
      <c r="X4" s="3" t="s">
        <v>107</v>
      </c>
      <c r="Y4" s="3" t="s">
        <v>115</v>
      </c>
    </row>
    <row r="5" spans="1:26" x14ac:dyDescent="0.25">
      <c r="A5" s="3">
        <v>1</v>
      </c>
      <c r="B5" s="3" t="s">
        <v>8</v>
      </c>
      <c r="C5" s="3" t="s">
        <v>79</v>
      </c>
      <c r="D5" s="3" t="s">
        <v>79</v>
      </c>
      <c r="E5" s="3" t="s">
        <v>79</v>
      </c>
      <c r="F5" s="3" t="s">
        <v>53</v>
      </c>
      <c r="G5" s="3">
        <v>2008</v>
      </c>
      <c r="H5" s="3" t="s">
        <v>8</v>
      </c>
      <c r="I5" s="3">
        <v>143.20533590714601</v>
      </c>
      <c r="J5" s="3">
        <v>60.192590590930301</v>
      </c>
      <c r="K5" s="3">
        <v>226.21808122336199</v>
      </c>
      <c r="L5" s="3">
        <v>29.898932689433501</v>
      </c>
      <c r="M5" s="3">
        <f>Table1[[#This Row],[pred_stderr]]*SQRT(Table1[[#This Row],[pred_n]])</f>
        <v>73.237128942932017</v>
      </c>
      <c r="N5" s="3">
        <v>66.856045948263926</v>
      </c>
      <c r="O5" s="3">
        <v>4</v>
      </c>
      <c r="P5" s="3">
        <v>6</v>
      </c>
      <c r="Q5" s="3">
        <v>54.889475823348</v>
      </c>
      <c r="R5" s="3" t="s">
        <v>96</v>
      </c>
      <c r="S5" s="3" t="s">
        <v>21</v>
      </c>
      <c r="T5" s="3" t="s">
        <v>50</v>
      </c>
      <c r="U5" s="3" t="s">
        <v>110</v>
      </c>
      <c r="V5" s="3" t="s">
        <v>24</v>
      </c>
      <c r="W5" s="3" t="s">
        <v>126</v>
      </c>
      <c r="X5" s="3" t="s">
        <v>107</v>
      </c>
      <c r="Y5" s="3" t="s">
        <v>115</v>
      </c>
    </row>
    <row r="6" spans="1:26" x14ac:dyDescent="0.25">
      <c r="A6" s="3">
        <v>2</v>
      </c>
      <c r="B6" s="3" t="s">
        <v>9</v>
      </c>
      <c r="C6" s="3" t="s">
        <v>82</v>
      </c>
      <c r="D6" s="3" t="s">
        <v>82</v>
      </c>
      <c r="E6" s="3" t="s">
        <v>82</v>
      </c>
      <c r="F6" s="3" t="s">
        <v>55</v>
      </c>
      <c r="G6" s="3">
        <v>2002</v>
      </c>
      <c r="H6" s="3" t="s">
        <v>9</v>
      </c>
      <c r="I6" s="3">
        <v>507.15464990885999</v>
      </c>
      <c r="J6" s="3">
        <v>356.44404193813898</v>
      </c>
      <c r="K6" s="3">
        <v>657.86525787958203</v>
      </c>
      <c r="L6" s="3">
        <v>35.027369726744602</v>
      </c>
      <c r="M6" s="3">
        <f>Table1[[#This Row],[pred_stderr]]*SQRT(Table1[[#This Row],[pred_n]])</f>
        <v>70.054739453489205</v>
      </c>
      <c r="N6" s="3">
        <v>60.669184022221629</v>
      </c>
      <c r="O6" s="3">
        <v>2</v>
      </c>
      <c r="P6" s="3">
        <v>4</v>
      </c>
      <c r="Q6" s="3">
        <v>19.373301307425699</v>
      </c>
      <c r="R6" s="3" t="s">
        <v>96</v>
      </c>
      <c r="S6" s="3" t="s">
        <v>21</v>
      </c>
      <c r="T6" s="3" t="s">
        <v>50</v>
      </c>
      <c r="U6" s="3" t="s">
        <v>110</v>
      </c>
      <c r="V6" s="3" t="s">
        <v>24</v>
      </c>
      <c r="W6" s="3" t="s">
        <v>126</v>
      </c>
      <c r="X6" s="3" t="s">
        <v>107</v>
      </c>
      <c r="Y6" s="3" t="s">
        <v>116</v>
      </c>
    </row>
    <row r="7" spans="1:26" x14ac:dyDescent="0.25">
      <c r="A7" s="3">
        <v>3</v>
      </c>
      <c r="B7" s="3" t="s">
        <v>10</v>
      </c>
      <c r="C7" s="3" t="s">
        <v>83</v>
      </c>
      <c r="D7" s="3" t="s">
        <v>83</v>
      </c>
      <c r="E7" s="3" t="s">
        <v>83</v>
      </c>
      <c r="F7" s="3" t="s">
        <v>62</v>
      </c>
      <c r="G7" s="3">
        <v>2004</v>
      </c>
      <c r="H7" s="3" t="s">
        <v>10</v>
      </c>
      <c r="I7" s="3">
        <v>807.24067354918304</v>
      </c>
      <c r="J7" s="3">
        <v>0</v>
      </c>
      <c r="K7" s="3">
        <v>2997.7329513865998</v>
      </c>
      <c r="L7" s="3">
        <v>172.39548105195101</v>
      </c>
      <c r="M7" s="3">
        <f>Table1[[#This Row],[pred_stderr]]*SQRT(Table1[[#This Row],[pred_n]])</f>
        <v>298.59773217725683</v>
      </c>
      <c r="N7" s="3">
        <v>243.80402739550306</v>
      </c>
      <c r="O7" s="3">
        <v>1</v>
      </c>
      <c r="P7" s="3">
        <v>3</v>
      </c>
      <c r="Q7" s="3">
        <v>88.900078111116898</v>
      </c>
      <c r="R7" s="3" t="s">
        <v>33</v>
      </c>
      <c r="S7" s="3" t="s">
        <v>21</v>
      </c>
      <c r="T7" s="3" t="s">
        <v>49</v>
      </c>
      <c r="U7" s="3" t="s">
        <v>111</v>
      </c>
      <c r="V7" s="3" t="s">
        <v>23</v>
      </c>
      <c r="W7" s="3" t="s">
        <v>127</v>
      </c>
      <c r="X7" s="3" t="s">
        <v>107</v>
      </c>
      <c r="Y7" s="3" t="s">
        <v>115</v>
      </c>
    </row>
    <row r="8" spans="1:26" x14ac:dyDescent="0.25">
      <c r="A8" s="3">
        <v>16</v>
      </c>
      <c r="B8" s="3" t="s">
        <v>47</v>
      </c>
      <c r="C8" s="3" t="s">
        <v>98</v>
      </c>
      <c r="D8" s="3" t="s">
        <v>92</v>
      </c>
      <c r="E8" s="3" t="s">
        <v>98</v>
      </c>
      <c r="F8" s="3" t="s">
        <v>56</v>
      </c>
      <c r="G8" s="3">
        <v>1970</v>
      </c>
      <c r="H8" s="3" t="s">
        <v>42</v>
      </c>
      <c r="I8" s="3">
        <v>121.537750822908</v>
      </c>
      <c r="J8" s="3">
        <v>113.96890311118</v>
      </c>
      <c r="K8" s="3">
        <v>129.10659853463599</v>
      </c>
      <c r="L8" s="3">
        <v>3.20086699044472</v>
      </c>
      <c r="M8" s="3">
        <f>Table1[[#This Row],[pred_stderr]]*SQRT(Table1[[#This Row],[pred_n]])</f>
        <v>9.6026009713341605</v>
      </c>
      <c r="N8" s="3">
        <v>9.0534190184785501</v>
      </c>
      <c r="O8" s="3">
        <v>7</v>
      </c>
      <c r="P8" s="3">
        <v>9</v>
      </c>
      <c r="Q8" s="3">
        <v>9.5926080149818294</v>
      </c>
      <c r="R8" s="3" t="s">
        <v>44</v>
      </c>
      <c r="S8" s="3" t="s">
        <v>21</v>
      </c>
      <c r="T8" s="3" t="s">
        <v>49</v>
      </c>
      <c r="U8" s="3" t="s">
        <v>111</v>
      </c>
      <c r="V8" s="3" t="s">
        <v>24</v>
      </c>
      <c r="W8" s="3" t="s">
        <v>126</v>
      </c>
      <c r="X8" s="3" t="s">
        <v>107</v>
      </c>
      <c r="Y8" s="3" t="s">
        <v>117</v>
      </c>
    </row>
    <row r="9" spans="1:26" x14ac:dyDescent="0.25">
      <c r="A9" s="3">
        <v>17</v>
      </c>
      <c r="B9" s="3" t="s">
        <v>47</v>
      </c>
      <c r="C9" s="3" t="s">
        <v>98</v>
      </c>
      <c r="D9" s="3" t="s">
        <v>93</v>
      </c>
      <c r="E9" s="3" t="s">
        <v>98</v>
      </c>
      <c r="F9" s="3" t="s">
        <v>56</v>
      </c>
      <c r="G9" s="3">
        <v>1970</v>
      </c>
      <c r="H9" s="3" t="s">
        <v>43</v>
      </c>
      <c r="I9" s="3">
        <v>146.086820337006</v>
      </c>
      <c r="J9" s="3">
        <v>136.664762838332</v>
      </c>
      <c r="K9" s="3">
        <v>155.50887783568101</v>
      </c>
      <c r="L9" s="3">
        <v>3.8505913052265202</v>
      </c>
      <c r="M9" s="3">
        <f>Table1[[#This Row],[pred_stderr]]*SQRT(Table1[[#This Row],[pred_n]])</f>
        <v>10.891116894014527</v>
      </c>
      <c r="N9" s="3">
        <v>10.187706994176979</v>
      </c>
      <c r="O9" s="3">
        <v>6</v>
      </c>
      <c r="P9" s="3">
        <v>8</v>
      </c>
      <c r="Q9" s="3">
        <v>10.8256831309471</v>
      </c>
      <c r="R9" s="3" t="s">
        <v>44</v>
      </c>
      <c r="S9" s="3" t="s">
        <v>21</v>
      </c>
      <c r="T9" s="3" t="s">
        <v>49</v>
      </c>
      <c r="U9" s="3" t="s">
        <v>111</v>
      </c>
      <c r="V9" s="3" t="s">
        <v>23</v>
      </c>
      <c r="W9" s="3" t="s">
        <v>127</v>
      </c>
      <c r="X9" s="3" t="s">
        <v>107</v>
      </c>
      <c r="Y9" s="3" t="s">
        <v>117</v>
      </c>
    </row>
    <row r="10" spans="1:26" x14ac:dyDescent="0.25">
      <c r="A10" s="3">
        <v>4</v>
      </c>
      <c r="B10" s="3" t="s">
        <v>11</v>
      </c>
      <c r="C10" s="3" t="s">
        <v>84</v>
      </c>
      <c r="D10" s="3" t="s">
        <v>84</v>
      </c>
      <c r="E10" s="3" t="s">
        <v>84</v>
      </c>
      <c r="F10" s="3" t="s">
        <v>54</v>
      </c>
      <c r="G10" s="3">
        <v>1975</v>
      </c>
      <c r="H10" s="3" t="s">
        <v>11</v>
      </c>
      <c r="I10" s="3">
        <v>267.752877960077</v>
      </c>
      <c r="J10" s="3">
        <v>213.445303590793</v>
      </c>
      <c r="K10" s="3">
        <v>322.06045232936202</v>
      </c>
      <c r="L10" s="3">
        <v>21.126568941090099</v>
      </c>
      <c r="M10" s="3">
        <f>Table1[[#This Row],[pred_stderr]]*SQRT(Table1[[#This Row],[pred_n]])</f>
        <v>55.895647474185594</v>
      </c>
      <c r="N10" s="3">
        <v>51.749313921401864</v>
      </c>
      <c r="O10" s="3">
        <v>5</v>
      </c>
      <c r="P10" s="3">
        <v>7</v>
      </c>
      <c r="Q10" s="3">
        <v>21.328298845347799</v>
      </c>
      <c r="R10" s="3">
        <v>211</v>
      </c>
      <c r="S10" s="3" t="s">
        <v>21</v>
      </c>
      <c r="T10" s="3" t="s">
        <v>49</v>
      </c>
      <c r="U10" s="3" t="s">
        <v>111</v>
      </c>
      <c r="V10" s="3" t="s">
        <v>24</v>
      </c>
      <c r="W10" s="3" t="s">
        <v>126</v>
      </c>
      <c r="X10" s="3" t="s">
        <v>107</v>
      </c>
      <c r="Y10" s="3" t="s">
        <v>117</v>
      </c>
    </row>
    <row r="11" spans="1:26" x14ac:dyDescent="0.25">
      <c r="A11" s="3">
        <v>19</v>
      </c>
      <c r="B11" s="3" t="s">
        <v>68</v>
      </c>
      <c r="C11" s="3" t="s">
        <v>76</v>
      </c>
      <c r="D11" s="3" t="s">
        <v>76</v>
      </c>
      <c r="E11" s="3" t="s">
        <v>76</v>
      </c>
      <c r="F11" s="3" t="s">
        <v>76</v>
      </c>
      <c r="G11" s="3">
        <v>2004</v>
      </c>
      <c r="H11" s="3" t="s">
        <v>70</v>
      </c>
      <c r="I11" s="3">
        <v>6.2862304978084502</v>
      </c>
      <c r="J11" s="3">
        <v>0</v>
      </c>
      <c r="K11" s="3">
        <v>20.0069619282377</v>
      </c>
      <c r="L11" s="3">
        <v>6.2339045620180196</v>
      </c>
      <c r="M11" s="3">
        <f>Table1[[#This Row],[pred_stderr]]*SQRT(Table1[[#This Row],[pred_n]])</f>
        <v>22.476662544704851</v>
      </c>
      <c r="N11" s="3">
        <v>21.594878861901236</v>
      </c>
      <c r="O11" s="3">
        <v>11</v>
      </c>
      <c r="P11" s="3">
        <v>13</v>
      </c>
      <c r="Q11" s="3">
        <v>11.058663618867801</v>
      </c>
      <c r="R11" s="3" t="s">
        <v>94</v>
      </c>
      <c r="S11" s="3" t="s">
        <v>74</v>
      </c>
      <c r="T11" s="3" t="s">
        <v>78</v>
      </c>
      <c r="U11" s="3" t="s">
        <v>113</v>
      </c>
      <c r="V11" s="3" t="s">
        <v>74</v>
      </c>
      <c r="X11" s="3" t="s">
        <v>74</v>
      </c>
      <c r="Y11" s="3" t="s">
        <v>123</v>
      </c>
    </row>
    <row r="12" spans="1:26" x14ac:dyDescent="0.25">
      <c r="A12" s="3">
        <v>21</v>
      </c>
      <c r="B12" s="3" t="s">
        <v>68</v>
      </c>
      <c r="C12" s="3" t="s">
        <v>76</v>
      </c>
      <c r="D12" s="3" t="s">
        <v>76</v>
      </c>
      <c r="E12" s="3" t="s">
        <v>76</v>
      </c>
      <c r="F12" s="3" t="s">
        <v>76</v>
      </c>
      <c r="G12" s="3">
        <v>2004</v>
      </c>
      <c r="H12" s="3" t="s">
        <v>72</v>
      </c>
      <c r="I12" s="3">
        <v>4.7453194364024602</v>
      </c>
      <c r="J12" s="3">
        <v>0</v>
      </c>
      <c r="K12" s="3">
        <v>16.626277867193501</v>
      </c>
      <c r="L12" s="3">
        <v>4.6218946489404704</v>
      </c>
      <c r="M12" s="3">
        <f>Table1[[#This Row],[pred_stderr]]*SQRT(Table1[[#This Row],[pred_n]])</f>
        <v>12.228383827036666</v>
      </c>
      <c r="N12" s="3">
        <v>11.32128353480414</v>
      </c>
      <c r="O12" s="3">
        <v>5</v>
      </c>
      <c r="P12" s="3">
        <v>7</v>
      </c>
      <c r="Q12" s="3">
        <v>5.8886108951487204</v>
      </c>
      <c r="R12" s="3" t="s">
        <v>95</v>
      </c>
      <c r="S12" s="3" t="s">
        <v>75</v>
      </c>
      <c r="T12" s="3" t="s">
        <v>78</v>
      </c>
      <c r="U12" s="3" t="s">
        <v>113</v>
      </c>
      <c r="V12" s="3" t="s">
        <v>75</v>
      </c>
      <c r="X12" s="3" t="s">
        <v>75</v>
      </c>
      <c r="Y12" s="3" t="s">
        <v>123</v>
      </c>
    </row>
    <row r="13" spans="1:26" x14ac:dyDescent="0.25">
      <c r="A13" s="3">
        <v>5</v>
      </c>
      <c r="B13" s="3" t="s">
        <v>12</v>
      </c>
      <c r="C13" s="3" t="s">
        <v>85</v>
      </c>
      <c r="D13" s="3" t="s">
        <v>85</v>
      </c>
      <c r="E13" s="3" t="s">
        <v>85</v>
      </c>
      <c r="F13" s="3" t="s">
        <v>59</v>
      </c>
      <c r="G13" s="3">
        <v>2011</v>
      </c>
      <c r="H13" s="3" t="s">
        <v>12</v>
      </c>
      <c r="I13" s="3">
        <v>155.11716566127899</v>
      </c>
      <c r="J13" s="3">
        <v>0</v>
      </c>
      <c r="K13" s="3">
        <v>469.49361877581401</v>
      </c>
      <c r="L13" s="3">
        <v>73.065727787155396</v>
      </c>
      <c r="M13" s="3">
        <f>Table1[[#This Row],[pred_stderr]]*SQRT(Table1[[#This Row],[pred_n]])</f>
        <v>146.13145557431079</v>
      </c>
      <c r="N13" s="3">
        <v>126.55355281935026</v>
      </c>
      <c r="O13" s="3">
        <v>2</v>
      </c>
      <c r="P13" s="3">
        <v>4</v>
      </c>
      <c r="Q13" s="3">
        <v>116.621637795626</v>
      </c>
      <c r="R13" s="3" t="s">
        <v>34</v>
      </c>
      <c r="S13" s="3" t="s">
        <v>21</v>
      </c>
      <c r="T13" s="3" t="s">
        <v>49</v>
      </c>
      <c r="U13" s="3" t="s">
        <v>111</v>
      </c>
      <c r="V13" s="3" t="s">
        <v>23</v>
      </c>
      <c r="W13" s="3" t="s">
        <v>127</v>
      </c>
      <c r="X13" s="3" t="s">
        <v>107</v>
      </c>
      <c r="Y13" s="3" t="s">
        <v>122</v>
      </c>
    </row>
    <row r="14" spans="1:26" x14ac:dyDescent="0.25">
      <c r="A14" s="3">
        <v>11</v>
      </c>
      <c r="B14" s="3" t="s">
        <v>46</v>
      </c>
      <c r="C14" s="3" t="s">
        <v>81</v>
      </c>
      <c r="D14" s="3" t="s">
        <v>81</v>
      </c>
      <c r="E14" s="3" t="s">
        <v>102</v>
      </c>
      <c r="F14" s="3" t="s">
        <v>58</v>
      </c>
      <c r="G14" s="3">
        <v>1996</v>
      </c>
      <c r="H14" s="3" t="s">
        <v>35</v>
      </c>
      <c r="I14" s="3">
        <v>109.805235661056</v>
      </c>
      <c r="J14" s="3">
        <v>98.164822926272706</v>
      </c>
      <c r="K14" s="3">
        <v>121.445648395839</v>
      </c>
      <c r="L14" s="3">
        <v>4.9227325343305903</v>
      </c>
      <c r="M14" s="3">
        <f>Table1[[#This Row],[pred_stderr]]*SQRT(Table1[[#This Row],[pred_n]])</f>
        <v>14.768197602991771</v>
      </c>
      <c r="N14" s="3">
        <v>13.923590227971198</v>
      </c>
      <c r="O14" s="3">
        <v>7</v>
      </c>
      <c r="P14" s="3">
        <v>9</v>
      </c>
      <c r="Q14" s="3">
        <v>13.0554178048361</v>
      </c>
      <c r="R14" s="3" t="s">
        <v>96</v>
      </c>
      <c r="S14" s="3" t="s">
        <v>21</v>
      </c>
      <c r="T14" s="3" t="s">
        <v>50</v>
      </c>
      <c r="U14" s="3" t="s">
        <v>110</v>
      </c>
      <c r="V14" s="3" t="s">
        <v>23</v>
      </c>
      <c r="W14" s="3" t="s">
        <v>127</v>
      </c>
      <c r="X14" s="3" t="s">
        <v>107</v>
      </c>
      <c r="Y14" s="3" t="s">
        <v>118</v>
      </c>
      <c r="Z14" s="3">
        <v>1</v>
      </c>
    </row>
    <row r="15" spans="1:26" x14ac:dyDescent="0.25">
      <c r="A15" s="3">
        <v>12</v>
      </c>
      <c r="B15" s="3" t="s">
        <v>46</v>
      </c>
      <c r="C15" s="3" t="s">
        <v>81</v>
      </c>
      <c r="D15" s="3" t="s">
        <v>81</v>
      </c>
      <c r="E15" s="3" t="s">
        <v>99</v>
      </c>
      <c r="F15" s="3" t="s">
        <v>58</v>
      </c>
      <c r="G15" s="3">
        <v>1996</v>
      </c>
      <c r="H15" s="3" t="s">
        <v>36</v>
      </c>
      <c r="I15" s="3">
        <v>115.87160677271</v>
      </c>
      <c r="J15" s="3">
        <v>108.046118738356</v>
      </c>
      <c r="K15" s="3">
        <v>123.697094807064</v>
      </c>
      <c r="L15" s="3">
        <v>3.3094002267307498</v>
      </c>
      <c r="M15" s="3">
        <f>Table1[[#This Row],[pred_stderr]]*SQRT(Table1[[#This Row],[pred_n]])</f>
        <v>9.9282006801922495</v>
      </c>
      <c r="N15" s="3">
        <v>9.3603973679264456</v>
      </c>
      <c r="O15" s="3">
        <v>7</v>
      </c>
      <c r="P15" s="3">
        <v>9</v>
      </c>
      <c r="Q15" s="3">
        <v>8.3620939962129999</v>
      </c>
      <c r="R15" s="3" t="s">
        <v>27</v>
      </c>
      <c r="S15" s="3" t="s">
        <v>32</v>
      </c>
      <c r="T15" s="3" t="s">
        <v>32</v>
      </c>
      <c r="U15" s="3" t="s">
        <v>112</v>
      </c>
      <c r="V15" s="3" t="s">
        <v>23</v>
      </c>
      <c r="W15" s="3" t="s">
        <v>127</v>
      </c>
      <c r="X15" s="3" t="s">
        <v>107</v>
      </c>
      <c r="Y15" s="3" t="s">
        <v>118</v>
      </c>
      <c r="Z15" s="3">
        <v>1</v>
      </c>
    </row>
    <row r="16" spans="1:26" x14ac:dyDescent="0.25">
      <c r="A16" s="3">
        <v>13</v>
      </c>
      <c r="B16" s="3" t="s">
        <v>46</v>
      </c>
      <c r="C16" s="3" t="s">
        <v>81</v>
      </c>
      <c r="D16" s="3" t="s">
        <v>81</v>
      </c>
      <c r="E16" s="3" t="s">
        <v>100</v>
      </c>
      <c r="F16" s="3" t="s">
        <v>58</v>
      </c>
      <c r="G16" s="3">
        <v>1996</v>
      </c>
      <c r="H16" s="3" t="s">
        <v>37</v>
      </c>
      <c r="I16" s="3">
        <v>114.667535450263</v>
      </c>
      <c r="J16" s="3">
        <v>106.29527128005201</v>
      </c>
      <c r="K16" s="3">
        <v>123.03979962047499</v>
      </c>
      <c r="L16" s="3">
        <v>3.54063194800273</v>
      </c>
      <c r="M16" s="3">
        <f>Table1[[#This Row],[pred_stderr]]*SQRT(Table1[[#This Row],[pred_n]])</f>
        <v>10.62189584400819</v>
      </c>
      <c r="N16" s="3">
        <v>10.014419440473864</v>
      </c>
      <c r="O16" s="3">
        <v>7</v>
      </c>
      <c r="P16" s="3">
        <v>9</v>
      </c>
      <c r="Q16" s="3">
        <v>9.0378947684987292</v>
      </c>
      <c r="R16" s="3" t="s">
        <v>28</v>
      </c>
      <c r="S16" s="3" t="s">
        <v>32</v>
      </c>
      <c r="T16" s="3" t="s">
        <v>32</v>
      </c>
      <c r="U16" s="3" t="s">
        <v>112</v>
      </c>
      <c r="V16" s="3" t="s">
        <v>23</v>
      </c>
      <c r="W16" s="3" t="s">
        <v>127</v>
      </c>
      <c r="X16" s="3" t="s">
        <v>107</v>
      </c>
      <c r="Y16" s="3" t="s">
        <v>118</v>
      </c>
      <c r="Z16" s="3">
        <v>1</v>
      </c>
    </row>
    <row r="17" spans="1:26" x14ac:dyDescent="0.25">
      <c r="A17" s="3">
        <v>14</v>
      </c>
      <c r="B17" s="3" t="s">
        <v>46</v>
      </c>
      <c r="C17" s="3" t="s">
        <v>81</v>
      </c>
      <c r="D17" s="3" t="s">
        <v>81</v>
      </c>
      <c r="E17" s="3" t="s">
        <v>101</v>
      </c>
      <c r="F17" s="3" t="s">
        <v>58</v>
      </c>
      <c r="G17" s="3">
        <v>1996</v>
      </c>
      <c r="H17" s="3" t="s">
        <v>38</v>
      </c>
      <c r="I17" s="3">
        <v>159.65175106109601</v>
      </c>
      <c r="J17" s="3">
        <v>122.820017133855</v>
      </c>
      <c r="K17" s="3">
        <v>196.48348498833701</v>
      </c>
      <c r="L17" s="3">
        <v>15.5761465706154</v>
      </c>
      <c r="M17" s="3">
        <f>Table1[[#This Row],[pred_stderr]]*SQRT(Table1[[#This Row],[pred_n]])</f>
        <v>46.7284397118462</v>
      </c>
      <c r="N17" s="3">
        <v>44.055995459350946</v>
      </c>
      <c r="O17" s="3">
        <v>7</v>
      </c>
      <c r="P17" s="3">
        <v>9</v>
      </c>
      <c r="Q17" s="3">
        <v>24.373256352313899</v>
      </c>
      <c r="R17" s="3" t="s">
        <v>29</v>
      </c>
      <c r="S17" s="3" t="s">
        <v>32</v>
      </c>
      <c r="T17" s="3" t="s">
        <v>32</v>
      </c>
      <c r="U17" s="3" t="s">
        <v>112</v>
      </c>
      <c r="V17" s="3" t="s">
        <v>23</v>
      </c>
      <c r="W17" s="3" t="s">
        <v>127</v>
      </c>
      <c r="X17" s="3" t="s">
        <v>107</v>
      </c>
      <c r="Y17" s="3" t="s">
        <v>118</v>
      </c>
      <c r="Z17" s="3">
        <v>2</v>
      </c>
    </row>
    <row r="18" spans="1:26" x14ac:dyDescent="0.25">
      <c r="A18" s="3">
        <v>15</v>
      </c>
      <c r="B18" s="3" t="s">
        <v>46</v>
      </c>
      <c r="C18" s="3" t="s">
        <v>81</v>
      </c>
      <c r="D18" s="3" t="s">
        <v>81</v>
      </c>
      <c r="E18" s="3" t="s">
        <v>103</v>
      </c>
      <c r="F18" s="3" t="s">
        <v>58</v>
      </c>
      <c r="G18" s="3">
        <v>1996</v>
      </c>
      <c r="H18" s="3" t="s">
        <v>39</v>
      </c>
      <c r="I18" s="3">
        <v>94.747700216450298</v>
      </c>
      <c r="J18" s="3">
        <v>83.994531431678098</v>
      </c>
      <c r="K18" s="3">
        <v>105.50086900122299</v>
      </c>
      <c r="L18" s="3">
        <v>4.5475169162834304</v>
      </c>
      <c r="M18" s="3">
        <f>Table1[[#This Row],[pred_stderr]]*SQRT(Table1[[#This Row],[pred_n]])</f>
        <v>13.64255074885029</v>
      </c>
      <c r="N18" s="3">
        <v>12.862320196258205</v>
      </c>
      <c r="O18" s="3">
        <v>7</v>
      </c>
      <c r="P18" s="3">
        <v>9</v>
      </c>
      <c r="Q18" s="3">
        <v>13.3005476821683</v>
      </c>
      <c r="R18" s="3" t="s">
        <v>30</v>
      </c>
      <c r="S18" s="3" t="s">
        <v>32</v>
      </c>
      <c r="T18" s="3" t="s">
        <v>32</v>
      </c>
      <c r="U18" s="3" t="s">
        <v>112</v>
      </c>
      <c r="V18" s="3" t="s">
        <v>23</v>
      </c>
      <c r="W18" s="3" t="s">
        <v>127</v>
      </c>
      <c r="X18" s="3" t="s">
        <v>107</v>
      </c>
      <c r="Y18" s="3" t="s">
        <v>118</v>
      </c>
      <c r="Z18" s="3">
        <v>1</v>
      </c>
    </row>
    <row r="19" spans="1:26" x14ac:dyDescent="0.25">
      <c r="A19" s="3">
        <v>6</v>
      </c>
      <c r="B19" s="3" t="s">
        <v>13</v>
      </c>
      <c r="C19" s="3" t="s">
        <v>89</v>
      </c>
      <c r="D19" s="3" t="s">
        <v>89</v>
      </c>
      <c r="E19" s="3" t="s">
        <v>89</v>
      </c>
      <c r="F19" s="3" t="s">
        <v>86</v>
      </c>
      <c r="G19" s="3">
        <v>1976</v>
      </c>
      <c r="H19" s="3" t="s">
        <v>13</v>
      </c>
      <c r="I19" s="3">
        <v>165.21609307317399</v>
      </c>
      <c r="J19" s="3">
        <v>28.943394258817801</v>
      </c>
      <c r="K19" s="3">
        <v>301.48879188753</v>
      </c>
      <c r="L19" s="3">
        <v>42.820109356788599</v>
      </c>
      <c r="M19" s="3">
        <f>Table1[[#This Row],[pred_stderr]]*SQRT(Table1[[#This Row],[pred_n]])</f>
        <v>95.748675325754107</v>
      </c>
      <c r="N19" s="3">
        <v>85.640218713577198</v>
      </c>
      <c r="O19" s="3">
        <v>3</v>
      </c>
      <c r="P19" s="3">
        <v>5</v>
      </c>
      <c r="Q19" s="3">
        <v>1.3490482846658101</v>
      </c>
      <c r="R19" s="3" t="s">
        <v>40</v>
      </c>
      <c r="S19" s="3" t="s">
        <v>21</v>
      </c>
      <c r="T19" s="3" t="s">
        <v>49</v>
      </c>
      <c r="U19" s="3" t="s">
        <v>111</v>
      </c>
      <c r="V19" s="3" t="s">
        <v>23</v>
      </c>
      <c r="W19" s="3" t="s">
        <v>127</v>
      </c>
      <c r="X19" s="3" t="s">
        <v>107</v>
      </c>
      <c r="Y19" s="3" t="s">
        <v>119</v>
      </c>
    </row>
    <row r="20" spans="1:26" x14ac:dyDescent="0.25">
      <c r="A20" s="3">
        <v>20</v>
      </c>
      <c r="B20" s="3" t="s">
        <v>69</v>
      </c>
      <c r="C20" s="3" t="s">
        <v>77</v>
      </c>
      <c r="D20" s="3" t="s">
        <v>77</v>
      </c>
      <c r="E20" s="3" t="s">
        <v>104</v>
      </c>
      <c r="F20" s="3" t="s">
        <v>77</v>
      </c>
      <c r="G20" s="3">
        <v>2006</v>
      </c>
      <c r="H20" s="3" t="s">
        <v>71</v>
      </c>
      <c r="I20" s="3">
        <v>75.297619047619094</v>
      </c>
      <c r="J20" s="3">
        <v>56.7806254271364</v>
      </c>
      <c r="K20" s="3">
        <v>93.814612668101702</v>
      </c>
      <c r="L20" s="3">
        <v>7.5674951722588997</v>
      </c>
      <c r="M20" s="3">
        <f>Table1[[#This Row],[pred_stderr]]*SQRT(Table1[[#This Row],[pred_n]])</f>
        <v>21.404108611602915</v>
      </c>
      <c r="N20" s="3">
        <v>20.021710273478945</v>
      </c>
      <c r="O20" s="3">
        <v>6</v>
      </c>
      <c r="P20" s="3">
        <v>8</v>
      </c>
      <c r="Q20" s="3">
        <v>20.911994355788</v>
      </c>
      <c r="R20" s="3" t="s">
        <v>94</v>
      </c>
      <c r="S20" s="3" t="s">
        <v>74</v>
      </c>
      <c r="T20" s="3" t="s">
        <v>78</v>
      </c>
      <c r="U20" s="3" t="s">
        <v>113</v>
      </c>
      <c r="V20" s="3" t="s">
        <v>74</v>
      </c>
      <c r="X20" s="3" t="s">
        <v>74</v>
      </c>
      <c r="Y20" s="3" t="s">
        <v>124</v>
      </c>
    </row>
    <row r="21" spans="1:26" x14ac:dyDescent="0.25">
      <c r="A21" s="3">
        <v>22</v>
      </c>
      <c r="B21" s="3" t="s">
        <v>69</v>
      </c>
      <c r="C21" s="3" t="s">
        <v>77</v>
      </c>
      <c r="D21" s="3" t="s">
        <v>77</v>
      </c>
      <c r="E21" s="3" t="s">
        <v>105</v>
      </c>
      <c r="F21" s="3" t="s">
        <v>77</v>
      </c>
      <c r="G21" s="3">
        <v>2006</v>
      </c>
      <c r="H21" s="3" t="s">
        <v>73</v>
      </c>
      <c r="I21" s="3">
        <v>70.4166666666667</v>
      </c>
      <c r="J21" s="3">
        <v>48.989017459068798</v>
      </c>
      <c r="K21" s="3">
        <v>91.844315874264595</v>
      </c>
      <c r="L21" s="3">
        <v>8.7570172164442308</v>
      </c>
      <c r="M21" s="3">
        <f>Table1[[#This Row],[pred_stderr]]*SQRT(Table1[[#This Row],[pred_n]])</f>
        <v>24.768585026860244</v>
      </c>
      <c r="N21" s="3">
        <v>23.168889781422518</v>
      </c>
      <c r="O21" s="3">
        <v>6</v>
      </c>
      <c r="P21" s="3">
        <v>8</v>
      </c>
      <c r="Q21" s="3">
        <v>24.199116145475699</v>
      </c>
      <c r="R21" s="3" t="s">
        <v>95</v>
      </c>
      <c r="S21" s="3" t="s">
        <v>75</v>
      </c>
      <c r="T21" s="3" t="s">
        <v>78</v>
      </c>
      <c r="U21" s="3" t="s">
        <v>113</v>
      </c>
      <c r="V21" s="3" t="s">
        <v>75</v>
      </c>
      <c r="X21" s="3" t="s">
        <v>75</v>
      </c>
      <c r="Y21" s="3" t="s">
        <v>124</v>
      </c>
    </row>
    <row r="22" spans="1:26" x14ac:dyDescent="0.25">
      <c r="A22" s="3">
        <v>7</v>
      </c>
      <c r="B22" s="3" t="s">
        <v>14</v>
      </c>
      <c r="C22" s="3" t="s">
        <v>90</v>
      </c>
      <c r="D22" s="3" t="s">
        <v>90</v>
      </c>
      <c r="E22" s="3" t="s">
        <v>90</v>
      </c>
      <c r="F22" s="3" t="s">
        <v>60</v>
      </c>
      <c r="G22" s="3">
        <v>2010</v>
      </c>
      <c r="H22" s="3" t="s">
        <v>14</v>
      </c>
      <c r="I22" s="3">
        <v>140.01444893785899</v>
      </c>
      <c r="J22" s="3">
        <v>110.33183096002401</v>
      </c>
      <c r="K22" s="3">
        <v>169.69706691569499</v>
      </c>
      <c r="L22" s="3">
        <v>12.5527842141693</v>
      </c>
      <c r="M22" s="3">
        <f>Table1[[#This Row],[pred_stderr]]*SQRT(Table1[[#This Row],[pred_n]])</f>
        <v>37.6583526425079</v>
      </c>
      <c r="N22" s="3">
        <v>35.504635362442237</v>
      </c>
      <c r="O22" s="3">
        <v>7</v>
      </c>
      <c r="P22" s="3">
        <v>9</v>
      </c>
      <c r="Q22" s="3">
        <v>37.188880716072497</v>
      </c>
      <c r="R22" s="3" t="s">
        <v>41</v>
      </c>
      <c r="S22" s="3" t="s">
        <v>21</v>
      </c>
      <c r="T22" s="3" t="s">
        <v>49</v>
      </c>
      <c r="U22" s="3" t="s">
        <v>111</v>
      </c>
      <c r="V22" s="3" t="s">
        <v>23</v>
      </c>
      <c r="W22" s="3" t="s">
        <v>127</v>
      </c>
      <c r="X22" s="3" t="s">
        <v>107</v>
      </c>
      <c r="Y22" s="3" t="s">
        <v>120</v>
      </c>
    </row>
    <row r="23" spans="1:26" x14ac:dyDescent="0.25">
      <c r="A23" s="3">
        <v>8</v>
      </c>
      <c r="B23" s="3" t="s">
        <v>15</v>
      </c>
      <c r="C23" s="3" t="s">
        <v>91</v>
      </c>
      <c r="D23" s="3" t="s">
        <v>91</v>
      </c>
      <c r="E23" s="3" t="s">
        <v>91</v>
      </c>
      <c r="F23" s="3" t="s">
        <v>57</v>
      </c>
      <c r="G23" s="3">
        <v>1973</v>
      </c>
      <c r="H23" s="3" t="s">
        <v>15</v>
      </c>
      <c r="I23" s="3">
        <v>387.39198219122801</v>
      </c>
      <c r="J23" s="3">
        <v>297.12712053623801</v>
      </c>
      <c r="K23" s="3">
        <v>477.65684384621801</v>
      </c>
      <c r="L23" s="3">
        <v>36.889298489748597</v>
      </c>
      <c r="M23" s="3">
        <f>Table1[[#This Row],[pred_stderr]]*SQRT(Table1[[#This Row],[pred_n]])</f>
        <v>104.33869246126361</v>
      </c>
      <c r="N23" s="3">
        <v>97.599909843505372</v>
      </c>
      <c r="O23" s="3">
        <v>6</v>
      </c>
      <c r="P23" s="3">
        <v>8</v>
      </c>
      <c r="Q23" s="3">
        <v>46.855564372530402</v>
      </c>
      <c r="R23" s="3" t="s">
        <v>40</v>
      </c>
      <c r="S23" s="3" t="s">
        <v>21</v>
      </c>
      <c r="T23" s="3" t="s">
        <v>49</v>
      </c>
      <c r="U23" s="3" t="s">
        <v>111</v>
      </c>
      <c r="V23" s="3" t="s">
        <v>24</v>
      </c>
      <c r="W23" s="3" t="s">
        <v>126</v>
      </c>
      <c r="X23" s="3" t="s">
        <v>107</v>
      </c>
      <c r="Y23" s="3" t="s">
        <v>121</v>
      </c>
    </row>
    <row r="24" spans="1:26" x14ac:dyDescent="0.25">
      <c r="A24" s="3">
        <v>9</v>
      </c>
      <c r="B24" s="3" t="s">
        <v>16</v>
      </c>
      <c r="C24" s="3" t="s">
        <v>87</v>
      </c>
      <c r="D24" s="3" t="s">
        <v>87</v>
      </c>
      <c r="E24" s="3" t="s">
        <v>87</v>
      </c>
      <c r="F24" s="3" t="s">
        <v>61</v>
      </c>
      <c r="G24" s="3">
        <v>1975</v>
      </c>
      <c r="H24" s="3" t="s">
        <v>16</v>
      </c>
      <c r="I24" s="3">
        <v>391.65673837867899</v>
      </c>
      <c r="J24" s="3">
        <v>0</v>
      </c>
      <c r="K24" s="3">
        <v>1559.7144238132901</v>
      </c>
      <c r="L24" s="3">
        <v>367.03138824222202</v>
      </c>
      <c r="M24" s="3">
        <f>Table1[[#This Row],[pred_stderr]]*SQRT(Table1[[#This Row],[pred_n]])</f>
        <v>820.70713398572548</v>
      </c>
      <c r="N24" s="3">
        <v>734.06277648444404</v>
      </c>
      <c r="O24" s="3">
        <v>3</v>
      </c>
      <c r="P24" s="3">
        <v>5</v>
      </c>
      <c r="Q24" s="3">
        <v>2.7681448256585699</v>
      </c>
      <c r="R24" s="3" t="s">
        <v>40</v>
      </c>
      <c r="S24" s="3" t="s">
        <v>21</v>
      </c>
      <c r="T24" s="3" t="s">
        <v>49</v>
      </c>
      <c r="U24" s="3" t="s">
        <v>111</v>
      </c>
      <c r="V24" s="3" t="s">
        <v>23</v>
      </c>
      <c r="W24" s="3" t="s">
        <v>127</v>
      </c>
      <c r="X24" s="3" t="s">
        <v>107</v>
      </c>
      <c r="Y24" s="3" t="s">
        <v>119</v>
      </c>
    </row>
    <row r="25" spans="1:26" x14ac:dyDescent="0.25">
      <c r="A25" s="3">
        <v>10</v>
      </c>
      <c r="B25" s="3" t="s">
        <v>17</v>
      </c>
      <c r="C25" s="3" t="s">
        <v>88</v>
      </c>
      <c r="D25" s="3" t="s">
        <v>88</v>
      </c>
      <c r="E25" s="3" t="s">
        <v>88</v>
      </c>
      <c r="F25" s="3" t="s">
        <v>61</v>
      </c>
      <c r="G25" s="3">
        <v>1978</v>
      </c>
      <c r="H25" s="3" t="s">
        <v>17</v>
      </c>
      <c r="I25" s="3">
        <v>101.82955223193601</v>
      </c>
      <c r="J25" s="3">
        <v>66.286669135860393</v>
      </c>
      <c r="K25" s="3">
        <v>137.37243532801099</v>
      </c>
      <c r="L25" s="3">
        <v>11.168415642100401</v>
      </c>
      <c r="M25" s="3">
        <f>Table1[[#This Row],[pred_stderr]]*SQRT(Table1[[#This Row],[pred_n]])</f>
        <v>24.973336576708459</v>
      </c>
      <c r="N25" s="3">
        <v>22.336831284200802</v>
      </c>
      <c r="O25" s="3">
        <v>3</v>
      </c>
      <c r="P25" s="3">
        <v>5</v>
      </c>
      <c r="Q25" s="3">
        <v>8.7814965221198094</v>
      </c>
      <c r="R25" s="3" t="s">
        <v>40</v>
      </c>
      <c r="S25" s="3" t="s">
        <v>21</v>
      </c>
      <c r="T25" s="3" t="s">
        <v>49</v>
      </c>
      <c r="U25" s="3" t="s">
        <v>111</v>
      </c>
      <c r="V25" s="3" t="s">
        <v>23</v>
      </c>
      <c r="W25" s="3" t="s">
        <v>127</v>
      </c>
      <c r="X25" s="3" t="s">
        <v>107</v>
      </c>
      <c r="Y25" s="3" t="s">
        <v>119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camillezimmer</dc:creator>
  <cp:lastModifiedBy>zim.camille@gmail.com</cp:lastModifiedBy>
  <dcterms:created xsi:type="dcterms:W3CDTF">2022-12-27T19:58:27Z</dcterms:created>
  <dcterms:modified xsi:type="dcterms:W3CDTF">2023-07-27T19:02:10Z</dcterms:modified>
</cp:coreProperties>
</file>