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ic-my.sharepoint.com/personal/camillezimmer_uvic_ca/Documents/U Vic/PhD/Yeast data extraction Dose response/R_LP/"/>
    </mc:Choice>
  </mc:AlternateContent>
  <xr:revisionPtr revIDLastSave="147" documentId="8_{506B0F9B-E4AE-4DE9-8EFA-AAE38D50F3D7}" xr6:coauthVersionLast="47" xr6:coauthVersionMax="47" xr10:uidLastSave="{13EB7650-6156-4807-B7FD-E20DB3587E07}"/>
  <bookViews>
    <workbookView xWindow="-120" yWindow="-120" windowWidth="29040" windowHeight="15720" xr2:uid="{71C22D9A-004D-4C3B-939A-751614458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1" l="1"/>
  <c r="H28" i="1"/>
  <c r="H14" i="1"/>
  <c r="H5" i="1"/>
  <c r="H4" i="1"/>
  <c r="H6" i="1"/>
  <c r="H7" i="1"/>
  <c r="H8" i="1"/>
  <c r="H9" i="1"/>
  <c r="H10" i="1"/>
  <c r="H11" i="1"/>
  <c r="H12" i="1"/>
  <c r="H13" i="1"/>
  <c r="H15" i="1"/>
  <c r="H16" i="1"/>
  <c r="H17" i="1"/>
  <c r="H18" i="1"/>
  <c r="H19" i="1"/>
  <c r="H20" i="1"/>
  <c r="H21" i="1"/>
  <c r="H26" i="1"/>
  <c r="H27" i="1"/>
  <c r="H35" i="1"/>
  <c r="H36" i="1"/>
  <c r="H42" i="1"/>
  <c r="H43" i="1"/>
  <c r="H44" i="1"/>
  <c r="H45" i="1"/>
  <c r="H46" i="1"/>
  <c r="P42" i="1"/>
  <c r="P43" i="1"/>
  <c r="P44" i="1"/>
  <c r="P45" i="1"/>
  <c r="P46" i="1"/>
  <c r="P47" i="1"/>
  <c r="P48" i="1"/>
  <c r="P49" i="1"/>
  <c r="P50" i="1"/>
  <c r="P51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</calcChain>
</file>

<file path=xl/sharedStrings.xml><?xml version="1.0" encoding="utf-8"?>
<sst xmlns="http://schemas.openxmlformats.org/spreadsheetml/2006/main" count="410" uniqueCount="115">
  <si>
    <t>paper_ID</t>
  </si>
  <si>
    <t>pred_val</t>
  </si>
  <si>
    <t>pred_l95</t>
  </si>
  <si>
    <t>pred_u95</t>
  </si>
  <si>
    <t>pred_stderr</t>
  </si>
  <si>
    <t>pred_df</t>
  </si>
  <si>
    <t>pred_n</t>
  </si>
  <si>
    <t>pred_resid</t>
  </si>
  <si>
    <t>daryany_2008</t>
  </si>
  <si>
    <t>delcarratore_2002</t>
  </si>
  <si>
    <t>kim_2004</t>
  </si>
  <si>
    <t>nunes_1975</t>
  </si>
  <si>
    <t>schenk_2011</t>
  </si>
  <si>
    <t>swietlinska_1976</t>
  </si>
  <si>
    <t>watanabe_2010</t>
  </si>
  <si>
    <t>waters_1973</t>
  </si>
  <si>
    <t>zuk_1975</t>
  </si>
  <si>
    <t>zuk_1978</t>
  </si>
  <si>
    <r>
      <t>Summary of predicted fluence values (J/m</t>
    </r>
    <r>
      <rPr>
        <vertAlign val="superscript"/>
        <sz val="18"/>
        <color theme="1"/>
        <rFont val="Calibri"/>
        <family val="2"/>
        <scheme val="minor"/>
      </rPr>
      <t>2</t>
    </r>
    <r>
      <rPr>
        <sz val="18"/>
        <color theme="1"/>
        <rFont val="Calibri"/>
        <family val="2"/>
        <scheme val="minor"/>
      </rPr>
      <t>) for 2 LRV</t>
    </r>
  </si>
  <si>
    <t>ref_num</t>
  </si>
  <si>
    <t>pred_stddev</t>
  </si>
  <si>
    <t>strain_name</t>
  </si>
  <si>
    <t>RC43a</t>
  </si>
  <si>
    <t>YNN281</t>
  </si>
  <si>
    <t>YNN281xYNN282</t>
  </si>
  <si>
    <t>YNN282</t>
  </si>
  <si>
    <t>calc_stdev</t>
  </si>
  <si>
    <t>XS800</t>
  </si>
  <si>
    <t>KE 162</t>
  </si>
  <si>
    <t>RAD 197/2d</t>
  </si>
  <si>
    <t>NBRC 1046</t>
  </si>
  <si>
    <t>N123</t>
  </si>
  <si>
    <t>sommer_1996</t>
  </si>
  <si>
    <t>moustacchi_1970</t>
  </si>
  <si>
    <t>bisquert_2018</t>
  </si>
  <si>
    <t>BY4743</t>
  </si>
  <si>
    <t>qian_2004</t>
  </si>
  <si>
    <t>usepa_2006</t>
  </si>
  <si>
    <t>USEPA (2006)</t>
  </si>
  <si>
    <t>Daryany et al. (2008)</t>
  </si>
  <si>
    <t>Bisquert et al. (2018)</t>
  </si>
  <si>
    <t>Sommer et al. (1996)</t>
  </si>
  <si>
    <t>Del Carratore et al. (2002)</t>
  </si>
  <si>
    <t>Kim et al. (2004)</t>
  </si>
  <si>
    <t>Nunes et al. (1975)</t>
  </si>
  <si>
    <t>Schenk et al. (2011)</t>
  </si>
  <si>
    <t>Zuk et al. (1975)</t>
  </si>
  <si>
    <t>Zuk et al. (1978)</t>
  </si>
  <si>
    <t>Swietlinska et al. (1976)</t>
  </si>
  <si>
    <t>Watanabe et al. (2010)</t>
  </si>
  <si>
    <t>Waters and Parry (1973)</t>
  </si>
  <si>
    <t>Cryptosporidium</t>
  </si>
  <si>
    <t>Giardia</t>
  </si>
  <si>
    <t>Moustacchi and Enteric (1970)</t>
  </si>
  <si>
    <t>organism_name</t>
  </si>
  <si>
    <t>rownames_forpub</t>
  </si>
  <si>
    <t>strain_category_pub</t>
  </si>
  <si>
    <t>Baker's yeast</t>
  </si>
  <si>
    <t>Wild-type</t>
  </si>
  <si>
    <t>Laboratory strain</t>
  </si>
  <si>
    <t>Protozoa</t>
  </si>
  <si>
    <t>water_type_pub</t>
  </si>
  <si>
    <t>PBS (7.4)</t>
  </si>
  <si>
    <t>NS (NS)</t>
  </si>
  <si>
    <t>Distilled (7.0)</t>
  </si>
  <si>
    <t>PBS (7.5)</t>
  </si>
  <si>
    <t>PBS (7.0)</t>
  </si>
  <si>
    <t>Mineral (6.7)</t>
  </si>
  <si>
    <t>Saline (NS)</t>
  </si>
  <si>
    <t>Peptone water (7.2)</t>
  </si>
  <si>
    <t>Various</t>
  </si>
  <si>
    <t>Post-filtration water</t>
  </si>
  <si>
    <t>growth_phase_pub</t>
  </si>
  <si>
    <t>Logarithmic</t>
  </si>
  <si>
    <t>Stationary</t>
  </si>
  <si>
    <t>pred_yint_b</t>
  </si>
  <si>
    <t>pred_yint_b_l95</t>
  </si>
  <si>
    <t>pred_yint_b_u95</t>
  </si>
  <si>
    <t>slope</t>
  </si>
  <si>
    <t>slope_l95</t>
  </si>
  <si>
    <t>slope_u95</t>
  </si>
  <si>
    <t>Qian et al. (2004), restricted to LRV &lt; 5</t>
  </si>
  <si>
    <t>temp_C</t>
  </si>
  <si>
    <t>buschini_2004</t>
  </si>
  <si>
    <t>hays_1967</t>
  </si>
  <si>
    <t>USEPA_1991</t>
  </si>
  <si>
    <t>Buschini et al. (2004)</t>
  </si>
  <si>
    <t>Hays et al. (1967)</t>
  </si>
  <si>
    <t>USEPA (1991)</t>
  </si>
  <si>
    <t xml:space="preserve">  </t>
  </si>
  <si>
    <t>D7 diploid</t>
  </si>
  <si>
    <t>Yeast</t>
  </si>
  <si>
    <t>NS</t>
  </si>
  <si>
    <t>Acetate buffer (5.3)</t>
  </si>
  <si>
    <t>USDA buffer (8.6)</t>
  </si>
  <si>
    <t>disinfection_type</t>
  </si>
  <si>
    <t>UV</t>
  </si>
  <si>
    <t>Free chlorine</t>
  </si>
  <si>
    <t>Drinking water (6.5)</t>
  </si>
  <si>
    <t>Drinking water (7.0)</t>
  </si>
  <si>
    <t>Drinking water (7.5)</t>
  </si>
  <si>
    <t>Drinking water (8.0)</t>
  </si>
  <si>
    <t>Drinking water (8.5)</t>
  </si>
  <si>
    <t>Drinking water (6-9)</t>
  </si>
  <si>
    <t>dubeau_1979</t>
  </si>
  <si>
    <t>Dubeau and Chung (1979)</t>
  </si>
  <si>
    <t>Chlorine dioxide</t>
  </si>
  <si>
    <t>Ozone</t>
  </si>
  <si>
    <t>C465-7A</t>
  </si>
  <si>
    <t>NBRC1046</t>
  </si>
  <si>
    <t>Early stationary (40h)</t>
  </si>
  <si>
    <t>Late stationary (48h)</t>
  </si>
  <si>
    <t>Logarithmic (20h)</t>
  </si>
  <si>
    <t>YEPD broth (6.5)</t>
  </si>
  <si>
    <t>strain_name_gt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</si>
</sst>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perscript"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top"/>
    </xf>
    <xf numFmtId="11" fontId="0" fillId="0" borderId="0" xfId="0" applyNumberFormat="1" applyAlignment="1">
      <alignment horizontal="left" vertical="top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28"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C1DA5-680F-4413-A7A3-D3F3015ACF84}" name="Table1" displayName="Table1" ref="A3:Z51" totalsRowShown="0" headerRowDxfId="27" dataDxfId="26">
  <autoFilter ref="A3:Z51" xr:uid="{44CC1DA5-680F-4413-A7A3-D3F3015ACF84}"/>
  <sortState xmlns:xlrd2="http://schemas.microsoft.com/office/spreadsheetml/2017/richdata2" ref="A4:T25">
    <sortCondition ref="A3:A25"/>
  </sortState>
  <tableColumns count="26">
    <tableColumn id="1" xr3:uid="{A94E344E-5EEA-4FBC-AEB6-3FB8ABA98A0F}" name="ref_num" dataDxfId="25"/>
    <tableColumn id="19" xr3:uid="{47A57C6E-3715-4236-93F8-7350E3FFE0D3}" name="disinfection_type" dataDxfId="24"/>
    <tableColumn id="2" xr3:uid="{AAC8CC96-7F35-4B65-9A1C-0C8266751EDD}" name="paper_ID" dataDxfId="23"/>
    <tableColumn id="22" xr3:uid="{5C07CA48-1E7B-48B4-B7A8-F56F6B0C2C65}" name="rownames_forpub" dataDxfId="22"/>
    <tableColumn id="38" xr3:uid="{70BD3A79-8FBF-421C-B1D9-90977BC9840B}" name="organism_name" dataDxfId="21"/>
    <tableColumn id="37" xr3:uid="{37FA2AFA-8394-4EAD-8547-F39C1571114A}" name="strain_category_pub" dataDxfId="20"/>
    <tableColumn id="36" xr3:uid="{C45DC812-003E-44C6-B6EE-F8E324BECC55}" name="strain_name" dataDxfId="19"/>
    <tableColumn id="10" xr3:uid="{97F0C7F0-7134-491C-BD4B-65424E7A43B7}" name="strain_name_gt" dataDxfId="0">
      <calculatedColumnFormula>_xlfn.CONCAT(Table1[[#This Row],[strain_category_pub]], " ", "(", Table1[[#This Row],[strain_name]], ")")</calculatedColumnFormula>
    </tableColumn>
    <tableColumn id="34" xr3:uid="{59DC2656-11E0-48F9-A9D2-88E7A8B170EC}" name="growth_phase_pub" dataDxfId="18"/>
    <tableColumn id="26" xr3:uid="{2BF547D8-E44A-48CB-B209-CE2703AAF1A1}" name="water_type_pub" dataDxfId="17"/>
    <tableColumn id="20" xr3:uid="{C7642C15-3231-40A3-ABCC-FBDE005EF0E7}" name="temp_C" dataDxfId="16"/>
    <tableColumn id="3" xr3:uid="{5BF93957-9A92-4965-B756-829210932494}" name="pred_val" dataDxfId="15"/>
    <tableColumn id="4" xr3:uid="{EF527897-3A75-4639-AACC-50BC12516B8C}" name="pred_l95" dataDxfId="14"/>
    <tableColumn id="5" xr3:uid="{512207E9-7BCF-455B-9BF5-BD1982F0D89A}" name="pred_u95" dataDxfId="13"/>
    <tableColumn id="6" xr3:uid="{3136C973-0825-4FD5-AD00-90098CE67973}" name="pred_stderr" dataDxfId="12"/>
    <tableColumn id="14" xr3:uid="{3E6A2F09-BAA7-4B03-90C4-C2ACB0520E25}" name="calc_stdev" dataDxfId="11">
      <calculatedColumnFormula>O4*SQRT(S4)</calculatedColumnFormula>
    </tableColumn>
    <tableColumn id="12" xr3:uid="{D9F280AC-6732-4EC0-95F6-9FCB9C35C444}" name="pred_stddev" dataDxfId="10"/>
    <tableColumn id="7" xr3:uid="{25748345-7110-4AD2-9773-BDBF7A3B81C5}" name="pred_df" dataDxfId="9"/>
    <tableColumn id="8" xr3:uid="{FA33B8C5-9E12-4ED5-91E2-42F664D279D6}" name="pred_n" dataDxfId="8"/>
    <tableColumn id="9" xr3:uid="{15B06C8F-568E-463E-AF45-B0639B88E550}" name="pred_resid" dataDxfId="7"/>
    <tableColumn id="27" xr3:uid="{0E701240-064C-4EBF-8626-D0A25450A353}" name="pred_yint_b" dataDxfId="6"/>
    <tableColumn id="28" xr3:uid="{00D96709-B742-4CEC-8F00-03DFC2319E65}" name="pred_yint_b_l95" dataDxfId="5"/>
    <tableColumn id="29" xr3:uid="{3F134E81-8F2E-4B57-A78A-1099A32A26E3}" name="pred_yint_b_u95" dataDxfId="4"/>
    <tableColumn id="30" xr3:uid="{1DF5F134-5E2A-4753-B596-088C957BDD0F}" name="slope" dataDxfId="3"/>
    <tableColumn id="31" xr3:uid="{6919ECB4-C4DF-422C-A310-53D2252E79D6}" name="slope_l95" dataDxfId="2"/>
    <tableColumn id="32" xr3:uid="{3D06AD4C-64EF-4D85-B651-D81934BFF02A}" name="slope_u95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B377-7510-43EE-AE18-F96887955C01}">
  <dimension ref="A1:Z51"/>
  <sheetViews>
    <sheetView tabSelected="1" workbookViewId="0">
      <selection activeCell="F14" sqref="F14"/>
    </sheetView>
  </sheetViews>
  <sheetFormatPr defaultRowHeight="15" x14ac:dyDescent="0.25"/>
  <cols>
    <col min="1" max="1" width="11" style="3" customWidth="1"/>
    <col min="2" max="2" width="19" style="3" bestFit="1" customWidth="1"/>
    <col min="3" max="3" width="17" style="3" bestFit="1" customWidth="1"/>
    <col min="4" max="4" width="35.140625" style="3" bestFit="1" customWidth="1"/>
    <col min="5" max="5" width="17.5703125" style="3" bestFit="1" customWidth="1"/>
    <col min="6" max="6" width="21.5703125" style="3" bestFit="1" customWidth="1"/>
    <col min="7" max="7" width="16" style="3" bestFit="1" customWidth="1"/>
    <col min="8" max="8" width="33.140625" style="3" bestFit="1" customWidth="1"/>
    <col min="9" max="9" width="20.5703125" style="3" bestFit="1" customWidth="1"/>
    <col min="10" max="10" width="19.28515625" style="3" bestFit="1" customWidth="1"/>
    <col min="11" max="11" width="10.140625" style="3" bestFit="1" customWidth="1"/>
    <col min="12" max="12" width="12" style="3" customWidth="1"/>
    <col min="13" max="13" width="12.7109375" style="3" customWidth="1"/>
    <col min="14" max="14" width="12" style="3" customWidth="1"/>
    <col min="15" max="16" width="13.7109375" style="3" customWidth="1"/>
    <col min="17" max="17" width="14.42578125" style="3" customWidth="1"/>
    <col min="18" max="18" width="10.28515625" style="3" customWidth="1"/>
    <col min="19" max="19" width="14" style="3" customWidth="1"/>
    <col min="20" max="20" width="12.85546875" style="3" customWidth="1"/>
    <col min="21" max="21" width="14" style="3" bestFit="1" customWidth="1"/>
    <col min="22" max="22" width="17.7109375" style="3" bestFit="1" customWidth="1"/>
    <col min="23" max="23" width="18.28515625" style="3" bestFit="1" customWidth="1"/>
    <col min="24" max="25" width="12" style="3" bestFit="1" customWidth="1"/>
    <col min="26" max="26" width="12.28515625" style="3" bestFit="1" customWidth="1"/>
    <col min="27" max="16384" width="9.140625" style="3"/>
  </cols>
  <sheetData>
    <row r="1" spans="1:26" s="1" customFormat="1" ht="26.25" x14ac:dyDescent="0.25">
      <c r="A1" s="1" t="s">
        <v>18</v>
      </c>
    </row>
    <row r="3" spans="1:26" x14ac:dyDescent="0.25">
      <c r="A3" s="2" t="s">
        <v>19</v>
      </c>
      <c r="B3" s="2" t="s">
        <v>95</v>
      </c>
      <c r="C3" s="2" t="s">
        <v>0</v>
      </c>
      <c r="D3" s="2" t="s">
        <v>55</v>
      </c>
      <c r="E3" s="2" t="s">
        <v>54</v>
      </c>
      <c r="F3" s="2" t="s">
        <v>56</v>
      </c>
      <c r="G3" s="2" t="s">
        <v>21</v>
      </c>
      <c r="H3" s="2" t="s">
        <v>114</v>
      </c>
      <c r="I3" s="2" t="s">
        <v>72</v>
      </c>
      <c r="J3" s="2" t="s">
        <v>61</v>
      </c>
      <c r="K3" s="2" t="s">
        <v>82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26</v>
      </c>
      <c r="Q3" s="2" t="s">
        <v>20</v>
      </c>
      <c r="R3" s="2" t="s">
        <v>5</v>
      </c>
      <c r="S3" s="2" t="s">
        <v>6</v>
      </c>
      <c r="T3" s="2" t="s">
        <v>7</v>
      </c>
      <c r="U3" s="2" t="s">
        <v>75</v>
      </c>
      <c r="V3" s="2" t="s">
        <v>76</v>
      </c>
      <c r="W3" s="2" t="s">
        <v>77</v>
      </c>
      <c r="X3" s="2" t="s">
        <v>78</v>
      </c>
      <c r="Y3" s="2" t="s">
        <v>79</v>
      </c>
      <c r="Z3" s="2" t="s">
        <v>80</v>
      </c>
    </row>
    <row r="4" spans="1:26" x14ac:dyDescent="0.25">
      <c r="A4" s="3">
        <v>1</v>
      </c>
      <c r="B4" s="3" t="s">
        <v>96</v>
      </c>
      <c r="C4" s="3" t="s">
        <v>8</v>
      </c>
      <c r="D4" s="3" t="s">
        <v>39</v>
      </c>
      <c r="E4" s="3" t="s">
        <v>91</v>
      </c>
      <c r="F4" s="3" t="s">
        <v>57</v>
      </c>
      <c r="H4" s="3" t="str">
        <f>_xlfn.CONCAT(Table1[[#This Row],[strain_category_pub]],)</f>
        <v>Baker's yeast</v>
      </c>
      <c r="I4" s="3" t="s">
        <v>73</v>
      </c>
      <c r="J4" s="3" t="s">
        <v>62</v>
      </c>
      <c r="L4" s="3">
        <v>143.20533590714601</v>
      </c>
      <c r="M4" s="3">
        <v>60.192590590930301</v>
      </c>
      <c r="N4" s="3">
        <v>226.21808122336199</v>
      </c>
      <c r="O4" s="3">
        <v>29.898932689433501</v>
      </c>
      <c r="P4" s="3">
        <f t="shared" ref="P4:P51" si="0">O4*SQRT(S4)</f>
        <v>73.237128942932017</v>
      </c>
      <c r="Q4" s="3">
        <v>66.856045948263926</v>
      </c>
      <c r="R4" s="3">
        <v>4</v>
      </c>
      <c r="S4" s="3">
        <v>6</v>
      </c>
      <c r="T4" s="3">
        <v>54.889475823348</v>
      </c>
      <c r="U4" s="3">
        <v>24.415280625489999</v>
      </c>
      <c r="V4" s="3">
        <v>-56.781303228575801</v>
      </c>
      <c r="W4" s="3">
        <v>105.611864479556</v>
      </c>
      <c r="X4" s="3">
        <v>1.18396897498703E-2</v>
      </c>
      <c r="Y4" s="3">
        <v>1.1621184853706601E-3</v>
      </c>
      <c r="Z4" s="3">
        <v>2.2517261014369901E-2</v>
      </c>
    </row>
    <row r="5" spans="1:26" x14ac:dyDescent="0.25">
      <c r="A5" s="3">
        <v>2</v>
      </c>
      <c r="B5" s="3" t="s">
        <v>96</v>
      </c>
      <c r="C5" s="3" t="s">
        <v>9</v>
      </c>
      <c r="D5" s="3" t="s">
        <v>42</v>
      </c>
      <c r="E5" s="3" t="s">
        <v>91</v>
      </c>
      <c r="F5" s="3" t="s">
        <v>57</v>
      </c>
      <c r="H5" s="3" t="str">
        <f>_xlfn.CONCAT(Table1[[#This Row],[strain_category_pub]],)</f>
        <v>Baker's yeast</v>
      </c>
      <c r="I5" s="3" t="s">
        <v>73</v>
      </c>
      <c r="J5" s="3" t="s">
        <v>63</v>
      </c>
      <c r="L5" s="3">
        <v>507.15464990885999</v>
      </c>
      <c r="M5" s="3">
        <v>356.44404193813898</v>
      </c>
      <c r="N5" s="3">
        <v>657.86525787958203</v>
      </c>
      <c r="O5" s="3">
        <v>35.027369726744602</v>
      </c>
      <c r="P5" s="3">
        <f t="shared" si="0"/>
        <v>70.054739453489205</v>
      </c>
      <c r="Q5" s="3">
        <v>60.669184022221629</v>
      </c>
      <c r="R5" s="3">
        <v>2</v>
      </c>
      <c r="S5" s="3">
        <v>4</v>
      </c>
      <c r="T5" s="3">
        <v>19.373301307425699</v>
      </c>
      <c r="U5" s="3">
        <v>1.5904707951210799</v>
      </c>
      <c r="V5" s="3">
        <v>-59.231100777496899</v>
      </c>
      <c r="W5" s="3">
        <v>62.412042367738998</v>
      </c>
      <c r="X5" s="3">
        <v>3.8970567903614398E-3</v>
      </c>
      <c r="Y5" s="3">
        <v>2.43918317016016E-3</v>
      </c>
      <c r="Z5" s="3">
        <v>5.35493041056272E-3</v>
      </c>
    </row>
    <row r="6" spans="1:26" x14ac:dyDescent="0.25">
      <c r="A6" s="3">
        <v>3</v>
      </c>
      <c r="B6" s="3" t="s">
        <v>96</v>
      </c>
      <c r="C6" s="3" t="s">
        <v>10</v>
      </c>
      <c r="D6" s="3" t="s">
        <v>43</v>
      </c>
      <c r="E6" s="3" t="s">
        <v>91</v>
      </c>
      <c r="F6" s="3" t="s">
        <v>58</v>
      </c>
      <c r="G6" s="3" t="s">
        <v>27</v>
      </c>
      <c r="H6" s="3" t="str">
        <f>_xlfn.CONCAT(Table1[[#This Row],[strain_category_pub]], " ", "(", Table1[[#This Row],[strain_name]], ")")</f>
        <v>Wild-type (XS800)</v>
      </c>
      <c r="I6" s="3" t="s">
        <v>74</v>
      </c>
      <c r="J6" s="3" t="s">
        <v>62</v>
      </c>
      <c r="L6" s="3">
        <v>807.24067354918304</v>
      </c>
      <c r="M6" s="3">
        <v>0</v>
      </c>
      <c r="N6" s="3">
        <v>2997.7329513865998</v>
      </c>
      <c r="O6" s="3">
        <v>172.39548105195101</v>
      </c>
      <c r="P6" s="3">
        <f t="shared" si="0"/>
        <v>298.59773217725683</v>
      </c>
      <c r="Q6" s="3">
        <v>243.80402739550306</v>
      </c>
      <c r="R6" s="3">
        <v>1</v>
      </c>
      <c r="S6" s="3">
        <v>3</v>
      </c>
      <c r="T6" s="3">
        <v>88.900078111116898</v>
      </c>
      <c r="U6" s="3">
        <v>45.8526911708014</v>
      </c>
      <c r="V6" s="3">
        <v>-921.88597887618198</v>
      </c>
      <c r="W6" s="3">
        <v>1013.59136121778</v>
      </c>
      <c r="X6" s="3">
        <v>2.4229294876119299E-3</v>
      </c>
      <c r="Y6" s="3">
        <v>-6.5069156013133596E-3</v>
      </c>
      <c r="Z6" s="3">
        <v>1.1352774576537199E-2</v>
      </c>
    </row>
    <row r="7" spans="1:26" x14ac:dyDescent="0.25">
      <c r="A7" s="3">
        <v>4</v>
      </c>
      <c r="B7" s="3" t="s">
        <v>96</v>
      </c>
      <c r="C7" s="3" t="s">
        <v>11</v>
      </c>
      <c r="D7" s="3" t="s">
        <v>44</v>
      </c>
      <c r="E7" s="3" t="s">
        <v>91</v>
      </c>
      <c r="F7" s="3" t="s">
        <v>58</v>
      </c>
      <c r="G7" s="3">
        <v>211</v>
      </c>
      <c r="H7" s="3" t="str">
        <f>_xlfn.CONCAT(Table1[[#This Row],[strain_category_pub]], " ", "(", Table1[[#This Row],[strain_name]], ")")</f>
        <v>Wild-type (211)</v>
      </c>
      <c r="I7" s="3" t="s">
        <v>73</v>
      </c>
      <c r="J7" s="3" t="s">
        <v>64</v>
      </c>
      <c r="L7" s="3">
        <v>267.752877960077</v>
      </c>
      <c r="M7" s="3">
        <v>213.445303590793</v>
      </c>
      <c r="N7" s="3">
        <v>322.06045232936202</v>
      </c>
      <c r="O7" s="3">
        <v>21.126568941090099</v>
      </c>
      <c r="P7" s="3">
        <f t="shared" si="0"/>
        <v>55.895647474185594</v>
      </c>
      <c r="Q7" s="3">
        <v>51.749313921401864</v>
      </c>
      <c r="R7" s="3">
        <v>5</v>
      </c>
      <c r="S7" s="3">
        <v>7</v>
      </c>
      <c r="T7" s="3">
        <v>21.328298845347799</v>
      </c>
      <c r="U7" s="3">
        <v>29.903467574881699</v>
      </c>
      <c r="V7" s="3">
        <v>2.6709294768258598</v>
      </c>
      <c r="W7" s="3">
        <v>57.1360056729375</v>
      </c>
      <c r="X7" s="3">
        <v>7.9207120595028799E-3</v>
      </c>
      <c r="Y7" s="3">
        <v>5.6606260050335198E-3</v>
      </c>
      <c r="Z7" s="3">
        <v>1.0180798113972199E-2</v>
      </c>
    </row>
    <row r="8" spans="1:26" x14ac:dyDescent="0.25">
      <c r="A8" s="3">
        <v>5</v>
      </c>
      <c r="B8" s="3" t="s">
        <v>96</v>
      </c>
      <c r="C8" s="3" t="s">
        <v>12</v>
      </c>
      <c r="D8" s="3" t="s">
        <v>45</v>
      </c>
      <c r="E8" s="3" t="s">
        <v>91</v>
      </c>
      <c r="F8" s="3" t="s">
        <v>58</v>
      </c>
      <c r="G8" s="3" t="s">
        <v>28</v>
      </c>
      <c r="H8" s="3" t="str">
        <f>_xlfn.CONCAT(Table1[[#This Row],[strain_category_pub]], " ", "(", Table1[[#This Row],[strain_name]], ")")</f>
        <v>Wild-type (KE 162)</v>
      </c>
      <c r="I8" s="3" t="s">
        <v>74</v>
      </c>
      <c r="J8" s="3" t="s">
        <v>69</v>
      </c>
      <c r="L8" s="3">
        <v>155.11716566127899</v>
      </c>
      <c r="M8" s="3">
        <v>0</v>
      </c>
      <c r="N8" s="3">
        <v>469.49361877581401</v>
      </c>
      <c r="O8" s="3">
        <v>73.065727787155396</v>
      </c>
      <c r="P8" s="3">
        <f t="shared" si="0"/>
        <v>146.13145557431079</v>
      </c>
      <c r="Q8" s="3">
        <v>126.55355281935026</v>
      </c>
      <c r="R8" s="3">
        <v>2</v>
      </c>
      <c r="S8" s="3">
        <v>4</v>
      </c>
      <c r="T8" s="3">
        <v>116.621637795626</v>
      </c>
      <c r="U8" s="3">
        <v>0</v>
      </c>
      <c r="V8" s="3">
        <v>0</v>
      </c>
      <c r="W8" s="3">
        <v>0</v>
      </c>
      <c r="X8" s="3">
        <v>1.41664912394339E-2</v>
      </c>
      <c r="Y8" s="3">
        <v>1.41664912394339E-2</v>
      </c>
      <c r="Z8" s="3">
        <v>1.41664912394339E-2</v>
      </c>
    </row>
    <row r="9" spans="1:26" x14ac:dyDescent="0.25">
      <c r="A9" s="3">
        <v>6</v>
      </c>
      <c r="B9" s="3" t="s">
        <v>96</v>
      </c>
      <c r="C9" s="3" t="s">
        <v>13</v>
      </c>
      <c r="D9" s="3" t="s">
        <v>48</v>
      </c>
      <c r="E9" s="3" t="s">
        <v>91</v>
      </c>
      <c r="F9" s="3" t="s">
        <v>58</v>
      </c>
      <c r="G9" s="3" t="s">
        <v>29</v>
      </c>
      <c r="H9" s="3" t="str">
        <f>_xlfn.CONCAT(Table1[[#This Row],[strain_category_pub]], " ", "(", Table1[[#This Row],[strain_name]], ")")</f>
        <v>Wild-type (RAD 197/2d)</v>
      </c>
      <c r="I9" s="3" t="s">
        <v>74</v>
      </c>
      <c r="J9" s="3" t="s">
        <v>66</v>
      </c>
      <c r="L9" s="3">
        <v>165.21609307317399</v>
      </c>
      <c r="M9" s="3">
        <v>28.943394258817801</v>
      </c>
      <c r="N9" s="3">
        <v>301.48879188753</v>
      </c>
      <c r="O9" s="3">
        <v>42.820109356788599</v>
      </c>
      <c r="P9" s="3">
        <f t="shared" si="0"/>
        <v>95.748675325754107</v>
      </c>
      <c r="Q9" s="3">
        <v>85.640218713577198</v>
      </c>
      <c r="R9" s="3">
        <v>3</v>
      </c>
      <c r="S9" s="3">
        <v>5</v>
      </c>
      <c r="T9" s="3">
        <v>1.3490482846658101</v>
      </c>
      <c r="U9" s="3">
        <v>0.29942410143783399</v>
      </c>
      <c r="V9" s="3">
        <v>-3.0303356731463902</v>
      </c>
      <c r="W9" s="3">
        <v>3.6291838760220601</v>
      </c>
      <c r="X9" s="3">
        <v>1.0019574997685601E-2</v>
      </c>
      <c r="Y9" s="3">
        <v>1.5758150157603699E-3</v>
      </c>
      <c r="Z9" s="3">
        <v>1.8463334979610699E-2</v>
      </c>
    </row>
    <row r="10" spans="1:26" x14ac:dyDescent="0.25">
      <c r="A10" s="3">
        <v>7</v>
      </c>
      <c r="B10" s="3" t="s">
        <v>96</v>
      </c>
      <c r="C10" s="3" t="s">
        <v>14</v>
      </c>
      <c r="D10" s="3" t="s">
        <v>49</v>
      </c>
      <c r="E10" s="3" t="s">
        <v>91</v>
      </c>
      <c r="F10" s="3" t="s">
        <v>58</v>
      </c>
      <c r="G10" s="3" t="s">
        <v>30</v>
      </c>
      <c r="H10" s="3" t="str">
        <f>_xlfn.CONCAT(Table1[[#This Row],[strain_category_pub]], " ", "(", Table1[[#This Row],[strain_name]], ")")</f>
        <v>Wild-type (NBRC 1046)</v>
      </c>
      <c r="I10" s="3" t="s">
        <v>74</v>
      </c>
      <c r="J10" s="3" t="s">
        <v>67</v>
      </c>
      <c r="L10" s="3">
        <v>140.01444893785899</v>
      </c>
      <c r="M10" s="3">
        <v>110.33183096002401</v>
      </c>
      <c r="N10" s="3">
        <v>169.69706691569499</v>
      </c>
      <c r="O10" s="3">
        <v>12.5527842141693</v>
      </c>
      <c r="P10" s="3">
        <f t="shared" si="0"/>
        <v>37.6583526425079</v>
      </c>
      <c r="Q10" s="3">
        <v>35.504635362442237</v>
      </c>
      <c r="R10" s="3">
        <v>7</v>
      </c>
      <c r="S10" s="3">
        <v>9</v>
      </c>
      <c r="T10" s="3">
        <v>37.188880716072497</v>
      </c>
      <c r="U10" s="3">
        <v>22.121079657198099</v>
      </c>
      <c r="V10" s="3">
        <v>-21.7985079103453</v>
      </c>
      <c r="W10" s="3">
        <v>66.040667224741497</v>
      </c>
      <c r="X10" s="3">
        <v>1.50681982029361E-2</v>
      </c>
      <c r="Y10" s="3">
        <v>1.0290755294908799E-2</v>
      </c>
      <c r="Z10" s="3">
        <v>1.9845641110963399E-2</v>
      </c>
    </row>
    <row r="11" spans="1:26" x14ac:dyDescent="0.25">
      <c r="A11" s="3">
        <v>8</v>
      </c>
      <c r="B11" s="3" t="s">
        <v>96</v>
      </c>
      <c r="C11" s="3" t="s">
        <v>15</v>
      </c>
      <c r="D11" s="3" t="s">
        <v>50</v>
      </c>
      <c r="E11" s="3" t="s">
        <v>91</v>
      </c>
      <c r="F11" s="3" t="s">
        <v>58</v>
      </c>
      <c r="G11" s="3" t="s">
        <v>29</v>
      </c>
      <c r="H11" s="3" t="str">
        <f>_xlfn.CONCAT(Table1[[#This Row],[strain_category_pub]], " ", "(", Table1[[#This Row],[strain_name]], ")")</f>
        <v>Wild-type (RAD 197/2d)</v>
      </c>
      <c r="I11" s="3" t="s">
        <v>73</v>
      </c>
      <c r="J11" s="3" t="s">
        <v>68</v>
      </c>
      <c r="L11" s="3">
        <v>387.39198219122801</v>
      </c>
      <c r="M11" s="3">
        <v>297.12712053623801</v>
      </c>
      <c r="N11" s="3">
        <v>477.65684384621801</v>
      </c>
      <c r="O11" s="3">
        <v>36.889298489748597</v>
      </c>
      <c r="P11" s="3">
        <f t="shared" si="0"/>
        <v>104.33869246126361</v>
      </c>
      <c r="Q11" s="3">
        <v>97.599909843505372</v>
      </c>
      <c r="R11" s="3">
        <v>6</v>
      </c>
      <c r="S11" s="3">
        <v>8</v>
      </c>
      <c r="T11" s="3">
        <v>46.855564372530402</v>
      </c>
      <c r="U11" s="3">
        <v>46.445070725056503</v>
      </c>
      <c r="V11" s="3">
        <v>-6.7547282108059896</v>
      </c>
      <c r="W11" s="3">
        <v>99.644869660918999</v>
      </c>
      <c r="X11" s="3">
        <v>5.2646940944813302E-3</v>
      </c>
      <c r="Y11" s="3">
        <v>3.4873040534883701E-3</v>
      </c>
      <c r="Z11" s="3">
        <v>7.0420841354742903E-3</v>
      </c>
    </row>
    <row r="12" spans="1:26" x14ac:dyDescent="0.25">
      <c r="A12" s="3">
        <v>9</v>
      </c>
      <c r="B12" s="3" t="s">
        <v>96</v>
      </c>
      <c r="C12" s="3" t="s">
        <v>16</v>
      </c>
      <c r="D12" s="3" t="s">
        <v>46</v>
      </c>
      <c r="E12" s="3" t="s">
        <v>91</v>
      </c>
      <c r="F12" s="3" t="s">
        <v>58</v>
      </c>
      <c r="G12" s="3" t="s">
        <v>29</v>
      </c>
      <c r="H12" s="3" t="str">
        <f>_xlfn.CONCAT(Table1[[#This Row],[strain_category_pub]], " ", "(", Table1[[#This Row],[strain_name]], ")")</f>
        <v>Wild-type (RAD 197/2d)</v>
      </c>
      <c r="I12" s="3" t="s">
        <v>74</v>
      </c>
      <c r="J12" s="3" t="s">
        <v>66</v>
      </c>
      <c r="L12" s="3">
        <v>391.65673837867899</v>
      </c>
      <c r="M12" s="3">
        <v>0</v>
      </c>
      <c r="N12" s="3">
        <v>1559.7144238132901</v>
      </c>
      <c r="O12" s="3">
        <v>367.03138824222202</v>
      </c>
      <c r="P12" s="3">
        <f t="shared" si="0"/>
        <v>820.70713398572548</v>
      </c>
      <c r="Q12" s="3">
        <v>734.06277648444404</v>
      </c>
      <c r="R12" s="3">
        <v>3</v>
      </c>
      <c r="S12" s="3">
        <v>5</v>
      </c>
      <c r="T12" s="3">
        <v>2.7681448256585699</v>
      </c>
      <c r="U12" s="3">
        <v>1.4259045957454899</v>
      </c>
      <c r="V12" s="3">
        <v>-6.0030585046054403</v>
      </c>
      <c r="W12" s="3">
        <v>8.8548676960964201</v>
      </c>
      <c r="X12" s="3">
        <v>1.3917390235441199E-3</v>
      </c>
      <c r="Y12" s="3">
        <v>-2.7965198589745299E-3</v>
      </c>
      <c r="Z12" s="3">
        <v>5.5799979060627697E-3</v>
      </c>
    </row>
    <row r="13" spans="1:26" x14ac:dyDescent="0.25">
      <c r="A13" s="3">
        <v>10</v>
      </c>
      <c r="B13" s="3" t="s">
        <v>96</v>
      </c>
      <c r="C13" s="3" t="s">
        <v>17</v>
      </c>
      <c r="D13" s="3" t="s">
        <v>47</v>
      </c>
      <c r="E13" s="3" t="s">
        <v>91</v>
      </c>
      <c r="F13" s="3" t="s">
        <v>58</v>
      </c>
      <c r="G13" s="3" t="s">
        <v>29</v>
      </c>
      <c r="H13" s="3" t="str">
        <f>_xlfn.CONCAT(Table1[[#This Row],[strain_category_pub]], " ", "(", Table1[[#This Row],[strain_name]], ")")</f>
        <v>Wild-type (RAD 197/2d)</v>
      </c>
      <c r="I13" s="3" t="s">
        <v>74</v>
      </c>
      <c r="J13" s="3" t="s">
        <v>66</v>
      </c>
      <c r="L13" s="3">
        <v>101.82955223193601</v>
      </c>
      <c r="M13" s="3">
        <v>66.286669135860393</v>
      </c>
      <c r="N13" s="3">
        <v>137.37243532801099</v>
      </c>
      <c r="O13" s="3">
        <v>11.168415642100401</v>
      </c>
      <c r="P13" s="3">
        <f t="shared" si="0"/>
        <v>24.973336576708459</v>
      </c>
      <c r="Q13" s="3">
        <v>22.336831284200802</v>
      </c>
      <c r="R13" s="3">
        <v>3</v>
      </c>
      <c r="S13" s="3">
        <v>5</v>
      </c>
      <c r="T13" s="3">
        <v>8.7814965221198094</v>
      </c>
      <c r="U13" s="3">
        <v>10.0250408265206</v>
      </c>
      <c r="V13" s="3">
        <v>-8.2917463675240608</v>
      </c>
      <c r="W13" s="3">
        <v>28.341828020565199</v>
      </c>
      <c r="X13" s="3">
        <v>2.02367343052288E-2</v>
      </c>
      <c r="Y13" s="3">
        <v>9.9505912049340593E-3</v>
      </c>
      <c r="Z13" s="3">
        <v>3.0522877405523601E-2</v>
      </c>
    </row>
    <row r="14" spans="1:26" x14ac:dyDescent="0.25">
      <c r="A14" s="3">
        <v>11</v>
      </c>
      <c r="B14" s="3" t="s">
        <v>96</v>
      </c>
      <c r="C14" s="3" t="s">
        <v>32</v>
      </c>
      <c r="D14" s="3" t="s">
        <v>41</v>
      </c>
      <c r="E14" s="3" t="s">
        <v>91</v>
      </c>
      <c r="F14" s="3" t="s">
        <v>57</v>
      </c>
      <c r="H14" s="3" t="str">
        <f>_xlfn.CONCAT(Table1[[#This Row],[strain_category_pub]],)</f>
        <v>Baker's yeast</v>
      </c>
      <c r="I14" s="3" t="s">
        <v>74</v>
      </c>
      <c r="J14" s="3" t="s">
        <v>65</v>
      </c>
      <c r="L14" s="3">
        <v>109.805235661056</v>
      </c>
      <c r="M14" s="3">
        <v>98.164822926272706</v>
      </c>
      <c r="N14" s="3">
        <v>121.445648395839</v>
      </c>
      <c r="O14" s="3">
        <v>4.9227325343305903</v>
      </c>
      <c r="P14" s="3">
        <f t="shared" si="0"/>
        <v>14.768197602991771</v>
      </c>
      <c r="Q14" s="3">
        <v>13.923590227971198</v>
      </c>
      <c r="R14" s="3">
        <v>7</v>
      </c>
      <c r="S14" s="3">
        <v>9</v>
      </c>
      <c r="T14" s="3">
        <v>13.0554178048361</v>
      </c>
      <c r="U14" s="3">
        <v>24.1684171097858</v>
      </c>
      <c r="V14" s="3">
        <v>8.2377053395916207</v>
      </c>
      <c r="W14" s="3">
        <v>40.0991288799801</v>
      </c>
      <c r="X14" s="3">
        <v>2.2181204514291699E-2</v>
      </c>
      <c r="Y14" s="3">
        <v>1.7621902033739499E-2</v>
      </c>
      <c r="Z14" s="3">
        <v>2.6740506994843899E-2</v>
      </c>
    </row>
    <row r="15" spans="1:26" x14ac:dyDescent="0.25">
      <c r="A15" s="3">
        <v>12</v>
      </c>
      <c r="B15" s="3" t="s">
        <v>96</v>
      </c>
      <c r="C15" s="3" t="s">
        <v>32</v>
      </c>
      <c r="D15" s="3" t="s">
        <v>41</v>
      </c>
      <c r="E15" s="3" t="s">
        <v>91</v>
      </c>
      <c r="F15" s="3" t="s">
        <v>59</v>
      </c>
      <c r="G15" s="3" t="s">
        <v>22</v>
      </c>
      <c r="H15" s="3" t="str">
        <f>_xlfn.CONCAT(Table1[[#This Row],[strain_category_pub]], " ", "(", Table1[[#This Row],[strain_name]], ")")</f>
        <v>Laboratory strain (RC43a)</v>
      </c>
      <c r="I15" s="3" t="s">
        <v>74</v>
      </c>
      <c r="J15" s="3" t="s">
        <v>65</v>
      </c>
      <c r="L15" s="3">
        <v>115.87160677271</v>
      </c>
      <c r="M15" s="3">
        <v>108.046118738356</v>
      </c>
      <c r="N15" s="3">
        <v>123.697094807064</v>
      </c>
      <c r="O15" s="3">
        <v>3.3094002267307498</v>
      </c>
      <c r="P15" s="3">
        <f t="shared" si="0"/>
        <v>9.9282006801922495</v>
      </c>
      <c r="Q15" s="3">
        <v>9.3603973679264456</v>
      </c>
      <c r="R15" s="3">
        <v>7</v>
      </c>
      <c r="S15" s="3">
        <v>9</v>
      </c>
      <c r="T15" s="3">
        <v>8.3620939962129999</v>
      </c>
      <c r="U15" s="3">
        <v>24.8327387522842</v>
      </c>
      <c r="V15" s="3">
        <v>14.784503193971799</v>
      </c>
      <c r="W15" s="3">
        <v>34.8809743105965</v>
      </c>
      <c r="X15" s="3">
        <v>2.1515879113842999E-2</v>
      </c>
      <c r="Y15" s="3">
        <v>1.8726378260943002E-2</v>
      </c>
      <c r="Z15" s="3">
        <v>2.4305379966742899E-2</v>
      </c>
    </row>
    <row r="16" spans="1:26" x14ac:dyDescent="0.25">
      <c r="A16" s="3">
        <v>13</v>
      </c>
      <c r="B16" s="3" t="s">
        <v>96</v>
      </c>
      <c r="C16" s="3" t="s">
        <v>32</v>
      </c>
      <c r="D16" s="3" t="s">
        <v>41</v>
      </c>
      <c r="E16" s="3" t="s">
        <v>91</v>
      </c>
      <c r="F16" s="3" t="s">
        <v>59</v>
      </c>
      <c r="G16" s="3" t="s">
        <v>23</v>
      </c>
      <c r="H16" s="3" t="str">
        <f>_xlfn.CONCAT(Table1[[#This Row],[strain_category_pub]], " ", "(", Table1[[#This Row],[strain_name]], ")")</f>
        <v>Laboratory strain (YNN281)</v>
      </c>
      <c r="I16" s="3" t="s">
        <v>74</v>
      </c>
      <c r="J16" s="3" t="s">
        <v>65</v>
      </c>
      <c r="L16" s="3">
        <v>114.667535450263</v>
      </c>
      <c r="M16" s="3">
        <v>106.29527128005201</v>
      </c>
      <c r="N16" s="3">
        <v>123.03979962047499</v>
      </c>
      <c r="O16" s="3">
        <v>3.54063194800273</v>
      </c>
      <c r="P16" s="3">
        <f t="shared" si="0"/>
        <v>10.62189584400819</v>
      </c>
      <c r="Q16" s="3">
        <v>10.014419440473864</v>
      </c>
      <c r="R16" s="3">
        <v>7</v>
      </c>
      <c r="S16" s="3">
        <v>9</v>
      </c>
      <c r="T16" s="3">
        <v>9.0378947684987292</v>
      </c>
      <c r="U16" s="3">
        <v>14.9602854423011</v>
      </c>
      <c r="V16" s="3">
        <v>3.0076040298273901</v>
      </c>
      <c r="W16" s="3">
        <v>26.912966854774901</v>
      </c>
      <c r="X16" s="3">
        <v>1.95758051846033E-2</v>
      </c>
      <c r="Y16" s="3">
        <v>1.6827853714494599E-2</v>
      </c>
      <c r="Z16" s="3">
        <v>2.2323756654712E-2</v>
      </c>
    </row>
    <row r="17" spans="1:26" x14ac:dyDescent="0.25">
      <c r="A17" s="3">
        <v>14</v>
      </c>
      <c r="B17" s="3" t="s">
        <v>96</v>
      </c>
      <c r="C17" s="3" t="s">
        <v>32</v>
      </c>
      <c r="D17" s="3" t="s">
        <v>41</v>
      </c>
      <c r="E17" s="3" t="s">
        <v>91</v>
      </c>
      <c r="F17" s="3" t="s">
        <v>59</v>
      </c>
      <c r="G17" s="3" t="s">
        <v>24</v>
      </c>
      <c r="H17" s="3" t="str">
        <f>_xlfn.CONCAT(Table1[[#This Row],[strain_category_pub]], " ", "(", Table1[[#This Row],[strain_name]], ")")</f>
        <v>Laboratory strain (YNN281xYNN282)</v>
      </c>
      <c r="I17" s="3" t="s">
        <v>74</v>
      </c>
      <c r="J17" s="3" t="s">
        <v>65</v>
      </c>
      <c r="L17" s="3">
        <v>159.65175106109601</v>
      </c>
      <c r="M17" s="3">
        <v>122.820017133855</v>
      </c>
      <c r="N17" s="3">
        <v>196.48348498833701</v>
      </c>
      <c r="O17" s="3">
        <v>15.5761465706154</v>
      </c>
      <c r="P17" s="3">
        <f t="shared" si="0"/>
        <v>46.7284397118462</v>
      </c>
      <c r="Q17" s="3">
        <v>44.055995459350946</v>
      </c>
      <c r="R17" s="3">
        <v>7</v>
      </c>
      <c r="S17" s="3">
        <v>9</v>
      </c>
      <c r="T17" s="3">
        <v>24.373256352313899</v>
      </c>
      <c r="U17" s="3">
        <v>44.429938217627303</v>
      </c>
      <c r="V17" s="3">
        <v>19.416544121416699</v>
      </c>
      <c r="W17" s="3">
        <v>69.443332313837999</v>
      </c>
      <c r="X17" s="3">
        <v>1.43186415945345E-2</v>
      </c>
      <c r="Y17" s="3">
        <v>8.4228456521214003E-3</v>
      </c>
      <c r="Z17" s="3">
        <v>2.0214437536947599E-2</v>
      </c>
    </row>
    <row r="18" spans="1:26" x14ac:dyDescent="0.25">
      <c r="A18" s="3">
        <v>15</v>
      </c>
      <c r="B18" s="3" t="s">
        <v>96</v>
      </c>
      <c r="C18" s="3" t="s">
        <v>32</v>
      </c>
      <c r="D18" s="3" t="s">
        <v>41</v>
      </c>
      <c r="E18" s="3" t="s">
        <v>91</v>
      </c>
      <c r="F18" s="3" t="s">
        <v>59</v>
      </c>
      <c r="G18" s="3" t="s">
        <v>25</v>
      </c>
      <c r="H18" s="3" t="str">
        <f>_xlfn.CONCAT(Table1[[#This Row],[strain_category_pub]], " ", "(", Table1[[#This Row],[strain_name]], ")")</f>
        <v>Laboratory strain (YNN282)</v>
      </c>
      <c r="I18" s="3" t="s">
        <v>74</v>
      </c>
      <c r="J18" s="3" t="s">
        <v>65</v>
      </c>
      <c r="L18" s="3">
        <v>94.747700216450298</v>
      </c>
      <c r="M18" s="3">
        <v>83.994531431678098</v>
      </c>
      <c r="N18" s="3">
        <v>105.50086900122299</v>
      </c>
      <c r="O18" s="3">
        <v>4.5475169162834304</v>
      </c>
      <c r="P18" s="3">
        <f t="shared" si="0"/>
        <v>13.64255074885029</v>
      </c>
      <c r="Q18" s="3">
        <v>12.862320196258205</v>
      </c>
      <c r="R18" s="3">
        <v>7</v>
      </c>
      <c r="S18" s="3">
        <v>9</v>
      </c>
      <c r="T18" s="3">
        <v>13.3005476821683</v>
      </c>
      <c r="U18" s="3">
        <v>-7.72794913419962</v>
      </c>
      <c r="V18" s="3">
        <v>-29.5054500528401</v>
      </c>
      <c r="W18" s="3">
        <v>14.0495517844408</v>
      </c>
      <c r="X18" s="3">
        <v>1.8499218342886901E-2</v>
      </c>
      <c r="Y18" s="3">
        <v>1.46214558614938E-2</v>
      </c>
      <c r="Z18" s="3">
        <v>2.2376980824279899E-2</v>
      </c>
    </row>
    <row r="19" spans="1:26" x14ac:dyDescent="0.25">
      <c r="A19" s="3">
        <v>16</v>
      </c>
      <c r="B19" s="3" t="s">
        <v>96</v>
      </c>
      <c r="C19" s="3" t="s">
        <v>33</v>
      </c>
      <c r="D19" s="3" t="s">
        <v>53</v>
      </c>
      <c r="E19" s="3" t="s">
        <v>91</v>
      </c>
      <c r="F19" s="3" t="s">
        <v>58</v>
      </c>
      <c r="G19" s="3" t="s">
        <v>31</v>
      </c>
      <c r="H19" s="3" t="str">
        <f>_xlfn.CONCAT(Table1[[#This Row],[strain_category_pub]], " ", "(", Table1[[#This Row],[strain_name]], ")")</f>
        <v>Wild-type (N123)</v>
      </c>
      <c r="I19" s="3" t="s">
        <v>73</v>
      </c>
      <c r="J19" s="3" t="s">
        <v>64</v>
      </c>
      <c r="L19" s="3">
        <v>121.537750822908</v>
      </c>
      <c r="M19" s="3">
        <v>113.96890311118</v>
      </c>
      <c r="N19" s="3">
        <v>129.10659853463599</v>
      </c>
      <c r="O19" s="3">
        <v>3.20086699044472</v>
      </c>
      <c r="P19" s="3">
        <f t="shared" si="0"/>
        <v>9.6026009713341605</v>
      </c>
      <c r="Q19" s="3">
        <v>9.0534190184785501</v>
      </c>
      <c r="R19" s="3">
        <v>7</v>
      </c>
      <c r="S19" s="3">
        <v>9</v>
      </c>
      <c r="T19" s="3">
        <v>9.5926080149818294</v>
      </c>
      <c r="U19" s="3">
        <v>16.803638585969399</v>
      </c>
      <c r="V19" s="3">
        <v>4.32888486898318</v>
      </c>
      <c r="W19" s="3">
        <v>29.278392302955702</v>
      </c>
      <c r="X19" s="3">
        <v>1.8898150651100599E-2</v>
      </c>
      <c r="Y19" s="3">
        <v>1.7170074958618501E-2</v>
      </c>
      <c r="Z19" s="3">
        <v>2.0626226343582701E-2</v>
      </c>
    </row>
    <row r="20" spans="1:26" x14ac:dyDescent="0.25">
      <c r="A20" s="3">
        <v>17</v>
      </c>
      <c r="B20" s="3" t="s">
        <v>96</v>
      </c>
      <c r="C20" s="3" t="s">
        <v>33</v>
      </c>
      <c r="D20" s="3" t="s">
        <v>53</v>
      </c>
      <c r="E20" s="3" t="s">
        <v>91</v>
      </c>
      <c r="F20" s="3" t="s">
        <v>58</v>
      </c>
      <c r="G20" s="3" t="s">
        <v>31</v>
      </c>
      <c r="H20" s="3" t="str">
        <f>_xlfn.CONCAT(Table1[[#This Row],[strain_category_pub]], " ", "(", Table1[[#This Row],[strain_name]], ")")</f>
        <v>Wild-type (N123)</v>
      </c>
      <c r="I20" s="3" t="s">
        <v>74</v>
      </c>
      <c r="J20" s="3" t="s">
        <v>64</v>
      </c>
      <c r="L20" s="3">
        <v>146.086820337006</v>
      </c>
      <c r="M20" s="3">
        <v>136.664762838332</v>
      </c>
      <c r="N20" s="3">
        <v>155.50887783568101</v>
      </c>
      <c r="O20" s="3">
        <v>3.8505913052265202</v>
      </c>
      <c r="P20" s="3">
        <f t="shared" si="0"/>
        <v>10.891116894014527</v>
      </c>
      <c r="Q20" s="3">
        <v>10.187706994176979</v>
      </c>
      <c r="R20" s="3">
        <v>6</v>
      </c>
      <c r="S20" s="3">
        <v>8</v>
      </c>
      <c r="T20" s="3">
        <v>10.8256831309471</v>
      </c>
      <c r="U20" s="3">
        <v>10.9457459777148</v>
      </c>
      <c r="V20" s="3">
        <v>-3.6869633587279802</v>
      </c>
      <c r="W20" s="3">
        <v>25.578455314157502</v>
      </c>
      <c r="X20" s="3">
        <v>1.4678011579677901E-2</v>
      </c>
      <c r="Y20" s="3">
        <v>1.33448748266012E-2</v>
      </c>
      <c r="Z20" s="3">
        <v>1.6011148332754601E-2</v>
      </c>
    </row>
    <row r="21" spans="1:26" x14ac:dyDescent="0.25">
      <c r="A21" s="3">
        <v>18</v>
      </c>
      <c r="B21" s="3" t="s">
        <v>96</v>
      </c>
      <c r="C21" s="3" t="s">
        <v>34</v>
      </c>
      <c r="D21" s="3" t="s">
        <v>40</v>
      </c>
      <c r="E21" s="3" t="s">
        <v>91</v>
      </c>
      <c r="F21" s="3" t="s">
        <v>59</v>
      </c>
      <c r="G21" s="3" t="s">
        <v>35</v>
      </c>
      <c r="H21" s="3" t="str">
        <f>_xlfn.CONCAT(Table1[[#This Row],[strain_category_pub]], " ", "(", Table1[[#This Row],[strain_name]], ")")</f>
        <v>Laboratory strain (BY4743)</v>
      </c>
      <c r="I21" s="3" t="s">
        <v>73</v>
      </c>
      <c r="J21" s="3" t="s">
        <v>62</v>
      </c>
      <c r="L21" s="3">
        <v>7383059</v>
      </c>
      <c r="M21" s="3">
        <v>7383059</v>
      </c>
      <c r="N21" s="3">
        <v>7383059</v>
      </c>
      <c r="O21" s="3">
        <v>0</v>
      </c>
      <c r="P21" s="3">
        <f t="shared" si="0"/>
        <v>0</v>
      </c>
      <c r="Q21" s="3">
        <v>0</v>
      </c>
      <c r="R21" s="3">
        <v>0</v>
      </c>
      <c r="S21" s="3">
        <v>2</v>
      </c>
      <c r="T21" s="3">
        <v>0</v>
      </c>
      <c r="U21" s="3">
        <v>0</v>
      </c>
      <c r="V21" s="3">
        <v>0</v>
      </c>
      <c r="W21" s="3">
        <v>0</v>
      </c>
      <c r="X21" s="3">
        <v>2.7089043892544698E-7</v>
      </c>
      <c r="Y21" s="3">
        <v>2.7089043892544698E-7</v>
      </c>
      <c r="Z21" s="3">
        <v>2.7089043892544698E-7</v>
      </c>
    </row>
    <row r="22" spans="1:26" x14ac:dyDescent="0.25">
      <c r="A22" s="3">
        <v>19</v>
      </c>
      <c r="B22" s="3" t="s">
        <v>96</v>
      </c>
      <c r="C22" s="3" t="s">
        <v>36</v>
      </c>
      <c r="D22" s="3" t="s">
        <v>81</v>
      </c>
      <c r="E22" s="3" t="s">
        <v>51</v>
      </c>
      <c r="F22" s="3" t="s">
        <v>60</v>
      </c>
      <c r="G22" s="3" t="s">
        <v>51</v>
      </c>
      <c r="H22" s="3" t="s">
        <v>51</v>
      </c>
      <c r="J22" s="3" t="s">
        <v>70</v>
      </c>
      <c r="L22" s="3">
        <v>6.2862304978084502</v>
      </c>
      <c r="M22" s="3">
        <v>0</v>
      </c>
      <c r="N22" s="3">
        <v>20.0069619282377</v>
      </c>
      <c r="O22" s="3">
        <v>6.2339045620180196</v>
      </c>
      <c r="P22" s="3">
        <f t="shared" si="0"/>
        <v>22.476662544704851</v>
      </c>
      <c r="Q22" s="3">
        <v>21.594878861901236</v>
      </c>
      <c r="R22" s="3">
        <v>11</v>
      </c>
      <c r="S22" s="3">
        <v>13</v>
      </c>
      <c r="T22" s="3">
        <v>11.058663618867801</v>
      </c>
      <c r="U22" s="3">
        <v>-67.952429537049994</v>
      </c>
      <c r="V22" s="3">
        <v>-94.682447391214396</v>
      </c>
      <c r="W22" s="3">
        <v>-41.2224116828856</v>
      </c>
      <c r="X22" s="3">
        <v>2.4948888320981698E-2</v>
      </c>
      <c r="Y22" s="3">
        <v>2.0271433478391498E-2</v>
      </c>
      <c r="Z22" s="3">
        <v>2.9626343163571999E-2</v>
      </c>
    </row>
    <row r="23" spans="1:26" x14ac:dyDescent="0.25">
      <c r="A23" s="3">
        <v>20</v>
      </c>
      <c r="B23" s="3" t="s">
        <v>96</v>
      </c>
      <c r="C23" s="3" t="s">
        <v>37</v>
      </c>
      <c r="D23" s="3" t="s">
        <v>38</v>
      </c>
      <c r="E23" s="3" t="s">
        <v>51</v>
      </c>
      <c r="F23" s="3" t="s">
        <v>60</v>
      </c>
      <c r="G23" s="3" t="s">
        <v>51</v>
      </c>
      <c r="H23" s="3" t="s">
        <v>51</v>
      </c>
      <c r="J23" s="3" t="s">
        <v>71</v>
      </c>
      <c r="L23" s="3">
        <v>75.297619047619094</v>
      </c>
      <c r="M23" s="3">
        <v>56.7806254271364</v>
      </c>
      <c r="N23" s="3">
        <v>93.814612668101702</v>
      </c>
      <c r="O23" s="3">
        <v>7.5674951722588997</v>
      </c>
      <c r="P23" s="3">
        <f t="shared" si="0"/>
        <v>21.404108611602915</v>
      </c>
      <c r="Q23" s="3">
        <v>20.021710273478945</v>
      </c>
      <c r="R23" s="3">
        <v>6</v>
      </c>
      <c r="S23" s="3">
        <v>8</v>
      </c>
      <c r="T23" s="3">
        <v>20.911994355788</v>
      </c>
      <c r="U23" s="3">
        <v>-35.321428571428498</v>
      </c>
      <c r="V23" s="3">
        <v>-75.192620825976903</v>
      </c>
      <c r="W23" s="3">
        <v>4.54976368311985</v>
      </c>
      <c r="X23" s="3">
        <v>1.6714695332764901E-2</v>
      </c>
      <c r="Y23" s="3">
        <v>1.1942505915049501E-2</v>
      </c>
      <c r="Z23" s="3">
        <v>2.1486884750480301E-2</v>
      </c>
    </row>
    <row r="24" spans="1:26" x14ac:dyDescent="0.25">
      <c r="A24" s="3">
        <v>21</v>
      </c>
      <c r="B24" s="3" t="s">
        <v>96</v>
      </c>
      <c r="C24" s="3" t="s">
        <v>36</v>
      </c>
      <c r="D24" s="3" t="s">
        <v>81</v>
      </c>
      <c r="E24" s="3" t="s">
        <v>52</v>
      </c>
      <c r="F24" s="3" t="s">
        <v>60</v>
      </c>
      <c r="G24" s="3" t="s">
        <v>52</v>
      </c>
      <c r="H24" s="3" t="s">
        <v>52</v>
      </c>
      <c r="J24" s="3" t="s">
        <v>70</v>
      </c>
      <c r="L24" s="4">
        <v>4.7453194364024602</v>
      </c>
      <c r="M24" s="3">
        <v>0</v>
      </c>
      <c r="N24" s="3">
        <v>16.626277867193501</v>
      </c>
      <c r="O24" s="3">
        <v>4.6218946489404704</v>
      </c>
      <c r="P24" s="3">
        <f t="shared" si="0"/>
        <v>12.228383827036666</v>
      </c>
      <c r="Q24" s="3">
        <v>11.32128353480414</v>
      </c>
      <c r="R24" s="3">
        <v>5</v>
      </c>
      <c r="S24" s="3">
        <v>7</v>
      </c>
      <c r="T24" s="3">
        <v>5.8886108951487204</v>
      </c>
      <c r="U24" s="3">
        <v>-35.279386218876503</v>
      </c>
      <c r="V24" s="3">
        <v>-58.237898484609403</v>
      </c>
      <c r="W24" s="3">
        <v>-12.3208739531437</v>
      </c>
      <c r="X24" s="3">
        <v>4.6874999999999903E-2</v>
      </c>
      <c r="Y24" s="3">
        <v>3.30301950485773E-2</v>
      </c>
      <c r="Z24" s="3">
        <v>6.0719804951422499E-2</v>
      </c>
    </row>
    <row r="25" spans="1:26" x14ac:dyDescent="0.25">
      <c r="A25" s="3">
        <v>22</v>
      </c>
      <c r="B25" s="3" t="s">
        <v>96</v>
      </c>
      <c r="C25" s="3" t="s">
        <v>37</v>
      </c>
      <c r="D25" s="3" t="s">
        <v>38</v>
      </c>
      <c r="E25" s="3" t="s">
        <v>52</v>
      </c>
      <c r="F25" s="3" t="s">
        <v>60</v>
      </c>
      <c r="G25" s="3" t="s">
        <v>52</v>
      </c>
      <c r="H25" s="3" t="s">
        <v>52</v>
      </c>
      <c r="J25" s="3" t="s">
        <v>71</v>
      </c>
      <c r="L25" s="3">
        <v>70.4166666666667</v>
      </c>
      <c r="M25" s="3">
        <v>48.989017459068798</v>
      </c>
      <c r="N25" s="3">
        <v>91.844315874264595</v>
      </c>
      <c r="O25" s="3">
        <v>8.7570172164442308</v>
      </c>
      <c r="P25" s="3">
        <f t="shared" si="0"/>
        <v>24.768585026860244</v>
      </c>
      <c r="Q25" s="3">
        <v>23.168889781422518</v>
      </c>
      <c r="R25" s="3">
        <v>6</v>
      </c>
      <c r="S25" s="3">
        <v>8</v>
      </c>
      <c r="T25" s="3">
        <v>24.199116145475699</v>
      </c>
      <c r="U25" s="3">
        <v>-41.249999999999901</v>
      </c>
      <c r="V25" s="3">
        <v>-87.388478990137898</v>
      </c>
      <c r="W25" s="3">
        <v>4.8884789901380303</v>
      </c>
      <c r="X25" s="3">
        <v>1.61742543116975E-2</v>
      </c>
      <c r="Y25" s="3">
        <v>1.08806205738772E-2</v>
      </c>
      <c r="Z25" s="3">
        <v>2.1467888049517801E-2</v>
      </c>
    </row>
    <row r="26" spans="1:26" x14ac:dyDescent="0.25">
      <c r="A26" s="3">
        <v>23</v>
      </c>
      <c r="B26" s="3" t="s">
        <v>97</v>
      </c>
      <c r="C26" s="3" t="s">
        <v>83</v>
      </c>
      <c r="D26" s="3" t="s">
        <v>86</v>
      </c>
      <c r="E26" s="3" t="s">
        <v>91</v>
      </c>
      <c r="F26" s="3" t="s">
        <v>59</v>
      </c>
      <c r="G26" s="3" t="s">
        <v>90</v>
      </c>
      <c r="H26" s="3" t="str">
        <f>_xlfn.CONCAT(Table1[[#This Row],[strain_category_pub]], " ", "(", Table1[[#This Row],[strain_name]], ")")</f>
        <v>Laboratory strain (D7 diploid)</v>
      </c>
      <c r="I26" s="3" t="s">
        <v>73</v>
      </c>
      <c r="J26" s="3" t="s">
        <v>62</v>
      </c>
      <c r="K26" s="3">
        <v>37</v>
      </c>
      <c r="L26" s="3">
        <v>18272.0234849548</v>
      </c>
      <c r="M26" s="3">
        <v>15176.9557806826</v>
      </c>
      <c r="N26" s="3">
        <v>21367.0911892271</v>
      </c>
      <c r="O26" s="3">
        <v>1114.7591927814301</v>
      </c>
      <c r="P26" s="3">
        <f t="shared" si="0"/>
        <v>2730.5912083913681</v>
      </c>
      <c r="Q26" s="3">
        <v>2730.5912083913681</v>
      </c>
      <c r="R26" s="3">
        <v>4</v>
      </c>
      <c r="S26" s="3">
        <v>6</v>
      </c>
      <c r="T26" s="3">
        <v>132.48596083183901</v>
      </c>
      <c r="U26" s="3">
        <v>-162.96453897470201</v>
      </c>
      <c r="V26" s="3">
        <v>-379.68313283955399</v>
      </c>
      <c r="W26" s="3">
        <v>53.754054890150599</v>
      </c>
      <c r="X26" s="3">
        <v>1.06769901572027E-4</v>
      </c>
      <c r="Y26" s="3">
        <v>8.7960325899820698E-5</v>
      </c>
      <c r="Z26" s="3">
        <v>1.2557947724423199E-4</v>
      </c>
    </row>
    <row r="27" spans="1:26" x14ac:dyDescent="0.25">
      <c r="A27" s="3">
        <v>24</v>
      </c>
      <c r="B27" s="3" t="s">
        <v>97</v>
      </c>
      <c r="C27" s="3" t="s">
        <v>83</v>
      </c>
      <c r="D27" s="3" t="s">
        <v>86</v>
      </c>
      <c r="E27" s="3" t="s">
        <v>91</v>
      </c>
      <c r="F27" s="3" t="s">
        <v>59</v>
      </c>
      <c r="G27" s="3" t="s">
        <v>90</v>
      </c>
      <c r="H27" s="3" t="str">
        <f>_xlfn.CONCAT(Table1[[#This Row],[strain_category_pub]], " ", "(", Table1[[#This Row],[strain_name]], ")")</f>
        <v>Laboratory strain (D7 diploid)</v>
      </c>
      <c r="I27" s="3" t="s">
        <v>74</v>
      </c>
      <c r="J27" s="3" t="s">
        <v>62</v>
      </c>
      <c r="K27" s="3">
        <v>37</v>
      </c>
      <c r="L27" s="3">
        <v>7254.2763446752897</v>
      </c>
      <c r="M27" s="3">
        <v>5499.4333564508897</v>
      </c>
      <c r="N27" s="3">
        <v>9009.1193328996906</v>
      </c>
      <c r="O27" s="3">
        <v>632.04670783483198</v>
      </c>
      <c r="P27" s="3">
        <f t="shared" si="0"/>
        <v>1548.191927801297</v>
      </c>
      <c r="Q27" s="3">
        <v>1548.191927801297</v>
      </c>
      <c r="R27" s="3">
        <v>4</v>
      </c>
      <c r="S27" s="3">
        <v>6</v>
      </c>
      <c r="T27" s="3">
        <v>198.40857854503801</v>
      </c>
      <c r="U27" s="3">
        <v>-91.855033938403807</v>
      </c>
      <c r="V27" s="3">
        <v>-404.66987103656197</v>
      </c>
      <c r="W27" s="3">
        <v>220.95980315975399</v>
      </c>
      <c r="X27" s="3">
        <v>2.6257479477649203E-4</v>
      </c>
      <c r="Y27" s="3">
        <v>1.9259643402223599E-4</v>
      </c>
      <c r="Z27" s="3">
        <v>3.32553155530749E-4</v>
      </c>
    </row>
    <row r="28" spans="1:26" x14ac:dyDescent="0.25">
      <c r="A28" s="3">
        <v>25</v>
      </c>
      <c r="B28" s="3" t="s">
        <v>97</v>
      </c>
      <c r="C28" s="3" t="s">
        <v>84</v>
      </c>
      <c r="D28" s="3" t="s">
        <v>87</v>
      </c>
      <c r="E28" s="3" t="s">
        <v>91</v>
      </c>
      <c r="F28" s="3" t="s">
        <v>92</v>
      </c>
      <c r="H28" s="3" t="str">
        <f>_xlfn.CONCAT(Table1[[#This Row],[strain_category_pub]],)</f>
        <v>NS</v>
      </c>
      <c r="I28" s="3" t="s">
        <v>74</v>
      </c>
      <c r="J28" s="3" t="s">
        <v>93</v>
      </c>
      <c r="K28" s="3">
        <v>25</v>
      </c>
      <c r="L28" s="4">
        <v>-0.229806690212396</v>
      </c>
      <c r="M28" s="4">
        <v>-1.6944123265381199</v>
      </c>
      <c r="N28" s="4">
        <v>1.23479894611333</v>
      </c>
      <c r="O28" s="4">
        <v>0.115266963403791</v>
      </c>
      <c r="P28" s="3">
        <f t="shared" si="0"/>
        <v>0.19964823704954843</v>
      </c>
      <c r="Q28" s="3">
        <v>0.1997463292997772</v>
      </c>
      <c r="R28" s="3">
        <v>1</v>
      </c>
      <c r="S28" s="3">
        <v>3</v>
      </c>
      <c r="T28" s="4">
        <v>6.0283337003181003E-2</v>
      </c>
      <c r="U28" s="3">
        <v>-2.1445613623757298</v>
      </c>
      <c r="V28" s="3">
        <v>-4.7771827600091301</v>
      </c>
      <c r="W28" s="3">
        <v>0.488060035257668</v>
      </c>
      <c r="X28" s="3">
        <v>1.04198965436418</v>
      </c>
      <c r="Y28" s="3">
        <v>0.38952402841608602</v>
      </c>
      <c r="Z28" s="3">
        <v>1.6944552803122801</v>
      </c>
    </row>
    <row r="29" spans="1:26" x14ac:dyDescent="0.25">
      <c r="A29" s="3">
        <v>26</v>
      </c>
      <c r="B29" s="3" t="s">
        <v>97</v>
      </c>
      <c r="C29" s="3" t="s">
        <v>84</v>
      </c>
      <c r="D29" s="3" t="s">
        <v>87</v>
      </c>
      <c r="E29" s="3" t="s">
        <v>91</v>
      </c>
      <c r="F29" s="3" t="s">
        <v>92</v>
      </c>
      <c r="H29" s="3" t="str">
        <f>_xlfn.CONCAT(Table1[[#This Row],[strain_category_pub]],)</f>
        <v>NS</v>
      </c>
      <c r="I29" s="3" t="s">
        <v>74</v>
      </c>
      <c r="J29" s="3" t="s">
        <v>94</v>
      </c>
      <c r="K29" s="3">
        <v>25</v>
      </c>
      <c r="L29" s="4">
        <v>0.68283853089159896</v>
      </c>
      <c r="M29" s="4">
        <v>-5.2230566294910501</v>
      </c>
      <c r="N29" s="4">
        <v>6.58873369127424</v>
      </c>
      <c r="O29" s="4">
        <v>1.8557721305705299</v>
      </c>
      <c r="P29" s="3">
        <f t="shared" si="0"/>
        <v>4.1496326347053207</v>
      </c>
      <c r="Q29" s="3">
        <v>4.150425564180896</v>
      </c>
      <c r="R29" s="3">
        <v>3</v>
      </c>
      <c r="S29" s="3">
        <v>5</v>
      </c>
      <c r="T29" s="4">
        <v>1.2939826271175801</v>
      </c>
      <c r="U29" s="3">
        <v>-5.0348045147154599</v>
      </c>
      <c r="V29" s="3">
        <v>-15.6920765387465</v>
      </c>
      <c r="W29" s="3">
        <v>5.6224675093155403</v>
      </c>
      <c r="X29" s="3">
        <v>0.28759702403312098</v>
      </c>
      <c r="Y29" s="3">
        <v>4.1855257011093903E-2</v>
      </c>
      <c r="Z29" s="3">
        <v>0.53333879105514703</v>
      </c>
    </row>
    <row r="30" spans="1:26" x14ac:dyDescent="0.25">
      <c r="A30" s="3">
        <v>27</v>
      </c>
      <c r="B30" s="3" t="s">
        <v>97</v>
      </c>
      <c r="C30" s="3" t="s">
        <v>85</v>
      </c>
      <c r="D30" s="3" t="s">
        <v>88</v>
      </c>
      <c r="E30" s="3" t="s">
        <v>52</v>
      </c>
      <c r="F30" s="3" t="s">
        <v>60</v>
      </c>
      <c r="G30" s="3" t="s">
        <v>52</v>
      </c>
      <c r="H30" s="3" t="s">
        <v>52</v>
      </c>
      <c r="I30" s="3" t="s">
        <v>89</v>
      </c>
      <c r="J30" s="5" t="s">
        <v>98</v>
      </c>
      <c r="K30" s="3">
        <v>25</v>
      </c>
      <c r="L30" s="3">
        <v>23.168254090703702</v>
      </c>
      <c r="M30" s="3">
        <v>22.150904083784301</v>
      </c>
      <c r="N30" s="3">
        <v>24.185604097622999</v>
      </c>
      <c r="O30" s="3">
        <v>0.47990351611134702</v>
      </c>
      <c r="P30" s="3">
        <f t="shared" si="0"/>
        <v>2.036058183345606</v>
      </c>
      <c r="Q30" s="3">
        <v>2.036058183345606</v>
      </c>
      <c r="R30" s="3">
        <v>16</v>
      </c>
      <c r="S30" s="3">
        <v>18</v>
      </c>
      <c r="T30" s="3">
        <v>1.9540353080674</v>
      </c>
      <c r="U30" s="3">
        <v>4.44443907455528E-2</v>
      </c>
      <c r="V30" s="3">
        <v>-2.1820124843087698</v>
      </c>
      <c r="W30" s="3">
        <v>2.2709012657998802</v>
      </c>
      <c r="X30" s="3">
        <v>8.3580673136408906E-2</v>
      </c>
      <c r="Y30" s="3">
        <v>7.5315048324344894E-2</v>
      </c>
      <c r="Z30" s="3">
        <v>9.1846297948472794E-2</v>
      </c>
    </row>
    <row r="31" spans="1:26" x14ac:dyDescent="0.25">
      <c r="A31" s="3">
        <v>28</v>
      </c>
      <c r="B31" s="3" t="s">
        <v>97</v>
      </c>
      <c r="C31" s="3" t="s">
        <v>85</v>
      </c>
      <c r="D31" s="3" t="s">
        <v>88</v>
      </c>
      <c r="E31" s="3" t="s">
        <v>52</v>
      </c>
      <c r="F31" s="3" t="s">
        <v>60</v>
      </c>
      <c r="G31" s="3" t="s">
        <v>52</v>
      </c>
      <c r="H31" s="3" t="s">
        <v>52</v>
      </c>
      <c r="I31" s="3" t="s">
        <v>89</v>
      </c>
      <c r="J31" s="5" t="s">
        <v>99</v>
      </c>
      <c r="K31" s="3">
        <v>25</v>
      </c>
      <c r="L31" s="3">
        <v>27.460317606316</v>
      </c>
      <c r="M31" s="3">
        <v>26.235568957016799</v>
      </c>
      <c r="N31" s="3">
        <v>28.6850662556153</v>
      </c>
      <c r="O31" s="3">
        <v>0.57773743466237804</v>
      </c>
      <c r="P31" s="3">
        <f t="shared" si="0"/>
        <v>2.4511323467705246</v>
      </c>
      <c r="Q31" s="3">
        <v>2.4511323467705246</v>
      </c>
      <c r="R31" s="3">
        <v>16</v>
      </c>
      <c r="S31" s="3">
        <v>18</v>
      </c>
      <c r="T31" s="3">
        <v>2.3523881534984201</v>
      </c>
      <c r="U31" s="3">
        <v>0.222222146634344</v>
      </c>
      <c r="V31" s="3">
        <v>-2.4581238816740898</v>
      </c>
      <c r="W31" s="3">
        <v>2.9025681749427799</v>
      </c>
      <c r="X31" s="3">
        <v>7.0849756163631594E-2</v>
      </c>
      <c r="Y31" s="3">
        <v>6.3688859453713706E-2</v>
      </c>
      <c r="Z31" s="3">
        <v>7.8010652873549496E-2</v>
      </c>
    </row>
    <row r="32" spans="1:26" x14ac:dyDescent="0.25">
      <c r="A32" s="3">
        <v>29</v>
      </c>
      <c r="B32" s="3" t="s">
        <v>97</v>
      </c>
      <c r="C32" s="3" t="s">
        <v>85</v>
      </c>
      <c r="D32" s="3" t="s">
        <v>88</v>
      </c>
      <c r="E32" s="3" t="s">
        <v>52</v>
      </c>
      <c r="F32" s="3" t="s">
        <v>60</v>
      </c>
      <c r="G32" s="3" t="s">
        <v>52</v>
      </c>
      <c r="H32" s="3" t="s">
        <v>52</v>
      </c>
      <c r="I32" s="3" t="s">
        <v>89</v>
      </c>
      <c r="J32" s="5" t="s">
        <v>100</v>
      </c>
      <c r="K32" s="3">
        <v>25</v>
      </c>
      <c r="L32" s="3">
        <v>33.453968430618097</v>
      </c>
      <c r="M32" s="3">
        <v>31.998198065439102</v>
      </c>
      <c r="N32" s="3">
        <v>34.909738795797097</v>
      </c>
      <c r="O32" s="3">
        <v>0.68671481019165903</v>
      </c>
      <c r="P32" s="3">
        <f t="shared" si="0"/>
        <v>2.9134841941665295</v>
      </c>
      <c r="Q32" s="3">
        <v>2.9134841941665295</v>
      </c>
      <c r="R32" s="3">
        <v>16</v>
      </c>
      <c r="S32" s="3">
        <v>18</v>
      </c>
      <c r="T32" s="3">
        <v>2.79611409510066</v>
      </c>
      <c r="U32" s="3">
        <v>4.4444368727229303E-2</v>
      </c>
      <c r="V32" s="3">
        <v>-3.1414895930445801</v>
      </c>
      <c r="W32" s="3">
        <v>3.2303783304990401</v>
      </c>
      <c r="X32" s="3">
        <v>5.78860901634859E-2</v>
      </c>
      <c r="Y32" s="3">
        <v>5.2216448384334001E-2</v>
      </c>
      <c r="Z32" s="3">
        <v>6.3555731942637805E-2</v>
      </c>
    </row>
    <row r="33" spans="1:26" x14ac:dyDescent="0.25">
      <c r="A33" s="3">
        <v>30</v>
      </c>
      <c r="B33" s="3" t="s">
        <v>97</v>
      </c>
      <c r="C33" s="3" t="s">
        <v>85</v>
      </c>
      <c r="D33" s="3" t="s">
        <v>88</v>
      </c>
      <c r="E33" s="3" t="s">
        <v>52</v>
      </c>
      <c r="F33" s="3" t="s">
        <v>60</v>
      </c>
      <c r="G33" s="3" t="s">
        <v>52</v>
      </c>
      <c r="H33" s="3" t="s">
        <v>52</v>
      </c>
      <c r="I33" s="3" t="s">
        <v>89</v>
      </c>
      <c r="J33" s="5" t="s">
        <v>101</v>
      </c>
      <c r="K33" s="3">
        <v>25</v>
      </c>
      <c r="L33" s="3">
        <v>40.520635135993601</v>
      </c>
      <c r="M33" s="3">
        <v>38.5846791216456</v>
      </c>
      <c r="N33" s="3">
        <v>42.456591150341502</v>
      </c>
      <c r="O33" s="3">
        <v>0.91322759326047498</v>
      </c>
      <c r="P33" s="3">
        <f t="shared" si="0"/>
        <v>3.8744965437669121</v>
      </c>
      <c r="Q33" s="3">
        <v>3.8744965437669121</v>
      </c>
      <c r="R33" s="3">
        <v>16</v>
      </c>
      <c r="S33" s="3">
        <v>18</v>
      </c>
      <c r="T33" s="3">
        <v>3.7184119341154198</v>
      </c>
      <c r="U33" s="3">
        <v>-8.8888985400076698E-2</v>
      </c>
      <c r="V33" s="3">
        <v>-4.3257028141038099</v>
      </c>
      <c r="W33" s="3">
        <v>4.1479248433036604</v>
      </c>
      <c r="X33" s="3">
        <v>4.7315157845576397E-2</v>
      </c>
      <c r="Y33" s="3">
        <v>4.2244939099403099E-2</v>
      </c>
      <c r="Z33" s="3">
        <v>5.2385376591749799E-2</v>
      </c>
    </row>
    <row r="34" spans="1:26" x14ac:dyDescent="0.25">
      <c r="A34" s="3">
        <v>31</v>
      </c>
      <c r="B34" s="3" t="s">
        <v>97</v>
      </c>
      <c r="C34" s="3" t="s">
        <v>85</v>
      </c>
      <c r="D34" s="3" t="s">
        <v>88</v>
      </c>
      <c r="E34" s="3" t="s">
        <v>52</v>
      </c>
      <c r="F34" s="3" t="s">
        <v>60</v>
      </c>
      <c r="G34" s="3" t="s">
        <v>52</v>
      </c>
      <c r="H34" s="3" t="s">
        <v>52</v>
      </c>
      <c r="I34" s="3" t="s">
        <v>89</v>
      </c>
      <c r="J34" s="5" t="s">
        <v>102</v>
      </c>
      <c r="K34" s="3">
        <v>25</v>
      </c>
      <c r="L34" s="3">
        <v>48.984127242322799</v>
      </c>
      <c r="M34" s="3">
        <v>46.591611802233999</v>
      </c>
      <c r="N34" s="3">
        <v>51.3766426824116</v>
      </c>
      <c r="O34" s="3">
        <v>1.1285954334694599</v>
      </c>
      <c r="P34" s="3">
        <f t="shared" si="0"/>
        <v>4.7882249053345562</v>
      </c>
      <c r="Q34" s="3">
        <v>4.7882249053345562</v>
      </c>
      <c r="R34" s="3">
        <v>16</v>
      </c>
      <c r="S34" s="3">
        <v>18</v>
      </c>
      <c r="T34" s="3">
        <v>4.5953306268572396</v>
      </c>
      <c r="U34" s="3">
        <v>0.222222109109456</v>
      </c>
      <c r="V34" s="3">
        <v>-5.0137659127411203</v>
      </c>
      <c r="W34" s="3">
        <v>5.4582101309600404</v>
      </c>
      <c r="X34" s="3">
        <v>3.9313112255432797E-2</v>
      </c>
      <c r="Y34" s="3">
        <v>3.4977301400058301E-2</v>
      </c>
      <c r="Z34" s="3">
        <v>4.36489231108073E-2</v>
      </c>
    </row>
    <row r="35" spans="1:26" x14ac:dyDescent="0.25">
      <c r="A35" s="3">
        <v>32</v>
      </c>
      <c r="B35" s="3" t="s">
        <v>106</v>
      </c>
      <c r="C35" s="3" t="s">
        <v>83</v>
      </c>
      <c r="D35" s="3" t="s">
        <v>86</v>
      </c>
      <c r="E35" s="3" t="s">
        <v>91</v>
      </c>
      <c r="F35" s="3" t="s">
        <v>59</v>
      </c>
      <c r="G35" s="3" t="s">
        <v>90</v>
      </c>
      <c r="H35" s="3" t="str">
        <f>_xlfn.CONCAT(Table1[[#This Row],[strain_category_pub]], " ", "(", Table1[[#This Row],[strain_name]], ")")</f>
        <v>Laboratory strain (D7 diploid)</v>
      </c>
      <c r="I35" s="3" t="s">
        <v>73</v>
      </c>
      <c r="J35" s="3" t="s">
        <v>62</v>
      </c>
      <c r="K35" s="3">
        <v>37</v>
      </c>
      <c r="L35" s="3">
        <v>19937.2840372746</v>
      </c>
      <c r="M35" s="3">
        <v>7914.0119838740702</v>
      </c>
      <c r="N35" s="3">
        <v>31960.5560906752</v>
      </c>
      <c r="O35" s="3">
        <v>4913.65148596365</v>
      </c>
      <c r="P35" s="3">
        <f t="shared" si="0"/>
        <v>13897.905144449012</v>
      </c>
      <c r="Q35" s="3">
        <v>13897.905144449012</v>
      </c>
      <c r="R35" s="3">
        <v>6</v>
      </c>
      <c r="S35" s="3">
        <v>8</v>
      </c>
      <c r="T35" s="3">
        <v>114.982999155209</v>
      </c>
      <c r="U35" s="3">
        <v>-75.315974095438307</v>
      </c>
      <c r="V35" s="3">
        <v>-236.45596817266801</v>
      </c>
      <c r="W35" s="3">
        <v>85.824019981791693</v>
      </c>
      <c r="X35" s="6">
        <v>7.2981562845869899E-5</v>
      </c>
      <c r="Y35" s="6">
        <v>2.8674517712819199E-5</v>
      </c>
      <c r="Z35" s="3">
        <v>1.17288607978921E-4</v>
      </c>
    </row>
    <row r="36" spans="1:26" x14ac:dyDescent="0.25">
      <c r="A36" s="3">
        <v>33</v>
      </c>
      <c r="B36" s="3" t="s">
        <v>106</v>
      </c>
      <c r="C36" s="3" t="s">
        <v>83</v>
      </c>
      <c r="D36" s="3" t="s">
        <v>86</v>
      </c>
      <c r="E36" s="3" t="s">
        <v>91</v>
      </c>
      <c r="F36" s="3" t="s">
        <v>59</v>
      </c>
      <c r="G36" s="3" t="s">
        <v>90</v>
      </c>
      <c r="H36" s="3" t="str">
        <f>_xlfn.CONCAT(Table1[[#This Row],[strain_category_pub]], " ", "(", Table1[[#This Row],[strain_name]], ")")</f>
        <v>Laboratory strain (D7 diploid)</v>
      </c>
      <c r="I36" s="3" t="s">
        <v>74</v>
      </c>
      <c r="J36" s="3" t="s">
        <v>62</v>
      </c>
      <c r="K36" s="3">
        <v>37</v>
      </c>
      <c r="L36" s="3">
        <v>4507.1291384140304</v>
      </c>
      <c r="M36" s="3">
        <v>3754.0702017317499</v>
      </c>
      <c r="N36" s="3">
        <v>5260.1880750963101</v>
      </c>
      <c r="O36" s="3">
        <v>307.758915111676</v>
      </c>
      <c r="P36" s="3">
        <f t="shared" si="0"/>
        <v>870.4736633843246</v>
      </c>
      <c r="Q36" s="3">
        <v>870.4736633843246</v>
      </c>
      <c r="R36" s="3">
        <v>6</v>
      </c>
      <c r="S36" s="3">
        <v>8</v>
      </c>
      <c r="T36" s="3">
        <v>37.5722457693278</v>
      </c>
      <c r="U36" s="3">
        <v>-48.212046347450297</v>
      </c>
      <c r="V36" s="3">
        <v>-93.307625077154299</v>
      </c>
      <c r="W36" s="3">
        <v>-3.11646761774624</v>
      </c>
      <c r="X36" s="3">
        <v>4.2640069578203698E-4</v>
      </c>
      <c r="Y36" s="3">
        <v>3.5305071827319802E-4</v>
      </c>
      <c r="Z36" s="3">
        <v>4.9975067329087605E-4</v>
      </c>
    </row>
    <row r="37" spans="1:26" x14ac:dyDescent="0.25">
      <c r="A37" s="3">
        <v>34</v>
      </c>
      <c r="B37" s="3" t="s">
        <v>106</v>
      </c>
      <c r="C37" s="3" t="s">
        <v>85</v>
      </c>
      <c r="D37" s="3" t="s">
        <v>88</v>
      </c>
      <c r="E37" s="3" t="s">
        <v>52</v>
      </c>
      <c r="F37" s="3" t="s">
        <v>60</v>
      </c>
      <c r="G37" s="3" t="s">
        <v>52</v>
      </c>
      <c r="H37" s="3" t="s">
        <v>52</v>
      </c>
      <c r="J37" s="5" t="s">
        <v>103</v>
      </c>
      <c r="K37" s="4">
        <v>5</v>
      </c>
      <c r="L37" s="3">
        <v>17.343809523809501</v>
      </c>
      <c r="M37" s="3">
        <v>17.068872817374601</v>
      </c>
      <c r="N37" s="3">
        <v>17.618746230244401</v>
      </c>
      <c r="O37" s="3">
        <v>9.9024722628290096E-2</v>
      </c>
      <c r="P37" s="3">
        <f t="shared" si="0"/>
        <v>0.24256004235994585</v>
      </c>
      <c r="Q37" s="3">
        <v>0.24256004235994585</v>
      </c>
      <c r="R37" s="3">
        <v>4</v>
      </c>
      <c r="S37" s="3">
        <v>6</v>
      </c>
      <c r="T37" s="3">
        <v>0.23278847950548401</v>
      </c>
      <c r="U37" s="3">
        <v>-7.3333333333336803E-2</v>
      </c>
      <c r="V37" s="3">
        <v>-0.67502863660563295</v>
      </c>
      <c r="W37" s="3">
        <v>0.52836196993896001</v>
      </c>
      <c r="X37" s="3">
        <v>0.114754427533031</v>
      </c>
      <c r="Y37" s="3">
        <v>0.110682649653933</v>
      </c>
      <c r="Z37" s="3">
        <v>0.118826205412128</v>
      </c>
    </row>
    <row r="38" spans="1:26" x14ac:dyDescent="0.25">
      <c r="A38" s="3">
        <v>35</v>
      </c>
      <c r="B38" s="3" t="s">
        <v>106</v>
      </c>
      <c r="C38" s="3" t="s">
        <v>85</v>
      </c>
      <c r="D38" s="3" t="s">
        <v>88</v>
      </c>
      <c r="E38" s="3" t="s">
        <v>52</v>
      </c>
      <c r="F38" s="3" t="s">
        <v>60</v>
      </c>
      <c r="G38" s="3" t="s">
        <v>52</v>
      </c>
      <c r="H38" s="3" t="s">
        <v>52</v>
      </c>
      <c r="J38" s="5" t="s">
        <v>103</v>
      </c>
      <c r="K38" s="4">
        <v>10</v>
      </c>
      <c r="L38" s="3">
        <v>15.3342857142857</v>
      </c>
      <c r="M38" s="3">
        <v>14.991110461258</v>
      </c>
      <c r="N38" s="3">
        <v>15.677460967313401</v>
      </c>
      <c r="O38" s="3">
        <v>0.123602390836133</v>
      </c>
      <c r="P38" s="3">
        <f t="shared" si="0"/>
        <v>0.30276278853658523</v>
      </c>
      <c r="Q38" s="3">
        <v>0.30276278853658523</v>
      </c>
      <c r="R38" s="3">
        <v>4</v>
      </c>
      <c r="S38" s="3">
        <v>6</v>
      </c>
      <c r="T38" s="3">
        <v>0.290565950222271</v>
      </c>
      <c r="U38" s="3">
        <v>0.25999999999999401</v>
      </c>
      <c r="V38" s="3">
        <v>-0.49103444943234498</v>
      </c>
      <c r="W38" s="3">
        <v>1.01103444943233</v>
      </c>
      <c r="X38" s="3">
        <v>0.13249623304871899</v>
      </c>
      <c r="Y38" s="3">
        <v>0.125716047684273</v>
      </c>
      <c r="Z38" s="3">
        <v>0.13927641841316599</v>
      </c>
    </row>
    <row r="39" spans="1:26" x14ac:dyDescent="0.25">
      <c r="A39" s="3">
        <v>36</v>
      </c>
      <c r="B39" s="3" t="s">
        <v>106</v>
      </c>
      <c r="C39" s="3" t="s">
        <v>85</v>
      </c>
      <c r="D39" s="3" t="s">
        <v>88</v>
      </c>
      <c r="E39" s="3" t="s">
        <v>52</v>
      </c>
      <c r="F39" s="3" t="s">
        <v>60</v>
      </c>
      <c r="G39" s="3" t="s">
        <v>52</v>
      </c>
      <c r="H39" s="3" t="s">
        <v>52</v>
      </c>
      <c r="J39" s="5" t="s">
        <v>103</v>
      </c>
      <c r="K39" s="4">
        <v>15</v>
      </c>
      <c r="L39" s="3">
        <v>12.837142857142901</v>
      </c>
      <c r="M39" s="3">
        <v>12.558010231460701</v>
      </c>
      <c r="N39" s="3">
        <v>13.116275482824999</v>
      </c>
      <c r="O39" s="3">
        <v>0.100535978600685</v>
      </c>
      <c r="P39" s="3">
        <f t="shared" si="0"/>
        <v>0.24626184836304699</v>
      </c>
      <c r="Q39" s="3">
        <v>0.24626184836304699</v>
      </c>
      <c r="R39" s="3">
        <v>4</v>
      </c>
      <c r="S39" s="3">
        <v>6</v>
      </c>
      <c r="T39" s="3">
        <v>0.23634115777228301</v>
      </c>
      <c r="U39" s="3">
        <v>0.13999999999999699</v>
      </c>
      <c r="V39" s="3">
        <v>-0.47087801640188098</v>
      </c>
      <c r="W39" s="3">
        <v>0.75087801640187501</v>
      </c>
      <c r="X39" s="3">
        <v>0.15731641698054399</v>
      </c>
      <c r="Y39" s="3">
        <v>0.149542543694554</v>
      </c>
      <c r="Z39" s="3">
        <v>0.16509029026653499</v>
      </c>
    </row>
    <row r="40" spans="1:26" x14ac:dyDescent="0.25">
      <c r="A40" s="3">
        <v>37</v>
      </c>
      <c r="B40" s="3" t="s">
        <v>106</v>
      </c>
      <c r="C40" s="3" t="s">
        <v>85</v>
      </c>
      <c r="D40" s="3" t="s">
        <v>88</v>
      </c>
      <c r="E40" s="3" t="s">
        <v>52</v>
      </c>
      <c r="F40" s="3" t="s">
        <v>60</v>
      </c>
      <c r="G40" s="3" t="s">
        <v>52</v>
      </c>
      <c r="H40" s="3" t="s">
        <v>52</v>
      </c>
      <c r="J40" s="5" t="s">
        <v>103</v>
      </c>
      <c r="K40" s="4">
        <v>20</v>
      </c>
      <c r="L40" s="3">
        <v>10.104761904761901</v>
      </c>
      <c r="M40" s="3">
        <v>9.8568870566272899</v>
      </c>
      <c r="N40" s="3">
        <v>10.352636752896499</v>
      </c>
      <c r="O40" s="3">
        <v>8.9277777425012306E-2</v>
      </c>
      <c r="P40" s="3">
        <f t="shared" si="0"/>
        <v>0.21868500006104719</v>
      </c>
      <c r="Q40" s="3">
        <v>0.21868500006104719</v>
      </c>
      <c r="R40" s="3">
        <v>4</v>
      </c>
      <c r="S40" s="3">
        <v>6</v>
      </c>
      <c r="T40" s="3">
        <v>0.20987524639084701</v>
      </c>
      <c r="U40" s="3">
        <v>-6.6666666666664695E-2</v>
      </c>
      <c r="V40" s="3">
        <v>-0.60913745514704398</v>
      </c>
      <c r="W40" s="3">
        <v>0.47580412181371401</v>
      </c>
      <c r="X40" s="3">
        <v>0.19632352941176501</v>
      </c>
      <c r="Y40" s="3">
        <v>0.18556924106905601</v>
      </c>
      <c r="Z40" s="3">
        <v>0.20707781775447301</v>
      </c>
    </row>
    <row r="41" spans="1:26" x14ac:dyDescent="0.25">
      <c r="A41" s="3">
        <v>38</v>
      </c>
      <c r="B41" s="3" t="s">
        <v>106</v>
      </c>
      <c r="C41" s="3" t="s">
        <v>85</v>
      </c>
      <c r="D41" s="3" t="s">
        <v>88</v>
      </c>
      <c r="E41" s="3" t="s">
        <v>52</v>
      </c>
      <c r="F41" s="3" t="s">
        <v>60</v>
      </c>
      <c r="G41" s="3" t="s">
        <v>52</v>
      </c>
      <c r="H41" s="3" t="s">
        <v>52</v>
      </c>
      <c r="J41" s="5" t="s">
        <v>103</v>
      </c>
      <c r="K41" s="4">
        <v>25</v>
      </c>
      <c r="L41" s="3">
        <v>7.3123809523809502</v>
      </c>
      <c r="M41" s="3">
        <v>7.21526160241228</v>
      </c>
      <c r="N41" s="3">
        <v>7.4095003023496204</v>
      </c>
      <c r="O41" s="3">
        <v>3.49797479470614E-2</v>
      </c>
      <c r="P41" s="3">
        <f t="shared" si="0"/>
        <v>8.5682533801467828E-2</v>
      </c>
      <c r="Q41" s="3">
        <v>8.5682533801467828E-2</v>
      </c>
      <c r="R41" s="3">
        <v>4</v>
      </c>
      <c r="S41" s="3">
        <v>6</v>
      </c>
      <c r="T41" s="3">
        <v>8.22308017831819E-2</v>
      </c>
      <c r="U41" s="3">
        <v>0.146666666666666</v>
      </c>
      <c r="V41" s="3">
        <v>-6.5877731244959201E-2</v>
      </c>
      <c r="W41" s="3">
        <v>0.35921106457829</v>
      </c>
      <c r="X41" s="3">
        <v>0.278972503188681</v>
      </c>
      <c r="Y41" s="3">
        <v>0.27047352930876301</v>
      </c>
      <c r="Z41" s="3">
        <v>0.28747147706859899</v>
      </c>
    </row>
    <row r="42" spans="1:26" x14ac:dyDescent="0.25">
      <c r="A42" s="3">
        <v>39</v>
      </c>
      <c r="B42" s="3" t="s">
        <v>107</v>
      </c>
      <c r="C42" s="3" t="s">
        <v>104</v>
      </c>
      <c r="D42" s="3" t="s">
        <v>105</v>
      </c>
      <c r="E42" s="3" t="s">
        <v>91</v>
      </c>
      <c r="F42" s="3" t="s">
        <v>58</v>
      </c>
      <c r="G42" s="3" t="s">
        <v>108</v>
      </c>
      <c r="H42" s="3" t="str">
        <f>_xlfn.CONCAT(Table1[[#This Row],[strain_category_pub]], " ", "(", Table1[[#This Row],[strain_name]], ")")</f>
        <v>Wild-type (C465-7A)</v>
      </c>
      <c r="I42" s="3" t="s">
        <v>110</v>
      </c>
      <c r="J42" s="3" t="s">
        <v>64</v>
      </c>
      <c r="K42" s="3">
        <v>22</v>
      </c>
      <c r="L42" s="3">
        <v>1726.5483452129999</v>
      </c>
      <c r="M42" s="3">
        <v>1474.49993944936</v>
      </c>
      <c r="N42" s="3">
        <v>1978.5967509766299</v>
      </c>
      <c r="O42" s="3">
        <v>98.051111335751401</v>
      </c>
      <c r="P42" s="3">
        <f t="shared" si="0"/>
        <v>259.41885636790443</v>
      </c>
      <c r="Q42" s="3">
        <v>259.41885636790443</v>
      </c>
      <c r="R42" s="3">
        <v>5</v>
      </c>
      <c r="S42" s="3">
        <v>7</v>
      </c>
      <c r="T42" s="3">
        <v>114.621200329122</v>
      </c>
      <c r="U42" s="3">
        <v>170.20665589844199</v>
      </c>
      <c r="V42" s="3">
        <v>-1.2680959044573099</v>
      </c>
      <c r="W42" s="3">
        <v>341.68140770134102</v>
      </c>
      <c r="X42" s="3">
        <v>1.2359927211368E-3</v>
      </c>
      <c r="Y42" s="3">
        <v>9.5287188013551698E-4</v>
      </c>
      <c r="Z42" s="3">
        <v>1.5191135621380799E-3</v>
      </c>
    </row>
    <row r="43" spans="1:26" x14ac:dyDescent="0.25">
      <c r="A43" s="3">
        <v>40</v>
      </c>
      <c r="B43" s="3" t="s">
        <v>107</v>
      </c>
      <c r="C43" s="3" t="s">
        <v>104</v>
      </c>
      <c r="D43" s="3" t="s">
        <v>105</v>
      </c>
      <c r="E43" s="3" t="s">
        <v>91</v>
      </c>
      <c r="F43" s="3" t="s">
        <v>58</v>
      </c>
      <c r="G43" s="3" t="s">
        <v>108</v>
      </c>
      <c r="H43" s="3" t="str">
        <f>_xlfn.CONCAT(Table1[[#This Row],[strain_category_pub]], " ", "(", Table1[[#This Row],[strain_name]], ")")</f>
        <v>Wild-type (C465-7A)</v>
      </c>
      <c r="I43" s="3" t="s">
        <v>111</v>
      </c>
      <c r="J43" s="3" t="s">
        <v>64</v>
      </c>
      <c r="K43" s="3">
        <v>22</v>
      </c>
      <c r="L43" s="3">
        <v>2628.5768032441001</v>
      </c>
      <c r="M43" s="3">
        <v>2426.5465876738399</v>
      </c>
      <c r="N43" s="3">
        <v>2830.6070188143499</v>
      </c>
      <c r="O43" s="3">
        <v>101.06708067060499</v>
      </c>
      <c r="P43" s="3">
        <f t="shared" si="0"/>
        <v>808.53664536483996</v>
      </c>
      <c r="Q43" s="3">
        <v>808.53664536483996</v>
      </c>
      <c r="R43" s="3">
        <v>62</v>
      </c>
      <c r="S43" s="3">
        <v>64</v>
      </c>
      <c r="T43" s="3">
        <v>180.07817596955999</v>
      </c>
      <c r="U43" s="3">
        <v>131.57573214783301</v>
      </c>
      <c r="V43" s="3">
        <v>70.184253538504294</v>
      </c>
      <c r="W43" s="3">
        <v>192.96721075716101</v>
      </c>
      <c r="X43" s="3">
        <v>7.0148127037756398E-4</v>
      </c>
      <c r="Y43" s="3">
        <v>6.34417852394491E-4</v>
      </c>
      <c r="Z43" s="3">
        <v>7.6854468836063696E-4</v>
      </c>
    </row>
    <row r="44" spans="1:26" x14ac:dyDescent="0.25">
      <c r="A44" s="3">
        <v>41</v>
      </c>
      <c r="B44" s="3" t="s">
        <v>107</v>
      </c>
      <c r="C44" s="3" t="s">
        <v>104</v>
      </c>
      <c r="D44" s="3" t="s">
        <v>105</v>
      </c>
      <c r="E44" s="3" t="s">
        <v>91</v>
      </c>
      <c r="F44" s="3" t="s">
        <v>58</v>
      </c>
      <c r="G44" s="3" t="s">
        <v>108</v>
      </c>
      <c r="H44" s="3" t="str">
        <f>_xlfn.CONCAT(Table1[[#This Row],[strain_category_pub]], " ", "(", Table1[[#This Row],[strain_name]], ")")</f>
        <v>Wild-type (C465-7A)</v>
      </c>
      <c r="I44" s="3" t="s">
        <v>112</v>
      </c>
      <c r="J44" s="3" t="s">
        <v>64</v>
      </c>
      <c r="K44" s="3">
        <v>22</v>
      </c>
      <c r="L44" s="3">
        <v>727.957212081536</v>
      </c>
      <c r="M44" s="3">
        <v>635.70133309272398</v>
      </c>
      <c r="N44" s="3">
        <v>820.21309107034801</v>
      </c>
      <c r="O44" s="3">
        <v>35.889104058021502</v>
      </c>
      <c r="P44" s="3">
        <f t="shared" si="0"/>
        <v>94.953644114443918</v>
      </c>
      <c r="Q44" s="3">
        <v>94.953644114443918</v>
      </c>
      <c r="R44" s="3">
        <v>5</v>
      </c>
      <c r="S44" s="3">
        <v>7</v>
      </c>
      <c r="T44" s="3">
        <v>94.875694569108404</v>
      </c>
      <c r="U44" s="3">
        <v>0.591856073986892</v>
      </c>
      <c r="V44" s="3">
        <v>-166.57297849307901</v>
      </c>
      <c r="W44" s="3">
        <v>167.75669064105199</v>
      </c>
      <c r="X44" s="3">
        <v>2.6790763894334701E-3</v>
      </c>
      <c r="Y44" s="3">
        <v>2.1792035849675599E-3</v>
      </c>
      <c r="Z44" s="3">
        <v>3.17894919389937E-3</v>
      </c>
    </row>
    <row r="45" spans="1:26" x14ac:dyDescent="0.25">
      <c r="A45" s="3">
        <v>42</v>
      </c>
      <c r="B45" s="3" t="s">
        <v>107</v>
      </c>
      <c r="C45" s="3" t="s">
        <v>104</v>
      </c>
      <c r="D45" s="3" t="s">
        <v>105</v>
      </c>
      <c r="E45" s="3" t="s">
        <v>91</v>
      </c>
      <c r="F45" s="3" t="s">
        <v>58</v>
      </c>
      <c r="G45" s="3" t="s">
        <v>108</v>
      </c>
      <c r="H45" s="3" t="str">
        <f>_xlfn.CONCAT(Table1[[#This Row],[strain_category_pub]], " ", "(", Table1[[#This Row],[strain_name]], ")")</f>
        <v>Wild-type (C465-7A)</v>
      </c>
      <c r="I45" s="3" t="s">
        <v>111</v>
      </c>
      <c r="J45" s="3" t="s">
        <v>113</v>
      </c>
      <c r="K45" s="3">
        <v>22</v>
      </c>
      <c r="L45" s="3">
        <v>9990.6770763224904</v>
      </c>
      <c r="M45" s="3">
        <v>7882.7629072814198</v>
      </c>
      <c r="N45" s="3">
        <v>12098.591245363599</v>
      </c>
      <c r="O45" s="3">
        <v>967.45995816584605</v>
      </c>
      <c r="P45" s="3">
        <f t="shared" si="0"/>
        <v>3619.9036988792459</v>
      </c>
      <c r="Q45" s="3">
        <v>3619.9036988792459</v>
      </c>
      <c r="R45" s="3">
        <v>12</v>
      </c>
      <c r="S45" s="3">
        <v>14</v>
      </c>
      <c r="T45" s="3">
        <v>182.40460767489901</v>
      </c>
      <c r="U45" s="3">
        <v>137.53552679652799</v>
      </c>
      <c r="V45" s="3">
        <v>-38.655384723350501</v>
      </c>
      <c r="W45" s="3">
        <v>313.72643831640698</v>
      </c>
      <c r="X45" s="3">
        <v>1.7941920430082899E-4</v>
      </c>
      <c r="Y45" s="3">
        <v>1.3852446291679699E-4</v>
      </c>
      <c r="Z45" s="3">
        <v>2.2031394568486199E-4</v>
      </c>
    </row>
    <row r="46" spans="1:26" x14ac:dyDescent="0.25">
      <c r="A46" s="3">
        <v>43</v>
      </c>
      <c r="B46" s="3" t="s">
        <v>107</v>
      </c>
      <c r="C46" s="3" t="s">
        <v>14</v>
      </c>
      <c r="D46" s="3" t="s">
        <v>49</v>
      </c>
      <c r="E46" s="3" t="s">
        <v>91</v>
      </c>
      <c r="F46" s="3" t="s">
        <v>58</v>
      </c>
      <c r="G46" s="3" t="s">
        <v>109</v>
      </c>
      <c r="H46" s="3" t="str">
        <f>_xlfn.CONCAT(Table1[[#This Row],[strain_category_pub]], " ", "(", Table1[[#This Row],[strain_name]], ")")</f>
        <v>Wild-type (NBRC1046)</v>
      </c>
      <c r="I46" s="3" t="s">
        <v>111</v>
      </c>
      <c r="J46" s="3" t="s">
        <v>67</v>
      </c>
      <c r="K46" s="3">
        <v>20</v>
      </c>
      <c r="L46" s="3">
        <v>7.6331234504075599E-2</v>
      </c>
      <c r="M46" s="3">
        <v>2.72880768512021E-2</v>
      </c>
      <c r="N46" s="3">
        <v>0.12537439215694901</v>
      </c>
      <c r="O46" s="3">
        <v>2.3245234402543599E-2</v>
      </c>
      <c r="P46" s="3">
        <f t="shared" si="0"/>
        <v>0.10132362767960262</v>
      </c>
      <c r="Q46" s="3">
        <v>0.10132362767960262</v>
      </c>
      <c r="R46" s="3">
        <v>17</v>
      </c>
      <c r="S46" s="3">
        <v>19</v>
      </c>
      <c r="T46" s="3">
        <v>8.6902643153161596E-2</v>
      </c>
      <c r="U46" s="3">
        <v>-4.9577176663584403E-2</v>
      </c>
      <c r="V46" s="3">
        <v>-0.136006093778754</v>
      </c>
      <c r="W46" s="3">
        <v>3.68517404515857E-2</v>
      </c>
      <c r="X46" s="3">
        <v>9.8713703968505406</v>
      </c>
      <c r="Y46" s="3">
        <v>5.9289649194016496</v>
      </c>
      <c r="Z46" s="3">
        <v>13.813775874299401</v>
      </c>
    </row>
    <row r="47" spans="1:26" x14ac:dyDescent="0.25">
      <c r="A47" s="3">
        <v>44</v>
      </c>
      <c r="B47" s="3" t="s">
        <v>107</v>
      </c>
      <c r="C47" s="3" t="s">
        <v>85</v>
      </c>
      <c r="D47" s="3" t="s">
        <v>88</v>
      </c>
      <c r="E47" s="3" t="s">
        <v>52</v>
      </c>
      <c r="F47" s="3" t="s">
        <v>60</v>
      </c>
      <c r="G47" s="3" t="s">
        <v>52</v>
      </c>
      <c r="H47" s="3" t="s">
        <v>52</v>
      </c>
      <c r="J47" s="3" t="s">
        <v>92</v>
      </c>
      <c r="K47" s="3">
        <v>5</v>
      </c>
      <c r="L47" s="3">
        <v>1.2760952380952399</v>
      </c>
      <c r="M47" s="3">
        <v>1.25827655749936</v>
      </c>
      <c r="N47" s="3">
        <v>1.2939139186911099</v>
      </c>
      <c r="O47" s="3">
        <v>6.41780403384061E-3</v>
      </c>
      <c r="P47" s="3">
        <f t="shared" si="0"/>
        <v>1.5720345152085077E-2</v>
      </c>
      <c r="Q47" s="3">
        <v>1.5720345152085077E-2</v>
      </c>
      <c r="R47" s="3">
        <v>4</v>
      </c>
      <c r="S47" s="3">
        <v>6</v>
      </c>
      <c r="T47" s="3">
        <v>1.50870490030043E-2</v>
      </c>
      <c r="U47" s="4">
        <v>6.6666666666677702E-4</v>
      </c>
      <c r="V47" s="4">
        <v>-3.83292773965049E-2</v>
      </c>
      <c r="W47" s="4">
        <v>3.9662610729838503E-2</v>
      </c>
      <c r="X47" s="4">
        <v>1.56729832971313</v>
      </c>
      <c r="Y47" s="4">
        <v>1.5180796580820799</v>
      </c>
      <c r="Z47" s="4">
        <v>1.6165170013441801</v>
      </c>
    </row>
    <row r="48" spans="1:26" x14ac:dyDescent="0.25">
      <c r="A48" s="3">
        <v>45</v>
      </c>
      <c r="B48" s="3" t="s">
        <v>107</v>
      </c>
      <c r="C48" s="3" t="s">
        <v>85</v>
      </c>
      <c r="D48" s="3" t="s">
        <v>88</v>
      </c>
      <c r="E48" s="3" t="s">
        <v>52</v>
      </c>
      <c r="F48" s="3" t="s">
        <v>60</v>
      </c>
      <c r="G48" s="3" t="s">
        <v>52</v>
      </c>
      <c r="H48" s="3" t="s">
        <v>52</v>
      </c>
      <c r="J48" s="3" t="s">
        <v>92</v>
      </c>
      <c r="K48" s="3">
        <v>10</v>
      </c>
      <c r="L48" s="3">
        <v>0.95485714285714296</v>
      </c>
      <c r="M48" s="3">
        <v>0.94765919168742996</v>
      </c>
      <c r="N48" s="3">
        <v>0.96205509402685496</v>
      </c>
      <c r="O48" s="3">
        <v>2.59250620739349E-3</v>
      </c>
      <c r="P48" s="3">
        <f t="shared" si="0"/>
        <v>6.3503173631120719E-3</v>
      </c>
      <c r="Q48" s="3">
        <v>6.3503173631120719E-3</v>
      </c>
      <c r="R48" s="3">
        <v>4</v>
      </c>
      <c r="S48" s="3">
        <v>6</v>
      </c>
      <c r="T48" s="3">
        <v>6.0944940022002797E-3</v>
      </c>
      <c r="U48" s="4">
        <v>-3.9999999999999402E-3</v>
      </c>
      <c r="V48" s="4">
        <v>-1.9752619823519599E-2</v>
      </c>
      <c r="W48" s="4">
        <v>1.1752619823519699E-2</v>
      </c>
      <c r="X48" s="4">
        <v>2.08550832711907</v>
      </c>
      <c r="Y48" s="4">
        <v>2.0503178032070002</v>
      </c>
      <c r="Z48" s="4">
        <v>2.12069885103113</v>
      </c>
    </row>
    <row r="49" spans="1:26" x14ac:dyDescent="0.25">
      <c r="A49" s="3">
        <v>46</v>
      </c>
      <c r="B49" s="3" t="s">
        <v>107</v>
      </c>
      <c r="C49" s="3" t="s">
        <v>85</v>
      </c>
      <c r="D49" s="3" t="s">
        <v>88</v>
      </c>
      <c r="E49" s="3" t="s">
        <v>52</v>
      </c>
      <c r="F49" s="3" t="s">
        <v>60</v>
      </c>
      <c r="G49" s="3" t="s">
        <v>52</v>
      </c>
      <c r="H49" s="3" t="s">
        <v>52</v>
      </c>
      <c r="J49" s="3" t="s">
        <v>92</v>
      </c>
      <c r="K49" s="3">
        <v>15</v>
      </c>
      <c r="L49" s="3">
        <v>0.63371428571428601</v>
      </c>
      <c r="M49" s="3">
        <v>0.63025650181833004</v>
      </c>
      <c r="N49" s="3">
        <v>0.63717206961024198</v>
      </c>
      <c r="O49" s="3">
        <v>1.2453996981544499E-3</v>
      </c>
      <c r="P49" s="3">
        <f t="shared" si="0"/>
        <v>3.050593786294591E-3</v>
      </c>
      <c r="Q49" s="3">
        <v>3.050593786294591E-3</v>
      </c>
      <c r="R49" s="3">
        <v>4</v>
      </c>
      <c r="S49" s="3">
        <v>6</v>
      </c>
      <c r="T49" s="3">
        <v>2.9277002188455399E-3</v>
      </c>
      <c r="U49" s="4">
        <v>3.99999999999985E-3</v>
      </c>
      <c r="V49" s="4">
        <v>-3.56731378980106E-3</v>
      </c>
      <c r="W49" s="4">
        <v>1.15673137898007E-2</v>
      </c>
      <c r="X49" s="4">
        <v>3.1757925072046098</v>
      </c>
      <c r="Y49" s="4">
        <v>3.1365943872819502</v>
      </c>
      <c r="Z49" s="4">
        <v>3.2149906271272801</v>
      </c>
    </row>
    <row r="50" spans="1:26" x14ac:dyDescent="0.25">
      <c r="A50" s="3">
        <v>47</v>
      </c>
      <c r="B50" s="3" t="s">
        <v>107</v>
      </c>
      <c r="C50" s="3" t="s">
        <v>85</v>
      </c>
      <c r="D50" s="3" t="s">
        <v>88</v>
      </c>
      <c r="E50" s="3" t="s">
        <v>52</v>
      </c>
      <c r="F50" s="3" t="s">
        <v>60</v>
      </c>
      <c r="G50" s="3" t="s">
        <v>52</v>
      </c>
      <c r="H50" s="3" t="s">
        <v>52</v>
      </c>
      <c r="J50" s="3" t="s">
        <v>92</v>
      </c>
      <c r="K50" s="3">
        <v>20</v>
      </c>
      <c r="L50" s="3">
        <v>0.48</v>
      </c>
      <c r="M50" s="3">
        <v>0.48</v>
      </c>
      <c r="N50" s="3">
        <v>0.48</v>
      </c>
      <c r="O50" s="3">
        <v>6.7410194042871498E-17</v>
      </c>
      <c r="P50" s="3">
        <f t="shared" si="0"/>
        <v>1.651205788670374E-16</v>
      </c>
      <c r="Q50" s="3">
        <v>1.651205788670374E-16</v>
      </c>
      <c r="R50" s="3">
        <v>4</v>
      </c>
      <c r="S50" s="3">
        <v>6</v>
      </c>
      <c r="T50" s="3">
        <v>1.5846867487136601E-16</v>
      </c>
      <c r="U50" s="4">
        <v>0</v>
      </c>
      <c r="V50" s="7">
        <v>-4.09598694868572E-16</v>
      </c>
      <c r="W50" s="7">
        <v>4.09598694868572E-16</v>
      </c>
      <c r="X50" s="4">
        <v>4.1666666666666696</v>
      </c>
      <c r="Y50" s="4">
        <v>4.1666666666666696</v>
      </c>
      <c r="Z50" s="4">
        <v>4.1666666666666696</v>
      </c>
    </row>
    <row r="51" spans="1:26" x14ac:dyDescent="0.25">
      <c r="A51" s="3">
        <v>48</v>
      </c>
      <c r="B51" s="3" t="s">
        <v>107</v>
      </c>
      <c r="C51" s="3" t="s">
        <v>85</v>
      </c>
      <c r="D51" s="3" t="s">
        <v>88</v>
      </c>
      <c r="E51" s="3" t="s">
        <v>52</v>
      </c>
      <c r="F51" s="3" t="s">
        <v>60</v>
      </c>
      <c r="G51" s="3" t="s">
        <v>52</v>
      </c>
      <c r="H51" s="3" t="s">
        <v>52</v>
      </c>
      <c r="J51" s="3" t="s">
        <v>92</v>
      </c>
      <c r="K51" s="3">
        <v>25</v>
      </c>
      <c r="L51" s="3">
        <v>0.32</v>
      </c>
      <c r="M51" s="3">
        <v>0.32</v>
      </c>
      <c r="N51" s="3">
        <v>0.32</v>
      </c>
      <c r="O51" s="3">
        <v>1.9481787226394999E-17</v>
      </c>
      <c r="P51" s="3">
        <f t="shared" si="0"/>
        <v>4.7720437982138889E-17</v>
      </c>
      <c r="Q51" s="3">
        <v>4.7720437982138889E-17</v>
      </c>
      <c r="R51" s="3">
        <v>4</v>
      </c>
      <c r="S51" s="3">
        <v>6</v>
      </c>
      <c r="T51" s="3">
        <v>4.5798013931383799E-17</v>
      </c>
      <c r="U51" s="7">
        <v>-4.5324665183684001E-17</v>
      </c>
      <c r="V51" s="7">
        <v>-1.63700153267336E-16</v>
      </c>
      <c r="W51" s="7">
        <v>7.30508228999677E-17</v>
      </c>
      <c r="X51" s="4">
        <v>6.25</v>
      </c>
      <c r="Y51" s="4">
        <v>6.25</v>
      </c>
      <c r="Z51" s="4">
        <v>6.25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camillezimmer</dc:creator>
  <cp:lastModifiedBy>Camille Zimmer</cp:lastModifiedBy>
  <dcterms:created xsi:type="dcterms:W3CDTF">2022-12-27T19:58:27Z</dcterms:created>
  <dcterms:modified xsi:type="dcterms:W3CDTF">2024-01-31T00:26:08Z</dcterms:modified>
</cp:coreProperties>
</file>