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Trabajo Joven Investigador Unibague\Git Scraper CvLAC\GrupLACpyExtractArticulos\Output\"/>
    </mc:Choice>
  </mc:AlternateContent>
  <bookViews>
    <workbookView xWindow="0" yWindow="0" windowWidth="16380" windowHeight="8190" tabRatio="500" activeTab="4"/>
  </bookViews>
  <sheets>
    <sheet name="articulos" sheetId="1" r:id="rId1"/>
    <sheet name="ArticulosNoRepetidos" sheetId="3" r:id="rId2"/>
    <sheet name="Articulos Area" sheetId="4" r:id="rId3"/>
    <sheet name="Buscador" sheetId="5" r:id="rId4"/>
    <sheet name="Individual" sheetId="6" r:id="rId5"/>
  </sheets>
  <definedNames>
    <definedName name="_xlnm._FilterDatabase" localSheetId="0" hidden="1">articulos!$A$1:$Q$457</definedName>
    <definedName name="_xlnm._FilterDatabase" localSheetId="1" hidden="1">ArticulosNoRepetidos!$A$1:$Q$190</definedName>
    <definedName name="_xlnm._FilterDatabase" localSheetId="3" hidden="1">Buscador!$A$1:$S$94</definedName>
  </definedName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25" i="4" l="1"/>
  <c r="E125" i="4"/>
  <c r="D125" i="4"/>
  <c r="C125" i="4"/>
  <c r="B125" i="4"/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2" i="5"/>
  <c r="AH100" i="4"/>
  <c r="AH99" i="4"/>
  <c r="AG100" i="4"/>
  <c r="AG99" i="4"/>
  <c r="AF100" i="4"/>
  <c r="AF99" i="4"/>
  <c r="AE100" i="4"/>
  <c r="AE99" i="4"/>
  <c r="AD100" i="4"/>
  <c r="AD99" i="4"/>
  <c r="AA100" i="4"/>
  <c r="AA99" i="4"/>
  <c r="Z100" i="4"/>
  <c r="Z101" i="4" s="1"/>
  <c r="Z99" i="4"/>
  <c r="Y100" i="4"/>
  <c r="Y99" i="4"/>
  <c r="X100" i="4"/>
  <c r="X99" i="4"/>
  <c r="W100" i="4"/>
  <c r="W99" i="4"/>
  <c r="T100" i="4"/>
  <c r="T99" i="4"/>
  <c r="S100" i="4"/>
  <c r="S99" i="4"/>
  <c r="R100" i="4"/>
  <c r="R99" i="4"/>
  <c r="Q100" i="4"/>
  <c r="Q101" i="4" s="1"/>
  <c r="Q99" i="4"/>
  <c r="P100" i="4"/>
  <c r="P99" i="4"/>
  <c r="M100" i="4"/>
  <c r="M99" i="4"/>
  <c r="M101" i="4" s="1"/>
  <c r="L100" i="4"/>
  <c r="L99" i="4"/>
  <c r="K100" i="4"/>
  <c r="K99" i="4"/>
  <c r="J100" i="4"/>
  <c r="J99" i="4"/>
  <c r="I100" i="4"/>
  <c r="I99" i="4"/>
  <c r="I101" i="4" s="1"/>
  <c r="AG101" i="4"/>
  <c r="AF101" i="4"/>
  <c r="AE101" i="4"/>
  <c r="AD101" i="4"/>
  <c r="AA101" i="4"/>
  <c r="Y101" i="4"/>
  <c r="X101" i="4"/>
  <c r="W101" i="4"/>
  <c r="T101" i="4"/>
  <c r="S101" i="4"/>
  <c r="F100" i="4"/>
  <c r="F99" i="4"/>
  <c r="E100" i="4"/>
  <c r="E99" i="4"/>
  <c r="D100" i="4"/>
  <c r="D99" i="4"/>
  <c r="D101" i="4" s="1"/>
  <c r="C100" i="4"/>
  <c r="C99" i="4"/>
  <c r="C101" i="4"/>
  <c r="B101" i="4"/>
  <c r="B100" i="4"/>
  <c r="B99" i="4"/>
  <c r="AH101" i="4" l="1"/>
  <c r="R101" i="4"/>
  <c r="P101" i="4"/>
  <c r="L101" i="4"/>
  <c r="K101" i="4"/>
  <c r="J101" i="4"/>
  <c r="F101" i="4"/>
  <c r="E101" i="4"/>
</calcChain>
</file>

<file path=xl/sharedStrings.xml><?xml version="1.0" encoding="utf-8"?>
<sst xmlns="http://schemas.openxmlformats.org/spreadsheetml/2006/main" count="6248" uniqueCount="809">
  <si>
    <t>Grupo</t>
  </si>
  <si>
    <t>Nombre del producto</t>
  </si>
  <si>
    <t>Tipo</t>
  </si>
  <si>
    <t>Autores</t>
  </si>
  <si>
    <t>Lugar</t>
  </si>
  <si>
    <t>Editorial</t>
  </si>
  <si>
    <t>DOI</t>
  </si>
  <si>
    <t>ISSN</t>
  </si>
  <si>
    <t>Revista</t>
  </si>
  <si>
    <t>Año</t>
  </si>
  <si>
    <t>Volumen</t>
  </si>
  <si>
    <t>Fasciculo</t>
  </si>
  <si>
    <t>Página inicial</t>
  </si>
  <si>
    <t>Página final</t>
  </si>
  <si>
    <t>Palabras</t>
  </si>
  <si>
    <t>Area</t>
  </si>
  <si>
    <t>Sectores</t>
  </si>
  <si>
    <t>NATURATU</t>
  </si>
  <si>
    <t>Synthesis multicomponent based on o‐tolyl‐isocyanide; cholinesterase inhibitors and computational studies</t>
  </si>
  <si>
    <t xml:space="preserve"> Publicado en revista especializada</t>
  </si>
  <si>
    <t xml:space="preserve"> EDISON HUMBERTO OSORIO LOPEZ</t>
  </si>
  <si>
    <t>Países Bajos</t>
  </si>
  <si>
    <t xml:space="preserve"> Journal of Molecular Structure </t>
  </si>
  <si>
    <t>10.1016/j.molstruc.2022.133307</t>
  </si>
  <si>
    <t xml:space="preserve"> 0022-2860</t>
  </si>
  <si>
    <t xml:space="preserve"> </t>
  </si>
  <si>
    <t xml:space="preserve"> 133307-10</t>
  </si>
  <si>
    <t>Microsatellites, morphological, and alkaloids characterization of Zephyranthes fosteri and Z. alba (Amaryllidaceae): Allopatric populations</t>
  </si>
  <si>
    <t xml:space="preserve"> NATALIE CHARLOTTE CORTES RENDON</t>
  </si>
  <si>
    <t xml:space="preserve"> BIOCHEMICAL SYSTEMATICS AND ECOLOGY </t>
  </si>
  <si>
    <t>10.1016/j.bse.2022.104398</t>
  </si>
  <si>
    <t xml:space="preserve"> 1873-2925</t>
  </si>
  <si>
    <t xml:space="preserve">  </t>
  </si>
  <si>
    <t>Crystal structure, Hirshfeld surface analysis and DFT studies of N-(4-acetylphenyl)quinoline-3-carboxamide</t>
  </si>
  <si>
    <t>10.1016/j.molstruc.2021.131162</t>
  </si>
  <si>
    <t>1 - 131162-6</t>
  </si>
  <si>
    <t>Coffee plantation soil characterization using a multi-method approach near the volcano Nevado del Ruiz, Colombian Central Cordillera</t>
  </si>
  <si>
    <t xml:space="preserve"> BLANCA MYRIAM SALGUERO LONDONO</t>
  </si>
  <si>
    <t>Colombia</t>
  </si>
  <si>
    <t xml:space="preserve"> Earth Sciences Research Journal </t>
  </si>
  <si>
    <t>10.15446/esrj.v25n3.79170</t>
  </si>
  <si>
    <t xml:space="preserve"> 2339-3459</t>
  </si>
  <si>
    <t xml:space="preserve">NA </t>
  </si>
  <si>
    <t>Caracterización florística de la Reserva Natural de la Sociedad Civil Covadonga, Cundinamarca, Colombia</t>
  </si>
  <si>
    <t xml:space="preserve"> KAREN TATIANA MARIN MORENO, MICHEL ESTEFAN AGUDELO, ALFREDO JOSE TORRES BENITEZ</t>
  </si>
  <si>
    <t xml:space="preserve"> Boletin Cientifico del Centro de Museos </t>
  </si>
  <si>
    <t>10.17151/bccm.2021.25.2.1</t>
  </si>
  <si>
    <t xml:space="preserve"> 0123-3068</t>
  </si>
  <si>
    <t>REPORT ON THE PREDATION OF PALE-BREASTED THRUSH EGGS BY THE ARIEL TOUCAN IN BRAZIL: FAILURE OF THE ANTI-PREDATORY STRATEGY.</t>
  </si>
  <si>
    <t xml:space="preserve"> YAIR GUILLERMO MOLINA MARTÌNEZ</t>
  </si>
  <si>
    <t xml:space="preserve"> Acta Biologica Colombiana </t>
  </si>
  <si>
    <t>10.15446/abc.v26n2.86700</t>
  </si>
  <si>
    <t xml:space="preserve"> 1900-1649</t>
  </si>
  <si>
    <t>Reply to 'Comment on "Two blocks connected by a string with variable tension: a dynamic case"</t>
  </si>
  <si>
    <t xml:space="preserve"> HERNAN JAVIER HERRERA SUAREZ</t>
  </si>
  <si>
    <t>Reino Unido</t>
  </si>
  <si>
    <t xml:space="preserve"> Physics Education </t>
  </si>
  <si>
    <t>10.1088/1361-6552/abd10c</t>
  </si>
  <si>
    <t xml:space="preserve"> 0031-9120</t>
  </si>
  <si>
    <t>Systematic review on the biology, ecology, genetic diversity and parasite transmission potential of Panstrongylus geniculatus (Latreille 1811) in Latin America</t>
  </si>
  <si>
    <t xml:space="preserve"> Revisión (Survey)</t>
  </si>
  <si>
    <t xml:space="preserve"> RICARDO JOSE VIVAS MEDINA, JORGE ENRIQUE GARCIA MELO, FELIPE GUHL NANNETTI, DIANA CAROLINA HERNANDEZ CASTRO, NATALIA VELASQUEZ ORTIZ, JUAN DAVID RAMIREZ GONZALEZ, JULIO CESAR CARRANZA MARTINEZ, GUSTAVO ADOLFO VALLEJO</t>
  </si>
  <si>
    <t>Brasil</t>
  </si>
  <si>
    <t xml:space="preserve"> Memorias do Instituto Oswaldo Cruz </t>
  </si>
  <si>
    <t>10.1590/0074-02760200528</t>
  </si>
  <si>
    <t xml:space="preserve"> 0074-0276</t>
  </si>
  <si>
    <t>Population ecology of the spectacled caiman (Caiman crocodilus) in the Apaporis River middle basin</t>
  </si>
  <si>
    <t xml:space="preserve"> SERGIO ALEJANDRO BALAGUERA REINA</t>
  </si>
  <si>
    <t xml:space="preserve"> Ecosphere </t>
  </si>
  <si>
    <t>10.1002/ecs2.3532</t>
  </si>
  <si>
    <t xml:space="preserve"> 2150-8925</t>
  </si>
  <si>
    <t>From the river to the ocean: mitochondrial DNA analyses provide evidence of spectacled caimans (Caiman crocodilus Linnaeus 1758) mainland-insular dispersal</t>
  </si>
  <si>
    <t xml:space="preserve"> Biological Journal of the Linnean Society </t>
  </si>
  <si>
    <t>10.1093/biolinnean/blab094</t>
  </si>
  <si>
    <t xml:space="preserve"> 1095-8312</t>
  </si>
  <si>
    <t>Molecular characterization of the spectacled caiman (Caiman crocodilus) in the upper Magdalena River basin, Colombia: Demographic and phylogeographic insights.</t>
  </si>
  <si>
    <t xml:space="preserve"> Systematics and Biodiversity </t>
  </si>
  <si>
    <t>10.1080/14772000.2021.1968975</t>
  </si>
  <si>
    <t xml:space="preserve"> 1478-0933</t>
  </si>
  <si>
    <t>Structure¿antioxidant activity relationships in boldine and glaucine: a DFT study</t>
  </si>
  <si>
    <t xml:space="preserve"> EDISON HUMBERTO OSORIO LOPEZ, OLIMPO JOSE GARCIA BELTRAN, LINA MARIA RUIZ HINCAPIE, OSVALDO YANEZ, WILLIAM TIZNADO, CARLOS ARECHE</t>
  </si>
  <si>
    <t xml:space="preserve"> New Journal of Chemistry </t>
  </si>
  <si>
    <t>10.1039/d0nj04028b</t>
  </si>
  <si>
    <t xml:space="preserve"> 1144-0546</t>
  </si>
  <si>
    <t>Deciphering the diet of a wandering spider (Phoneutria boliviensis; Araneae: Ctenidae) by DNA metabarcoding of gut contents</t>
  </si>
  <si>
    <t xml:space="preserve"> LIDA MARCELA FRANCO PEREZ, DIEGO SIERRA RAMIREZ, CARLOS PRADA QUIROGA, JUAN CARLOS VALENZUELA ROJAS, JULIO CESAR GONZALEZ GOMEZ, GIOVANY GUEVARA CARDONA</t>
  </si>
  <si>
    <t>Inglaterra</t>
  </si>
  <si>
    <t xml:space="preserve"> Ecology and Evolution </t>
  </si>
  <si>
    <t>10.1002/ece3.7320</t>
  </si>
  <si>
    <t xml:space="preserve"> 2045-7758</t>
  </si>
  <si>
    <t>Reply to 'Comment on ¿Two blocks connected by a string with variable tension: a dynamic case¿ '</t>
  </si>
  <si>
    <t xml:space="preserve"> HERNAN JAVIER HERRERA SUAREZ, MAXIMILIANO MACHADO HIGUERA, JOSE HERMAN MUNOZ NUNGO</t>
  </si>
  <si>
    <t>Species delimitation reveals an underestimated diversity of Andean catfishes of the family Astroblepidae (Teleostei: Siluriformes)</t>
  </si>
  <si>
    <t xml:space="preserve"> LUZ ENEIDA OCHOA ORREGO, JORGE ENRIQUE GARCIA MELO, JAVIER MALDONADO OCAMPO, JUAN GABRIEL ALBORNOZ GARZON, FRANCISCO ANTONIO VILLA NAVARRO, ARMANDO ORTEGA LARA</t>
  </si>
  <si>
    <t xml:space="preserve"> NEOTROPICAL ICHTHYOLOGY </t>
  </si>
  <si>
    <t>10.1590/1982-0224-2020-0048</t>
  </si>
  <si>
    <t xml:space="preserve"> 1982-0224</t>
  </si>
  <si>
    <t>Distribution and habitat use intensity of the Neotropical Otter (Lontra longicaudis Olfers, 1818) in a Colombian hydroelectric dam</t>
  </si>
  <si>
    <t xml:space="preserve"> Revista de Biologia Tropical </t>
  </si>
  <si>
    <t>10.15517/RBT.V68IS2.44348</t>
  </si>
  <si>
    <t xml:space="preserve"> 2215-2075</t>
  </si>
  <si>
    <t xml:space="preserve">S2 </t>
  </si>
  <si>
    <t>Theoretical and experimental study of FeSi on magnetic and phase properties</t>
  </si>
  <si>
    <t xml:space="preserve"> JEFERSON  FERNANDO PIAMBA JIMENEZ, INES CAROLINA ORTEGA PORTILLA, RAIZA OJALIJU HERNANDEZ BRAVO, J M GONZALEZ, JESUS ANSELMO TABARES, GERMAN ANTONIO PEREZ ALCAZAR, JUAN MANUEL ALVARADO</t>
  </si>
  <si>
    <t xml:space="preserve"> Applied Physics A-Materials Science '&amp;' Processing </t>
  </si>
  <si>
    <t>10.1007/s00339-020-04038-8</t>
  </si>
  <si>
    <t xml:space="preserve"> 1432-0630</t>
  </si>
  <si>
    <t>Improving the ferromagnetic exchange coupling in hard τ-Mn53.3Al45.0C1.7 and soft Mn50B50 magnetic alloys</t>
  </si>
  <si>
    <t xml:space="preserve"> JUAN SEBASTIAN TRUJILLO HERNANDEZ</t>
  </si>
  <si>
    <t>Alemania</t>
  </si>
  <si>
    <t>10.1007/s00339-020-04025-z</t>
  </si>
  <si>
    <t xml:space="preserve"> 0947-8396</t>
  </si>
  <si>
    <t xml:space="preserve">N/A </t>
  </si>
  <si>
    <t>Distribution and habitat use intensity of the neotropical otter (Lontra longicaudis) in a Colombian hydroelectric dam</t>
  </si>
  <si>
    <t xml:space="preserve"> LIDA MARCELA FRANCO PEREZ, GIOVANY GUEVARA CARDONA, SERGIO ALEJANDRO BALAGUERA REINA</t>
  </si>
  <si>
    <t>Costa Rica</t>
  </si>
  <si>
    <t xml:space="preserve"> 0034-7744</t>
  </si>
  <si>
    <t>Tracking a voyager: mitochondrial DNA analyses reveal mainland-insular dispersal of an American crocodile (Crocodylus acutus) across the Caribbean</t>
  </si>
  <si>
    <t>10.1093/biolinnean/blaa096</t>
  </si>
  <si>
    <t>Individual identification patterns as a monitoring strategy for American crocodiles: Tayrona National Natural Park as a study case</t>
  </si>
  <si>
    <t xml:space="preserve"> Amphibia - Reptilia </t>
  </si>
  <si>
    <t>10.1163/15685381-bja10033</t>
  </si>
  <si>
    <t xml:space="preserve"> 1568-5381</t>
  </si>
  <si>
    <t>Unveiling the mystery: Assessing the evolutionary trajectory of the Apaporis caiman population (Caiman crocodilus apaporiensis, Medem 1955) via mitochondrial molecular makers.</t>
  </si>
  <si>
    <t>The crystal structure of 1-carboxy-2-(1H-indol-3-yl)-N,N,N-trimethylethan-1-ammonium chloride, C14H19N2O2Cl</t>
  </si>
  <si>
    <t xml:space="preserve"> CARLOS ARECHE, OLIMPO JOSE GARCIA BELTRAN, ANTONIO GALDAMEZ</t>
  </si>
  <si>
    <t xml:space="preserve"> Zeitschrift für Kristallographie - New Crystal Structures </t>
  </si>
  <si>
    <t>10.1515/ncrs-2020-0240</t>
  </si>
  <si>
    <t xml:space="preserve"> 2197-4578</t>
  </si>
  <si>
    <t>Notes on the feeding habits of a wandering spider, Phoneutria boliviensis (Arachnida: Ctenidae)</t>
  </si>
  <si>
    <t xml:space="preserve"> LIDA MARCELA FRANCO PEREZ, GIOVANY GUEVARA CARDONA, JUAN CARLOS VALENZUELA ROJAS, JULIO CESAR GONZALEZ GOMEZ, LUIS FERNANDO GARCIA HERNANDEZ</t>
  </si>
  <si>
    <t>Estados Unidos</t>
  </si>
  <si>
    <t xml:space="preserve"> Journal of Arachnology </t>
  </si>
  <si>
    <t>10.1636/0161-8202-48.1.43</t>
  </si>
  <si>
    <t xml:space="preserve"> 0161-8202</t>
  </si>
  <si>
    <t>Effect of nitrogenation on the intrinsic magnetic properties of the compounds (Nd1-xCex)1.1Fe10CoTi</t>
  </si>
  <si>
    <t xml:space="preserve"> IEEE TRANSACTIONS ON MAGNETICS </t>
  </si>
  <si>
    <t>10.1109/TMAG.2020.3020094</t>
  </si>
  <si>
    <t xml:space="preserve"> 1941-0069</t>
  </si>
  <si>
    <t>Structural, Magnetic and Mechanical Properties of Nd16 (Fe76−xCox)B8 0 ≤ x ≤ 25 Alloys</t>
  </si>
  <si>
    <t>Suiza</t>
  </si>
  <si>
    <t xml:space="preserve"> Applied Sciences (Switzerland) </t>
  </si>
  <si>
    <t>10.3390/app10165656</t>
  </si>
  <si>
    <t xml:space="preserve"> 2076-3417</t>
  </si>
  <si>
    <t>Two blocks connected by a string with variable tension: a dynamic case</t>
  </si>
  <si>
    <t xml:space="preserve"> HERNAN JAVIER HERRERA SUAREZ, JOSE HERMAN MUNOZ NUNGO, MAXIMILIANO MACHADO HIGUERA</t>
  </si>
  <si>
    <t>10.1088/1361-6552/ab9956</t>
  </si>
  <si>
    <t>Nilpotent Jacobians and Almost Global Stability</t>
  </si>
  <si>
    <t xml:space="preserve"> ALVARO CASTANEDA GONZALEZ, MAXIMILIANO MACHADO HIGUERA</t>
  </si>
  <si>
    <t xml:space="preserve"> Journal Of Dynamics And Differential Equations </t>
  </si>
  <si>
    <t>10.1007/s10884-020-09875-y</t>
  </si>
  <si>
    <t xml:space="preserve"> 1572-9222</t>
  </si>
  <si>
    <t>Effects of residual doses of neonicotinoid (imidacloprid) on metabolic rate of queen honey bees Apis mellifera (Hymenoptera: Apidae)</t>
  </si>
  <si>
    <t xml:space="preserve"> LIDA MARCELA FRANCO PEREZ</t>
  </si>
  <si>
    <t xml:space="preserve"> Apidologie </t>
  </si>
  <si>
    <t>10.1007/s13592-020-00787-w</t>
  </si>
  <si>
    <t xml:space="preserve"> 0044-8435</t>
  </si>
  <si>
    <t>Improvement of the Turajlic Method for the Estimation of Gaussian Noise in Images</t>
  </si>
  <si>
    <t xml:space="preserve"> MANUEL GUILLERMO FORERO VARGAS, CARLOS ANTONIO JACANAMEJOY JAMIOY</t>
  </si>
  <si>
    <t xml:space="preserve"> Lecture Notes in Computer Science </t>
  </si>
  <si>
    <t>10.1007/978-3-030-49076-8_11</t>
  </si>
  <si>
    <t xml:space="preserve"> 0302-9743</t>
  </si>
  <si>
    <t>Tracing the metabolic rift in Colombia's greengrocer: an environmental history of the Anaime Valley</t>
  </si>
  <si>
    <t xml:space="preserve"> RICHARD CLAYTON DOUGHMAN III</t>
  </si>
  <si>
    <t>España</t>
  </si>
  <si>
    <t xml:space="preserve"> Historia Agraria </t>
  </si>
  <si>
    <t>10.26882/histagrar.080e03d</t>
  </si>
  <si>
    <t xml:space="preserve"> 1139-1472</t>
  </si>
  <si>
    <t>Sexual dimorphism in the biomechanical and toxicological performance in prey incapacitation of two morphologically distinct scorpion species (Chactas sp. and Centruroides sp.)</t>
  </si>
  <si>
    <t xml:space="preserve"> LUIS FERNANDO GARCIA HERNANDEZ, LIDA MARCELA FRANCO PEREZ, JUAN CARLOS VALENZUELA ROJAS, JULIO CESAR GONZALEZ GOMEZ, GIOVANY GUEVARA CARDONA</t>
  </si>
  <si>
    <t>10.1093/biolinnean/blz146</t>
  </si>
  <si>
    <t>Mössbauer spectroscopy in the system (Nd1-xCex)1.1Fe10CoTi with ThMn12 structure</t>
  </si>
  <si>
    <t xml:space="preserve"> Hyperfine Interactions </t>
  </si>
  <si>
    <t>10.1007/s10751-020-01716-0</t>
  </si>
  <si>
    <t xml:space="preserve"> 1572-9540</t>
  </si>
  <si>
    <t>Biosystem Analysis of the Hypoxia Inducible Domain Family Member 2A: Implications in Cancer Biology</t>
  </si>
  <si>
    <t xml:space="preserve"> OLIMPO JOSE GARCIA BELTRAN, WILLIAM TIZNADO, OSVALDO YANEZ, LINA MARIA RUIZ HINCAPIE, NATALIE CHARLOTTE CORTES RENDON</t>
  </si>
  <si>
    <t xml:space="preserve"> Genes </t>
  </si>
  <si>
    <t>10.3390/genes11020206</t>
  </si>
  <si>
    <t xml:space="preserve"> 2073-4425</t>
  </si>
  <si>
    <t>The effect of temperature on candidate gene expression in the brain of honey bee Apis mellifera (Hymenoptera: Apidae) workers exposed to neonicotinoid imidacloprid</t>
  </si>
  <si>
    <t xml:space="preserve"> Journal of Thermal Biology </t>
  </si>
  <si>
    <t>10.1016/j.jtherbio.2020.102696</t>
  </si>
  <si>
    <t xml:space="preserve"> 0306-4565</t>
  </si>
  <si>
    <t>Fishes from the Río Alvarado drainage, Upper Río Magdalena Basin, Colombia</t>
  </si>
  <si>
    <t xml:space="preserve"> JUAN GABRIEL ALBORNOZ GARZON, EDWIN ORLANDO LOPEZ DELGADO, JORGE ENRIQUE GARCIA MELO, FRANCISCO ANTONIO VILLA NAVARRO</t>
  </si>
  <si>
    <t>Bulgaria</t>
  </si>
  <si>
    <t xml:space="preserve"> Check List </t>
  </si>
  <si>
    <t>10.15560/16.5.1181</t>
  </si>
  <si>
    <t xml:space="preserve"> 1809-127X</t>
  </si>
  <si>
    <t>A selective thioxothiazolidin-coumarin probe for Hg2+ based on its desulfurization reaction. Exploring its potential for live cell imaging</t>
  </si>
  <si>
    <t xml:space="preserve"> OLIMPO JOSE GARCIA BELTRAN, MARCIAL ANTONIO FUENTES ESTRADA, MARGARITA ALIAGA, DIEGO LUIS DURANGO RESTREPO</t>
  </si>
  <si>
    <t xml:space="preserve"> Spectrochimica Acta - Part A: Molecular and Biomolecular Spectroscopy </t>
  </si>
  <si>
    <t>10.1016/j.saa.2019.117372</t>
  </si>
  <si>
    <t xml:space="preserve"> 1386-1425</t>
  </si>
  <si>
    <t>Electronic band structure of silver low-index surfaces: a tight-binding study</t>
  </si>
  <si>
    <t xml:space="preserve"> HERNAN JAVIER HERRERA SUAREZ, RITO DANIEL  OLGIN MELO, ALBERTO  RUBIO PONCE</t>
  </si>
  <si>
    <t>Canadá</t>
  </si>
  <si>
    <t xml:space="preserve"> Canadian Journal of Physics </t>
  </si>
  <si>
    <t>10.1139/cjp-2019-0218</t>
  </si>
  <si>
    <t xml:space="preserve"> 1208-6045</t>
  </si>
  <si>
    <t>Diversidad, especificidad de forófito y preferencias microambientales de líquenes cortícolas de un bosque subandino en la región Centro de Colombia</t>
  </si>
  <si>
    <t xml:space="preserve"> NICOLAS ZARATE ARIAS, MIGUEL MORENO, ALFREDO JOSE TORRES BENITEZ</t>
  </si>
  <si>
    <t xml:space="preserve"> Revista De La Academia Colombiana De Ciencias Exactas</t>
  </si>
  <si>
    <t>10.18257/raccefyn.886</t>
  </si>
  <si>
    <t xml:space="preserve"> 0370-3908</t>
  </si>
  <si>
    <t>Rediscovering the Apaporis caiman (Caiman crocodilus apaporiensis): Notes from a long-waited expedition. Journal of Herpetology</t>
  </si>
  <si>
    <t xml:space="preserve"> Journal Of Herpetology </t>
  </si>
  <si>
    <t>10.1670/19-028</t>
  </si>
  <si>
    <t xml:space="preserve"> 1937-2418</t>
  </si>
  <si>
    <t xml:space="preserve"> ALFREDO JOSE TORRES BENITES, MIGUEL CESAR MORENO PALACIOS</t>
  </si>
  <si>
    <t>SYMMETRY IN THE SYSTEM OF TWO BLOCKS CONNECTED BY A STRING WITH VARIABLE TENSION</t>
  </si>
  <si>
    <t xml:space="preserve"> JOSE HERMAN MUNOZ NUNGO, HERNAN JAVIER HERRERA SUAREZ, DAVID BENITEZ MOJICA</t>
  </si>
  <si>
    <t>Cuba</t>
  </si>
  <si>
    <t xml:space="preserve"> Revista Cubana de Fisica </t>
  </si>
  <si>
    <t xml:space="preserve"> 0253-9268</t>
  </si>
  <si>
    <t>Movement behavior of the Monito del monte (Dromiciops gliroides): new insights into the ecology of a unique marsupial</t>
  </si>
  <si>
    <t xml:space="preserve"> GIOVANY GUEVARA CARDONA, LIDA MARCELA FRANCO PEREZ</t>
  </si>
  <si>
    <t>Chile</t>
  </si>
  <si>
    <t xml:space="preserve"> Revista Chilena de Historia Natural </t>
  </si>
  <si>
    <t>10.1186/s40693-019-0088-y</t>
  </si>
  <si>
    <t xml:space="preserve"> 0717-6317</t>
  </si>
  <si>
    <t>Structural, thermodynamic and kinetic factors in the desorption/absorption of a hydrogen molecule in the M3AlH10−xNa (M = Be or Mg; x = 0 or 2) hydrides</t>
  </si>
  <si>
    <t xml:space="preserve"> EDISON HUMBERTO OSORIO LOPEZ, OLIMPO JOSE GARCIA BELTRAN</t>
  </si>
  <si>
    <t>10.1039/C5NJ00162E</t>
  </si>
  <si>
    <t xml:space="preserve"> 1369-9261</t>
  </si>
  <si>
    <t>Theoretical Study of the Antioxidant Activity of Quercetin Oxidation Products</t>
  </si>
  <si>
    <t xml:space="preserve"> OLIMPO JOSE GARCIA BELTRAN, WILLIAM TIZNADO, BRUCE CASSELS NIVEN, OSVALDO YANEZ, EDISON HUMBERTO OSORIO LOPEZ</t>
  </si>
  <si>
    <t xml:space="preserve"> Frontiers in Chemistry </t>
  </si>
  <si>
    <t>10.3389/fchem.2019.00818</t>
  </si>
  <si>
    <t xml:space="preserve"> 2296-2646</t>
  </si>
  <si>
    <t>Prey and Venom Eficacy of Male and Female Wandering Spider, Phoneutria boliviensis (Araneae: Ctenidae)</t>
  </si>
  <si>
    <t xml:space="preserve"> LIDA MARCELA FRANCO PEREZ, JULIO CESAR GONZALEZ GOMEZ, GIOVANY GUEVARA CARDONA, JUAN CARLOS VALENZUELA ROJAS, LUIS FERNANDO GARCIA HERNANDEZ</t>
  </si>
  <si>
    <t xml:space="preserve"> Toxins </t>
  </si>
  <si>
    <t>10.3390/toxins11110622</t>
  </si>
  <si>
    <t xml:space="preserve"> 2072-6651</t>
  </si>
  <si>
    <t>Simultaneous determination of tartrazine, sunset yellow and allura red in foods using a new cobalt-decorated carbon paste electrode</t>
  </si>
  <si>
    <t xml:space="preserve"> JOHISNER PENAGOS LLANOS, OLIMPO JOSE GARCIA BELTRAN, EDGAR ORLANDO NAGLES VIDAL</t>
  </si>
  <si>
    <t xml:space="preserve"> Journal Of Electroanalytical Chemistry </t>
  </si>
  <si>
    <t>10.1016/j.jelechem.2019.113517</t>
  </si>
  <si>
    <t xml:space="preserve"> 0022-0728</t>
  </si>
  <si>
    <t>A new species of Pimelodella Eigenmann &amp; Eigenmann, 1888 (Siluriformes: Heptapteridae) from the Sierra Nevada de Santa Marta, Colombia</t>
  </si>
  <si>
    <t xml:space="preserve"> JUAN GABRIEL ALBORNOZ GARZON, JORGE ENRIQUE GARCIA MELO, FRANCISCO ANTONIO VILLA NAVARRO</t>
  </si>
  <si>
    <t xml:space="preserve"> Zootaxa </t>
  </si>
  <si>
    <t>10.11646/466848</t>
  </si>
  <si>
    <t xml:space="preserve"> 1175-5326</t>
  </si>
  <si>
    <t>Regional conservation priorities for crocodylians in Bolivia</t>
  </si>
  <si>
    <t xml:space="preserve"> Journal Of Nature Conservation </t>
  </si>
  <si>
    <t>10.1016/j.jnc.2019.125753</t>
  </si>
  <si>
    <t xml:space="preserve"> 0970-5945</t>
  </si>
  <si>
    <t>Low-energy collective electronic excitations in LiC6,SrC6, and BaC6</t>
  </si>
  <si>
    <t xml:space="preserve"> JUAN PABLO ECHEVERRY ENCISO</t>
  </si>
  <si>
    <t xml:space="preserve"> Physical Review B - Condensed Matter and Materials Physics </t>
  </si>
  <si>
    <t>10.1103/115137</t>
  </si>
  <si>
    <t xml:space="preserve"> 1098-0121</t>
  </si>
  <si>
    <t>Image Feature Detection Based on Phase Congruency by Monogenic Filters with New Noise Estimation</t>
  </si>
  <si>
    <t xml:space="preserve"> CARLOS ANTONIO JACANAMEJOY JAMIOY, MANUEL GUILLERMO FORERO VARGAS, NOHORA MENESES CASAS</t>
  </si>
  <si>
    <t>10.1007/978-3-030-31332-6_50</t>
  </si>
  <si>
    <t>A New Pristella (Characiformes: Characidae) from the Río Orinoco Basin, Colombia, with a Redefinition of the Genus</t>
  </si>
  <si>
    <t xml:space="preserve"> COPEIA </t>
  </si>
  <si>
    <t>10.1643/CI-18-147</t>
  </si>
  <si>
    <t xml:space="preserve"> 1938-5110</t>
  </si>
  <si>
    <t>A Single-Phase Transformer-Based Cascaded Asymmetric Multilevel Inverter With Balanced Power Distribution</t>
  </si>
  <si>
    <t xml:space="preserve"> CARLOS ANTONIO JACANAMEJOY JAMIOY, DIEGO FERNANDO SALAZAR D ANTONIO, OSWALDO LOPEZ SANTOS, LUIS MARTINEZ SALAMERO</t>
  </si>
  <si>
    <t xml:space="preserve"> IEEE Access </t>
  </si>
  <si>
    <t>10.1109/ACCESS.2019.2930230</t>
  </si>
  <si>
    <t xml:space="preserve"> 2169-3536</t>
  </si>
  <si>
    <t>Thermal Transport Measurements of LaCoO3 and SrTiO3</t>
  </si>
  <si>
    <t xml:space="preserve"> ALEXANDER CORTES SOTO, JUAN SEBASTIAN TRUJILLO HERNANDEZ, JEFERSON FERNANDO PIAMBA JIMENEZ, WILSON LOPERA MUNOZ, PEDRO ANTONIO PRIETO PULIDO</t>
  </si>
  <si>
    <t xml:space="preserve"> Journal of Superconductivity and Novel Magnetism </t>
  </si>
  <si>
    <t>10.1007/s10948-018-4840-3</t>
  </si>
  <si>
    <t xml:space="preserve"> 1557-1939</t>
  </si>
  <si>
    <t xml:space="preserve"> Corto (Resumen)</t>
  </si>
  <si>
    <t>Structural and Magnetic Properties Study of Fe50Si50 Powders with Different Microparticle Sizes</t>
  </si>
  <si>
    <t>10.1007/s10948-018-4853-y</t>
  </si>
  <si>
    <t>Carbon Paste Composite with Co3O4 as a New Electrochemical Sensor for the Detection of Allura Red by Reduction</t>
  </si>
  <si>
    <t xml:space="preserve"> EDGAR ORLANDO NAGLES VIDAL, OLIMPO JOSE GARCIA BELTRAN, JOHN JADY HURTADO BELALCAZAR</t>
  </si>
  <si>
    <t xml:space="preserve"> Electroanalysis </t>
  </si>
  <si>
    <t>10.1002/elan.201800550</t>
  </si>
  <si>
    <t xml:space="preserve"> 1521-4109</t>
  </si>
  <si>
    <t>Mulinum crassifolium Phil; Two New Mulinanes, Gastroprotective Activity and Metabolomic Analysis by UHPLC-Orbitrap Mass Spectrometry</t>
  </si>
  <si>
    <t xml:space="preserve"> OLIMPO JOSE GARCIA BELTRAN, MARIO SIMIRGIOTIS, BEATRIZ SEPULVEDA, CARLOS ARECHE</t>
  </si>
  <si>
    <t xml:space="preserve"> Molecules </t>
  </si>
  <si>
    <t>10.3390/molecules24091673</t>
  </si>
  <si>
    <t xml:space="preserve"> 1420-3049</t>
  </si>
  <si>
    <t>Evidence of exchange coupling in T-MnAlC/FeCo system</t>
  </si>
  <si>
    <t xml:space="preserve"> Journal of Magnetism and Magnetic Materials </t>
  </si>
  <si>
    <t>10.1016/j.jmmm.2018.10.069</t>
  </si>
  <si>
    <t xml:space="preserve"> 0304-8853</t>
  </si>
  <si>
    <t>A Note on the Phase Congruence Method in Image Analysis</t>
  </si>
  <si>
    <t>10.1007/978-3-030-13469-3_45</t>
  </si>
  <si>
    <t>Carbon Paste Composite With Co3O4 as a New Electrochemical Sensor For the Detection of Allura Red by Reduction.</t>
  </si>
  <si>
    <t xml:space="preserve"> EDGAR ORLANDO NAGLES VIDAL, OLIMPO JOSE GARCIA BELTRAN, JOHISNER PENAGOS LLANOS</t>
  </si>
  <si>
    <t xml:space="preserve"> Journal of Electroanalytical Chemistry </t>
  </si>
  <si>
    <t>10.1002/201800710</t>
  </si>
  <si>
    <t xml:space="preserve"> 1572-6657</t>
  </si>
  <si>
    <t>Development of a microcomposite with single-walled carbon nanotubes and Nd2O3for determination of paracetamol in pharmaceutical dosage by adsorptive voltammetry</t>
  </si>
  <si>
    <t xml:space="preserve"> OLIMPO JOSE GARCIA BELTRAN, EDGAR ORLANDO NAGLES VIDAL, JOHN JADY HURTADO BELALCAZAR</t>
  </si>
  <si>
    <t>China</t>
  </si>
  <si>
    <t xml:space="preserve"> Journal of Pharmaceutical Analysis </t>
  </si>
  <si>
    <t>10.1016/j.jpha.2018.11.005</t>
  </si>
  <si>
    <t xml:space="preserve"> 2095-1779</t>
  </si>
  <si>
    <t>Voltammetric determination of thiomersal with a new modified electrode based on a carbon Paste electrode decorated with La2O3</t>
  </si>
  <si>
    <t xml:space="preserve"> JOHISNER PENAGOS LLANOS, EDGAR ORLANDO NAGLES VIDAL</t>
  </si>
  <si>
    <t>10.1016/j.jelechem.2018.12.040</t>
  </si>
  <si>
    <t>Voltammetric determination of thiomersal with a new modified electrode based on a carbon paste electrode decorated with La2O3</t>
  </si>
  <si>
    <t xml:space="preserve"> EDGAR ORLANDO NAGLES VIDAL, JOHN HURTADO, JOHISNER PENAGOS LLANOS, JORGE ANDRES CALDERON GUTIERREZ</t>
  </si>
  <si>
    <t>Development of a microcomposite with single-walled carbon nanotubes and Nd2O3 for determination of paracetamol in pharmaceutical dosage by adsorptive voltammetry</t>
  </si>
  <si>
    <t xml:space="preserve"> VERONICA ARANCIBIA, EDGAR ORLANDO NAGLES VIDAL, JOHN HURTADO, JOHISNER PENAGOS LLANOS</t>
  </si>
  <si>
    <t>Conservation Status and Distribution Based on a Species Distribution Model of the Endemic Yellow-striped Poison Frog, Dendrobates truncatus (Cope, 1861), in Colombia.</t>
  </si>
  <si>
    <t xml:space="preserve"> Herpetological Review </t>
  </si>
  <si>
    <t xml:space="preserve"> 0018-084X</t>
  </si>
  <si>
    <t>Development of a microcomposite with single-walled carbon nanotubes and Nd2O3 for Determination of paracetamol in pharmaceutical dosage by adsorptive voltammetry.</t>
  </si>
  <si>
    <t xml:space="preserve"> JOHISNER PENAGOS LLANOS, EDGAR ORLANDO NAGLES VIDAL, OLIMPO JOSE GARCIA BELTRAN</t>
  </si>
  <si>
    <t>MORPHOLOGICAL AND STRUCTURAL CHARACTERIZATION OF BAMBOO FIBER INTO CULM ¿ Guadua angustifolia KUNTH</t>
  </si>
  <si>
    <t xml:space="preserve"> MARIO ENRIQUE RODRIGUEZ GARCIA, LUZ ADRIANA SANCHEZ ECHEVERRI</t>
  </si>
  <si>
    <t xml:space="preserve"> Ciencia Florestal </t>
  </si>
  <si>
    <t>10.5902/1980509835363</t>
  </si>
  <si>
    <t xml:space="preserve"> 1980-5098</t>
  </si>
  <si>
    <t>REPLACEMENT SEQUENCE FOR THE FLIGHT FEATHERS OF THE BLUE- BLACK GRASSQUIT (VOLATINIA JACARINA) AND GRAY SEEDEATER (SPOROPHILA INTERMEDIA)</t>
  </si>
  <si>
    <t xml:space="preserve"> MIGUEL CESAR MORENO PALACIOS, SERGIO LOSADA PRADO, MARIA ANGELA ECHEVERRY GALVIS</t>
  </si>
  <si>
    <t xml:space="preserve"> El Hornero - Revista De Ornitología Neotropical </t>
  </si>
  <si>
    <t xml:space="preserve"> 1850-4884</t>
  </si>
  <si>
    <t>Exchange Coupling in MnAlC/α-Fe Nanocomposite Magnets</t>
  </si>
  <si>
    <t>10.1007/s10948-018-4661-4</t>
  </si>
  <si>
    <t>Geological and climatic influences on mountain biodiversity</t>
  </si>
  <si>
    <t xml:space="preserve"> MAURICIO ALBERTO BERMUDEZ CELLA</t>
  </si>
  <si>
    <t xml:space="preserve"> Nature Geoscience </t>
  </si>
  <si>
    <t>10.1038/s41561-018-0236-z</t>
  </si>
  <si>
    <t xml:space="preserve"> 1752-0894</t>
  </si>
  <si>
    <t>Determination of Allura Red in the Presence of Cetylpyridinium Bromide by Square-wave Adsorptive Stripping Voltammetry on a Glassy Carbon Electrode</t>
  </si>
  <si>
    <t xml:space="preserve"> OLIMPO JOSE GARCIA BELTRAN, EDGAR ORLANDO NAGLES VIDAL</t>
  </si>
  <si>
    <t>Japón</t>
  </si>
  <si>
    <t xml:space="preserve"> Analytical Sciences </t>
  </si>
  <si>
    <t>10.2116/analsci.17P555</t>
  </si>
  <si>
    <t xml:space="preserve"> 0910-6340</t>
  </si>
  <si>
    <t>How to estimate population size in crocodylians? Population ecology of American crocodiles in Coiba Island as study case</t>
  </si>
  <si>
    <t>10.1002/ecs2.2474</t>
  </si>
  <si>
    <t>Development of a Novel Electrochemical Sensor Based on a Carbon Paste Electrode Decorated with Nd2O3 for the Simultaneous Detection of Tartrazine and Sunset Yellow</t>
  </si>
  <si>
    <t xml:space="preserve"> EDGAR ORLANDO NAGLES VIDAL, JOHN HURTADO, OLIMPO JOSE GARCIA BELTRAN, JOHISNER PENAGOS LLANOS</t>
  </si>
  <si>
    <t>https://doi.org/10.1002/elan.201800550</t>
  </si>
  <si>
    <t xml:space="preserve">n/a </t>
  </si>
  <si>
    <t>Structural, magnetic, and mechanical hardness characterization of the alloy Nd16( Fe76−xNix)B8 with x = 0, 10, 20, and 25</t>
  </si>
  <si>
    <t>10.1007/s00339-018-2119-y</t>
  </si>
  <si>
    <t>Detection of SO2 derivatives using a new chalco-coumarin derivative in cationic micellar media: application to real samples</t>
  </si>
  <si>
    <t xml:space="preserve"> EDGAR ORLANDO NAGLES VIDAL, OLIMPO JOSE GARCIA BELTRAN, PABLA AGUIRRE, MARCO NUNEZ, MARGARITA ALIAGA</t>
  </si>
  <si>
    <t xml:space="preserve"> RSC Advances </t>
  </si>
  <si>
    <t>10.1039/C8RA04526G</t>
  </si>
  <si>
    <t xml:space="preserve"> 2046-2069</t>
  </si>
  <si>
    <t>Adsorptive Stripping Voltammetric Determination of Lead and Cadmium in Natural Waters in the Presence of Rutin Using a Nafion¿Mercury Coated Film Electrode</t>
  </si>
  <si>
    <t xml:space="preserve"> EDGAR ORLANDO NAGLES VIDAL</t>
  </si>
  <si>
    <t>Serbia</t>
  </si>
  <si>
    <t xml:space="preserve"> International Journal of Electrochemical Science </t>
  </si>
  <si>
    <t>10.20964/2018.09.19</t>
  </si>
  <si>
    <t xml:space="preserve"> 1452-3981</t>
  </si>
  <si>
    <t>Processing and characterization of Nd2Fe14B microparticles prepared by surfactant-assisted ball milling</t>
  </si>
  <si>
    <t xml:space="preserve"> ALEXANDER CORTES SOTO</t>
  </si>
  <si>
    <t>10.1007/s00339-018-1977-7</t>
  </si>
  <si>
    <t>Electrocomposite Developed with Chitosan and Ionic Liquids Using Screen-Printed Carbon Electrodes Useful to Detect Rutin in Tropical Fruits</t>
  </si>
  <si>
    <t xml:space="preserve"> EDGAR ORLANDO NAGLES VIDAL, JOHN HURTADO, OLIMPO JOSE GARCIA BELTRAN, VERONICA ARANCIBIA</t>
  </si>
  <si>
    <t xml:space="preserve"> Sensors </t>
  </si>
  <si>
    <t>10.3390/s18092934</t>
  </si>
  <si>
    <t xml:space="preserve"> 1424-8220</t>
  </si>
  <si>
    <t>Voltammetric determination of amaranth and tartrazine with a new double-stranded copper(I) helicate-single-walled carbon nanotube modified screen printed electrode</t>
  </si>
  <si>
    <t xml:space="preserve"> OLIMPO JOSE GARCIA BELTRAN, EDGAR ORLANDO NAGLES VIDAL, JOHN JADY HURTADO BELALCAZAR, JORGE ANDRES CALDERON GUTIERREZ</t>
  </si>
  <si>
    <t>10.1016/j.jelechem.2018.05.017</t>
  </si>
  <si>
    <t>Food habits and ontogenetic dietary partitioning of American crocodiles in a tropical Pacific Island in Central America</t>
  </si>
  <si>
    <t>10.1002/ecs2.2393</t>
  </si>
  <si>
    <t xml:space="preserve"> ALEXANDER CORTES SOTO, JEFERSON  FERNANDO PIAMBA JIMENEZ, JUAN SEBASTIAN TRUJILLO HERNANDEZ, WILSON LOPERA MUNOZ, PEDRO ANTONIO PRIETO PULIDO</t>
  </si>
  <si>
    <t xml:space="preserve"> 1557-1947</t>
  </si>
  <si>
    <t>Development of Antibacterial and Antifungal Triazole Chromium(III) and Cobalt(II) Complexes: Synthesis and Biological Activity Evaluations</t>
  </si>
  <si>
    <t xml:space="preserve"> JOHN HURTADO, EDGAR ORLANDO NAGLES VIDAL</t>
  </si>
  <si>
    <t>10.3390/molecules23082013</t>
  </si>
  <si>
    <t>Speciation of morin and rutin in black tea, Cymbopogon citratus and fruit infusions by adsorption voltammetry using screen-printed carbon electrodes coated with chitosan: effect of pH on speciation</t>
  </si>
  <si>
    <t xml:space="preserve"> EDGAR ORLANDO NAGLES VIDAL, JOHN HURTADO, OLIMPO JOSE GARCIA BELTRAN</t>
  </si>
  <si>
    <t xml:space="preserve"> Analytical Methods </t>
  </si>
  <si>
    <t>10.1039/C8AY01067F</t>
  </si>
  <si>
    <t xml:space="preserve"> 1759-9660</t>
  </si>
  <si>
    <t>Optical response of 1D photonic crystals based on Cu3TMSe4 (TM = V, Nb, Ta) sulvanite compounds in the infrared spectral region</t>
  </si>
  <si>
    <t xml:space="preserve"> LUZ ESTHER GONZALEZ REYES, NELSON PORRAS MONTENEGRO</t>
  </si>
  <si>
    <t xml:space="preserve"> Journal of Nanoelectronics and Optoelectronics </t>
  </si>
  <si>
    <t>https://doi.org/10.1166/jno.2018.2319</t>
  </si>
  <si>
    <t xml:space="preserve"> 1555-130X</t>
  </si>
  <si>
    <t>Speciation of morin and rutin in black tea, Cymbopogon citratusand fruit infusions by adsorption voltammetry using screen-printed carbon electrodes coated with chitosan: effect of pH on speciation</t>
  </si>
  <si>
    <t xml:space="preserve"> 1759-9679</t>
  </si>
  <si>
    <t xml:space="preserve"> EDGAR ORLANDO NAGLES VIDAL, OLIMPO JOSE GARCIA BELTRAN</t>
  </si>
  <si>
    <t xml:space="preserve"> 1348-2246</t>
  </si>
  <si>
    <t>El caso de la nutria neotropical (Lontra longicaudis Olfers, 1818) como mascota en el Río Magdalena (Colombia)</t>
  </si>
  <si>
    <t>10.17151/bccm.2018.22.2.6</t>
  </si>
  <si>
    <t>Processing and characterization of Nd2Fe14B microparticles prepared by surfactant assited ball milling</t>
  </si>
  <si>
    <t>Design of multi-core fiber patch panel for space division multiplexing implementations</t>
  </si>
  <si>
    <t xml:space="preserve"> Fiber and Integrated Optics </t>
  </si>
  <si>
    <t>https://doi.org/10.1080/01468030.2018.1448130</t>
  </si>
  <si>
    <t xml:space="preserve"> 0146-8030</t>
  </si>
  <si>
    <t>YBa2Cu3O7−x /BaTiO3 1D superconducting photonic crystal with tunable broadband response in the visible range</t>
  </si>
  <si>
    <t xml:space="preserve"> LUZ ESTHER GONZALEZ REYES, JOHN EDWARD ORDONEZ NANEZ, GUSTAVO ZAMBRANO, NELSON PORRAS MONTENEGRO</t>
  </si>
  <si>
    <t>https://doi.org/10.1007/s10948-017-4427-4</t>
  </si>
  <si>
    <t>Análisis de la condición corporal de aves Passeriformes en zonas secas del norte del Alto Valle del Magdalena, Colombia</t>
  </si>
  <si>
    <t xml:space="preserve"> JESSICA NATHALIA SANCHEZ GUZMAN, SERGIO LOSADA PRADO, MIGUEL CESAR MORENO PALACIOS</t>
  </si>
  <si>
    <t xml:space="preserve"> Caldasia </t>
  </si>
  <si>
    <t>https://dx.doi.org/10.15446/caldasia.v40n1.60284</t>
  </si>
  <si>
    <t xml:space="preserve"> 0366-5232</t>
  </si>
  <si>
    <t>DURATION AND INTENSITY OF PRIMARY MOLT IN TWO NEOTROPICAL GRASSLANDS PASSERINES</t>
  </si>
  <si>
    <t>https://doi.org/10.15446/caldasia.v40n1.68817</t>
  </si>
  <si>
    <t>Determination of Rutin in Drinks Using an Electrode Modified with Carbon Nanotubes-Prussian Blue</t>
  </si>
  <si>
    <t xml:space="preserve"> OLIMPO JOSE GARCIA BELTRAN, JOHN JADY HURTADO BELALCAZAR, EDGAR ORLANDO NAGLES VIDAL</t>
  </si>
  <si>
    <t xml:space="preserve"> Journal of Analytical Chemistry </t>
  </si>
  <si>
    <t>10.1134/S1061934818050064</t>
  </si>
  <si>
    <t xml:space="preserve"> 1061-9348</t>
  </si>
  <si>
    <t>UHPLC-ESI-ORBITRAP-MS analysis of the native Mapuche medicinal plant palo negro (Leptocarpha rivularis DC. ¿ Asteraceae) and evaluation of its antioxidant and cholinesterase inhibitory properties</t>
  </si>
  <si>
    <t xml:space="preserve"> OLIMPO JOSE GARCIA BELTRAN, EDGAR ORLANDO NAGLES VIDAL, CARLOS ARECHE, BEATRIZ SEPULVEDA, MARIO SIMIRGIOTIS, CRISTINA QUISPE</t>
  </si>
  <si>
    <t xml:space="preserve"> Journal of Enzyme Inhibition and Medicinal Chemistry </t>
  </si>
  <si>
    <t>10.1080/14756366.2018.1466880</t>
  </si>
  <si>
    <t xml:space="preserve"> 1475-6366</t>
  </si>
  <si>
    <t xml:space="preserve"> 1608-3199</t>
  </si>
  <si>
    <t xml:space="preserve"> EDGAR ORLANDO NAGLES VIDAL, JOHISNER PENAGOS LLANOS, OLIMPO JOSE GARCIA BELTRAN</t>
  </si>
  <si>
    <t>Rusia</t>
  </si>
  <si>
    <t>Electochemical Detection of Imidacloprid Using a Screen Printed Single Walled Carbon Nanotubes Coated with and Ionic Liquids</t>
  </si>
  <si>
    <t xml:space="preserve"> OLIMPO JOSE GARCIA BELTRAN, EDGAR ORLANDO NAGLES VIDAL, JORGE ANDRES CALDERON GUTIERREZ, LIDA MARCELA FRANCO PEREZ</t>
  </si>
  <si>
    <t>10.20964/2018.06.73</t>
  </si>
  <si>
    <t xml:space="preserve"> EDGAR ORLANDO NAGLES VIDAL, OLIMPO JOSE GARCIA BELTRAN, JOHN HURTADO</t>
  </si>
  <si>
    <t xml:space="preserve"> EDGAR ORLANDO NAGLES VIDAL, OLIMPO JOSE GARCIA BELTRAN, JORGE ANDRES CALDERON GUTIERREZ, LIDA MARCELA FRANCO PEREZ</t>
  </si>
  <si>
    <t>República Checa</t>
  </si>
  <si>
    <t>Mathematical modelling and simulation for biogas production from organic waste</t>
  </si>
  <si>
    <t xml:space="preserve"> LILIANA ROCIO DELGADILLO MIRQUEZ, MAXIMILIANO MACHADO HIGUERA, HECTOR MAURICIO HERNANDEZ SARABIA</t>
  </si>
  <si>
    <t xml:space="preserve"> International Journal of Engineering Systems Modelling and Simulation </t>
  </si>
  <si>
    <t>10.1504/IJESMS.2018.10013112</t>
  </si>
  <si>
    <t xml:space="preserve"> 1755-9758</t>
  </si>
  <si>
    <t xml:space="preserve"> OLIMPO JOSE GARCIA BELTRAN, LIDA MARCELA FRANCO PEREZ, EDGAR ORLANDO NAGLES VIDAL</t>
  </si>
  <si>
    <t>Estados de superficie y estados resonantes del Pd (111)</t>
  </si>
  <si>
    <t xml:space="preserve"> HERNAN JAVIER HERRERA SUAREZ, ALBERTO  RUBIO PONCE, RITO DANIEL  OLGIN MELO</t>
  </si>
  <si>
    <t xml:space="preserve"> Respuestas </t>
  </si>
  <si>
    <t>http://dx.doi.org/10.22463/0122820X.1324</t>
  </si>
  <si>
    <t xml:space="preserve"> 0122-820X</t>
  </si>
  <si>
    <t>Detection of Sunset Yellow by Adsorption Voltammetry at Glassy Carbon Electrode Modified with Chitosan</t>
  </si>
  <si>
    <t>10.20964/2018.05.35</t>
  </si>
  <si>
    <t xml:space="preserve"> OLIMPO JOSE GARCIA BELTRAN</t>
  </si>
  <si>
    <t>A new and simple electroanalytical method to detect thiomersal in vaccines on a screen-printed electrode modified with chitosan</t>
  </si>
  <si>
    <t>10.1039/C8AY00161H</t>
  </si>
  <si>
    <t>New and simple electroanalytical method useful to detect thiomersal in vaccines on a screen-printed electrode modified with chitosan</t>
  </si>
  <si>
    <t>Enhanced blue photoluminescence of B2O3-CaF2 glass-ceramics containing silver nanoparticles</t>
  </si>
  <si>
    <t xml:space="preserve"> LUZ PATRICIA NARANJO RIANO</t>
  </si>
  <si>
    <t xml:space="preserve"> Journal of Alloys and Compounds </t>
  </si>
  <si>
    <t>10.1016/j.jallcom.2018.03.159</t>
  </si>
  <si>
    <t xml:space="preserve"> 0925-8388</t>
  </si>
  <si>
    <t xml:space="preserve"> EDGAR ORLANDO NAGLES VIDAL, JOHN HURTADO, JORGE ANDRES CALDERON GUTIERREZ, OLIMPO JOSE GARCIA BELTRAN</t>
  </si>
  <si>
    <t>Linking riparian forest harvest to benthic macroinvertebrate communities in Andean headwater streams in southern Chile</t>
  </si>
  <si>
    <t xml:space="preserve"> LIDA MARCELA FRANCO PEREZ, GIOVANY GUEVARA CARDONA</t>
  </si>
  <si>
    <t xml:space="preserve"> Limnologica </t>
  </si>
  <si>
    <t>10.1016/j.limno.2017.07.007</t>
  </si>
  <si>
    <t xml:space="preserve"> 0075-9511</t>
  </si>
  <si>
    <t>Secondary Metabolite Profiling of Species of the Genus Usnea by UHPLC-ESI-OT-MS-MS</t>
  </si>
  <si>
    <t>10.3390/molecules23010054</t>
  </si>
  <si>
    <t>Review of erosion dynamics along the major N-S climatic gradient in Chile and Perspectives</t>
  </si>
  <si>
    <t xml:space="preserve"> Geomorphology </t>
  </si>
  <si>
    <t>https://doi.org/10.1016/j.geomorph.2017.10.016</t>
  </si>
  <si>
    <t xml:space="preserve"> 0169-555X</t>
  </si>
  <si>
    <t>New combination between chitosan, single walled carbon nanotubes and neodymium(III) oxide found to be useful in the electrochemical determination of rutin in the presence of morin and quercetin</t>
  </si>
  <si>
    <t xml:space="preserve"> EDGAR ORLANDO NAGLES VIDAL, OLIMPO JOSE GARCIA BELTRAN, JORGE ANDRES CALDERON GUTIERREZ</t>
  </si>
  <si>
    <t>10.1039/c7ay02171b</t>
  </si>
  <si>
    <t>Sobre algebrización de ecuaciones diferenciales</t>
  </si>
  <si>
    <t xml:space="preserve"> PRIMITIVO BELEN ACOSTA HUMANEZ, NORMAN RAUL AYA ALVARADO, MAXIMILIANO MACHADO HIGUERA</t>
  </si>
  <si>
    <t xml:space="preserve"> Lecturas Matem´Aticas </t>
  </si>
  <si>
    <t xml:space="preserve"> 0120-1980</t>
  </si>
  <si>
    <t xml:space="preserve"> JORGE ANDRES CALDERON GUTIERREZ, MARIA CAMILA CARDOZO PEREZ, ALFREDO JOSE TORRES BENITEZ, OLIMPO JOSE GARCIA BELTRAN, EDGAR ORLANDO NAGLES VIDAL</t>
  </si>
  <si>
    <t>Development of an iron-selective antioxidant probe with protective effects on neuronal function</t>
  </si>
  <si>
    <t xml:space="preserve"> OLIMPO JOSE GARCIA BELTRAN, MARCO NUNEZ, PABLA AGUIRRE, NATALIA MENA, ANTONIO GALDAMEZ, EDGAR ORLANDO NAGLES VIDAL, CECILIA HIDALGO, GERMAN BARRIGA, TATIANA ADASME</t>
  </si>
  <si>
    <t xml:space="preserve"> PLoS ONE </t>
  </si>
  <si>
    <t>10.1371/journal.pone.0189043</t>
  </si>
  <si>
    <t xml:space="preserve"> 1932-6203</t>
  </si>
  <si>
    <t>https://doi.org/10.1371/journal.pone.0189043</t>
  </si>
  <si>
    <t>Evaluation of the usefulness of a novel electrochemical sensor in detecting uric acid and dopamine in the presence of ascorbic acid using a screen-printed carbon electrode modified with single walled carbon nanotubes and ionic liquids</t>
  </si>
  <si>
    <t xml:space="preserve"> EDGAR ORLANDO NAGLES VIDAL, JORGE ANDRES CALDERON GUTIERREZ, OLIMPO JOSE GARCIA BELTRAN</t>
  </si>
  <si>
    <t xml:space="preserve"> Electrochimica Acta </t>
  </si>
  <si>
    <t>doi.org/10.1016/j.electacta.2017.11.093</t>
  </si>
  <si>
    <t xml:space="preserve"> 0013-4686</t>
  </si>
  <si>
    <t xml:space="preserve"> OLIMPO JOSE GARCIA BELTRAN, EDGAR ORLANDO NAGLES VIDAL, JORGE ANDRES CALDERON GUTIERREZ</t>
  </si>
  <si>
    <t>10.1016/j.electacta.2017.11.093</t>
  </si>
  <si>
    <t xml:space="preserve"> OLIMPO JOSE GARCIA BELTRAN, JORGE ANDRES CALDERON GUTIERREZ, EDGAR ORLANDO NAGLES VIDAL, ALFREDO JOSE TORRES BENITEZ, MARIA CARDOZO</t>
  </si>
  <si>
    <t>Discovery two potent and new inhibitors of 15-lipoxygenase: (E)-3-((3,4-dihydroxybenzylidene) amino)-7-hydroxy-2H-chromen-2-one and (E)-O-(4-(((7-hydroxy-2-oxo-2H-chromen-3-yl) imino)methine) phenyl)dimethylcarbamothioate</t>
  </si>
  <si>
    <t xml:space="preserve"> Medicinal Chemistry Research </t>
  </si>
  <si>
    <t>10.1007/s00044-017-1968-9</t>
  </si>
  <si>
    <t xml:space="preserve"> 1554-8120</t>
  </si>
  <si>
    <t>Secuencia de mudas y plumajes en Volatinia jacarina y Sporophila intermedia en el valle del Magdalena</t>
  </si>
  <si>
    <t xml:space="preserve"> MIGUEL CESAR MORENO PALACIOS, MARIA ANGELA ECHEVERRY GALVIS, SERGIO LOSADA PRADO</t>
  </si>
  <si>
    <t xml:space="preserve"> Ornitologia Colombiana </t>
  </si>
  <si>
    <t xml:space="preserve"> 1794-0915</t>
  </si>
  <si>
    <t>Adsorptive Stripping Voltammetric Determination of Amaranth and Tartrazine in Drinks and Gelatins Using a Screen-Printed Carbon Electrode</t>
  </si>
  <si>
    <t>10.3390/s17112665</t>
  </si>
  <si>
    <t>Metabolomic Analysis of Two Parmotrema Lichens: P. robustum (Degel.) Hale and P. andinum (Mull. Arg.) Hale Using UHPLC-ESI-OT-MS-MS</t>
  </si>
  <si>
    <t>10.3390/molecules22111861</t>
  </si>
  <si>
    <t xml:space="preserve"> ALFREDO JOSE TORRES BENITEZ, MARIA ALEJANDRA RIVERA MONTALVO, BEATRIZ SEPULVEDA, OLIVIO CASTRO, EDGAR ORLANDO NAGLES VIDAL, MARIO SIMIRGIOTIS, OLIMPO JOSE GARCIA BELTRAN, CARLOS ARECHE MEDINA</t>
  </si>
  <si>
    <t xml:space="preserve"> ALFREDO JOSE TORRES BENITEZ, OLIMPO JOSE GARCIA BELTRAN, EDGAR ORLANDO NAGLES VIDAL, MARIA ALEJANDRA RIVERA MONTALVO</t>
  </si>
  <si>
    <t>Adsorptive Stripping Voltammetric Determination of Morin in Tea Infusions and Chocolate Drinks on a Gold Electrode. Effect of Cetylpyridinium Bromide on the Sensitivity of the Method</t>
  </si>
  <si>
    <t>Bosnia-Herzegovina</t>
  </si>
  <si>
    <t>10.20964/2017.10.07</t>
  </si>
  <si>
    <t>Determination and comparison of theoretical erosion indices in Venezuelan southern-Andean flank basins supported in geographical information systems and python programming</t>
  </si>
  <si>
    <t xml:space="preserve"> XAVIER BUSTOS CATARI, MAURICIO ALBERTO BERMUDEZ CELLA</t>
  </si>
  <si>
    <t>Venezuela</t>
  </si>
  <si>
    <t xml:space="preserve"> TERRA NUEVA ETAPA </t>
  </si>
  <si>
    <t xml:space="preserve"> 1012-7089</t>
  </si>
  <si>
    <t>Simultaneous Determination of Lead and Cadmium by Stripping Voltammetry Using in-situ Mercury Film Glassy Carbon Electrode Coated with Nafion-Macrocyclic Ester</t>
  </si>
  <si>
    <t>10.20964/2017.08.65</t>
  </si>
  <si>
    <t>doi: 10.20964/2017.08.65</t>
  </si>
  <si>
    <t>Synthesis, crystal structure, catalytic and anti-Trypanosoma cruzi activity of a new chromium(III) complex containing bis(3,5- dimethylpyrazol-1-yl)methane</t>
  </si>
  <si>
    <t xml:space="preserve"> EDGAR ORLANDO NAGLES VIDAL, JOHN HURTADO</t>
  </si>
  <si>
    <t>10.1016/j.molstruc.2017.06.014</t>
  </si>
  <si>
    <t>Análisis de los procesos controladores en la evolución topográfica de la subcuenca del río guárico, venezuela: mediante métodos multiherramientas</t>
  </si>
  <si>
    <t xml:space="preserve"> MARLENE FLORES FERRIN, MAURICIO ALBERTO BERMUDEZ CELLA, XAVIER BUSTOS CATARI, MATTHIAS BERNET, CHARLES VIANA CASTELLANOS, SURISADAY ARCIA, MICHAEL SCHMITZ</t>
  </si>
  <si>
    <t>Synthesis and Structural Characterization of New Macrocyclic Ester. Study as an Immobilization Agent for Determination of Lead by Anodic Stripping Voltammetry</t>
  </si>
  <si>
    <t>Yugoslavia</t>
  </si>
  <si>
    <t>10.20964/2017.04.40</t>
  </si>
  <si>
    <t>Proposal of a methodology to calculate propagation of a variable statistical error (VEE): applications to well log data and thermocronologic dating</t>
  </si>
  <si>
    <t xml:space="preserve"> HELY SAUL SOCORRO MACQUHAE, MAURICIO ALBERTO BERMUDEZ CELLA</t>
  </si>
  <si>
    <t xml:space="preserve"> Revista Tecnica de la Facultad de Ingenieria Universidad del Zulia </t>
  </si>
  <si>
    <t xml:space="preserve"> 0254-0770</t>
  </si>
  <si>
    <t>Development of an Electrochemical Sensor to Detect Dopamine and Ascorbic Acid Based on Neodymium (III) Oxide and Chitosan</t>
  </si>
  <si>
    <t>10.1002/elan.201600729</t>
  </si>
  <si>
    <t>COMPOSICIÓN FÍSICA Y QUÍMICA DE LOS SUELOS FLUVIOVOLCÁNICOS DE ARMERO TOLIMA, COLOMBIA</t>
  </si>
  <si>
    <t xml:space="preserve"> ALFREDO JOSE TORRES BENITEZ, HECTOR ESQUIVEL, FERNANDO TINOCO</t>
  </si>
  <si>
    <t>10.18257/raccefyn.447</t>
  </si>
  <si>
    <t>A MODEL OF ANAEROBIC DIGESTION FOR BIOGAS PRODUCTION USING ABEL EQUATIONS</t>
  </si>
  <si>
    <t xml:space="preserve"> MAXIMILIANO MACHADO HIGUERA</t>
  </si>
  <si>
    <t>India</t>
  </si>
  <si>
    <t xml:space="preserve"> Far East Journal of Mathematical Sciences </t>
  </si>
  <si>
    <t>10.17654/MS101061295</t>
  </si>
  <si>
    <t xml:space="preserve"> 0972-0871</t>
  </si>
  <si>
    <t>Development of a novel electrochemical sensor based on cobalt(II) complex useful in the detection of dopamine in presence of ascorbic acid and uric acid</t>
  </si>
  <si>
    <t>10.1016/j.jelechem.2017.01.057</t>
  </si>
  <si>
    <t>New fluorescent turn-off probes for highly sensitive and selective detection of SO2 derivatives in a micellar media</t>
  </si>
  <si>
    <t xml:space="preserve"> MARGARITA ELLY ALIAGA MIRANDA, OLIMPO JOSE GARCIA BELTRAN</t>
  </si>
  <si>
    <t xml:space="preserve"> Sensors and Actuators</t>
  </si>
  <si>
    <t xml:space="preserve"> 0925-4005</t>
  </si>
  <si>
    <t>Leptin levels, seasonality and thermal acclimation in the Microbiotherid marsupial Dromiciops gliroides: Does photoperiod play a role?</t>
  </si>
  <si>
    <t xml:space="preserve"> Comparative Biochemistry And Physiology. Part A</t>
  </si>
  <si>
    <t>http://dx.doi.org/10.1016/j.cbpa.2016.09.025</t>
  </si>
  <si>
    <t xml:space="preserve"> 1096-4940</t>
  </si>
  <si>
    <t>New fluorescent turn-off probes for highly sensitive and selectivedetection of SO2derivatives in a micellar media</t>
  </si>
  <si>
    <t>10.1016/j.snb.2016.07.107</t>
  </si>
  <si>
    <t>Neuroprotective Effect of a New 7,8-Dihydroxycoumarin-Based Fe2+/ Cu2+ Chelator in Cell and Animal Models of Parkinson¿s Disease</t>
  </si>
  <si>
    <t xml:space="preserve"> ACS Chemical Neuroscience </t>
  </si>
  <si>
    <t>10.1021/acschemneuro.6b00309</t>
  </si>
  <si>
    <t xml:space="preserve"> 1948-7193</t>
  </si>
  <si>
    <t>Impedimetric evaluation of hybrid cationic porphyrin/quantum dot multilayer assemblies: a biocompatible interface for calf thymus DNA immobilization</t>
  </si>
  <si>
    <t xml:space="preserve"> Journal Of Solid State Electrochemistry </t>
  </si>
  <si>
    <t>10.1007/s10008-016-3367-4</t>
  </si>
  <si>
    <t xml:space="preserve"> 1433-0768</t>
  </si>
  <si>
    <t>In situ-Mercury Film Electrode for Simultaneous Determination of Lead and Cadmium Using Nafion Coated New Coumarin Schiff Base as Chelating-Adsorbent</t>
  </si>
  <si>
    <t>10.20964/2016.12.02</t>
  </si>
  <si>
    <t>Determination of Sudan I in drinks containing Sunset yellow by adsorptive stripping voltammetry</t>
  </si>
  <si>
    <t xml:space="preserve"> MARGARITA ELLY ALIAGA MIRANDA</t>
  </si>
  <si>
    <t xml:space="preserve"> Food Chemistry </t>
  </si>
  <si>
    <t xml:space="preserve"> 0308-8146</t>
  </si>
  <si>
    <t>Gastroprotective activity of synthetic coumarins: Role of endogenous prostaglandins, nitric oxide, non-protein sulfhydryls and vanilloid receptors</t>
  </si>
  <si>
    <t xml:space="preserve"> OLIMPO JOSE GARCIA BELTRAN, BEATRIZ SEPULVEDA, CARLOS ARECHE, MARIO SIMIRGIOTIS</t>
  </si>
  <si>
    <t xml:space="preserve"> Bioorganic '&amp;' Medicinal Chemistry Letters </t>
  </si>
  <si>
    <t>10.1016/j.bmcl.2016.10.056</t>
  </si>
  <si>
    <t xml:space="preserve"> 0960-894X</t>
  </si>
  <si>
    <t>Electrochemical Sensors for Dopamine using Graphene-cobalt (II) Complex Modified Glassy Carbon Electrode by Adsorptive Voltammetry</t>
  </si>
  <si>
    <t xml:space="preserve"> Analytical and Bioanalytical Electrochemistry </t>
  </si>
  <si>
    <t xml:space="preserve"> 2008-4226</t>
  </si>
  <si>
    <t>Electrochemical Sensors for Dopamine using Graphenecobalt(II) Complex Modified Glassy Carbon Electrode by Adsorptive Voltammetry</t>
  </si>
  <si>
    <t>Irán</t>
  </si>
  <si>
    <t xml:space="preserve"> 10.20964/2016.12.02</t>
  </si>
  <si>
    <t>Avifauna del complejo de páramos Chilí-Barragán (Tolima, Colombia)</t>
  </si>
  <si>
    <t xml:space="preserve"> MIGUEL CESAR MORENO PALACIOS, SERGIO LOSADA PRADO</t>
  </si>
  <si>
    <t xml:space="preserve"> Biota Colombiana </t>
  </si>
  <si>
    <t>10.21068/C2016v17s02a07</t>
  </si>
  <si>
    <t xml:space="preserve"> 0124-5376</t>
  </si>
  <si>
    <t xml:space="preserve"> BEATRIZ SEPULVEDA, CRISTINA QUISPE, MARIO SIMIRGIOTIS, ALFREDO JOSE TORRES BENITEZ, JOHANNA ALEXANDRA REYES ORTIZ, CARLOS ARECHE MEDINA, OLIMPO JOSE GARCIA BELTRAN</t>
  </si>
  <si>
    <t>Determination of Rutin in Black Tea by Adsorption Voltammetry (AdV) in the Presence of Morin and Quercetin</t>
  </si>
  <si>
    <t xml:space="preserve"> Food Analytical Methods </t>
  </si>
  <si>
    <t>10.1007/s12161-016-0538-y</t>
  </si>
  <si>
    <t xml:space="preserve"> 1936-9751</t>
  </si>
  <si>
    <t>Inclusion of Ethyl Acetoacetate Bearing 7-Hydroxycoumarin Dye by β-Cyclodextrin and its Cooperative Assembly with Mercury(II) Ions: Spectroscopic and Molecular Modeling Studies</t>
  </si>
  <si>
    <t>Portugal</t>
  </si>
  <si>
    <t xml:space="preserve"> ChemPhysChem </t>
  </si>
  <si>
    <t xml:space="preserve"> 1439-7641</t>
  </si>
  <si>
    <t>Ex Situ Poly(3,4-ethylenedioxythiophene)-sodium Dodecyl Sulfate-Antimony Film Electrode for Anodic Stripping Voltammetry Determination of Lead and Cadmium</t>
  </si>
  <si>
    <t>10.20964/2016.09.28</t>
  </si>
  <si>
    <t>Reactivity and selectivity of the reaction of O,O-diethyl 2,4-dinitrophenyl phosphate and thionophosphate with thiols of low molecular weight</t>
  </si>
  <si>
    <t xml:space="preserve"> Organic '&amp;' Biomolecular Chemistry </t>
  </si>
  <si>
    <t xml:space="preserve"> 1477-0539</t>
  </si>
  <si>
    <t>Redox-implications associated with the formation of complexes between copper ions and reduced or oxidized glutathione</t>
  </si>
  <si>
    <t xml:space="preserve"> Journal of Inorganic Biochemistry </t>
  </si>
  <si>
    <t xml:space="preserve"> 0162-0134</t>
  </si>
  <si>
    <t xml:space="preserve"> 1936-976X</t>
  </si>
  <si>
    <t>Gastroprotective effects of new diterpenoid derivatives from Azorella cuatrecasasii Mathias &amp; Constance obtained using a β-cyclodextrin complex with microbial and chemical transformations</t>
  </si>
  <si>
    <t xml:space="preserve"> BEATRIZ SEPULVEDA, CRISTINA QUISPE, MARIO SIMIRGIOTIS, OLIMPO JOSE GARCIA BELTRAN, CARLOS ARECHE</t>
  </si>
  <si>
    <t>10.1016/j.bmcl.2016.05.081</t>
  </si>
  <si>
    <t>EVALUACIÓN RÁPIDA DE LAS AVES DE LA PARTE BAJA DE LA CUENCA DEL RÍO ANAMICHÚ, MUNICIPIO DE RIO BLANCO - TOLIMA</t>
  </si>
  <si>
    <t xml:space="preserve"> YAIR GUILLERMO MOLINA MARTÌNEZ, JORGE ENRIQUE GARCIA  MELO, LOSADA PRADO S</t>
  </si>
  <si>
    <t xml:space="preserve"> Tumbaga </t>
  </si>
  <si>
    <t xml:space="preserve"> 1909-4841</t>
  </si>
  <si>
    <t>Determination of pentahydroxyflavones using a coated chitosan multi-wall carbon nanotubes and ionic liquids glassy carbon electrode by adsorption stripping voltammetry (AdSV)</t>
  </si>
  <si>
    <t>10.1016/j.jelechem.2015.11.008</t>
  </si>
  <si>
    <t>Determinación de hidroquinona usando un electrodo de carbono vítreo modificado con quitosano, nano tubos de carbono de pared múltiple y líquido iónico. Posible uso como sensor</t>
  </si>
  <si>
    <t xml:space="preserve"> EDGAR ORLANDO NAGLES VIDAL, ADRIAN CAMILO MARINO ALDANA, CLAUDIA CUELLAR, KAREN LICETH BOLANOS JIMENEZ, YARITHZA ANDREA LEIVA CUENCA</t>
  </si>
  <si>
    <t xml:space="preserve"> Revista Colombiana De Ciencias Químico Farmacéuticas </t>
  </si>
  <si>
    <t xml:space="preserve"> 0034-7418</t>
  </si>
  <si>
    <t>Iron Chelators and Antioxidants Regenerate Neuritic Tree and Nigrostriatal Fibers of MPP+/MPTP-Lesioned Dopaminergic Neurons</t>
  </si>
  <si>
    <t xml:space="preserve"> PABLA AGUIRRE, NATALIA MENA, CARLOS CARRASCO, YORKA MUNOZ, PATRICIO PEREZ HENRIQUEZ, RODRIGO MORALES, BRUCE CASSELS NIVEN, CAROLINA MENDEZ GALVEZ, OLIMPO JOSE GARCIA BELTRAN, CHRISTIAN GONZALEZ BILLAULT, MARCO NUNEZ</t>
  </si>
  <si>
    <t>10.1371/journal.pone.0144848</t>
  </si>
  <si>
    <t xml:space="preserve"> EDGAR ORLANDO NAGLES VIDAL, ADRIAN CAMILO MARINO ALDANA, KAREN LICETH BOLANOS JIMENEZ, YARITHZA ANDREA LEIVA CUENCA, OLIMPO JOSE GARCIA BELTRAN</t>
  </si>
  <si>
    <t>Synthesis and characterization of a novel fluorescent and colorimetric probe for the detection of mercury (II) even in the presence of relevant biothiols</t>
  </si>
  <si>
    <t xml:space="preserve"> SEBASTIAN CAMILO GALLEGO QUINTERO</t>
  </si>
  <si>
    <t xml:space="preserve"> Tetrahedron Letters </t>
  </si>
  <si>
    <t xml:space="preserve"> 0040-4039</t>
  </si>
  <si>
    <t xml:space="preserve"> OLIMPO JOSE GARCIA BELTRAN, ALVARO CANETE, SEBASTIAN CAMILO GALLEGO QUINTERO, MARCO NUNEZ, MARGARITA ALIAGA</t>
  </si>
  <si>
    <t>10.1016/j.tetlet.2015.09.001</t>
  </si>
  <si>
    <t>The detrital record of late-Miocene to Pliocene surface uplift and exhumation of the Venezuelan Andes in the Maracaibo and Barinas foreland basins</t>
  </si>
  <si>
    <t xml:space="preserve"> Basin Research </t>
  </si>
  <si>
    <t>10.1111/bre.12154</t>
  </si>
  <si>
    <t xml:space="preserve"> 1365-2117</t>
  </si>
  <si>
    <t>Towards a simple dynamical model of citizens¿ perception</t>
  </si>
  <si>
    <t xml:space="preserve"> JORGE VILLALOBOS DURAN, MAURICIO VARGAS VILLEGAS</t>
  </si>
  <si>
    <t xml:space="preserve"> Kybernetes </t>
  </si>
  <si>
    <t>http://dx.doi.org/10.1108/K-12-2014-0281</t>
  </si>
  <si>
    <t xml:space="preserve"> 0368-492X</t>
  </si>
  <si>
    <t xml:space="preserve">6/7 </t>
  </si>
  <si>
    <t>The novel mitochondrial iron chelator 5-((methylamino)methyl)-8- hydroxyquinoline protects against mitochondrial-induced oxidative damage and neuronal death</t>
  </si>
  <si>
    <t xml:space="preserve"> OLIMPO JOSE GARCIA BELTRAN, BRUCE CASSELS NIVEN, MARCO NUNEZ, NATALIA MENA</t>
  </si>
  <si>
    <t xml:space="preserve"> Biochemical and Biophysical Research Communications </t>
  </si>
  <si>
    <t>10.1016/j.bbrc.2015.06.014</t>
  </si>
  <si>
    <t xml:space="preserve"> 0006-291X</t>
  </si>
  <si>
    <t>Modeling a bus through a sequence of traffic lights</t>
  </si>
  <si>
    <t xml:space="preserve"> JORGE VILLALOBOS DURAN, BENJAMIN TOLEDO, JUAN ALEJANDRO VALDIVIA H, ROBERTO ZARAMA, VICTOR MUNOZ</t>
  </si>
  <si>
    <t xml:space="preserve"> Chaos </t>
  </si>
  <si>
    <t xml:space="preserve"> http://dx.doi.org/10.1063/1.4926669</t>
  </si>
  <si>
    <t xml:space="preserve"> 1089-7682</t>
  </si>
  <si>
    <t>Mechanism study of the thiol-addition reaction to benzothiazole derivative for sensing endogenous thiols</t>
  </si>
  <si>
    <t xml:space="preserve"> OLIMPO JOSE GARCIA BELTRAN, JOSE SANTOS, PEDRO DE LA TORRE, PAULINA PAVEZ, NATALIA MENA, MARCO NUNEZ, MARGARITA ALIAGA</t>
  </si>
  <si>
    <t>10.1016/j.tetlet.2015.03.083</t>
  </si>
  <si>
    <t>Seco-Taondiol, an Unusual Meroterpenoid from the Chilean Seaweed Stypopodiumflabelliforme and Its Gastroprotective Effect in Mouse Model</t>
  </si>
  <si>
    <t xml:space="preserve"> CARLOS ARECHE, OLIMPO JOSE GARCIA BELTRAN, MARIO SIMIRGIOTIS, BEATRIZ SEPULVEDA</t>
  </si>
  <si>
    <t xml:space="preserve"> Marine Drugs </t>
  </si>
  <si>
    <t>10.3390/md13041726</t>
  </si>
  <si>
    <t xml:space="preserve"> 1660-3397</t>
  </si>
  <si>
    <t>Host-guest interaction of coumarin-derivative dyes and cucurbit[7]uril: leading to the formation of supramolecular ternary complexes with mercuric ions</t>
  </si>
  <si>
    <t xml:space="preserve"> MARGARITA ALIAGA, LUIS ALBERTO GARCIA RIOS, OLIMPO JOSE GARCIA BELTRAN</t>
  </si>
  <si>
    <t>10.1039/c5nj00162e</t>
  </si>
  <si>
    <t xml:space="preserve"> OLIMPO JOSE GARCIA BELTRAN, MARGARITA ELLY ALIAGA MIRANDA</t>
  </si>
  <si>
    <t>doi:10.1016/j.tetlet.2015.03.083</t>
  </si>
  <si>
    <t>Host¿guest interaction of coumarin-derivative dyes and cucurbit[7]uril: leading to the formation of supramolecular ternary complexes with mercuric ions</t>
  </si>
  <si>
    <t>DOI: 10.1039/C5NJ00162E</t>
  </si>
  <si>
    <t>Existence of Lower and Upper Solutions in Reverse Order with Respect to a Variable in a Model of Acidogenesis to Anaerobic Digestion</t>
  </si>
  <si>
    <t xml:space="preserve"> Bulletin of the South Ural State University</t>
  </si>
  <si>
    <t xml:space="preserve"> 10.14529/mmp150205</t>
  </si>
  <si>
    <t xml:space="preserve"> 2071-0216</t>
  </si>
  <si>
    <t>Existencia de super y sub soluciones en un modelo de acidogenesis para la producción de biogas</t>
  </si>
  <si>
    <t>An unusual mulinane diterpenoid from the Chilean plant Azorella trifurcata (Gaertn) Pers</t>
  </si>
  <si>
    <t xml:space="preserve"> OLIMPO JOSE GARCIA BELTRAN, CARLOS ARECHE, BEATRIZ SEPULVEDA, AURELIO SAN MARTIN, ALVARO CANETE, MARIO SIMIRGIOTIS</t>
  </si>
  <si>
    <t>10.1039/c4ob00966e</t>
  </si>
  <si>
    <t xml:space="preserve"> 1477-0520</t>
  </si>
  <si>
    <t>Thermoregulatory capacities and torpor in the South American marsupial, Dromiciops gliroides</t>
  </si>
  <si>
    <t>DOI: 10.1016/j.jtherbio.2014.07.003</t>
  </si>
  <si>
    <t>The effects of poly-unsaturated fatty acids on the physiology of hibernation in a South American marsupial, Dromiciops gliroides</t>
  </si>
  <si>
    <t>DOI: 10.1016/j.cbpa.2014.07.004</t>
  </si>
  <si>
    <t>EXISTENCE OF POSITIVE SOLUTIONS FOR A SUPERLINEAR ELLIPTIC SYSTEM WITH NEUMANN BOUNDARY CONDITION</t>
  </si>
  <si>
    <t xml:space="preserve"> JUAN CARLOS CARDENO ARDILA</t>
  </si>
  <si>
    <t xml:space="preserve"> Electronic Journal of Differential Equations </t>
  </si>
  <si>
    <t xml:space="preserve"> 1072-6691</t>
  </si>
  <si>
    <t>Substituent effects on reactivity of 3- cinnamoylcoumarins with thiols of biological interest</t>
  </si>
  <si>
    <t xml:space="preserve"> OLIMPO JOSE GARCIA BELTRAN, MARGARITA ALIAGA, BRUCE CASSELS NIVEN, MARCO NUNEZ, PAULINA PAVEZ, DANIELA MILLAN, EDWIN PEREZ, WILLIAM TIZNADO</t>
  </si>
  <si>
    <t>10.1039/c3ra44695f</t>
  </si>
  <si>
    <t>Coumarins isolated from Esenbeckia alata (Rutaceae)</t>
  </si>
  <si>
    <t xml:space="preserve"> OLIMPO JOSE GARCIA BELTRAN, CARLOS ARECHE, BRUCE CASSELS NIVEN, LUIS CUCA SUAREZ</t>
  </si>
  <si>
    <t xml:space="preserve"> Biochemical Systematics and Ecology </t>
  </si>
  <si>
    <t>10.1016/j.bse.2013.12.011</t>
  </si>
  <si>
    <t xml:space="preserve"> 0305-1978</t>
  </si>
  <si>
    <t>Substituent effects on reactivity of 3-cinnamoylcoumarins with thiols of biological interest</t>
  </si>
  <si>
    <t>DOI: 10.1039/C3RA44695F</t>
  </si>
  <si>
    <t>Kinetics and mechanism of the aminolysis of bis(4-nitrophenyl) carbonate and O-(4-nitropheny) S-(4-nitrophenyl) thio and dithiocarbonate</t>
  </si>
  <si>
    <t xml:space="preserve"> Journal of Physical Organic Chemistry </t>
  </si>
  <si>
    <t>DOI: 10.1002/poc.3231</t>
  </si>
  <si>
    <t xml:space="preserve"> 0894-3230</t>
  </si>
  <si>
    <t>Kinetic study on the aromatic nucleophilic substitution reaction of 3,6-dichloro-1,2,4,5-tetrazine by biothiols</t>
  </si>
  <si>
    <t>DOI: 10.1002/poc.3316</t>
  </si>
  <si>
    <t>(E)-2-(Benzo[d]thiazol-2-yl)-3-heteroarylacrylonitriles as efficient Michael acceptors for cysteine: Real application in biological imaging</t>
  </si>
  <si>
    <t>Polonia</t>
  </si>
  <si>
    <t>doi:10.1016/j.snb.2013.12.001</t>
  </si>
  <si>
    <t>Correlation between chemical compounds and mechanical response in culms of two different ages of Guadua angustifolia Kun</t>
  </si>
  <si>
    <t xml:space="preserve"> LUZ ADRIANA SANCHEZ ECHEVERRI, MARIO ENRIQUE RODRIGUEZ GARCIA</t>
  </si>
  <si>
    <t>México</t>
  </si>
  <si>
    <t xml:space="preserve"> Madera Bosques </t>
  </si>
  <si>
    <t xml:space="preserve"> 1405-0471</t>
  </si>
  <si>
    <t>Synthesis of coumarin derivatives as fluorescent probes for membrane and cell dynamics studies</t>
  </si>
  <si>
    <t xml:space="preserve"> OLIMPO JOSE GARCIA BELTRAN, ANTONIO GALDAMEZ, BRUCE CASSELS NIVEN, JULIO CABALLERO, MARCO NUNEZ, NATALIA MENA, OSVALDO YANEZ</t>
  </si>
  <si>
    <t xml:space="preserve"> European Journal of Medicinal Chemistry </t>
  </si>
  <si>
    <t>10.1016/j.ejmech.2014.02.016</t>
  </si>
  <si>
    <t xml:space="preserve"> 0223-5234</t>
  </si>
  <si>
    <t>Coumarin-based fluorescent probes for dual recognition of Copper(II) and Iron(III) ions: Their application in bio-imaging</t>
  </si>
  <si>
    <t xml:space="preserve"> OLIMPO JOSE GARCIA BELTRAN, BRUCE CASSELS NIVEN, MARCO NUNEZ, NATALIA MENA, MARGARITA ALIAGA, PAULINA PAVEZ, NATALIA MARTINEZ, CLAUDIO PEREZ</t>
  </si>
  <si>
    <t>10.3390/s140101358</t>
  </si>
  <si>
    <t>Coumarin-Based Fluorescent Probes for Dual Recognition of Copper(II) and Iron(III) Ions and Their Application in Bio-Imaging</t>
  </si>
  <si>
    <t>doi:10.3390/s140101358</t>
  </si>
  <si>
    <t>(E)-2-(Benzo[d]thiazol-2-yl)-3-heteroarylacrylonitriles as efficientMichael acceptors for cysteine: Real application in biological imaging</t>
  </si>
  <si>
    <t xml:space="preserve"> OLIMPO JOSE GARCIA BELTRAN, MARGARITA ALIAGA, WILLIAM TIZNADO, PAULINA PAVEZ, PEDRO DE LA TORRE, LUIS ASTUDILLO, MARGARITA GUTIERREZ, JORGE TRILLERAS, PEDRO LUIS DE LA TORRE MARQUEZ, JORGE ENRIQUE TRILLERAS VASQUEZ</t>
  </si>
  <si>
    <t>10.1016/j.snb.2013.12.001</t>
  </si>
  <si>
    <t>A coumarinylaldoxime as a specific sensor for Cu2+ and its biological application</t>
  </si>
  <si>
    <t xml:space="preserve"> OLIMPO JOSE GARCIA BELTRAN, BRUCE CASSELS NIVEN, MARCO NUNEZ, OSVALDO YANEZ, JULIO CABALLERO, NATALIA MENA</t>
  </si>
  <si>
    <t>10.1016/j.tetlet.2013.12.033</t>
  </si>
  <si>
    <t>Design, synthesis and cellular dynamics studies in membranes of a new coumarin-based turn-off fluorescent probe selective for Fe2+</t>
  </si>
  <si>
    <t xml:space="preserve"> OLIMPO JOSE GARCIA BELTRAN, BRUCE CASSELS NIVEN, NATALIA MENA, VICTOR  VARGAS, MARCO NUNEZ, OSVALDO YANEZ, JULIO CABALLERO</t>
  </si>
  <si>
    <t>10.1016/j.ejmech.2013.06.022</t>
  </si>
  <si>
    <t>Photoluminescence from germanate glasses containing silicon nanocrystals and erbium ions</t>
  </si>
  <si>
    <t xml:space="preserve"> DIEGO S. DA SILVA, LUZ PATRICIA NARANJO RIANO, CID DE ARAUJO, LUCIANA KASSAB</t>
  </si>
  <si>
    <t xml:space="preserve"> Applied Physics B: Lasers And Optics </t>
  </si>
  <si>
    <t xml:space="preserve"> 1432-0649</t>
  </si>
  <si>
    <t>Electronic band structure of the Pt(1 1 1) surface: An ab initio and tight-binding study ¿ I</t>
  </si>
  <si>
    <t xml:space="preserve"> Computational Materials Science </t>
  </si>
  <si>
    <t xml:space="preserve"> 0927-0256</t>
  </si>
  <si>
    <t>Physicochemical characterization of traditional and commercial instant corn flours prepared with threshed white corn</t>
  </si>
  <si>
    <t xml:space="preserve"> LUZ ADRIANA SANCHEZ ECHEVERRI</t>
  </si>
  <si>
    <t xml:space="preserve"> CYTA - Journal of Food </t>
  </si>
  <si>
    <t>10.1080/19476337.2011.653694</t>
  </si>
  <si>
    <t xml:space="preserve"> 1947-6345</t>
  </si>
  <si>
    <t>Electronic band structure of platinum low¿index surfaces: an ab initio and tight¿binding study. II</t>
  </si>
  <si>
    <t xml:space="preserve"> Revista Mexicana de Fisica </t>
  </si>
  <si>
    <t xml:space="preserve"> 0035-001X</t>
  </si>
  <si>
    <t>A CORRELATION BETWEEN SOLUBLE AND INSOLUBLE FIBER WITH THE ELASTIC MODULUS IN FOUR VARIETIES OF BAMBOO</t>
  </si>
  <si>
    <t xml:space="preserve"> Materials Research Society Symposium - Proceedings </t>
  </si>
  <si>
    <t xml:space="preserve"> 0272-9172</t>
  </si>
  <si>
    <t>El aprendizaje basado en problemas (ABP) aplicado a las ecuaciones diferenciales</t>
  </si>
  <si>
    <t xml:space="preserve"> NYCKYIRET FLOREZ BARRETO, MYRIAM CECILIA GUERRERO PAVA, MARIA CARMENZA DIAZ MARTINEZ, CARLOS EDUARDO BELTRAN</t>
  </si>
  <si>
    <t xml:space="preserve"> Perspectivas Educativas </t>
  </si>
  <si>
    <t xml:space="preserve"> 2027-3401</t>
  </si>
  <si>
    <t>El aprendizaje basado en problemas ABP aplicado a las ecuaciones diferenciales</t>
  </si>
  <si>
    <t xml:space="preserve"> CARLOS EDUARDO BELTRAN REYES</t>
  </si>
  <si>
    <t>El aprendizaje basado en problemas ABP en ecuaciones diferenciales</t>
  </si>
  <si>
    <t xml:space="preserve"> MARIA CARMENZA DIAZ MARTINEZ, MAUBRICIO VARGAS, MYRIAM CECILIA GUERRERO PAVA, CARLOS EDUARDO BELTRAN REYES, NYCKYRET FLOREZ BARRETO</t>
  </si>
  <si>
    <t xml:space="preserve"> Memorias </t>
  </si>
  <si>
    <t>Modelos de Promostico Agricultura Ecologica del Tolima</t>
  </si>
  <si>
    <t xml:space="preserve"> MARIA CARMENZA DIAZ MARTINEZ</t>
  </si>
  <si>
    <t xml:space="preserve"> INFI </t>
  </si>
  <si>
    <t>Sistemas de tratamiento y reuso de aguas residuales domésticas. Una solución al problema de contaminación hídrica</t>
  </si>
  <si>
    <t xml:space="preserve"> HECTOR MAURICIO HERNANDEZ SARABIA</t>
  </si>
  <si>
    <t xml:space="preserve"> Cuadernos De Investigación </t>
  </si>
  <si>
    <t xml:space="preserve"> 1657-401X</t>
  </si>
  <si>
    <t>Bandas de energía, origen y consecuencias</t>
  </si>
  <si>
    <t xml:space="preserve"> Latin-American Journal Of Physics Education   </t>
  </si>
  <si>
    <t xml:space="preserve"> http://dx.doi.org/10.1119/1.2895684</t>
  </si>
  <si>
    <t xml:space="preserve"> 1870-9095</t>
  </si>
  <si>
    <t>Effect of giant electric fields on the optical properties of GaN quantum wells.</t>
  </si>
  <si>
    <t>Sistema de Información Geografica de Producción</t>
  </si>
  <si>
    <t xml:space="preserve"> MARIA CARMENZA DIAZ MARTINEZ, LUIS AUGUSTO OCAMPO OSORIO, MONICA PATRICIA VALBUENA HERNANDEZ, HERNAN MEZA</t>
  </si>
  <si>
    <t xml:space="preserve"> Jornada de Investigación Facultad de Ingeniería </t>
  </si>
  <si>
    <t>Estructura electrónica de superficies: estados de superficie y estados resonantes del Calcio</t>
  </si>
  <si>
    <t xml:space="preserve"> HERNAN JAVIER HERRERA SUAREZ, CESAR  MORA LEY</t>
  </si>
  <si>
    <t>Luminescence Enhacencement of Pb2+ ions in TeO2-PbO-GeO2</t>
  </si>
  <si>
    <t xml:space="preserve"> LUZ PATRICIA NARANJO RIANO, CID DE ARAUJO, LUCIANA KASSAB</t>
  </si>
  <si>
    <t xml:space="preserve"> Journal of Applied Physics </t>
  </si>
  <si>
    <t xml:space="preserve"> 0021-8979</t>
  </si>
  <si>
    <t>Low interface states and high dielectric constant Y2O3 films on Si</t>
  </si>
  <si>
    <t>Francia</t>
  </si>
  <si>
    <t xml:space="preserve"> Journal Of Vacuum Science '&amp;' Technology B </t>
  </si>
  <si>
    <t xml:space="preserve"> 1071-1023</t>
  </si>
  <si>
    <t>Modelos Matemáticos de Epidemias</t>
  </si>
  <si>
    <t xml:space="preserve"> MAXIMILIANO MACHADO HIGUERA, JAN MEDLOK</t>
  </si>
  <si>
    <t xml:space="preserve"> Cuadernos De La Facultad De Ciencias Naturales Y Matemáticas </t>
  </si>
  <si>
    <t xml:space="preserve"> 0123-9643</t>
  </si>
  <si>
    <t>Aprendizaje basado en problemas</t>
  </si>
  <si>
    <t xml:space="preserve"> MARIA CARMENZA DIAZ MARTINEZ, MYRIAM CECILIA GUERRERO PAVA, CARLOS EDUARDO BELTRAN REYES, NYCKYRET FLOREZ BARRETO</t>
  </si>
  <si>
    <t xml:space="preserve"> Cuadernos de la Universidad de Ibagué </t>
  </si>
  <si>
    <t>Estudio Determinístico y Probabilístico de un modelo del SIDA</t>
  </si>
  <si>
    <t xml:space="preserve"> MAXIMILIANO MACHADO HIGUERA, JUAN CARLOS CARDENO ARDILA</t>
  </si>
  <si>
    <t>Determinación del indice de calidad de la quebrada Ambala</t>
  </si>
  <si>
    <t xml:space="preserve"> HECTOR MAURICIO HERNANDEZ SARABIA, LILIANA ROCIO DELGADLLO MIRQUEZ</t>
  </si>
  <si>
    <t xml:space="preserve"> VERONICA ARANCIBIA, EDGAR ORLANDO NAGLES VIDAL, JOHN HURTADO, JOHISNER PENAGOS LLANOS, OLIMPO JOSE GARCIA BELTRAN</t>
  </si>
  <si>
    <t xml:space="preserve"> JUAN SEBASTIAN TRUJILLO HERNANDEZ, ALEXANDER CORTES</t>
  </si>
  <si>
    <t>Química</t>
  </si>
  <si>
    <t>Biología</t>
  </si>
  <si>
    <t>Matemáticas</t>
  </si>
  <si>
    <t>Física</t>
  </si>
  <si>
    <t>Ciencias Sociales</t>
  </si>
  <si>
    <t>Inv. Principal Unibagué</t>
  </si>
  <si>
    <t>Inv. Principal</t>
  </si>
  <si>
    <t>Co Inv Unibagué</t>
  </si>
  <si>
    <t>Co Inv</t>
  </si>
  <si>
    <t>Total</t>
  </si>
  <si>
    <t>Buscar</t>
  </si>
  <si>
    <t>Check</t>
  </si>
  <si>
    <t>Área</t>
  </si>
  <si>
    <t>Investigador</t>
  </si>
  <si>
    <t>BLANCA MYRIAM SALGUERO LONDONO</t>
  </si>
  <si>
    <t>ALFREDO JOSE TORRES BENITEZ</t>
  </si>
  <si>
    <t>YAIR GUILLERMO MOLINA MARTÌNEZ</t>
  </si>
  <si>
    <t>JORGE ENRIQUE GARCIA MELO</t>
  </si>
  <si>
    <t>LIDA MARCELA FRANCO PEREZ</t>
  </si>
  <si>
    <t>SERGIO ALEJANDRO BALAGUERA REINA</t>
  </si>
  <si>
    <t>OLIMPO JOSE GARCIA BELTRAN</t>
  </si>
  <si>
    <t>MIGUEL CESAR MORENO PALACIOS</t>
  </si>
  <si>
    <t>RICHARD CLAYTON DOUGHMAN III</t>
  </si>
  <si>
    <t>HERNAN JAVIER HERRERA SUAREZ</t>
  </si>
  <si>
    <t>JEFERSON  FERNANDO PIAMBA JIMENEZ</t>
  </si>
  <si>
    <t>JUAN SEBASTIAN TRUJILLO HERNANDEZ</t>
  </si>
  <si>
    <t>JUAN PABLO ECHEVERRY ENCISO</t>
  </si>
  <si>
    <t>ALEXANDER CORTES SOTO</t>
  </si>
  <si>
    <t>LUZ ADRIANA SANCHEZ ECHEVERRI</t>
  </si>
  <si>
    <t>LUZ ESTHER GONZALEZ REYES</t>
  </si>
  <si>
    <t>LUZ PATRICIA NARANJO RIANO</t>
  </si>
  <si>
    <t>CARLOS ANTONIO JACANAMEJOY JAMIOY</t>
  </si>
  <si>
    <t>MAXIMILIANO MACHADO HIGUERA</t>
  </si>
  <si>
    <t>MAURICIO ALBERTO BERMUDEZ CELLA</t>
  </si>
  <si>
    <t>NATALIE CHARLOTTE CORTES RENDON</t>
  </si>
  <si>
    <t>EDISON HUMBERTO OSORIO LOPEZ</t>
  </si>
  <si>
    <t>EDGAR ORLANDO NAGLES VIDAL</t>
  </si>
  <si>
    <t>Total de artículos publicados por el grupo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</si>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</sst>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7">
    <xf numFmtId="0" fontId="0" fillId="0" borderId="0" xfId="0"/>
    <xf numFmtId="49" fontId="0" fillId="0" borderId="0" xfId="0" applyNumberFormat="1" applyFont="1"/>
    <xf numFmtId="0" fontId="1" fillId="2" borderId="0" xfId="1" applyFont="1"/>
    <xf numFmtId="0" fontId="3" fillId="0" borderId="0" xfId="2"/>
    <xf numFmtId="0" fontId="4" fillId="0" borderId="1" xfId="3"/>
    <xf numFmtId="0" fontId="2" fillId="2" borderId="0" xfId="1"/>
    <xf numFmtId="0" fontId="4" fillId="0" borderId="1" xfId="3" applyAlignment="1">
      <alignment horizontal="center"/>
    </xf>
  </cellXfs>
  <cellStyles count="4">
    <cellStyle name="Énfasis5" xfId="1" builtinId="45"/>
    <cellStyle name="Hipervínculo" xfId="2" builtinId="8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Artículos publicados: Matemática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'Articulos Area'!$B$98:$F$98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'Articulos Area'!$B$101:$F$101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5378352"/>
        <c:axId val="215482232"/>
      </c:barChart>
      <c:catAx>
        <c:axId val="21537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5482232"/>
        <c:crosses val="autoZero"/>
        <c:auto val="1"/>
        <c:lblAlgn val="ctr"/>
        <c:lblOffset val="100"/>
        <c:noMultiLvlLbl val="0"/>
      </c:catAx>
      <c:valAx>
        <c:axId val="2154822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artículos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21537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Artículos publicados:</a:t>
            </a:r>
            <a:r>
              <a:rPr lang="es-CO" baseline="0"/>
              <a:t> Física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'Articulos Area'!$I$98:$M$98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'Articulos Area'!$I$101:$M$101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6048816"/>
        <c:axId val="216049992"/>
      </c:barChart>
      <c:catAx>
        <c:axId val="21604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6049992"/>
        <c:crosses val="autoZero"/>
        <c:auto val="1"/>
        <c:lblAlgn val="ctr"/>
        <c:lblOffset val="100"/>
        <c:noMultiLvlLbl val="0"/>
      </c:catAx>
      <c:valAx>
        <c:axId val="2160499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artículos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21604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Artículos publicados: Biología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'Articulos Area'!$P$98:$T$98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'Articulos Area'!$P$101:$T$101</c:f>
              <c:numCache>
                <c:formatCode>General</c:formatCode>
                <c:ptCount val="5"/>
                <c:pt idx="0">
                  <c:v>18</c:v>
                </c:pt>
                <c:pt idx="1">
                  <c:v>14</c:v>
                </c:pt>
                <c:pt idx="2">
                  <c:v>12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9951728"/>
        <c:axId val="229948200"/>
      </c:barChart>
      <c:catAx>
        <c:axId val="22995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9948200"/>
        <c:crosses val="autoZero"/>
        <c:auto val="1"/>
        <c:lblAlgn val="ctr"/>
        <c:lblOffset val="100"/>
        <c:noMultiLvlLbl val="0"/>
      </c:catAx>
      <c:valAx>
        <c:axId val="2299482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artículos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229951728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Artículos publicados: Química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'Articulos Area'!$W$98:$AA$98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'Articulos Area'!$W$101:$AA$101</c:f>
              <c:numCache>
                <c:formatCode>General</c:formatCode>
                <c:ptCount val="5"/>
                <c:pt idx="0">
                  <c:v>15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6623360"/>
        <c:axId val="226620616"/>
      </c:barChart>
      <c:catAx>
        <c:axId val="2266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6620616"/>
        <c:crosses val="autoZero"/>
        <c:auto val="1"/>
        <c:lblAlgn val="ctr"/>
        <c:lblOffset val="100"/>
        <c:noMultiLvlLbl val="0"/>
      </c:catAx>
      <c:valAx>
        <c:axId val="2266206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artículos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22662336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Artículos</a:t>
            </a:r>
            <a:r>
              <a:rPr lang="es-CO" baseline="0"/>
              <a:t> publicados: Ciencias Sociales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'Articulos Area'!$AD$98:$AH$98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'Articulos Area'!$AD$101:$AH$101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138552"/>
        <c:axId val="234138944"/>
      </c:barChart>
      <c:catAx>
        <c:axId val="234138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4138944"/>
        <c:crosses val="autoZero"/>
        <c:auto val="1"/>
        <c:lblAlgn val="ctr"/>
        <c:lblOffset val="100"/>
        <c:noMultiLvlLbl val="0"/>
      </c:catAx>
      <c:valAx>
        <c:axId val="2341389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artículos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234138552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 de artículos publicados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'Articulos Area'!$B$124:$F$124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'Articulos Area'!$B$125:$F$125</c:f>
              <c:numCache>
                <c:formatCode>General</c:formatCode>
                <c:ptCount val="5"/>
                <c:pt idx="0">
                  <c:v>34</c:v>
                </c:pt>
                <c:pt idx="1">
                  <c:v>23</c:v>
                </c:pt>
                <c:pt idx="2">
                  <c:v>23</c:v>
                </c:pt>
                <c:pt idx="3">
                  <c:v>11</c:v>
                </c:pt>
                <c:pt idx="4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3782520"/>
        <c:axId val="233782912"/>
      </c:barChart>
      <c:catAx>
        <c:axId val="23378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3782912"/>
        <c:crosses val="autoZero"/>
        <c:auto val="1"/>
        <c:lblAlgn val="ctr"/>
        <c:lblOffset val="100"/>
        <c:noMultiLvlLbl val="0"/>
      </c:catAx>
      <c:valAx>
        <c:axId val="2337829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artículos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2337825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102</xdr:row>
      <xdr:rowOff>4762</xdr:rowOff>
    </xdr:from>
    <xdr:to>
      <xdr:col>6</xdr:col>
      <xdr:colOff>314325</xdr:colOff>
      <xdr:row>118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102</xdr:row>
      <xdr:rowOff>14287</xdr:rowOff>
    </xdr:from>
    <xdr:to>
      <xdr:col>13</xdr:col>
      <xdr:colOff>161925</xdr:colOff>
      <xdr:row>119</xdr:row>
      <xdr:rowOff>4762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102</xdr:row>
      <xdr:rowOff>33337</xdr:rowOff>
    </xdr:from>
    <xdr:to>
      <xdr:col>20</xdr:col>
      <xdr:colOff>19050</xdr:colOff>
      <xdr:row>119</xdr:row>
      <xdr:rowOff>23812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400050</xdr:colOff>
      <xdr:row>102</xdr:row>
      <xdr:rowOff>52387</xdr:rowOff>
    </xdr:from>
    <xdr:to>
      <xdr:col>26</xdr:col>
      <xdr:colOff>400050</xdr:colOff>
      <xdr:row>119</xdr:row>
      <xdr:rowOff>42862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19050</xdr:colOff>
      <xdr:row>102</xdr:row>
      <xdr:rowOff>90487</xdr:rowOff>
    </xdr:from>
    <xdr:to>
      <xdr:col>34</xdr:col>
      <xdr:colOff>19050</xdr:colOff>
      <xdr:row>119</xdr:row>
      <xdr:rowOff>80962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314325</xdr:colOff>
      <xdr:row>126</xdr:row>
      <xdr:rowOff>100012</xdr:rowOff>
    </xdr:from>
    <xdr:to>
      <xdr:col>6</xdr:col>
      <xdr:colOff>314325</xdr:colOff>
      <xdr:row>143</xdr:row>
      <xdr:rowOff>90487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elan.20180055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i.org/10.1002/elan.20180055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elan.2018005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57"/>
  <sheetViews>
    <sheetView zoomScaleNormal="100" workbookViewId="0">
      <selection activeCell="I465" sqref="I465"/>
    </sheetView>
  </sheetViews>
  <sheetFormatPr baseColWidth="10" defaultColWidth="11.5703125" defaultRowHeight="12.75" x14ac:dyDescent="0.2"/>
  <cols>
    <col min="1" max="1" width="11" customWidth="1"/>
    <col min="2" max="2" width="190" customWidth="1"/>
    <col min="3" max="3" width="30" customWidth="1"/>
    <col min="4" max="4" width="232.7109375" customWidth="1"/>
    <col min="5" max="5" width="17.7109375" customWidth="1"/>
    <col min="6" max="6" width="61" customWidth="1"/>
    <col min="7" max="7" width="41.140625" customWidth="1"/>
    <col min="8" max="8" width="10.42578125" customWidth="1"/>
    <col min="9" max="9" width="61" customWidth="1"/>
    <col min="10" max="10" width="5.42578125" customWidth="1"/>
    <col min="11" max="11" width="8.5703125" customWidth="1"/>
    <col min="12" max="12" width="9.28515625" customWidth="1"/>
    <col min="13" max="13" width="12.28515625" customWidth="1"/>
    <col min="14" max="14" width="11" customWidth="1"/>
    <col min="15" max="15" width="8.7109375" customWidth="1"/>
    <col min="16" max="16" width="5.28515625" customWidth="1"/>
    <col min="17" max="17" width="8.8554687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2"/>
    <row r="3" spans="1:17" x14ac:dyDescent="0.2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22</v>
      </c>
      <c r="J3">
        <v>2022</v>
      </c>
      <c r="K3">
        <v>15</v>
      </c>
      <c r="L3" t="s">
        <v>25</v>
      </c>
      <c r="M3">
        <v>133307</v>
      </c>
      <c r="N3" t="s">
        <v>26</v>
      </c>
    </row>
    <row r="4" spans="1:17" hidden="1" x14ac:dyDescent="0.2"/>
    <row r="5" spans="1:17" x14ac:dyDescent="0.2">
      <c r="A5" t="s">
        <v>17</v>
      </c>
      <c r="B5" t="s">
        <v>27</v>
      </c>
      <c r="C5" t="s">
        <v>19</v>
      </c>
      <c r="D5" t="s">
        <v>28</v>
      </c>
      <c r="F5" t="s">
        <v>29</v>
      </c>
      <c r="G5" t="s">
        <v>30</v>
      </c>
      <c r="H5" t="s">
        <v>31</v>
      </c>
      <c r="I5" t="s">
        <v>29</v>
      </c>
      <c r="J5">
        <v>2022</v>
      </c>
      <c r="K5">
        <v>101</v>
      </c>
      <c r="L5" t="s">
        <v>25</v>
      </c>
      <c r="M5" t="s">
        <v>32</v>
      </c>
      <c r="N5" t="s">
        <v>25</v>
      </c>
    </row>
    <row r="6" spans="1:17" hidden="1" x14ac:dyDescent="0.2"/>
    <row r="7" spans="1:17" x14ac:dyDescent="0.2">
      <c r="A7" t="s">
        <v>17</v>
      </c>
      <c r="B7" t="s">
        <v>33</v>
      </c>
      <c r="C7" t="s">
        <v>19</v>
      </c>
      <c r="D7" t="s">
        <v>20</v>
      </c>
      <c r="E7" t="s">
        <v>21</v>
      </c>
      <c r="F7" t="s">
        <v>22</v>
      </c>
      <c r="G7" t="s">
        <v>34</v>
      </c>
      <c r="H7" t="s">
        <v>24</v>
      </c>
      <c r="I7" t="s">
        <v>22</v>
      </c>
      <c r="J7">
        <v>2021</v>
      </c>
      <c r="K7">
        <v>1246</v>
      </c>
      <c r="L7" t="s">
        <v>25</v>
      </c>
      <c r="M7">
        <v>131162</v>
      </c>
      <c r="N7" t="s">
        <v>35</v>
      </c>
    </row>
    <row r="8" spans="1:17" hidden="1" x14ac:dyDescent="0.2"/>
    <row r="9" spans="1:17" x14ac:dyDescent="0.2">
      <c r="A9" t="s">
        <v>17</v>
      </c>
      <c r="B9" t="s">
        <v>36</v>
      </c>
      <c r="C9" t="s">
        <v>19</v>
      </c>
      <c r="D9" t="s">
        <v>37</v>
      </c>
      <c r="E9" t="s">
        <v>38</v>
      </c>
      <c r="F9" t="s">
        <v>39</v>
      </c>
      <c r="G9" t="s">
        <v>40</v>
      </c>
      <c r="H9" t="s">
        <v>41</v>
      </c>
      <c r="I9" t="s">
        <v>39</v>
      </c>
      <c r="J9">
        <v>2021</v>
      </c>
      <c r="K9">
        <v>25</v>
      </c>
      <c r="L9" t="s">
        <v>42</v>
      </c>
      <c r="M9">
        <v>263</v>
      </c>
      <c r="N9">
        <v>273</v>
      </c>
    </row>
    <row r="10" spans="1:17" hidden="1" x14ac:dyDescent="0.2"/>
    <row r="11" spans="1:17" x14ac:dyDescent="0.2">
      <c r="A11" t="s">
        <v>17</v>
      </c>
      <c r="B11" t="s">
        <v>43</v>
      </c>
      <c r="C11" t="s">
        <v>19</v>
      </c>
      <c r="D11" t="s">
        <v>44</v>
      </c>
      <c r="E11" t="s">
        <v>38</v>
      </c>
      <c r="F11" t="s">
        <v>45</v>
      </c>
      <c r="G11" t="s">
        <v>46</v>
      </c>
      <c r="H11" t="s">
        <v>47</v>
      </c>
      <c r="I11" t="s">
        <v>45</v>
      </c>
      <c r="J11">
        <v>2021</v>
      </c>
      <c r="K11">
        <v>25</v>
      </c>
      <c r="L11">
        <v>2</v>
      </c>
      <c r="M11">
        <v>13</v>
      </c>
      <c r="N11">
        <v>29</v>
      </c>
    </row>
    <row r="12" spans="1:17" hidden="1" x14ac:dyDescent="0.2"/>
    <row r="13" spans="1:17" x14ac:dyDescent="0.2">
      <c r="A13" t="s">
        <v>17</v>
      </c>
      <c r="B13" t="s">
        <v>48</v>
      </c>
      <c r="C13" t="s">
        <v>19</v>
      </c>
      <c r="D13" t="s">
        <v>49</v>
      </c>
      <c r="E13" t="s">
        <v>38</v>
      </c>
      <c r="F13" t="s">
        <v>50</v>
      </c>
      <c r="G13" t="s">
        <v>51</v>
      </c>
      <c r="H13" t="s">
        <v>52</v>
      </c>
      <c r="I13" t="s">
        <v>50</v>
      </c>
      <c r="J13">
        <v>2021</v>
      </c>
      <c r="K13">
        <v>26</v>
      </c>
      <c r="L13">
        <v>2</v>
      </c>
      <c r="M13">
        <v>278</v>
      </c>
      <c r="N13">
        <v>282</v>
      </c>
    </row>
    <row r="14" spans="1:17" hidden="1" x14ac:dyDescent="0.2"/>
    <row r="15" spans="1:17" x14ac:dyDescent="0.2">
      <c r="A15" t="s">
        <v>17</v>
      </c>
      <c r="B15" t="s">
        <v>53</v>
      </c>
      <c r="C15" t="s">
        <v>19</v>
      </c>
      <c r="D15" t="s">
        <v>54</v>
      </c>
      <c r="E15" t="s">
        <v>55</v>
      </c>
      <c r="F15" t="s">
        <v>56</v>
      </c>
      <c r="G15" t="s">
        <v>57</v>
      </c>
      <c r="H15" t="s">
        <v>58</v>
      </c>
      <c r="I15" t="s">
        <v>56</v>
      </c>
      <c r="J15">
        <v>2021</v>
      </c>
      <c r="K15">
        <v>56</v>
      </c>
      <c r="L15">
        <v>2</v>
      </c>
      <c r="M15">
        <v>28003</v>
      </c>
      <c r="N15">
        <v>28009</v>
      </c>
    </row>
    <row r="16" spans="1:17" hidden="1" x14ac:dyDescent="0.2"/>
    <row r="17" spans="1:14" x14ac:dyDescent="0.2">
      <c r="A17" t="s">
        <v>17</v>
      </c>
      <c r="B17" t="s">
        <v>59</v>
      </c>
      <c r="C17" t="s">
        <v>60</v>
      </c>
      <c r="D17" t="s">
        <v>61</v>
      </c>
      <c r="E17" t="s">
        <v>62</v>
      </c>
      <c r="F17" t="s">
        <v>63</v>
      </c>
      <c r="G17" t="s">
        <v>64</v>
      </c>
      <c r="H17" t="s">
        <v>65</v>
      </c>
      <c r="I17" t="s">
        <v>63</v>
      </c>
      <c r="J17">
        <v>2021</v>
      </c>
      <c r="K17">
        <v>116</v>
      </c>
      <c r="L17" t="s">
        <v>42</v>
      </c>
      <c r="M17">
        <v>1</v>
      </c>
      <c r="N17">
        <v>18</v>
      </c>
    </row>
    <row r="18" spans="1:14" hidden="1" x14ac:dyDescent="0.2"/>
    <row r="19" spans="1:14" x14ac:dyDescent="0.2">
      <c r="A19" t="s">
        <v>17</v>
      </c>
      <c r="B19" t="s">
        <v>66</v>
      </c>
      <c r="C19" t="s">
        <v>19</v>
      </c>
      <c r="D19" t="s">
        <v>67</v>
      </c>
      <c r="F19" t="s">
        <v>68</v>
      </c>
      <c r="G19" t="s">
        <v>69</v>
      </c>
      <c r="H19" t="s">
        <v>70</v>
      </c>
      <c r="I19" t="s">
        <v>68</v>
      </c>
      <c r="J19">
        <v>2021</v>
      </c>
      <c r="K19">
        <v>12</v>
      </c>
      <c r="L19">
        <v>5</v>
      </c>
      <c r="M19">
        <v>1</v>
      </c>
      <c r="N19">
        <v>15</v>
      </c>
    </row>
    <row r="20" spans="1:14" hidden="1" x14ac:dyDescent="0.2"/>
    <row r="21" spans="1:14" x14ac:dyDescent="0.2">
      <c r="A21" t="s">
        <v>17</v>
      </c>
      <c r="B21" t="s">
        <v>71</v>
      </c>
      <c r="C21" t="s">
        <v>19</v>
      </c>
      <c r="D21" t="s">
        <v>67</v>
      </c>
      <c r="F21" t="s">
        <v>72</v>
      </c>
      <c r="G21" t="s">
        <v>73</v>
      </c>
      <c r="H21" t="s">
        <v>74</v>
      </c>
      <c r="I21" t="s">
        <v>72</v>
      </c>
      <c r="J21">
        <v>2021</v>
      </c>
      <c r="K21">
        <v>134</v>
      </c>
      <c r="L21">
        <v>2</v>
      </c>
      <c r="M21">
        <v>486</v>
      </c>
      <c r="N21">
        <v>497</v>
      </c>
    </row>
    <row r="22" spans="1:14" hidden="1" x14ac:dyDescent="0.2"/>
    <row r="23" spans="1:14" x14ac:dyDescent="0.2">
      <c r="A23" t="s">
        <v>17</v>
      </c>
      <c r="B23" t="s">
        <v>75</v>
      </c>
      <c r="C23" t="s">
        <v>19</v>
      </c>
      <c r="D23" t="s">
        <v>67</v>
      </c>
      <c r="F23" t="s">
        <v>76</v>
      </c>
      <c r="G23" t="s">
        <v>77</v>
      </c>
      <c r="H23" t="s">
        <v>78</v>
      </c>
      <c r="I23" t="s">
        <v>76</v>
      </c>
      <c r="J23">
        <v>2021</v>
      </c>
      <c r="K23">
        <v>19</v>
      </c>
      <c r="L23">
        <v>8</v>
      </c>
      <c r="M23">
        <v>1040</v>
      </c>
      <c r="N23">
        <v>1048</v>
      </c>
    </row>
    <row r="24" spans="1:14" hidden="1" x14ac:dyDescent="0.2"/>
    <row r="25" spans="1:14" x14ac:dyDescent="0.2">
      <c r="A25" t="s">
        <v>17</v>
      </c>
      <c r="B25" t="s">
        <v>79</v>
      </c>
      <c r="C25" t="s">
        <v>19</v>
      </c>
      <c r="D25" t="s">
        <v>80</v>
      </c>
      <c r="E25" t="s">
        <v>55</v>
      </c>
      <c r="F25" t="s">
        <v>81</v>
      </c>
      <c r="G25" t="s">
        <v>82</v>
      </c>
      <c r="H25" t="s">
        <v>83</v>
      </c>
      <c r="I25" t="s">
        <v>81</v>
      </c>
      <c r="J25">
        <v>2021</v>
      </c>
      <c r="K25">
        <v>45</v>
      </c>
      <c r="L25" t="s">
        <v>25</v>
      </c>
      <c r="M25">
        <v>590</v>
      </c>
      <c r="N25">
        <v>596</v>
      </c>
    </row>
    <row r="26" spans="1:14" hidden="1" x14ac:dyDescent="0.2"/>
    <row r="27" spans="1:14" x14ac:dyDescent="0.2">
      <c r="A27" t="s">
        <v>17</v>
      </c>
      <c r="B27" t="s">
        <v>84</v>
      </c>
      <c r="C27" t="s">
        <v>19</v>
      </c>
      <c r="D27" t="s">
        <v>85</v>
      </c>
      <c r="E27" t="s">
        <v>86</v>
      </c>
      <c r="F27" t="s">
        <v>87</v>
      </c>
      <c r="G27" t="s">
        <v>88</v>
      </c>
      <c r="H27" t="s">
        <v>89</v>
      </c>
      <c r="I27" t="s">
        <v>87</v>
      </c>
      <c r="J27">
        <v>2021</v>
      </c>
      <c r="K27">
        <v>11</v>
      </c>
      <c r="L27">
        <v>11</v>
      </c>
      <c r="M27">
        <v>5950</v>
      </c>
      <c r="N27">
        <v>5965</v>
      </c>
    </row>
    <row r="28" spans="1:14" hidden="1" x14ac:dyDescent="0.2"/>
    <row r="29" spans="1:14" x14ac:dyDescent="0.2">
      <c r="A29" t="s">
        <v>17</v>
      </c>
      <c r="B29" t="s">
        <v>90</v>
      </c>
      <c r="C29" t="s">
        <v>19</v>
      </c>
      <c r="D29" t="s">
        <v>91</v>
      </c>
      <c r="E29" t="s">
        <v>55</v>
      </c>
      <c r="F29" t="s">
        <v>56</v>
      </c>
      <c r="G29" t="s">
        <v>57</v>
      </c>
      <c r="H29" t="s">
        <v>58</v>
      </c>
      <c r="I29" t="s">
        <v>56</v>
      </c>
      <c r="J29">
        <v>2021</v>
      </c>
      <c r="K29">
        <v>56</v>
      </c>
      <c r="L29">
        <v>2</v>
      </c>
      <c r="M29">
        <v>1</v>
      </c>
      <c r="N29">
        <v>3</v>
      </c>
    </row>
    <row r="30" spans="1:14" hidden="1" x14ac:dyDescent="0.2"/>
    <row r="31" spans="1:14" x14ac:dyDescent="0.2">
      <c r="A31" t="s">
        <v>17</v>
      </c>
      <c r="B31" t="s">
        <v>92</v>
      </c>
      <c r="C31" t="s">
        <v>19</v>
      </c>
      <c r="D31" t="s">
        <v>93</v>
      </c>
      <c r="E31" t="s">
        <v>62</v>
      </c>
      <c r="F31" t="s">
        <v>94</v>
      </c>
      <c r="G31" t="s">
        <v>95</v>
      </c>
      <c r="H31" t="s">
        <v>96</v>
      </c>
      <c r="I31" t="s">
        <v>94</v>
      </c>
      <c r="J31">
        <v>2020</v>
      </c>
      <c r="K31">
        <v>18</v>
      </c>
      <c r="L31">
        <v>4</v>
      </c>
      <c r="M31">
        <v>1</v>
      </c>
      <c r="N31">
        <v>19</v>
      </c>
    </row>
    <row r="32" spans="1:14" hidden="1" x14ac:dyDescent="0.2"/>
    <row r="33" spans="1:14" x14ac:dyDescent="0.2">
      <c r="A33" t="s">
        <v>17</v>
      </c>
      <c r="B33" t="s">
        <v>97</v>
      </c>
      <c r="C33" t="s">
        <v>19</v>
      </c>
      <c r="D33" t="s">
        <v>67</v>
      </c>
      <c r="F33" t="s">
        <v>98</v>
      </c>
      <c r="G33" t="s">
        <v>99</v>
      </c>
      <c r="H33" t="s">
        <v>100</v>
      </c>
      <c r="I33" t="s">
        <v>98</v>
      </c>
      <c r="J33">
        <v>2020</v>
      </c>
      <c r="K33">
        <v>68</v>
      </c>
      <c r="L33" t="s">
        <v>101</v>
      </c>
      <c r="M33">
        <v>177</v>
      </c>
      <c r="N33">
        <v>189</v>
      </c>
    </row>
    <row r="34" spans="1:14" hidden="1" x14ac:dyDescent="0.2"/>
    <row r="35" spans="1:14" x14ac:dyDescent="0.2">
      <c r="A35" t="s">
        <v>17</v>
      </c>
      <c r="B35" t="s">
        <v>102</v>
      </c>
      <c r="C35" t="s">
        <v>19</v>
      </c>
      <c r="D35" t="s">
        <v>103</v>
      </c>
      <c r="F35" t="s">
        <v>104</v>
      </c>
      <c r="G35" t="s">
        <v>105</v>
      </c>
      <c r="H35" t="s">
        <v>106</v>
      </c>
      <c r="I35" t="s">
        <v>104</v>
      </c>
      <c r="J35">
        <v>2020</v>
      </c>
      <c r="K35">
        <v>126</v>
      </c>
      <c r="L35" t="s">
        <v>25</v>
      </c>
      <c r="M35" t="s">
        <v>32</v>
      </c>
      <c r="N35" t="s">
        <v>25</v>
      </c>
    </row>
    <row r="36" spans="1:14" hidden="1" x14ac:dyDescent="0.2"/>
    <row r="37" spans="1:14" x14ac:dyDescent="0.2">
      <c r="A37" t="s">
        <v>17</v>
      </c>
      <c r="B37" t="s">
        <v>107</v>
      </c>
      <c r="C37" t="s">
        <v>19</v>
      </c>
      <c r="D37" t="s">
        <v>108</v>
      </c>
      <c r="E37" t="s">
        <v>109</v>
      </c>
      <c r="F37" t="s">
        <v>104</v>
      </c>
      <c r="G37" t="s">
        <v>110</v>
      </c>
      <c r="H37" t="s">
        <v>111</v>
      </c>
      <c r="I37" t="s">
        <v>104</v>
      </c>
      <c r="J37">
        <v>2020</v>
      </c>
      <c r="K37">
        <v>126</v>
      </c>
      <c r="L37" t="s">
        <v>112</v>
      </c>
      <c r="M37">
        <v>1</v>
      </c>
      <c r="N37">
        <v>10</v>
      </c>
    </row>
    <row r="38" spans="1:14" hidden="1" x14ac:dyDescent="0.2"/>
    <row r="39" spans="1:14" x14ac:dyDescent="0.2">
      <c r="A39" t="s">
        <v>17</v>
      </c>
      <c r="B39" t="s">
        <v>113</v>
      </c>
      <c r="C39" t="s">
        <v>19</v>
      </c>
      <c r="D39" t="s">
        <v>114</v>
      </c>
      <c r="E39" t="s">
        <v>115</v>
      </c>
      <c r="F39" t="s">
        <v>98</v>
      </c>
      <c r="G39" t="s">
        <v>99</v>
      </c>
      <c r="H39" t="s">
        <v>116</v>
      </c>
      <c r="I39" t="s">
        <v>98</v>
      </c>
      <c r="J39">
        <v>2020</v>
      </c>
      <c r="K39">
        <v>68</v>
      </c>
      <c r="L39">
        <v>2</v>
      </c>
      <c r="M39">
        <v>177</v>
      </c>
      <c r="N39">
        <v>189</v>
      </c>
    </row>
    <row r="40" spans="1:14" hidden="1" x14ac:dyDescent="0.2"/>
    <row r="41" spans="1:14" x14ac:dyDescent="0.2">
      <c r="A41" t="s">
        <v>17</v>
      </c>
      <c r="B41" t="s">
        <v>117</v>
      </c>
      <c r="C41" t="s">
        <v>19</v>
      </c>
      <c r="D41" t="s">
        <v>67</v>
      </c>
      <c r="F41" t="s">
        <v>72</v>
      </c>
      <c r="G41" t="s">
        <v>118</v>
      </c>
      <c r="H41" t="s">
        <v>74</v>
      </c>
      <c r="I41" t="s">
        <v>72</v>
      </c>
      <c r="J41">
        <v>2020</v>
      </c>
      <c r="K41">
        <v>131</v>
      </c>
      <c r="L41">
        <v>1</v>
      </c>
      <c r="M41">
        <v>163</v>
      </c>
      <c r="N41">
        <v>171</v>
      </c>
    </row>
    <row r="42" spans="1:14" hidden="1" x14ac:dyDescent="0.2"/>
    <row r="43" spans="1:14" x14ac:dyDescent="0.2">
      <c r="A43" t="s">
        <v>17</v>
      </c>
      <c r="B43" t="s">
        <v>119</v>
      </c>
      <c r="C43" t="s">
        <v>19</v>
      </c>
      <c r="D43" t="s">
        <v>67</v>
      </c>
      <c r="F43" t="s">
        <v>120</v>
      </c>
      <c r="G43" t="s">
        <v>121</v>
      </c>
      <c r="H43" t="s">
        <v>122</v>
      </c>
      <c r="I43" t="s">
        <v>120</v>
      </c>
      <c r="J43">
        <v>2020</v>
      </c>
      <c r="K43">
        <v>41</v>
      </c>
      <c r="L43">
        <v>4</v>
      </c>
      <c r="M43">
        <v>1</v>
      </c>
      <c r="N43">
        <v>8</v>
      </c>
    </row>
    <row r="44" spans="1:14" hidden="1" x14ac:dyDescent="0.2"/>
    <row r="45" spans="1:14" x14ac:dyDescent="0.2">
      <c r="A45" t="s">
        <v>17</v>
      </c>
      <c r="B45" t="s">
        <v>123</v>
      </c>
      <c r="C45" t="s">
        <v>19</v>
      </c>
      <c r="D45" t="s">
        <v>67</v>
      </c>
      <c r="F45" t="s">
        <v>72</v>
      </c>
      <c r="G45" t="s">
        <v>118</v>
      </c>
      <c r="H45" t="s">
        <v>74</v>
      </c>
      <c r="I45" t="s">
        <v>72</v>
      </c>
      <c r="J45">
        <v>2020</v>
      </c>
      <c r="K45">
        <v>131</v>
      </c>
      <c r="L45">
        <v>1</v>
      </c>
      <c r="M45">
        <v>163</v>
      </c>
      <c r="N45">
        <v>171</v>
      </c>
    </row>
    <row r="46" spans="1:14" hidden="1" x14ac:dyDescent="0.2"/>
    <row r="47" spans="1:14" x14ac:dyDescent="0.2">
      <c r="A47" t="s">
        <v>17</v>
      </c>
      <c r="B47" t="s">
        <v>124</v>
      </c>
      <c r="C47" t="s">
        <v>19</v>
      </c>
      <c r="D47" t="s">
        <v>125</v>
      </c>
      <c r="E47" t="s">
        <v>109</v>
      </c>
      <c r="F47" t="s">
        <v>126</v>
      </c>
      <c r="G47" t="s">
        <v>127</v>
      </c>
      <c r="H47" t="s">
        <v>128</v>
      </c>
      <c r="I47" t="s">
        <v>126</v>
      </c>
      <c r="J47">
        <v>2020</v>
      </c>
      <c r="K47">
        <v>235</v>
      </c>
      <c r="L47" t="s">
        <v>25</v>
      </c>
      <c r="M47">
        <v>1183</v>
      </c>
      <c r="N47">
        <v>1185</v>
      </c>
    </row>
    <row r="48" spans="1:14" hidden="1" x14ac:dyDescent="0.2"/>
    <row r="49" spans="1:14" x14ac:dyDescent="0.2">
      <c r="A49" t="s">
        <v>17</v>
      </c>
      <c r="B49" t="s">
        <v>129</v>
      </c>
      <c r="C49" t="s">
        <v>19</v>
      </c>
      <c r="D49" t="s">
        <v>130</v>
      </c>
      <c r="E49" t="s">
        <v>131</v>
      </c>
      <c r="F49" t="s">
        <v>132</v>
      </c>
      <c r="G49" t="s">
        <v>133</v>
      </c>
      <c r="H49" t="s">
        <v>134</v>
      </c>
      <c r="I49" t="s">
        <v>132</v>
      </c>
      <c r="J49">
        <v>2020</v>
      </c>
      <c r="K49">
        <v>48</v>
      </c>
      <c r="L49">
        <v>43</v>
      </c>
      <c r="M49">
        <v>43</v>
      </c>
      <c r="N49">
        <v>48</v>
      </c>
    </row>
    <row r="50" spans="1:14" hidden="1" x14ac:dyDescent="0.2"/>
    <row r="51" spans="1:14" x14ac:dyDescent="0.2">
      <c r="A51" t="s">
        <v>17</v>
      </c>
      <c r="B51" t="s">
        <v>135</v>
      </c>
      <c r="C51" t="s">
        <v>19</v>
      </c>
      <c r="D51" t="s">
        <v>108</v>
      </c>
      <c r="F51" t="s">
        <v>136</v>
      </c>
      <c r="G51" t="s">
        <v>137</v>
      </c>
      <c r="H51" t="s">
        <v>138</v>
      </c>
      <c r="I51" t="s">
        <v>136</v>
      </c>
      <c r="J51">
        <v>2020</v>
      </c>
      <c r="K51" t="s">
        <v>112</v>
      </c>
      <c r="L51" t="s">
        <v>112</v>
      </c>
      <c r="M51">
        <v>1</v>
      </c>
      <c r="N51">
        <v>7</v>
      </c>
    </row>
    <row r="52" spans="1:14" hidden="1" x14ac:dyDescent="0.2"/>
    <row r="53" spans="1:14" x14ac:dyDescent="0.2">
      <c r="A53" t="s">
        <v>17</v>
      </c>
      <c r="B53" t="s">
        <v>139</v>
      </c>
      <c r="C53" t="s">
        <v>19</v>
      </c>
      <c r="D53" t="s">
        <v>108</v>
      </c>
      <c r="E53" t="s">
        <v>140</v>
      </c>
      <c r="F53" t="s">
        <v>141</v>
      </c>
      <c r="G53" t="s">
        <v>142</v>
      </c>
      <c r="H53" t="s">
        <v>143</v>
      </c>
      <c r="I53" t="s">
        <v>141</v>
      </c>
      <c r="J53">
        <v>2020</v>
      </c>
      <c r="K53">
        <v>10</v>
      </c>
      <c r="L53">
        <v>16</v>
      </c>
      <c r="M53">
        <v>1</v>
      </c>
      <c r="N53">
        <v>12</v>
      </c>
    </row>
    <row r="54" spans="1:14" hidden="1" x14ac:dyDescent="0.2"/>
    <row r="55" spans="1:14" x14ac:dyDescent="0.2">
      <c r="A55" t="s">
        <v>17</v>
      </c>
      <c r="B55" t="s">
        <v>144</v>
      </c>
      <c r="C55" t="s">
        <v>19</v>
      </c>
      <c r="D55" t="s">
        <v>145</v>
      </c>
      <c r="E55" t="s">
        <v>55</v>
      </c>
      <c r="F55" t="s">
        <v>56</v>
      </c>
      <c r="G55" t="s">
        <v>146</v>
      </c>
      <c r="H55" t="s">
        <v>58</v>
      </c>
      <c r="I55" t="s">
        <v>56</v>
      </c>
      <c r="J55">
        <v>2020</v>
      </c>
      <c r="K55">
        <v>55</v>
      </c>
      <c r="L55">
        <v>5</v>
      </c>
      <c r="M55">
        <v>55022</v>
      </c>
      <c r="N55">
        <v>55027</v>
      </c>
    </row>
    <row r="56" spans="1:14" hidden="1" x14ac:dyDescent="0.2"/>
    <row r="57" spans="1:14" x14ac:dyDescent="0.2">
      <c r="A57" t="s">
        <v>17</v>
      </c>
      <c r="B57" t="s">
        <v>147</v>
      </c>
      <c r="C57" t="s">
        <v>19</v>
      </c>
      <c r="D57" t="s">
        <v>148</v>
      </c>
      <c r="E57" t="s">
        <v>131</v>
      </c>
      <c r="F57" t="s">
        <v>149</v>
      </c>
      <c r="G57" t="s">
        <v>150</v>
      </c>
      <c r="H57" t="s">
        <v>151</v>
      </c>
      <c r="I57" t="s">
        <v>149</v>
      </c>
      <c r="J57">
        <v>2020</v>
      </c>
      <c r="K57">
        <v>32</v>
      </c>
      <c r="L57">
        <v>3</v>
      </c>
      <c r="M57">
        <v>1</v>
      </c>
      <c r="N57">
        <v>16</v>
      </c>
    </row>
    <row r="58" spans="1:14" hidden="1" x14ac:dyDescent="0.2"/>
    <row r="59" spans="1:14" x14ac:dyDescent="0.2">
      <c r="A59" t="s">
        <v>17</v>
      </c>
      <c r="B59" t="s">
        <v>144</v>
      </c>
      <c r="C59" t="s">
        <v>19</v>
      </c>
      <c r="D59" t="s">
        <v>91</v>
      </c>
      <c r="F59" t="s">
        <v>56</v>
      </c>
      <c r="G59" t="s">
        <v>146</v>
      </c>
      <c r="H59" t="s">
        <v>58</v>
      </c>
      <c r="I59" t="s">
        <v>56</v>
      </c>
      <c r="J59">
        <v>2020</v>
      </c>
      <c r="K59">
        <v>55</v>
      </c>
      <c r="L59">
        <v>5</v>
      </c>
      <c r="M59">
        <v>1</v>
      </c>
      <c r="N59">
        <v>5</v>
      </c>
    </row>
    <row r="60" spans="1:14" hidden="1" x14ac:dyDescent="0.2"/>
    <row r="61" spans="1:14" x14ac:dyDescent="0.2">
      <c r="A61" t="s">
        <v>17</v>
      </c>
      <c r="B61" t="s">
        <v>152</v>
      </c>
      <c r="C61" t="s">
        <v>19</v>
      </c>
      <c r="D61" t="s">
        <v>153</v>
      </c>
      <c r="F61" t="s">
        <v>154</v>
      </c>
      <c r="G61" t="s">
        <v>155</v>
      </c>
      <c r="H61" t="s">
        <v>156</v>
      </c>
      <c r="I61" t="s">
        <v>154</v>
      </c>
      <c r="J61">
        <v>2020</v>
      </c>
      <c r="K61">
        <v>51</v>
      </c>
      <c r="L61" t="s">
        <v>25</v>
      </c>
      <c r="M61">
        <v>1091</v>
      </c>
      <c r="N61">
        <v>1099</v>
      </c>
    </row>
    <row r="62" spans="1:14" hidden="1" x14ac:dyDescent="0.2"/>
    <row r="63" spans="1:14" x14ac:dyDescent="0.2">
      <c r="A63" t="s">
        <v>17</v>
      </c>
      <c r="B63" t="s">
        <v>157</v>
      </c>
      <c r="C63" t="s">
        <v>19</v>
      </c>
      <c r="D63" t="s">
        <v>158</v>
      </c>
      <c r="F63" t="s">
        <v>159</v>
      </c>
      <c r="G63" t="s">
        <v>160</v>
      </c>
      <c r="H63" t="s">
        <v>161</v>
      </c>
      <c r="I63" t="s">
        <v>159</v>
      </c>
      <c r="J63">
        <v>2020</v>
      </c>
      <c r="K63">
        <v>12088</v>
      </c>
      <c r="L63" t="s">
        <v>25</v>
      </c>
      <c r="M63">
        <v>108</v>
      </c>
      <c r="N63">
        <v>117</v>
      </c>
    </row>
    <row r="64" spans="1:14" hidden="1" x14ac:dyDescent="0.2"/>
    <row r="65" spans="1:14" x14ac:dyDescent="0.2">
      <c r="A65" t="s">
        <v>17</v>
      </c>
      <c r="B65" t="s">
        <v>162</v>
      </c>
      <c r="C65" t="s">
        <v>19</v>
      </c>
      <c r="D65" t="s">
        <v>163</v>
      </c>
      <c r="E65" t="s">
        <v>164</v>
      </c>
      <c r="F65" t="s">
        <v>165</v>
      </c>
      <c r="G65" t="s">
        <v>166</v>
      </c>
      <c r="H65" t="s">
        <v>167</v>
      </c>
      <c r="I65" t="s">
        <v>165</v>
      </c>
      <c r="J65">
        <v>2020</v>
      </c>
      <c r="K65">
        <v>80</v>
      </c>
      <c r="L65" t="s">
        <v>112</v>
      </c>
      <c r="M65">
        <v>1</v>
      </c>
      <c r="N65">
        <v>35</v>
      </c>
    </row>
    <row r="66" spans="1:14" hidden="1" x14ac:dyDescent="0.2"/>
    <row r="67" spans="1:14" x14ac:dyDescent="0.2">
      <c r="A67" t="s">
        <v>17</v>
      </c>
      <c r="B67" t="s">
        <v>168</v>
      </c>
      <c r="C67" t="s">
        <v>19</v>
      </c>
      <c r="D67" t="s">
        <v>169</v>
      </c>
      <c r="E67" t="s">
        <v>86</v>
      </c>
      <c r="F67" t="s">
        <v>72</v>
      </c>
      <c r="G67" t="s">
        <v>170</v>
      </c>
      <c r="H67" t="s">
        <v>74</v>
      </c>
      <c r="I67" t="s">
        <v>72</v>
      </c>
      <c r="J67">
        <v>2020</v>
      </c>
      <c r="K67">
        <v>129</v>
      </c>
      <c r="L67" t="s">
        <v>25</v>
      </c>
      <c r="M67">
        <v>190</v>
      </c>
      <c r="N67">
        <v>198</v>
      </c>
    </row>
    <row r="68" spans="1:14" hidden="1" x14ac:dyDescent="0.2"/>
    <row r="69" spans="1:14" x14ac:dyDescent="0.2">
      <c r="A69" t="s">
        <v>17</v>
      </c>
      <c r="B69" t="s">
        <v>171</v>
      </c>
      <c r="C69" t="s">
        <v>19</v>
      </c>
      <c r="D69" t="s">
        <v>108</v>
      </c>
      <c r="F69" t="s">
        <v>172</v>
      </c>
      <c r="G69" t="s">
        <v>173</v>
      </c>
      <c r="H69" t="s">
        <v>174</v>
      </c>
      <c r="I69" t="s">
        <v>172</v>
      </c>
      <c r="J69">
        <v>2020</v>
      </c>
      <c r="K69">
        <v>241</v>
      </c>
      <c r="L69">
        <v>44</v>
      </c>
      <c r="M69">
        <v>1</v>
      </c>
      <c r="N69">
        <v>7</v>
      </c>
    </row>
    <row r="70" spans="1:14" hidden="1" x14ac:dyDescent="0.2"/>
    <row r="71" spans="1:14" x14ac:dyDescent="0.2">
      <c r="A71" t="s">
        <v>17</v>
      </c>
      <c r="B71" t="s">
        <v>175</v>
      </c>
      <c r="C71" t="s">
        <v>19</v>
      </c>
      <c r="D71" t="s">
        <v>176</v>
      </c>
      <c r="E71" t="s">
        <v>140</v>
      </c>
      <c r="F71" t="s">
        <v>177</v>
      </c>
      <c r="G71" t="s">
        <v>178</v>
      </c>
      <c r="H71" t="s">
        <v>179</v>
      </c>
      <c r="I71" t="s">
        <v>177</v>
      </c>
      <c r="J71">
        <v>2020</v>
      </c>
      <c r="K71">
        <v>11</v>
      </c>
      <c r="L71" t="s">
        <v>25</v>
      </c>
      <c r="M71">
        <v>1</v>
      </c>
      <c r="N71">
        <v>20</v>
      </c>
    </row>
    <row r="72" spans="1:14" hidden="1" x14ac:dyDescent="0.2"/>
    <row r="73" spans="1:14" x14ac:dyDescent="0.2">
      <c r="A73" t="s">
        <v>17</v>
      </c>
      <c r="B73" t="s">
        <v>180</v>
      </c>
      <c r="C73" t="s">
        <v>19</v>
      </c>
      <c r="D73" t="s">
        <v>153</v>
      </c>
      <c r="E73" t="s">
        <v>131</v>
      </c>
      <c r="F73" t="s">
        <v>181</v>
      </c>
      <c r="G73" t="s">
        <v>182</v>
      </c>
      <c r="H73" t="s">
        <v>183</v>
      </c>
      <c r="I73" t="s">
        <v>181</v>
      </c>
      <c r="J73">
        <v>2020</v>
      </c>
      <c r="K73">
        <v>93</v>
      </c>
      <c r="L73" t="s">
        <v>25</v>
      </c>
      <c r="M73">
        <v>102696</v>
      </c>
      <c r="N73">
        <v>102697</v>
      </c>
    </row>
    <row r="74" spans="1:14" hidden="1" x14ac:dyDescent="0.2"/>
    <row r="75" spans="1:14" x14ac:dyDescent="0.2">
      <c r="A75" t="s">
        <v>17</v>
      </c>
      <c r="B75" t="s">
        <v>184</v>
      </c>
      <c r="C75" t="s">
        <v>19</v>
      </c>
      <c r="D75" t="s">
        <v>185</v>
      </c>
      <c r="E75" t="s">
        <v>186</v>
      </c>
      <c r="F75" t="s">
        <v>187</v>
      </c>
      <c r="G75" t="s">
        <v>188</v>
      </c>
      <c r="H75" t="s">
        <v>189</v>
      </c>
      <c r="I75" t="s">
        <v>187</v>
      </c>
      <c r="J75">
        <v>2020</v>
      </c>
      <c r="K75">
        <v>16</v>
      </c>
      <c r="L75">
        <v>5</v>
      </c>
      <c r="M75">
        <v>1181</v>
      </c>
      <c r="N75">
        <v>1198</v>
      </c>
    </row>
    <row r="76" spans="1:14" hidden="1" x14ac:dyDescent="0.2"/>
    <row r="77" spans="1:14" x14ac:dyDescent="0.2">
      <c r="A77" t="s">
        <v>17</v>
      </c>
      <c r="B77" t="s">
        <v>190</v>
      </c>
      <c r="C77" t="s">
        <v>19</v>
      </c>
      <c r="D77" t="s">
        <v>191</v>
      </c>
      <c r="E77" t="s">
        <v>55</v>
      </c>
      <c r="F77" t="s">
        <v>192</v>
      </c>
      <c r="G77" t="s">
        <v>193</v>
      </c>
      <c r="H77" t="s">
        <v>194</v>
      </c>
      <c r="I77" t="s">
        <v>192</v>
      </c>
      <c r="J77">
        <v>2020</v>
      </c>
      <c r="K77">
        <v>224</v>
      </c>
      <c r="L77" t="s">
        <v>25</v>
      </c>
      <c r="M77">
        <v>1</v>
      </c>
      <c r="N77">
        <v>7</v>
      </c>
    </row>
    <row r="78" spans="1:14" hidden="1" x14ac:dyDescent="0.2"/>
    <row r="79" spans="1:14" x14ac:dyDescent="0.2">
      <c r="A79" t="s">
        <v>17</v>
      </c>
      <c r="B79" t="s">
        <v>195</v>
      </c>
      <c r="C79" t="s">
        <v>19</v>
      </c>
      <c r="D79" t="s">
        <v>196</v>
      </c>
      <c r="E79" t="s">
        <v>197</v>
      </c>
      <c r="F79" t="s">
        <v>198</v>
      </c>
      <c r="G79" t="s">
        <v>199</v>
      </c>
      <c r="H79" t="s">
        <v>200</v>
      </c>
      <c r="I79" t="s">
        <v>198</v>
      </c>
      <c r="J79">
        <v>2020</v>
      </c>
      <c r="K79">
        <v>98</v>
      </c>
      <c r="L79">
        <v>5</v>
      </c>
      <c r="M79">
        <v>488</v>
      </c>
      <c r="N79">
        <v>496</v>
      </c>
    </row>
    <row r="80" spans="1:14" hidden="1" x14ac:dyDescent="0.2"/>
    <row r="81" spans="1:14" x14ac:dyDescent="0.2">
      <c r="A81" t="s">
        <v>17</v>
      </c>
      <c r="B81" t="s">
        <v>201</v>
      </c>
      <c r="C81" t="s">
        <v>19</v>
      </c>
      <c r="D81" t="s">
        <v>202</v>
      </c>
      <c r="E81" t="s">
        <v>38</v>
      </c>
      <c r="F81" t="s">
        <v>203</v>
      </c>
      <c r="G81" t="s">
        <v>204</v>
      </c>
      <c r="H81" t="s">
        <v>205</v>
      </c>
      <c r="I81" t="s">
        <v>203</v>
      </c>
      <c r="J81">
        <v>2019</v>
      </c>
      <c r="K81">
        <v>43</v>
      </c>
      <c r="L81">
        <v>169</v>
      </c>
      <c r="M81">
        <v>737</v>
      </c>
      <c r="N81">
        <v>745</v>
      </c>
    </row>
    <row r="82" spans="1:14" hidden="1" x14ac:dyDescent="0.2"/>
    <row r="83" spans="1:14" x14ac:dyDescent="0.2">
      <c r="A83" t="s">
        <v>17</v>
      </c>
      <c r="B83" t="s">
        <v>206</v>
      </c>
      <c r="C83" t="s">
        <v>19</v>
      </c>
      <c r="D83" t="s">
        <v>67</v>
      </c>
      <c r="F83" t="s">
        <v>207</v>
      </c>
      <c r="G83" t="s">
        <v>208</v>
      </c>
      <c r="H83" t="s">
        <v>209</v>
      </c>
      <c r="I83" t="s">
        <v>207</v>
      </c>
      <c r="J83">
        <v>2019</v>
      </c>
      <c r="K83">
        <v>53</v>
      </c>
      <c r="L83">
        <v>4</v>
      </c>
      <c r="M83">
        <v>310</v>
      </c>
      <c r="N83">
        <v>315</v>
      </c>
    </row>
    <row r="84" spans="1:14" hidden="1" x14ac:dyDescent="0.2"/>
    <row r="85" spans="1:14" x14ac:dyDescent="0.2">
      <c r="A85" t="s">
        <v>17</v>
      </c>
      <c r="B85" t="s">
        <v>201</v>
      </c>
      <c r="C85" t="s">
        <v>19</v>
      </c>
      <c r="D85" t="s">
        <v>210</v>
      </c>
      <c r="E85" t="s">
        <v>38</v>
      </c>
      <c r="F85" t="s">
        <v>203</v>
      </c>
      <c r="G85" t="s">
        <v>204</v>
      </c>
      <c r="H85" t="s">
        <v>205</v>
      </c>
      <c r="I85" t="s">
        <v>203</v>
      </c>
      <c r="J85">
        <v>2019</v>
      </c>
      <c r="K85">
        <v>43</v>
      </c>
      <c r="L85">
        <v>169</v>
      </c>
      <c r="M85">
        <v>737</v>
      </c>
      <c r="N85">
        <v>745</v>
      </c>
    </row>
    <row r="86" spans="1:14" hidden="1" x14ac:dyDescent="0.2"/>
    <row r="87" spans="1:14" x14ac:dyDescent="0.2">
      <c r="A87" t="s">
        <v>17</v>
      </c>
      <c r="B87" t="s">
        <v>211</v>
      </c>
      <c r="C87" t="s">
        <v>19</v>
      </c>
      <c r="D87" t="s">
        <v>212</v>
      </c>
      <c r="E87" t="s">
        <v>213</v>
      </c>
      <c r="F87" t="s">
        <v>214</v>
      </c>
      <c r="H87" t="s">
        <v>215</v>
      </c>
      <c r="I87" t="s">
        <v>214</v>
      </c>
      <c r="J87">
        <v>2019</v>
      </c>
      <c r="K87">
        <v>36</v>
      </c>
      <c r="L87">
        <v>2</v>
      </c>
      <c r="M87">
        <v>139</v>
      </c>
      <c r="N87">
        <v>143</v>
      </c>
    </row>
    <row r="88" spans="1:14" hidden="1" x14ac:dyDescent="0.2"/>
    <row r="89" spans="1:14" x14ac:dyDescent="0.2">
      <c r="A89" t="s">
        <v>17</v>
      </c>
      <c r="B89" t="s">
        <v>216</v>
      </c>
      <c r="C89" t="s">
        <v>19</v>
      </c>
      <c r="D89" t="s">
        <v>217</v>
      </c>
      <c r="E89" t="s">
        <v>218</v>
      </c>
      <c r="F89" t="s">
        <v>219</v>
      </c>
      <c r="G89" t="s">
        <v>220</v>
      </c>
      <c r="H89" t="s">
        <v>221</v>
      </c>
      <c r="I89" t="s">
        <v>219</v>
      </c>
      <c r="J89">
        <v>2019</v>
      </c>
      <c r="K89">
        <v>92</v>
      </c>
      <c r="L89">
        <v>8</v>
      </c>
      <c r="M89">
        <v>1</v>
      </c>
      <c r="N89">
        <v>7</v>
      </c>
    </row>
    <row r="90" spans="1:14" hidden="1" x14ac:dyDescent="0.2"/>
    <row r="91" spans="1:14" x14ac:dyDescent="0.2">
      <c r="A91" t="s">
        <v>17</v>
      </c>
      <c r="B91" t="s">
        <v>222</v>
      </c>
      <c r="C91" t="s">
        <v>19</v>
      </c>
      <c r="D91" t="s">
        <v>223</v>
      </c>
      <c r="E91" t="s">
        <v>55</v>
      </c>
      <c r="F91" t="s">
        <v>81</v>
      </c>
      <c r="G91" t="s">
        <v>224</v>
      </c>
      <c r="H91" t="s">
        <v>225</v>
      </c>
      <c r="I91" t="s">
        <v>81</v>
      </c>
      <c r="J91">
        <v>2019</v>
      </c>
      <c r="K91">
        <v>39</v>
      </c>
      <c r="L91" t="s">
        <v>25</v>
      </c>
      <c r="M91">
        <v>18041</v>
      </c>
      <c r="N91">
        <v>18048</v>
      </c>
    </row>
    <row r="92" spans="1:14" hidden="1" x14ac:dyDescent="0.2"/>
    <row r="93" spans="1:14" x14ac:dyDescent="0.2">
      <c r="A93" t="s">
        <v>17</v>
      </c>
      <c r="B93" t="s">
        <v>226</v>
      </c>
      <c r="C93" t="s">
        <v>19</v>
      </c>
      <c r="D93" t="s">
        <v>227</v>
      </c>
      <c r="E93" t="s">
        <v>140</v>
      </c>
      <c r="F93" t="s">
        <v>228</v>
      </c>
      <c r="G93" t="s">
        <v>229</v>
      </c>
      <c r="H93" t="s">
        <v>230</v>
      </c>
      <c r="I93" t="s">
        <v>228</v>
      </c>
      <c r="J93">
        <v>2019</v>
      </c>
      <c r="K93">
        <v>7</v>
      </c>
      <c r="L93" t="s">
        <v>25</v>
      </c>
      <c r="M93">
        <v>1</v>
      </c>
      <c r="N93">
        <v>10</v>
      </c>
    </row>
    <row r="94" spans="1:14" hidden="1" x14ac:dyDescent="0.2"/>
    <row r="95" spans="1:14" x14ac:dyDescent="0.2">
      <c r="A95" t="s">
        <v>17</v>
      </c>
      <c r="B95" t="s">
        <v>231</v>
      </c>
      <c r="C95" t="s">
        <v>19</v>
      </c>
      <c r="D95" t="s">
        <v>232</v>
      </c>
      <c r="E95" t="s">
        <v>140</v>
      </c>
      <c r="F95" t="s">
        <v>233</v>
      </c>
      <c r="G95" t="s">
        <v>234</v>
      </c>
      <c r="H95" t="s">
        <v>235</v>
      </c>
      <c r="I95" t="s">
        <v>233</v>
      </c>
      <c r="J95">
        <v>2019</v>
      </c>
      <c r="K95">
        <v>622</v>
      </c>
      <c r="L95" t="s">
        <v>112</v>
      </c>
      <c r="M95">
        <v>622</v>
      </c>
      <c r="N95">
        <v>634</v>
      </c>
    </row>
    <row r="96" spans="1:14" hidden="1" x14ac:dyDescent="0.2"/>
    <row r="97" spans="1:14" x14ac:dyDescent="0.2">
      <c r="A97" t="s">
        <v>17</v>
      </c>
      <c r="B97" t="s">
        <v>236</v>
      </c>
      <c r="C97" t="s">
        <v>19</v>
      </c>
      <c r="D97" t="s">
        <v>237</v>
      </c>
      <c r="E97" t="s">
        <v>38</v>
      </c>
      <c r="F97" t="s">
        <v>238</v>
      </c>
      <c r="G97" t="s">
        <v>239</v>
      </c>
      <c r="H97" t="s">
        <v>240</v>
      </c>
      <c r="I97" t="s">
        <v>238</v>
      </c>
      <c r="J97">
        <v>2019</v>
      </c>
      <c r="K97">
        <v>852</v>
      </c>
      <c r="L97" t="s">
        <v>112</v>
      </c>
      <c r="M97">
        <v>1</v>
      </c>
      <c r="N97">
        <v>9</v>
      </c>
    </row>
    <row r="98" spans="1:14" hidden="1" x14ac:dyDescent="0.2"/>
    <row r="99" spans="1:14" x14ac:dyDescent="0.2">
      <c r="A99" t="s">
        <v>17</v>
      </c>
      <c r="B99" t="s">
        <v>241</v>
      </c>
      <c r="C99" t="s">
        <v>19</v>
      </c>
      <c r="D99" t="s">
        <v>242</v>
      </c>
      <c r="F99" t="s">
        <v>243</v>
      </c>
      <c r="G99" t="s">
        <v>244</v>
      </c>
      <c r="H99" t="s">
        <v>245</v>
      </c>
      <c r="I99" t="s">
        <v>243</v>
      </c>
      <c r="J99">
        <v>2019</v>
      </c>
      <c r="K99">
        <v>4</v>
      </c>
      <c r="L99" t="s">
        <v>25</v>
      </c>
      <c r="M99">
        <v>562</v>
      </c>
      <c r="N99">
        <v>574</v>
      </c>
    </row>
    <row r="100" spans="1:14" hidden="1" x14ac:dyDescent="0.2"/>
    <row r="101" spans="1:14" x14ac:dyDescent="0.2">
      <c r="A101" t="s">
        <v>17</v>
      </c>
      <c r="B101" t="s">
        <v>246</v>
      </c>
      <c r="C101" t="s">
        <v>19</v>
      </c>
      <c r="D101" t="s">
        <v>67</v>
      </c>
      <c r="F101" t="s">
        <v>247</v>
      </c>
      <c r="G101" t="s">
        <v>248</v>
      </c>
      <c r="H101" t="s">
        <v>249</v>
      </c>
      <c r="I101" t="s">
        <v>247</v>
      </c>
      <c r="J101">
        <v>2019</v>
      </c>
      <c r="K101">
        <v>51</v>
      </c>
      <c r="L101" t="s">
        <v>112</v>
      </c>
      <c r="M101">
        <v>1</v>
      </c>
      <c r="N101">
        <v>13</v>
      </c>
    </row>
    <row r="102" spans="1:14" hidden="1" x14ac:dyDescent="0.2"/>
    <row r="103" spans="1:14" x14ac:dyDescent="0.2">
      <c r="A103" t="s">
        <v>17</v>
      </c>
      <c r="B103" t="s">
        <v>250</v>
      </c>
      <c r="C103" t="s">
        <v>19</v>
      </c>
      <c r="D103" t="s">
        <v>251</v>
      </c>
      <c r="F103" t="s">
        <v>252</v>
      </c>
      <c r="G103" t="s">
        <v>253</v>
      </c>
      <c r="H103" t="s">
        <v>254</v>
      </c>
      <c r="I103" t="s">
        <v>252</v>
      </c>
      <c r="J103">
        <v>2019</v>
      </c>
      <c r="K103">
        <v>100</v>
      </c>
      <c r="L103" t="s">
        <v>25</v>
      </c>
      <c r="M103">
        <v>155137</v>
      </c>
      <c r="N103">
        <v>155149</v>
      </c>
    </row>
    <row r="104" spans="1:14" hidden="1" x14ac:dyDescent="0.2"/>
    <row r="105" spans="1:14" x14ac:dyDescent="0.2">
      <c r="A105" t="s">
        <v>17</v>
      </c>
      <c r="B105" t="s">
        <v>255</v>
      </c>
      <c r="C105" t="s">
        <v>19</v>
      </c>
      <c r="D105" t="s">
        <v>256</v>
      </c>
      <c r="F105" t="s">
        <v>159</v>
      </c>
      <c r="G105" t="s">
        <v>257</v>
      </c>
      <c r="H105" t="s">
        <v>161</v>
      </c>
      <c r="I105" t="s">
        <v>159</v>
      </c>
      <c r="J105">
        <v>2019</v>
      </c>
      <c r="K105">
        <v>11867</v>
      </c>
      <c r="L105" t="s">
        <v>25</v>
      </c>
      <c r="M105">
        <v>577</v>
      </c>
      <c r="N105">
        <v>588</v>
      </c>
    </row>
    <row r="106" spans="1:14" hidden="1" x14ac:dyDescent="0.2"/>
    <row r="107" spans="1:14" x14ac:dyDescent="0.2">
      <c r="A107" t="s">
        <v>17</v>
      </c>
      <c r="B107" t="s">
        <v>258</v>
      </c>
      <c r="C107" t="s">
        <v>19</v>
      </c>
      <c r="D107" t="s">
        <v>242</v>
      </c>
      <c r="E107" t="s">
        <v>131</v>
      </c>
      <c r="F107" t="s">
        <v>259</v>
      </c>
      <c r="G107" t="s">
        <v>260</v>
      </c>
      <c r="H107" t="s">
        <v>261</v>
      </c>
      <c r="I107" t="s">
        <v>259</v>
      </c>
      <c r="J107">
        <v>2019</v>
      </c>
      <c r="K107">
        <v>107</v>
      </c>
      <c r="L107">
        <v>3</v>
      </c>
      <c r="M107">
        <v>439</v>
      </c>
      <c r="N107">
        <v>446</v>
      </c>
    </row>
    <row r="108" spans="1:14" hidden="1" x14ac:dyDescent="0.2"/>
    <row r="109" spans="1:14" x14ac:dyDescent="0.2">
      <c r="A109" t="s">
        <v>17</v>
      </c>
      <c r="B109" t="s">
        <v>262</v>
      </c>
      <c r="C109" t="s">
        <v>19</v>
      </c>
      <c r="D109" t="s">
        <v>263</v>
      </c>
      <c r="F109" t="s">
        <v>264</v>
      </c>
      <c r="G109" t="s">
        <v>265</v>
      </c>
      <c r="H109" t="s">
        <v>266</v>
      </c>
      <c r="I109" t="s">
        <v>264</v>
      </c>
      <c r="J109">
        <v>2019</v>
      </c>
      <c r="K109">
        <v>7</v>
      </c>
      <c r="L109" t="s">
        <v>25</v>
      </c>
      <c r="M109">
        <v>98182</v>
      </c>
      <c r="N109">
        <v>98196</v>
      </c>
    </row>
    <row r="110" spans="1:14" hidden="1" x14ac:dyDescent="0.2"/>
    <row r="111" spans="1:14" x14ac:dyDescent="0.2">
      <c r="A111" t="s">
        <v>17</v>
      </c>
      <c r="B111" t="s">
        <v>267</v>
      </c>
      <c r="C111" t="s">
        <v>19</v>
      </c>
      <c r="D111" t="s">
        <v>268</v>
      </c>
      <c r="E111" t="s">
        <v>140</v>
      </c>
      <c r="F111" t="s">
        <v>269</v>
      </c>
      <c r="G111" t="s">
        <v>270</v>
      </c>
      <c r="H111" t="s">
        <v>271</v>
      </c>
      <c r="I111" t="s">
        <v>269</v>
      </c>
      <c r="J111">
        <v>2019</v>
      </c>
      <c r="K111">
        <v>31</v>
      </c>
      <c r="L111" t="s">
        <v>112</v>
      </c>
      <c r="M111">
        <v>1</v>
      </c>
      <c r="N111">
        <v>4</v>
      </c>
    </row>
    <row r="112" spans="1:14" hidden="1" x14ac:dyDescent="0.2"/>
    <row r="113" spans="1:14" x14ac:dyDescent="0.2">
      <c r="A113" t="s">
        <v>17</v>
      </c>
      <c r="B113" t="s">
        <v>267</v>
      </c>
      <c r="C113" t="s">
        <v>272</v>
      </c>
      <c r="D113" t="s">
        <v>108</v>
      </c>
      <c r="E113" t="s">
        <v>131</v>
      </c>
      <c r="F113" t="s">
        <v>269</v>
      </c>
      <c r="G113" t="s">
        <v>270</v>
      </c>
      <c r="H113" t="s">
        <v>271</v>
      </c>
      <c r="I113" t="s">
        <v>269</v>
      </c>
      <c r="J113">
        <v>2019</v>
      </c>
      <c r="K113">
        <v>32</v>
      </c>
      <c r="L113">
        <v>5</v>
      </c>
      <c r="M113">
        <v>1367</v>
      </c>
      <c r="N113">
        <v>1370</v>
      </c>
    </row>
    <row r="114" spans="1:14" hidden="1" x14ac:dyDescent="0.2"/>
    <row r="115" spans="1:14" x14ac:dyDescent="0.2">
      <c r="A115" t="s">
        <v>17</v>
      </c>
      <c r="B115" t="s">
        <v>273</v>
      </c>
      <c r="C115" t="s">
        <v>19</v>
      </c>
      <c r="D115" t="s">
        <v>108</v>
      </c>
      <c r="E115" t="s">
        <v>131</v>
      </c>
      <c r="F115" t="s">
        <v>269</v>
      </c>
      <c r="G115" t="s">
        <v>274</v>
      </c>
      <c r="H115" t="s">
        <v>271</v>
      </c>
      <c r="I115" t="s">
        <v>269</v>
      </c>
      <c r="J115">
        <v>2019</v>
      </c>
      <c r="K115">
        <v>32</v>
      </c>
      <c r="L115">
        <v>5</v>
      </c>
      <c r="M115">
        <v>1383</v>
      </c>
      <c r="N115">
        <v>1388</v>
      </c>
    </row>
    <row r="116" spans="1:14" hidden="1" x14ac:dyDescent="0.2"/>
    <row r="117" spans="1:14" x14ac:dyDescent="0.2">
      <c r="A117" t="s">
        <v>17</v>
      </c>
      <c r="B117" t="s">
        <v>275</v>
      </c>
      <c r="C117" t="s">
        <v>19</v>
      </c>
      <c r="D117" t="s">
        <v>276</v>
      </c>
      <c r="E117" t="s">
        <v>109</v>
      </c>
      <c r="F117" t="s">
        <v>277</v>
      </c>
      <c r="G117" t="s">
        <v>278</v>
      </c>
      <c r="H117" t="s">
        <v>279</v>
      </c>
      <c r="I117" t="s">
        <v>277</v>
      </c>
      <c r="J117">
        <v>2019</v>
      </c>
      <c r="K117">
        <v>31</v>
      </c>
      <c r="L117" t="s">
        <v>25</v>
      </c>
      <c r="M117">
        <v>695</v>
      </c>
      <c r="N117">
        <v>703</v>
      </c>
    </row>
    <row r="118" spans="1:14" hidden="1" x14ac:dyDescent="0.2"/>
    <row r="119" spans="1:14" x14ac:dyDescent="0.2">
      <c r="A119" t="s">
        <v>17</v>
      </c>
      <c r="B119" t="s">
        <v>280</v>
      </c>
      <c r="C119" t="s">
        <v>19</v>
      </c>
      <c r="D119" t="s">
        <v>281</v>
      </c>
      <c r="E119" t="s">
        <v>140</v>
      </c>
      <c r="F119" t="s">
        <v>282</v>
      </c>
      <c r="G119" t="s">
        <v>283</v>
      </c>
      <c r="H119" t="s">
        <v>284</v>
      </c>
      <c r="I119" t="s">
        <v>282</v>
      </c>
      <c r="J119">
        <v>2019</v>
      </c>
      <c r="K119">
        <v>23</v>
      </c>
      <c r="L119" t="s">
        <v>25</v>
      </c>
      <c r="M119">
        <v>1673</v>
      </c>
      <c r="N119">
        <v>1675</v>
      </c>
    </row>
    <row r="120" spans="1:14" hidden="1" x14ac:dyDescent="0.2"/>
    <row r="121" spans="1:14" x14ac:dyDescent="0.2">
      <c r="A121" t="s">
        <v>17</v>
      </c>
      <c r="B121" t="s">
        <v>285</v>
      </c>
      <c r="C121" t="s">
        <v>19</v>
      </c>
      <c r="D121" t="s">
        <v>108</v>
      </c>
      <c r="E121" t="s">
        <v>55</v>
      </c>
      <c r="F121" t="s">
        <v>286</v>
      </c>
      <c r="G121" t="s">
        <v>287</v>
      </c>
      <c r="H121" t="s">
        <v>288</v>
      </c>
      <c r="I121" t="s">
        <v>286</v>
      </c>
      <c r="J121">
        <v>2019</v>
      </c>
      <c r="K121">
        <v>473</v>
      </c>
      <c r="L121">
        <v>1</v>
      </c>
      <c r="M121">
        <v>221</v>
      </c>
      <c r="N121">
        <v>227</v>
      </c>
    </row>
    <row r="122" spans="1:14" hidden="1" x14ac:dyDescent="0.2"/>
    <row r="123" spans="1:14" x14ac:dyDescent="0.2">
      <c r="A123" t="s">
        <v>17</v>
      </c>
      <c r="B123" t="s">
        <v>289</v>
      </c>
      <c r="C123" t="s">
        <v>19</v>
      </c>
      <c r="D123" t="s">
        <v>158</v>
      </c>
      <c r="F123" t="s">
        <v>159</v>
      </c>
      <c r="G123" t="s">
        <v>290</v>
      </c>
      <c r="H123" t="s">
        <v>161</v>
      </c>
      <c r="I123" t="s">
        <v>159</v>
      </c>
      <c r="J123">
        <v>2019</v>
      </c>
      <c r="K123">
        <v>11401</v>
      </c>
      <c r="L123" t="s">
        <v>112</v>
      </c>
      <c r="M123">
        <v>384</v>
      </c>
      <c r="N123">
        <v>391</v>
      </c>
    </row>
    <row r="124" spans="1:14" hidden="1" x14ac:dyDescent="0.2"/>
    <row r="125" spans="1:14" x14ac:dyDescent="0.2">
      <c r="A125" t="s">
        <v>17</v>
      </c>
      <c r="B125" t="s">
        <v>291</v>
      </c>
      <c r="C125" t="s">
        <v>19</v>
      </c>
      <c r="D125" t="s">
        <v>292</v>
      </c>
      <c r="F125" t="s">
        <v>293</v>
      </c>
      <c r="G125" t="s">
        <v>294</v>
      </c>
      <c r="H125" t="s">
        <v>295</v>
      </c>
      <c r="I125" t="s">
        <v>293</v>
      </c>
      <c r="J125">
        <v>2019</v>
      </c>
      <c r="K125">
        <v>4</v>
      </c>
      <c r="L125" t="s">
        <v>112</v>
      </c>
      <c r="M125">
        <v>695</v>
      </c>
      <c r="N125">
        <v>703</v>
      </c>
    </row>
    <row r="126" spans="1:14" hidden="1" x14ac:dyDescent="0.2"/>
    <row r="127" spans="1:14" x14ac:dyDescent="0.2">
      <c r="A127" t="s">
        <v>17</v>
      </c>
      <c r="B127" t="s">
        <v>296</v>
      </c>
      <c r="C127" t="s">
        <v>19</v>
      </c>
      <c r="D127" t="s">
        <v>297</v>
      </c>
      <c r="E127" t="s">
        <v>298</v>
      </c>
      <c r="F127" t="s">
        <v>299</v>
      </c>
      <c r="G127" t="s">
        <v>300</v>
      </c>
      <c r="H127" t="s">
        <v>301</v>
      </c>
      <c r="I127" t="s">
        <v>299</v>
      </c>
      <c r="J127">
        <v>2019</v>
      </c>
      <c r="K127">
        <v>9</v>
      </c>
      <c r="L127" t="s">
        <v>25</v>
      </c>
      <c r="M127">
        <v>62</v>
      </c>
      <c r="N127">
        <v>69</v>
      </c>
    </row>
    <row r="128" spans="1:14" hidden="1" x14ac:dyDescent="0.2"/>
    <row r="129" spans="1:14" x14ac:dyDescent="0.2">
      <c r="A129" t="s">
        <v>17</v>
      </c>
      <c r="B129" t="s">
        <v>302</v>
      </c>
      <c r="C129" t="s">
        <v>19</v>
      </c>
      <c r="D129" t="s">
        <v>303</v>
      </c>
      <c r="E129" t="s">
        <v>38</v>
      </c>
      <c r="F129" t="s">
        <v>293</v>
      </c>
      <c r="G129" t="s">
        <v>304</v>
      </c>
      <c r="H129" t="s">
        <v>295</v>
      </c>
      <c r="I129" t="s">
        <v>293</v>
      </c>
      <c r="J129">
        <v>2019</v>
      </c>
      <c r="K129">
        <v>833</v>
      </c>
      <c r="L129" t="s">
        <v>112</v>
      </c>
      <c r="M129">
        <v>536</v>
      </c>
      <c r="N129">
        <v>542</v>
      </c>
    </row>
    <row r="130" spans="1:14" hidden="1" x14ac:dyDescent="0.2"/>
    <row r="131" spans="1:14" x14ac:dyDescent="0.2">
      <c r="A131" t="s">
        <v>17</v>
      </c>
      <c r="B131" t="s">
        <v>305</v>
      </c>
      <c r="C131" t="s">
        <v>19</v>
      </c>
      <c r="D131" t="s">
        <v>306</v>
      </c>
      <c r="E131" t="s">
        <v>21</v>
      </c>
      <c r="F131" t="s">
        <v>293</v>
      </c>
      <c r="G131" t="s">
        <v>304</v>
      </c>
      <c r="H131" t="s">
        <v>295</v>
      </c>
      <c r="I131" t="s">
        <v>293</v>
      </c>
      <c r="J131">
        <v>2019</v>
      </c>
      <c r="K131">
        <v>833</v>
      </c>
      <c r="L131" t="s">
        <v>112</v>
      </c>
      <c r="M131">
        <v>536</v>
      </c>
      <c r="N131">
        <v>542</v>
      </c>
    </row>
    <row r="132" spans="1:14" hidden="1" x14ac:dyDescent="0.2"/>
    <row r="133" spans="1:14" x14ac:dyDescent="0.2">
      <c r="A133" t="s">
        <v>17</v>
      </c>
      <c r="B133" t="s">
        <v>307</v>
      </c>
      <c r="C133" t="s">
        <v>19</v>
      </c>
      <c r="D133" t="s">
        <v>308</v>
      </c>
      <c r="E133" t="s">
        <v>298</v>
      </c>
      <c r="F133" t="s">
        <v>299</v>
      </c>
      <c r="G133" t="s">
        <v>300</v>
      </c>
      <c r="H133" t="s">
        <v>301</v>
      </c>
      <c r="I133" t="s">
        <v>299</v>
      </c>
      <c r="J133">
        <v>2019</v>
      </c>
      <c r="K133">
        <v>9</v>
      </c>
      <c r="L133" t="s">
        <v>112</v>
      </c>
      <c r="M133">
        <v>62</v>
      </c>
      <c r="N133">
        <v>69</v>
      </c>
    </row>
    <row r="134" spans="1:14" hidden="1" x14ac:dyDescent="0.2"/>
    <row r="135" spans="1:14" x14ac:dyDescent="0.2">
      <c r="A135" t="s">
        <v>17</v>
      </c>
      <c r="B135" t="s">
        <v>309</v>
      </c>
      <c r="C135" t="s">
        <v>19</v>
      </c>
      <c r="D135" t="s">
        <v>67</v>
      </c>
      <c r="E135" t="s">
        <v>131</v>
      </c>
      <c r="F135" t="s">
        <v>310</v>
      </c>
      <c r="H135" t="s">
        <v>311</v>
      </c>
      <c r="I135" t="s">
        <v>310</v>
      </c>
      <c r="J135">
        <v>2019</v>
      </c>
      <c r="K135">
        <v>50</v>
      </c>
      <c r="L135" t="s">
        <v>112</v>
      </c>
      <c r="M135">
        <v>52</v>
      </c>
      <c r="N135">
        <v>57</v>
      </c>
    </row>
    <row r="136" spans="1:14" hidden="1" x14ac:dyDescent="0.2"/>
    <row r="137" spans="1:14" x14ac:dyDescent="0.2">
      <c r="A137" t="s">
        <v>17</v>
      </c>
      <c r="B137" t="s">
        <v>312</v>
      </c>
      <c r="C137" t="s">
        <v>19</v>
      </c>
      <c r="D137" t="s">
        <v>313</v>
      </c>
      <c r="E137" t="s">
        <v>38</v>
      </c>
      <c r="F137" t="s">
        <v>299</v>
      </c>
      <c r="G137" t="s">
        <v>300</v>
      </c>
      <c r="H137" t="s">
        <v>301</v>
      </c>
      <c r="I137" t="s">
        <v>299</v>
      </c>
      <c r="J137">
        <v>2019</v>
      </c>
      <c r="K137">
        <v>9</v>
      </c>
      <c r="L137" t="s">
        <v>112</v>
      </c>
      <c r="M137">
        <v>62</v>
      </c>
      <c r="N137">
        <v>69</v>
      </c>
    </row>
    <row r="138" spans="1:14" hidden="1" x14ac:dyDescent="0.2"/>
    <row r="139" spans="1:14" x14ac:dyDescent="0.2">
      <c r="A139" t="s">
        <v>17</v>
      </c>
      <c r="B139" t="s">
        <v>314</v>
      </c>
      <c r="C139" t="s">
        <v>19</v>
      </c>
      <c r="D139" t="s">
        <v>315</v>
      </c>
      <c r="E139" t="s">
        <v>62</v>
      </c>
      <c r="F139" t="s">
        <v>316</v>
      </c>
      <c r="G139" t="s">
        <v>317</v>
      </c>
      <c r="H139" t="s">
        <v>318</v>
      </c>
      <c r="I139" t="s">
        <v>316</v>
      </c>
      <c r="J139">
        <v>2018</v>
      </c>
      <c r="K139">
        <v>28</v>
      </c>
      <c r="L139">
        <v>4</v>
      </c>
      <c r="M139">
        <v>1676</v>
      </c>
      <c r="N139">
        <v>1687</v>
      </c>
    </row>
    <row r="140" spans="1:14" hidden="1" x14ac:dyDescent="0.2"/>
    <row r="141" spans="1:14" x14ac:dyDescent="0.2">
      <c r="A141" t="s">
        <v>17</v>
      </c>
      <c r="B141" t="s">
        <v>319</v>
      </c>
      <c r="C141" t="s">
        <v>19</v>
      </c>
      <c r="D141" t="s">
        <v>320</v>
      </c>
      <c r="E141" t="s">
        <v>38</v>
      </c>
      <c r="F141" t="s">
        <v>321</v>
      </c>
      <c r="H141" t="s">
        <v>322</v>
      </c>
      <c r="I141" t="s">
        <v>321</v>
      </c>
      <c r="J141">
        <v>2018</v>
      </c>
      <c r="K141">
        <v>33</v>
      </c>
      <c r="L141">
        <v>2</v>
      </c>
      <c r="M141">
        <v>1</v>
      </c>
      <c r="N141">
        <v>8</v>
      </c>
    </row>
    <row r="142" spans="1:14" hidden="1" x14ac:dyDescent="0.2"/>
    <row r="143" spans="1:14" x14ac:dyDescent="0.2">
      <c r="A143" t="s">
        <v>17</v>
      </c>
      <c r="B143" t="s">
        <v>323</v>
      </c>
      <c r="C143" t="s">
        <v>19</v>
      </c>
      <c r="D143" t="s">
        <v>108</v>
      </c>
      <c r="E143" t="s">
        <v>131</v>
      </c>
      <c r="F143" t="s">
        <v>269</v>
      </c>
      <c r="G143" t="s">
        <v>324</v>
      </c>
      <c r="H143" t="s">
        <v>271</v>
      </c>
      <c r="I143" t="s">
        <v>269</v>
      </c>
      <c r="J143">
        <v>2018</v>
      </c>
      <c r="K143">
        <v>31</v>
      </c>
      <c r="L143">
        <v>12</v>
      </c>
      <c r="M143">
        <v>3941</v>
      </c>
      <c r="N143">
        <v>3947</v>
      </c>
    </row>
    <row r="144" spans="1:14" hidden="1" x14ac:dyDescent="0.2"/>
    <row r="145" spans="1:14" x14ac:dyDescent="0.2">
      <c r="A145" t="s">
        <v>17</v>
      </c>
      <c r="B145" t="s">
        <v>325</v>
      </c>
      <c r="C145" t="s">
        <v>19</v>
      </c>
      <c r="D145" t="s">
        <v>326</v>
      </c>
      <c r="E145" t="s">
        <v>86</v>
      </c>
      <c r="F145" t="s">
        <v>327</v>
      </c>
      <c r="G145" t="s">
        <v>328</v>
      </c>
      <c r="H145" t="s">
        <v>329</v>
      </c>
      <c r="I145" t="s">
        <v>327</v>
      </c>
      <c r="J145">
        <v>2018</v>
      </c>
      <c r="K145">
        <v>11</v>
      </c>
      <c r="L145" t="s">
        <v>25</v>
      </c>
      <c r="M145">
        <v>718</v>
      </c>
      <c r="N145">
        <v>725</v>
      </c>
    </row>
    <row r="146" spans="1:14" hidden="1" x14ac:dyDescent="0.2"/>
    <row r="147" spans="1:14" x14ac:dyDescent="0.2">
      <c r="A147" t="s">
        <v>17</v>
      </c>
      <c r="B147" t="s">
        <v>330</v>
      </c>
      <c r="C147" t="s">
        <v>19</v>
      </c>
      <c r="D147" t="s">
        <v>331</v>
      </c>
      <c r="E147" t="s">
        <v>332</v>
      </c>
      <c r="F147" t="s">
        <v>333</v>
      </c>
      <c r="G147" t="s">
        <v>334</v>
      </c>
      <c r="H147" t="s">
        <v>335</v>
      </c>
      <c r="I147" t="s">
        <v>333</v>
      </c>
      <c r="J147">
        <v>2018</v>
      </c>
      <c r="K147">
        <v>34</v>
      </c>
      <c r="L147">
        <v>10</v>
      </c>
      <c r="M147">
        <v>1171</v>
      </c>
      <c r="N147">
        <v>1175</v>
      </c>
    </row>
    <row r="148" spans="1:14" hidden="1" x14ac:dyDescent="0.2"/>
    <row r="149" spans="1:14" x14ac:dyDescent="0.2">
      <c r="A149" t="s">
        <v>17</v>
      </c>
      <c r="B149" t="s">
        <v>336</v>
      </c>
      <c r="C149" t="s">
        <v>19</v>
      </c>
      <c r="D149" t="s">
        <v>67</v>
      </c>
      <c r="E149" t="s">
        <v>131</v>
      </c>
      <c r="F149" t="s">
        <v>68</v>
      </c>
      <c r="G149" t="s">
        <v>337</v>
      </c>
      <c r="H149" t="s">
        <v>70</v>
      </c>
      <c r="I149" t="s">
        <v>68</v>
      </c>
      <c r="J149">
        <v>2018</v>
      </c>
      <c r="K149">
        <v>9</v>
      </c>
      <c r="L149" t="s">
        <v>112</v>
      </c>
      <c r="M149">
        <v>1</v>
      </c>
      <c r="N149">
        <v>16</v>
      </c>
    </row>
    <row r="150" spans="1:14" hidden="1" x14ac:dyDescent="0.2"/>
    <row r="151" spans="1:14" x14ac:dyDescent="0.2">
      <c r="A151" t="s">
        <v>17</v>
      </c>
      <c r="B151" t="s">
        <v>338</v>
      </c>
      <c r="C151" t="s">
        <v>19</v>
      </c>
      <c r="D151" t="s">
        <v>339</v>
      </c>
      <c r="E151" t="s">
        <v>109</v>
      </c>
      <c r="F151" t="s">
        <v>277</v>
      </c>
      <c r="G151" t="s">
        <v>340</v>
      </c>
      <c r="H151" t="s">
        <v>279</v>
      </c>
      <c r="I151" t="s">
        <v>277</v>
      </c>
      <c r="J151">
        <v>2018</v>
      </c>
      <c r="K151">
        <v>30</v>
      </c>
      <c r="L151" t="s">
        <v>341</v>
      </c>
      <c r="M151">
        <v>2760</v>
      </c>
      <c r="N151">
        <v>2767</v>
      </c>
    </row>
    <row r="152" spans="1:14" hidden="1" x14ac:dyDescent="0.2"/>
    <row r="153" spans="1:14" x14ac:dyDescent="0.2">
      <c r="A153" t="s">
        <v>17</v>
      </c>
      <c r="B153" t="s">
        <v>342</v>
      </c>
      <c r="C153" t="s">
        <v>19</v>
      </c>
      <c r="D153" t="s">
        <v>108</v>
      </c>
      <c r="E153" t="s">
        <v>131</v>
      </c>
      <c r="F153" t="s">
        <v>104</v>
      </c>
      <c r="G153" t="s">
        <v>343</v>
      </c>
      <c r="H153" t="s">
        <v>111</v>
      </c>
      <c r="I153" t="s">
        <v>104</v>
      </c>
      <c r="J153">
        <v>2018</v>
      </c>
      <c r="K153">
        <v>127</v>
      </c>
      <c r="L153">
        <v>698</v>
      </c>
      <c r="M153">
        <v>1</v>
      </c>
      <c r="N153">
        <v>11</v>
      </c>
    </row>
    <row r="154" spans="1:14" hidden="1" x14ac:dyDescent="0.2"/>
    <row r="155" spans="1:14" x14ac:dyDescent="0.2">
      <c r="A155" t="s">
        <v>17</v>
      </c>
      <c r="B155" t="s">
        <v>344</v>
      </c>
      <c r="C155" t="s">
        <v>19</v>
      </c>
      <c r="D155" t="s">
        <v>345</v>
      </c>
      <c r="E155" t="s">
        <v>55</v>
      </c>
      <c r="F155" t="s">
        <v>346</v>
      </c>
      <c r="G155" t="s">
        <v>347</v>
      </c>
      <c r="H155" t="s">
        <v>348</v>
      </c>
      <c r="I155" t="s">
        <v>346</v>
      </c>
      <c r="J155">
        <v>2018</v>
      </c>
      <c r="K155">
        <v>8</v>
      </c>
      <c r="L155" t="s">
        <v>25</v>
      </c>
      <c r="M155">
        <v>31261</v>
      </c>
      <c r="N155">
        <v>31266</v>
      </c>
    </row>
    <row r="156" spans="1:14" hidden="1" x14ac:dyDescent="0.2"/>
    <row r="157" spans="1:14" x14ac:dyDescent="0.2">
      <c r="A157" t="s">
        <v>17</v>
      </c>
      <c r="B157" t="s">
        <v>338</v>
      </c>
      <c r="C157" t="s">
        <v>19</v>
      </c>
      <c r="D157" t="s">
        <v>276</v>
      </c>
      <c r="E157" t="s">
        <v>109</v>
      </c>
      <c r="F157" t="s">
        <v>277</v>
      </c>
      <c r="G157" t="s">
        <v>278</v>
      </c>
      <c r="H157" t="s">
        <v>279</v>
      </c>
      <c r="I157" t="s">
        <v>277</v>
      </c>
      <c r="J157">
        <v>2018</v>
      </c>
      <c r="K157">
        <v>30</v>
      </c>
      <c r="L157" t="s">
        <v>25</v>
      </c>
      <c r="M157">
        <v>2760</v>
      </c>
      <c r="N157">
        <v>2767</v>
      </c>
    </row>
    <row r="158" spans="1:14" hidden="1" x14ac:dyDescent="0.2"/>
    <row r="159" spans="1:14" x14ac:dyDescent="0.2">
      <c r="A159" t="s">
        <v>17</v>
      </c>
      <c r="B159" t="s">
        <v>349</v>
      </c>
      <c r="C159" t="s">
        <v>19</v>
      </c>
      <c r="D159" t="s">
        <v>350</v>
      </c>
      <c r="E159" t="s">
        <v>351</v>
      </c>
      <c r="F159" t="s">
        <v>352</v>
      </c>
      <c r="G159" t="s">
        <v>353</v>
      </c>
      <c r="H159" t="s">
        <v>354</v>
      </c>
      <c r="I159" t="s">
        <v>352</v>
      </c>
      <c r="J159">
        <v>2018</v>
      </c>
      <c r="K159">
        <v>13</v>
      </c>
      <c r="L159" t="s">
        <v>112</v>
      </c>
      <c r="M159">
        <v>8711</v>
      </c>
      <c r="N159">
        <v>8722</v>
      </c>
    </row>
    <row r="160" spans="1:14" hidden="1" x14ac:dyDescent="0.2"/>
    <row r="161" spans="1:14" x14ac:dyDescent="0.2">
      <c r="A161" t="s">
        <v>17</v>
      </c>
      <c r="B161" t="s">
        <v>355</v>
      </c>
      <c r="C161" t="s">
        <v>19</v>
      </c>
      <c r="D161" t="s">
        <v>356</v>
      </c>
      <c r="E161" t="s">
        <v>109</v>
      </c>
      <c r="F161" t="s">
        <v>104</v>
      </c>
      <c r="G161" t="s">
        <v>357</v>
      </c>
      <c r="H161" t="s">
        <v>111</v>
      </c>
      <c r="I161" t="s">
        <v>104</v>
      </c>
      <c r="J161">
        <v>2018</v>
      </c>
      <c r="K161">
        <v>124</v>
      </c>
      <c r="L161">
        <v>564</v>
      </c>
      <c r="M161" t="s">
        <v>32</v>
      </c>
      <c r="N161" t="s">
        <v>25</v>
      </c>
    </row>
    <row r="162" spans="1:14" hidden="1" x14ac:dyDescent="0.2"/>
    <row r="163" spans="1:14" x14ac:dyDescent="0.2">
      <c r="A163" t="s">
        <v>17</v>
      </c>
      <c r="B163" t="s">
        <v>358</v>
      </c>
      <c r="C163" t="s">
        <v>19</v>
      </c>
      <c r="D163" t="s">
        <v>359</v>
      </c>
      <c r="E163" t="s">
        <v>140</v>
      </c>
      <c r="F163" t="s">
        <v>360</v>
      </c>
      <c r="G163" t="s">
        <v>361</v>
      </c>
      <c r="H163" t="s">
        <v>362</v>
      </c>
      <c r="I163" t="s">
        <v>360</v>
      </c>
      <c r="J163">
        <v>2018</v>
      </c>
      <c r="K163">
        <v>18</v>
      </c>
      <c r="L163" t="s">
        <v>112</v>
      </c>
      <c r="M163">
        <v>2934</v>
      </c>
      <c r="N163">
        <v>2948</v>
      </c>
    </row>
    <row r="164" spans="1:14" hidden="1" x14ac:dyDescent="0.2"/>
    <row r="165" spans="1:14" x14ac:dyDescent="0.2">
      <c r="A165" t="s">
        <v>17</v>
      </c>
      <c r="B165" t="s">
        <v>363</v>
      </c>
      <c r="C165" t="s">
        <v>19</v>
      </c>
      <c r="D165" t="s">
        <v>364</v>
      </c>
      <c r="E165" t="s">
        <v>21</v>
      </c>
      <c r="F165" t="s">
        <v>293</v>
      </c>
      <c r="G165" t="s">
        <v>365</v>
      </c>
      <c r="H165" t="s">
        <v>295</v>
      </c>
      <c r="I165" t="s">
        <v>293</v>
      </c>
      <c r="J165">
        <v>2018</v>
      </c>
      <c r="K165">
        <v>822</v>
      </c>
      <c r="L165" t="s">
        <v>25</v>
      </c>
      <c r="M165">
        <v>95</v>
      </c>
      <c r="N165">
        <v>104</v>
      </c>
    </row>
    <row r="166" spans="1:14" hidden="1" x14ac:dyDescent="0.2"/>
    <row r="167" spans="1:14" x14ac:dyDescent="0.2">
      <c r="A167" t="s">
        <v>17</v>
      </c>
      <c r="B167" t="s">
        <v>366</v>
      </c>
      <c r="C167" t="s">
        <v>19</v>
      </c>
      <c r="D167" t="s">
        <v>67</v>
      </c>
      <c r="E167" t="s">
        <v>38</v>
      </c>
      <c r="F167" t="s">
        <v>68</v>
      </c>
      <c r="G167" t="s">
        <v>367</v>
      </c>
      <c r="H167" t="s">
        <v>70</v>
      </c>
      <c r="I167" t="s">
        <v>68</v>
      </c>
      <c r="J167">
        <v>2018</v>
      </c>
      <c r="K167">
        <v>9</v>
      </c>
      <c r="L167" t="s">
        <v>112</v>
      </c>
      <c r="M167">
        <v>1</v>
      </c>
      <c r="N167">
        <v>14</v>
      </c>
    </row>
    <row r="168" spans="1:14" hidden="1" x14ac:dyDescent="0.2"/>
    <row r="169" spans="1:14" x14ac:dyDescent="0.2">
      <c r="A169" t="s">
        <v>17</v>
      </c>
      <c r="B169" t="s">
        <v>267</v>
      </c>
      <c r="C169" t="s">
        <v>19</v>
      </c>
      <c r="D169" t="s">
        <v>368</v>
      </c>
      <c r="F169" t="s">
        <v>269</v>
      </c>
      <c r="G169" t="s">
        <v>270</v>
      </c>
      <c r="H169" t="s">
        <v>369</v>
      </c>
      <c r="I169" t="s">
        <v>269</v>
      </c>
      <c r="J169">
        <v>2018</v>
      </c>
      <c r="K169">
        <v>32</v>
      </c>
      <c r="L169">
        <v>5</v>
      </c>
      <c r="M169">
        <v>1367</v>
      </c>
      <c r="N169">
        <v>1370</v>
      </c>
    </row>
    <row r="170" spans="1:14" hidden="1" x14ac:dyDescent="0.2"/>
    <row r="171" spans="1:14" x14ac:dyDescent="0.2">
      <c r="A171" t="s">
        <v>17</v>
      </c>
      <c r="B171" t="s">
        <v>349</v>
      </c>
      <c r="C171" t="s">
        <v>19</v>
      </c>
      <c r="D171" t="s">
        <v>276</v>
      </c>
      <c r="E171" t="s">
        <v>351</v>
      </c>
      <c r="F171" t="s">
        <v>352</v>
      </c>
      <c r="G171" t="s">
        <v>353</v>
      </c>
      <c r="H171" t="s">
        <v>354</v>
      </c>
      <c r="I171" t="s">
        <v>352</v>
      </c>
      <c r="J171">
        <v>2018</v>
      </c>
      <c r="K171">
        <v>13</v>
      </c>
      <c r="L171" t="s">
        <v>25</v>
      </c>
      <c r="M171">
        <v>8711</v>
      </c>
      <c r="N171">
        <v>8722</v>
      </c>
    </row>
    <row r="172" spans="1:14" hidden="1" x14ac:dyDescent="0.2"/>
    <row r="173" spans="1:14" x14ac:dyDescent="0.2">
      <c r="A173" t="s">
        <v>17</v>
      </c>
      <c r="B173" t="s">
        <v>370</v>
      </c>
      <c r="C173" t="s">
        <v>19</v>
      </c>
      <c r="D173" t="s">
        <v>371</v>
      </c>
      <c r="E173" t="s">
        <v>140</v>
      </c>
      <c r="F173" t="s">
        <v>282</v>
      </c>
      <c r="G173" t="s">
        <v>372</v>
      </c>
      <c r="H173" t="s">
        <v>284</v>
      </c>
      <c r="I173" t="s">
        <v>282</v>
      </c>
      <c r="J173">
        <v>2018</v>
      </c>
      <c r="K173">
        <v>23</v>
      </c>
      <c r="L173" t="s">
        <v>112</v>
      </c>
      <c r="M173">
        <v>2013</v>
      </c>
      <c r="N173">
        <v>2029</v>
      </c>
    </row>
    <row r="174" spans="1:14" hidden="1" x14ac:dyDescent="0.2"/>
    <row r="175" spans="1:14" x14ac:dyDescent="0.2">
      <c r="A175" t="s">
        <v>17</v>
      </c>
      <c r="B175" t="s">
        <v>358</v>
      </c>
      <c r="C175" t="s">
        <v>19</v>
      </c>
      <c r="D175" t="s">
        <v>297</v>
      </c>
      <c r="E175" t="s">
        <v>140</v>
      </c>
      <c r="F175" t="s">
        <v>360</v>
      </c>
      <c r="G175" t="s">
        <v>361</v>
      </c>
      <c r="H175" t="s">
        <v>362</v>
      </c>
      <c r="I175" t="s">
        <v>360</v>
      </c>
      <c r="J175">
        <v>2018</v>
      </c>
      <c r="K175">
        <v>18</v>
      </c>
      <c r="L175" t="s">
        <v>25</v>
      </c>
      <c r="M175">
        <v>3</v>
      </c>
      <c r="N175">
        <v>14</v>
      </c>
    </row>
    <row r="176" spans="1:14" hidden="1" x14ac:dyDescent="0.2"/>
    <row r="177" spans="1:14" x14ac:dyDescent="0.2">
      <c r="A177" t="s">
        <v>17</v>
      </c>
      <c r="B177" t="s">
        <v>373</v>
      </c>
      <c r="C177" t="s">
        <v>19</v>
      </c>
      <c r="D177" t="s">
        <v>374</v>
      </c>
      <c r="E177" t="s">
        <v>86</v>
      </c>
      <c r="F177" t="s">
        <v>375</v>
      </c>
      <c r="G177" t="s">
        <v>376</v>
      </c>
      <c r="H177" t="s">
        <v>377</v>
      </c>
      <c r="I177" t="s">
        <v>375</v>
      </c>
      <c r="J177">
        <v>2018</v>
      </c>
      <c r="K177">
        <v>10</v>
      </c>
      <c r="L177" t="s">
        <v>112</v>
      </c>
      <c r="M177">
        <v>3680</v>
      </c>
      <c r="N177">
        <v>3689</v>
      </c>
    </row>
    <row r="178" spans="1:14" hidden="1" x14ac:dyDescent="0.2"/>
    <row r="179" spans="1:14" x14ac:dyDescent="0.2">
      <c r="A179" t="s">
        <v>17</v>
      </c>
      <c r="B179" t="s">
        <v>378</v>
      </c>
      <c r="C179" t="s">
        <v>19</v>
      </c>
      <c r="D179" t="s">
        <v>379</v>
      </c>
      <c r="E179" t="s">
        <v>55</v>
      </c>
      <c r="F179" t="s">
        <v>380</v>
      </c>
      <c r="G179" t="s">
        <v>381</v>
      </c>
      <c r="H179" t="s">
        <v>382</v>
      </c>
      <c r="I179" t="s">
        <v>380</v>
      </c>
      <c r="J179">
        <v>2018</v>
      </c>
      <c r="K179">
        <v>13</v>
      </c>
      <c r="L179" t="s">
        <v>25</v>
      </c>
      <c r="M179">
        <v>933</v>
      </c>
      <c r="N179">
        <v>938</v>
      </c>
    </row>
    <row r="180" spans="1:14" hidden="1" x14ac:dyDescent="0.2"/>
    <row r="181" spans="1:14" x14ac:dyDescent="0.2">
      <c r="A181" t="s">
        <v>17</v>
      </c>
      <c r="B181" t="s">
        <v>383</v>
      </c>
      <c r="C181" t="s">
        <v>19</v>
      </c>
      <c r="D181" t="s">
        <v>297</v>
      </c>
      <c r="E181" t="s">
        <v>55</v>
      </c>
      <c r="F181" t="s">
        <v>375</v>
      </c>
      <c r="G181" t="s">
        <v>376</v>
      </c>
      <c r="H181" t="s">
        <v>384</v>
      </c>
      <c r="I181" t="s">
        <v>375</v>
      </c>
      <c r="J181">
        <v>2018</v>
      </c>
      <c r="K181">
        <v>10</v>
      </c>
      <c r="L181" t="s">
        <v>25</v>
      </c>
      <c r="M181">
        <v>3680</v>
      </c>
      <c r="N181">
        <v>3686</v>
      </c>
    </row>
    <row r="182" spans="1:14" hidden="1" x14ac:dyDescent="0.2"/>
    <row r="183" spans="1:14" x14ac:dyDescent="0.2">
      <c r="A183" t="s">
        <v>17</v>
      </c>
      <c r="B183" t="s">
        <v>330</v>
      </c>
      <c r="C183" t="s">
        <v>19</v>
      </c>
      <c r="D183" t="s">
        <v>385</v>
      </c>
      <c r="E183" t="s">
        <v>332</v>
      </c>
      <c r="F183" t="s">
        <v>333</v>
      </c>
      <c r="G183" t="s">
        <v>334</v>
      </c>
      <c r="H183" t="s">
        <v>386</v>
      </c>
      <c r="I183" t="s">
        <v>333</v>
      </c>
      <c r="J183">
        <v>2018</v>
      </c>
      <c r="K183">
        <v>34</v>
      </c>
      <c r="L183" t="s">
        <v>25</v>
      </c>
      <c r="M183">
        <v>1171</v>
      </c>
      <c r="N183">
        <v>1175</v>
      </c>
    </row>
    <row r="184" spans="1:14" hidden="1" x14ac:dyDescent="0.2"/>
    <row r="185" spans="1:14" x14ac:dyDescent="0.2">
      <c r="A185" t="s">
        <v>17</v>
      </c>
      <c r="B185" t="s">
        <v>387</v>
      </c>
      <c r="C185" t="s">
        <v>19</v>
      </c>
      <c r="D185" t="s">
        <v>217</v>
      </c>
      <c r="F185" t="s">
        <v>45</v>
      </c>
      <c r="G185" t="s">
        <v>388</v>
      </c>
      <c r="H185" t="s">
        <v>47</v>
      </c>
      <c r="I185" t="s">
        <v>45</v>
      </c>
      <c r="J185">
        <v>2018</v>
      </c>
      <c r="K185">
        <v>22</v>
      </c>
      <c r="L185">
        <v>2</v>
      </c>
      <c r="M185">
        <v>68</v>
      </c>
      <c r="N185">
        <v>75</v>
      </c>
    </row>
    <row r="186" spans="1:14" hidden="1" x14ac:dyDescent="0.2"/>
    <row r="187" spans="1:14" x14ac:dyDescent="0.2">
      <c r="A187" t="s">
        <v>17</v>
      </c>
      <c r="B187" t="s">
        <v>389</v>
      </c>
      <c r="C187" t="s">
        <v>19</v>
      </c>
      <c r="D187" t="s">
        <v>108</v>
      </c>
      <c r="E187" t="s">
        <v>86</v>
      </c>
      <c r="F187" t="s">
        <v>104</v>
      </c>
      <c r="G187" t="s">
        <v>357</v>
      </c>
      <c r="H187" t="s">
        <v>111</v>
      </c>
      <c r="I187" t="s">
        <v>104</v>
      </c>
      <c r="J187">
        <v>2018</v>
      </c>
      <c r="K187">
        <v>124</v>
      </c>
      <c r="L187">
        <v>564</v>
      </c>
      <c r="M187">
        <v>1</v>
      </c>
      <c r="N187">
        <v>6</v>
      </c>
    </row>
    <row r="188" spans="1:14" hidden="1" x14ac:dyDescent="0.2"/>
    <row r="189" spans="1:14" x14ac:dyDescent="0.2">
      <c r="A189" t="s">
        <v>17</v>
      </c>
      <c r="B189" t="s">
        <v>390</v>
      </c>
      <c r="C189" t="s">
        <v>19</v>
      </c>
      <c r="D189" t="s">
        <v>379</v>
      </c>
      <c r="E189" t="s">
        <v>55</v>
      </c>
      <c r="F189" t="s">
        <v>391</v>
      </c>
      <c r="G189" t="s">
        <v>392</v>
      </c>
      <c r="H189" t="s">
        <v>393</v>
      </c>
      <c r="I189" t="s">
        <v>391</v>
      </c>
      <c r="J189">
        <v>2018</v>
      </c>
      <c r="K189">
        <v>37</v>
      </c>
      <c r="L189" t="s">
        <v>25</v>
      </c>
      <c r="M189">
        <v>57</v>
      </c>
      <c r="N189">
        <v>65</v>
      </c>
    </row>
    <row r="190" spans="1:14" hidden="1" x14ac:dyDescent="0.2"/>
    <row r="191" spans="1:14" x14ac:dyDescent="0.2">
      <c r="A191" t="s">
        <v>17</v>
      </c>
      <c r="B191" t="s">
        <v>394</v>
      </c>
      <c r="C191" t="s">
        <v>19</v>
      </c>
      <c r="D191" t="s">
        <v>395</v>
      </c>
      <c r="E191" t="s">
        <v>55</v>
      </c>
      <c r="F191" t="s">
        <v>269</v>
      </c>
      <c r="G191" t="s">
        <v>396</v>
      </c>
      <c r="H191" t="s">
        <v>271</v>
      </c>
      <c r="I191" t="s">
        <v>269</v>
      </c>
      <c r="J191">
        <v>2018</v>
      </c>
      <c r="K191">
        <v>31</v>
      </c>
      <c r="L191" t="s">
        <v>25</v>
      </c>
      <c r="M191">
        <v>2003</v>
      </c>
      <c r="N191">
        <v>2009</v>
      </c>
    </row>
    <row r="192" spans="1:14" hidden="1" x14ac:dyDescent="0.2"/>
    <row r="193" spans="1:14" x14ac:dyDescent="0.2">
      <c r="A193" t="s">
        <v>17</v>
      </c>
      <c r="B193" t="s">
        <v>397</v>
      </c>
      <c r="C193" t="s">
        <v>19</v>
      </c>
      <c r="D193" t="s">
        <v>398</v>
      </c>
      <c r="E193" t="s">
        <v>38</v>
      </c>
      <c r="F193" t="s">
        <v>399</v>
      </c>
      <c r="G193" t="s">
        <v>400</v>
      </c>
      <c r="H193" t="s">
        <v>401</v>
      </c>
      <c r="I193" t="s">
        <v>399</v>
      </c>
      <c r="J193">
        <v>2018</v>
      </c>
      <c r="K193">
        <v>40</v>
      </c>
      <c r="L193" t="s">
        <v>42</v>
      </c>
      <c r="M193">
        <v>1</v>
      </c>
      <c r="N193">
        <v>17</v>
      </c>
    </row>
    <row r="194" spans="1:14" hidden="1" x14ac:dyDescent="0.2"/>
    <row r="195" spans="1:14" x14ac:dyDescent="0.2">
      <c r="A195" t="s">
        <v>17</v>
      </c>
      <c r="B195" t="s">
        <v>402</v>
      </c>
      <c r="C195" t="s">
        <v>19</v>
      </c>
      <c r="D195" t="s">
        <v>320</v>
      </c>
      <c r="E195" t="s">
        <v>38</v>
      </c>
      <c r="F195" t="s">
        <v>399</v>
      </c>
      <c r="G195" t="s">
        <v>403</v>
      </c>
      <c r="H195" t="s">
        <v>401</v>
      </c>
      <c r="I195" t="s">
        <v>399</v>
      </c>
      <c r="J195">
        <v>2018</v>
      </c>
      <c r="K195">
        <v>40</v>
      </c>
      <c r="L195" t="s">
        <v>42</v>
      </c>
      <c r="M195">
        <v>27</v>
      </c>
      <c r="N195">
        <v>40</v>
      </c>
    </row>
    <row r="196" spans="1:14" hidden="1" x14ac:dyDescent="0.2"/>
    <row r="197" spans="1:14" x14ac:dyDescent="0.2">
      <c r="A197" t="s">
        <v>17</v>
      </c>
      <c r="B197" t="s">
        <v>404</v>
      </c>
      <c r="C197" t="s">
        <v>19</v>
      </c>
      <c r="D197" t="s">
        <v>405</v>
      </c>
      <c r="E197" t="s">
        <v>21</v>
      </c>
      <c r="F197" t="s">
        <v>406</v>
      </c>
      <c r="G197" t="s">
        <v>407</v>
      </c>
      <c r="H197" t="s">
        <v>408</v>
      </c>
      <c r="I197" t="s">
        <v>406</v>
      </c>
      <c r="J197">
        <v>2018</v>
      </c>
      <c r="K197">
        <v>73</v>
      </c>
      <c r="L197" t="s">
        <v>25</v>
      </c>
      <c r="M197">
        <v>504</v>
      </c>
      <c r="N197">
        <v>511</v>
      </c>
    </row>
    <row r="198" spans="1:14" hidden="1" x14ac:dyDescent="0.2"/>
    <row r="199" spans="1:14" x14ac:dyDescent="0.2">
      <c r="A199" t="s">
        <v>17</v>
      </c>
      <c r="B199" t="s">
        <v>409</v>
      </c>
      <c r="C199" t="s">
        <v>19</v>
      </c>
      <c r="D199" t="s">
        <v>410</v>
      </c>
      <c r="E199" t="s">
        <v>55</v>
      </c>
      <c r="F199" t="s">
        <v>411</v>
      </c>
      <c r="G199" t="s">
        <v>412</v>
      </c>
      <c r="H199" t="s">
        <v>413</v>
      </c>
      <c r="I199" t="s">
        <v>411</v>
      </c>
      <c r="J199">
        <v>2018</v>
      </c>
      <c r="K199">
        <v>33</v>
      </c>
      <c r="L199" t="s">
        <v>25</v>
      </c>
      <c r="M199">
        <v>936</v>
      </c>
      <c r="N199">
        <v>944</v>
      </c>
    </row>
    <row r="200" spans="1:14" hidden="1" x14ac:dyDescent="0.2"/>
    <row r="201" spans="1:14" x14ac:dyDescent="0.2">
      <c r="A201" t="s">
        <v>17</v>
      </c>
      <c r="B201" t="s">
        <v>404</v>
      </c>
      <c r="C201" t="s">
        <v>19</v>
      </c>
      <c r="D201" t="s">
        <v>297</v>
      </c>
      <c r="E201" t="s">
        <v>109</v>
      </c>
      <c r="F201" t="s">
        <v>406</v>
      </c>
      <c r="G201" t="s">
        <v>407</v>
      </c>
      <c r="H201" t="s">
        <v>414</v>
      </c>
      <c r="I201" t="s">
        <v>406</v>
      </c>
      <c r="J201">
        <v>2018</v>
      </c>
      <c r="K201">
        <v>73</v>
      </c>
      <c r="L201" t="s">
        <v>25</v>
      </c>
      <c r="M201">
        <v>504</v>
      </c>
      <c r="N201">
        <v>511</v>
      </c>
    </row>
    <row r="202" spans="1:14" hidden="1" x14ac:dyDescent="0.2"/>
    <row r="203" spans="1:14" x14ac:dyDescent="0.2">
      <c r="A203" t="s">
        <v>17</v>
      </c>
      <c r="B203" t="s">
        <v>409</v>
      </c>
      <c r="C203" t="s">
        <v>19</v>
      </c>
      <c r="D203" t="s">
        <v>350</v>
      </c>
      <c r="E203" t="s">
        <v>131</v>
      </c>
      <c r="F203" t="s">
        <v>411</v>
      </c>
      <c r="G203" t="s">
        <v>412</v>
      </c>
      <c r="H203" t="s">
        <v>413</v>
      </c>
      <c r="I203" t="s">
        <v>411</v>
      </c>
      <c r="J203">
        <v>2018</v>
      </c>
      <c r="K203">
        <v>33</v>
      </c>
      <c r="L203" t="s">
        <v>112</v>
      </c>
      <c r="M203">
        <v>936</v>
      </c>
      <c r="N203">
        <v>944</v>
      </c>
    </row>
    <row r="204" spans="1:14" hidden="1" x14ac:dyDescent="0.2"/>
    <row r="205" spans="1:14" x14ac:dyDescent="0.2">
      <c r="A205" t="s">
        <v>17</v>
      </c>
      <c r="B205" t="s">
        <v>404</v>
      </c>
      <c r="C205" t="s">
        <v>19</v>
      </c>
      <c r="D205" t="s">
        <v>415</v>
      </c>
      <c r="E205" t="s">
        <v>416</v>
      </c>
      <c r="F205" t="s">
        <v>406</v>
      </c>
      <c r="G205" t="s">
        <v>407</v>
      </c>
      <c r="H205" t="s">
        <v>414</v>
      </c>
      <c r="I205" t="s">
        <v>406</v>
      </c>
      <c r="J205">
        <v>2018</v>
      </c>
      <c r="K205">
        <v>73</v>
      </c>
      <c r="L205" t="s">
        <v>112</v>
      </c>
      <c r="M205">
        <v>504</v>
      </c>
      <c r="N205">
        <v>511</v>
      </c>
    </row>
    <row r="206" spans="1:14" hidden="1" x14ac:dyDescent="0.2"/>
    <row r="207" spans="1:14" x14ac:dyDescent="0.2">
      <c r="A207" t="s">
        <v>17</v>
      </c>
      <c r="B207" t="s">
        <v>417</v>
      </c>
      <c r="C207" t="s">
        <v>19</v>
      </c>
      <c r="D207" t="s">
        <v>418</v>
      </c>
      <c r="E207" t="s">
        <v>351</v>
      </c>
      <c r="F207" t="s">
        <v>352</v>
      </c>
      <c r="G207" t="s">
        <v>419</v>
      </c>
      <c r="H207" t="s">
        <v>354</v>
      </c>
      <c r="I207" t="s">
        <v>352</v>
      </c>
      <c r="J207">
        <v>2018</v>
      </c>
      <c r="K207">
        <v>13</v>
      </c>
      <c r="L207" t="s">
        <v>25</v>
      </c>
      <c r="M207">
        <v>5775</v>
      </c>
      <c r="N207">
        <v>5787</v>
      </c>
    </row>
    <row r="208" spans="1:14" hidden="1" x14ac:dyDescent="0.2"/>
    <row r="209" spans="1:14" x14ac:dyDescent="0.2">
      <c r="A209" t="s">
        <v>17</v>
      </c>
      <c r="B209" t="s">
        <v>404</v>
      </c>
      <c r="C209" t="s">
        <v>19</v>
      </c>
      <c r="D209" t="s">
        <v>420</v>
      </c>
      <c r="E209" t="s">
        <v>416</v>
      </c>
      <c r="F209" t="s">
        <v>406</v>
      </c>
      <c r="G209" t="s">
        <v>407</v>
      </c>
      <c r="H209" t="s">
        <v>414</v>
      </c>
      <c r="I209" t="s">
        <v>406</v>
      </c>
      <c r="J209">
        <v>2018</v>
      </c>
      <c r="K209">
        <v>73</v>
      </c>
      <c r="L209" t="s">
        <v>112</v>
      </c>
      <c r="M209">
        <v>504</v>
      </c>
      <c r="N209">
        <v>511</v>
      </c>
    </row>
    <row r="210" spans="1:14" hidden="1" x14ac:dyDescent="0.2"/>
    <row r="211" spans="1:14" x14ac:dyDescent="0.2">
      <c r="A211" t="s">
        <v>17</v>
      </c>
      <c r="B211" t="s">
        <v>417</v>
      </c>
      <c r="C211" t="s">
        <v>19</v>
      </c>
      <c r="D211" t="s">
        <v>421</v>
      </c>
      <c r="E211" t="s">
        <v>422</v>
      </c>
      <c r="F211" t="s">
        <v>352</v>
      </c>
      <c r="G211" t="s">
        <v>419</v>
      </c>
      <c r="H211" t="s">
        <v>354</v>
      </c>
      <c r="I211" t="s">
        <v>352</v>
      </c>
      <c r="J211">
        <v>2018</v>
      </c>
      <c r="K211">
        <v>13</v>
      </c>
      <c r="L211" t="s">
        <v>112</v>
      </c>
      <c r="M211">
        <v>5775</v>
      </c>
      <c r="N211">
        <v>5787</v>
      </c>
    </row>
    <row r="212" spans="1:14" hidden="1" x14ac:dyDescent="0.2"/>
    <row r="213" spans="1:14" x14ac:dyDescent="0.2">
      <c r="A213" t="s">
        <v>17</v>
      </c>
      <c r="B213" t="s">
        <v>423</v>
      </c>
      <c r="C213" t="s">
        <v>19</v>
      </c>
      <c r="D213" t="s">
        <v>424</v>
      </c>
      <c r="E213" t="s">
        <v>140</v>
      </c>
      <c r="F213" t="s">
        <v>425</v>
      </c>
      <c r="G213" t="s">
        <v>426</v>
      </c>
      <c r="H213" t="s">
        <v>427</v>
      </c>
      <c r="I213" t="s">
        <v>425</v>
      </c>
      <c r="J213">
        <v>2018</v>
      </c>
      <c r="K213">
        <v>10</v>
      </c>
      <c r="L213">
        <v>2</v>
      </c>
      <c r="M213">
        <v>97</v>
      </c>
      <c r="N213">
        <v>102</v>
      </c>
    </row>
    <row r="214" spans="1:14" hidden="1" x14ac:dyDescent="0.2"/>
    <row r="215" spans="1:14" x14ac:dyDescent="0.2">
      <c r="A215" t="s">
        <v>17</v>
      </c>
      <c r="B215" t="s">
        <v>417</v>
      </c>
      <c r="C215" t="s">
        <v>19</v>
      </c>
      <c r="D215" t="s">
        <v>428</v>
      </c>
      <c r="E215" t="s">
        <v>351</v>
      </c>
      <c r="F215" t="s">
        <v>352</v>
      </c>
      <c r="G215" t="s">
        <v>419</v>
      </c>
      <c r="H215" t="s">
        <v>354</v>
      </c>
      <c r="I215" t="s">
        <v>352</v>
      </c>
      <c r="J215">
        <v>2018</v>
      </c>
      <c r="K215">
        <v>13</v>
      </c>
      <c r="L215" t="s">
        <v>112</v>
      </c>
      <c r="M215">
        <v>5775</v>
      </c>
      <c r="N215">
        <v>5787</v>
      </c>
    </row>
    <row r="216" spans="1:14" hidden="1" x14ac:dyDescent="0.2"/>
    <row r="217" spans="1:14" x14ac:dyDescent="0.2">
      <c r="A217" t="s">
        <v>17</v>
      </c>
      <c r="B217" t="s">
        <v>429</v>
      </c>
      <c r="C217" t="s">
        <v>19</v>
      </c>
      <c r="D217" t="s">
        <v>430</v>
      </c>
      <c r="E217" t="s">
        <v>38</v>
      </c>
      <c r="F217" t="s">
        <v>431</v>
      </c>
      <c r="G217" t="s">
        <v>432</v>
      </c>
      <c r="H217" t="s">
        <v>433</v>
      </c>
      <c r="I217" t="s">
        <v>431</v>
      </c>
      <c r="J217">
        <v>2018</v>
      </c>
      <c r="K217">
        <v>23</v>
      </c>
      <c r="L217">
        <v>1</v>
      </c>
      <c r="M217">
        <v>13</v>
      </c>
      <c r="N217">
        <v>18</v>
      </c>
    </row>
    <row r="218" spans="1:14" hidden="1" x14ac:dyDescent="0.2"/>
    <row r="219" spans="1:14" x14ac:dyDescent="0.2">
      <c r="A219" t="s">
        <v>17</v>
      </c>
      <c r="B219" t="s">
        <v>434</v>
      </c>
      <c r="C219" t="s">
        <v>19</v>
      </c>
      <c r="D219" t="s">
        <v>385</v>
      </c>
      <c r="E219" t="s">
        <v>422</v>
      </c>
      <c r="F219" t="s">
        <v>352</v>
      </c>
      <c r="G219" t="s">
        <v>435</v>
      </c>
      <c r="H219" t="s">
        <v>354</v>
      </c>
      <c r="I219" t="s">
        <v>352</v>
      </c>
      <c r="J219">
        <v>2018</v>
      </c>
      <c r="K219">
        <v>13</v>
      </c>
      <c r="L219" t="s">
        <v>112</v>
      </c>
      <c r="M219">
        <v>5005</v>
      </c>
      <c r="N219">
        <v>5015</v>
      </c>
    </row>
    <row r="220" spans="1:14" hidden="1" x14ac:dyDescent="0.2"/>
    <row r="221" spans="1:14" x14ac:dyDescent="0.2">
      <c r="A221" t="s">
        <v>17</v>
      </c>
      <c r="B221" t="s">
        <v>434</v>
      </c>
      <c r="C221" t="s">
        <v>19</v>
      </c>
      <c r="D221" t="s">
        <v>436</v>
      </c>
      <c r="E221" t="s">
        <v>351</v>
      </c>
      <c r="F221" t="s">
        <v>352</v>
      </c>
      <c r="G221" t="s">
        <v>435</v>
      </c>
      <c r="H221" t="s">
        <v>354</v>
      </c>
      <c r="I221" t="s">
        <v>352</v>
      </c>
      <c r="J221">
        <v>2018</v>
      </c>
      <c r="K221">
        <v>13</v>
      </c>
      <c r="L221" t="s">
        <v>25</v>
      </c>
      <c r="M221">
        <v>5005</v>
      </c>
      <c r="N221">
        <v>5015</v>
      </c>
    </row>
    <row r="222" spans="1:14" hidden="1" x14ac:dyDescent="0.2"/>
    <row r="223" spans="1:14" x14ac:dyDescent="0.2">
      <c r="A223" t="s">
        <v>17</v>
      </c>
      <c r="B223" t="s">
        <v>437</v>
      </c>
      <c r="C223" t="s">
        <v>19</v>
      </c>
      <c r="D223" t="s">
        <v>436</v>
      </c>
      <c r="E223" t="s">
        <v>55</v>
      </c>
      <c r="F223" t="s">
        <v>375</v>
      </c>
      <c r="G223" t="s">
        <v>438</v>
      </c>
      <c r="H223" t="s">
        <v>384</v>
      </c>
      <c r="I223" t="s">
        <v>375</v>
      </c>
      <c r="J223">
        <v>2018</v>
      </c>
      <c r="K223">
        <v>10</v>
      </c>
      <c r="L223" t="s">
        <v>25</v>
      </c>
      <c r="M223">
        <v>1196</v>
      </c>
      <c r="N223">
        <v>1202</v>
      </c>
    </row>
    <row r="224" spans="1:14" hidden="1" x14ac:dyDescent="0.2"/>
    <row r="225" spans="1:14" x14ac:dyDescent="0.2">
      <c r="A225" t="s">
        <v>17</v>
      </c>
      <c r="B225" t="s">
        <v>439</v>
      </c>
      <c r="C225" t="s">
        <v>19</v>
      </c>
      <c r="D225" t="s">
        <v>385</v>
      </c>
      <c r="E225" t="s">
        <v>86</v>
      </c>
      <c r="F225" t="s">
        <v>375</v>
      </c>
      <c r="G225" t="s">
        <v>438</v>
      </c>
      <c r="H225" t="s">
        <v>384</v>
      </c>
      <c r="I225" t="s">
        <v>375</v>
      </c>
      <c r="J225">
        <v>2018</v>
      </c>
      <c r="K225">
        <v>10</v>
      </c>
      <c r="L225" t="s">
        <v>112</v>
      </c>
      <c r="M225">
        <v>1196</v>
      </c>
      <c r="N225">
        <v>1202</v>
      </c>
    </row>
    <row r="226" spans="1:14" hidden="1" x14ac:dyDescent="0.2"/>
    <row r="227" spans="1:14" x14ac:dyDescent="0.2">
      <c r="A227" t="s">
        <v>17</v>
      </c>
      <c r="B227" t="s">
        <v>440</v>
      </c>
      <c r="C227" t="s">
        <v>19</v>
      </c>
      <c r="D227" t="s">
        <v>441</v>
      </c>
      <c r="E227" t="s">
        <v>131</v>
      </c>
      <c r="F227" t="s">
        <v>442</v>
      </c>
      <c r="G227" t="s">
        <v>443</v>
      </c>
      <c r="H227" t="s">
        <v>444</v>
      </c>
      <c r="I227" t="s">
        <v>442</v>
      </c>
      <c r="J227">
        <v>2018</v>
      </c>
      <c r="K227">
        <v>749</v>
      </c>
      <c r="L227" t="s">
        <v>112</v>
      </c>
      <c r="M227">
        <v>40</v>
      </c>
      <c r="N227">
        <v>43</v>
      </c>
    </row>
    <row r="228" spans="1:14" hidden="1" x14ac:dyDescent="0.2"/>
    <row r="229" spans="1:14" x14ac:dyDescent="0.2">
      <c r="A229" t="s">
        <v>17</v>
      </c>
      <c r="B229" t="s">
        <v>363</v>
      </c>
      <c r="C229" t="s">
        <v>19</v>
      </c>
      <c r="D229" t="s">
        <v>445</v>
      </c>
      <c r="E229" t="s">
        <v>131</v>
      </c>
      <c r="F229" t="s">
        <v>293</v>
      </c>
      <c r="G229" t="s">
        <v>365</v>
      </c>
      <c r="H229" t="s">
        <v>295</v>
      </c>
      <c r="I229" t="s">
        <v>293</v>
      </c>
      <c r="J229">
        <v>2018</v>
      </c>
      <c r="K229">
        <v>822</v>
      </c>
      <c r="L229" t="s">
        <v>112</v>
      </c>
      <c r="M229">
        <v>95</v>
      </c>
      <c r="N229">
        <v>104</v>
      </c>
    </row>
    <row r="230" spans="1:14" hidden="1" x14ac:dyDescent="0.2"/>
    <row r="231" spans="1:14" x14ac:dyDescent="0.2">
      <c r="A231" t="s">
        <v>17</v>
      </c>
      <c r="B231" t="s">
        <v>446</v>
      </c>
      <c r="C231" t="s">
        <v>19</v>
      </c>
      <c r="D231" t="s">
        <v>447</v>
      </c>
      <c r="E231" t="s">
        <v>21</v>
      </c>
      <c r="F231" t="s">
        <v>448</v>
      </c>
      <c r="G231" t="s">
        <v>449</v>
      </c>
      <c r="H231" t="s">
        <v>450</v>
      </c>
      <c r="I231" t="s">
        <v>448</v>
      </c>
      <c r="J231">
        <v>2018</v>
      </c>
      <c r="K231">
        <v>68</v>
      </c>
      <c r="L231" t="s">
        <v>112</v>
      </c>
      <c r="M231">
        <v>105</v>
      </c>
      <c r="N231">
        <v>114</v>
      </c>
    </row>
    <row r="232" spans="1:14" hidden="1" x14ac:dyDescent="0.2"/>
    <row r="233" spans="1:14" x14ac:dyDescent="0.2">
      <c r="A233" t="s">
        <v>17</v>
      </c>
      <c r="B233" t="s">
        <v>451</v>
      </c>
      <c r="C233" t="s">
        <v>19</v>
      </c>
      <c r="D233" t="s">
        <v>385</v>
      </c>
      <c r="E233" t="s">
        <v>140</v>
      </c>
      <c r="F233" t="s">
        <v>282</v>
      </c>
      <c r="G233" t="s">
        <v>452</v>
      </c>
      <c r="H233" t="s">
        <v>284</v>
      </c>
      <c r="I233" t="s">
        <v>282</v>
      </c>
      <c r="J233">
        <v>2018</v>
      </c>
      <c r="K233">
        <v>23</v>
      </c>
      <c r="L233">
        <v>1</v>
      </c>
      <c r="M233">
        <v>54</v>
      </c>
      <c r="N233">
        <v>70</v>
      </c>
    </row>
    <row r="234" spans="1:14" hidden="1" x14ac:dyDescent="0.2"/>
    <row r="235" spans="1:14" x14ac:dyDescent="0.2">
      <c r="A235" t="s">
        <v>17</v>
      </c>
      <c r="B235" t="s">
        <v>453</v>
      </c>
      <c r="C235" t="s">
        <v>19</v>
      </c>
      <c r="D235" t="s">
        <v>326</v>
      </c>
      <c r="E235" t="s">
        <v>21</v>
      </c>
      <c r="F235" t="s">
        <v>454</v>
      </c>
      <c r="G235" t="s">
        <v>455</v>
      </c>
      <c r="H235" t="s">
        <v>456</v>
      </c>
      <c r="I235" t="s">
        <v>454</v>
      </c>
      <c r="J235">
        <v>2018</v>
      </c>
      <c r="K235">
        <v>300</v>
      </c>
      <c r="L235" t="s">
        <v>25</v>
      </c>
      <c r="M235">
        <v>45</v>
      </c>
      <c r="N235">
        <v>68</v>
      </c>
    </row>
    <row r="236" spans="1:14" hidden="1" x14ac:dyDescent="0.2"/>
    <row r="237" spans="1:14" x14ac:dyDescent="0.2">
      <c r="A237" t="s">
        <v>17</v>
      </c>
      <c r="B237" t="s">
        <v>451</v>
      </c>
      <c r="C237" t="s">
        <v>19</v>
      </c>
      <c r="D237" t="s">
        <v>350</v>
      </c>
      <c r="E237" t="s">
        <v>140</v>
      </c>
      <c r="F237" t="s">
        <v>282</v>
      </c>
      <c r="G237" t="s">
        <v>452</v>
      </c>
      <c r="H237" t="s">
        <v>284</v>
      </c>
      <c r="I237" t="s">
        <v>282</v>
      </c>
      <c r="J237">
        <v>2018</v>
      </c>
      <c r="K237">
        <v>23</v>
      </c>
      <c r="L237">
        <v>1</v>
      </c>
      <c r="M237">
        <v>54</v>
      </c>
      <c r="N237">
        <v>69</v>
      </c>
    </row>
    <row r="238" spans="1:14" hidden="1" x14ac:dyDescent="0.2"/>
    <row r="239" spans="1:14" x14ac:dyDescent="0.2">
      <c r="A239" t="s">
        <v>17</v>
      </c>
      <c r="B239" t="s">
        <v>451</v>
      </c>
      <c r="C239" t="s">
        <v>19</v>
      </c>
      <c r="D239" t="s">
        <v>436</v>
      </c>
      <c r="E239" t="s">
        <v>38</v>
      </c>
      <c r="F239" t="s">
        <v>282</v>
      </c>
      <c r="G239" t="s">
        <v>452</v>
      </c>
      <c r="H239" t="s">
        <v>284</v>
      </c>
      <c r="I239" t="s">
        <v>282</v>
      </c>
      <c r="J239">
        <v>2018</v>
      </c>
      <c r="K239">
        <v>23</v>
      </c>
      <c r="L239" t="s">
        <v>25</v>
      </c>
      <c r="M239">
        <v>54</v>
      </c>
      <c r="N239">
        <v>69</v>
      </c>
    </row>
    <row r="240" spans="1:14" hidden="1" x14ac:dyDescent="0.2"/>
    <row r="241" spans="1:14" x14ac:dyDescent="0.2">
      <c r="A241" t="s">
        <v>17</v>
      </c>
      <c r="B241" t="s">
        <v>457</v>
      </c>
      <c r="C241" t="s">
        <v>19</v>
      </c>
      <c r="D241" t="s">
        <v>458</v>
      </c>
      <c r="E241" t="s">
        <v>86</v>
      </c>
      <c r="F241" t="s">
        <v>375</v>
      </c>
      <c r="G241" t="s">
        <v>459</v>
      </c>
      <c r="H241" t="s">
        <v>384</v>
      </c>
      <c r="I241" t="s">
        <v>375</v>
      </c>
      <c r="J241">
        <v>2017</v>
      </c>
      <c r="K241">
        <v>9</v>
      </c>
      <c r="L241" t="s">
        <v>112</v>
      </c>
      <c r="M241">
        <v>6474</v>
      </c>
      <c r="N241">
        <v>6481</v>
      </c>
    </row>
    <row r="242" spans="1:14" hidden="1" x14ac:dyDescent="0.2"/>
    <row r="243" spans="1:14" x14ac:dyDescent="0.2">
      <c r="A243" t="s">
        <v>17</v>
      </c>
      <c r="B243" t="s">
        <v>460</v>
      </c>
      <c r="C243" t="s">
        <v>19</v>
      </c>
      <c r="D243" t="s">
        <v>461</v>
      </c>
      <c r="E243" t="s">
        <v>38</v>
      </c>
      <c r="F243" t="s">
        <v>462</v>
      </c>
      <c r="H243" t="s">
        <v>463</v>
      </c>
      <c r="I243" t="s">
        <v>462</v>
      </c>
      <c r="J243">
        <v>2017</v>
      </c>
      <c r="K243">
        <v>38</v>
      </c>
      <c r="L243">
        <v>2</v>
      </c>
      <c r="M243">
        <v>75</v>
      </c>
      <c r="N243">
        <v>89</v>
      </c>
    </row>
    <row r="244" spans="1:14" hidden="1" x14ac:dyDescent="0.2"/>
    <row r="245" spans="1:14" x14ac:dyDescent="0.2">
      <c r="A245" t="s">
        <v>17</v>
      </c>
      <c r="B245" t="s">
        <v>457</v>
      </c>
      <c r="C245" t="s">
        <v>19</v>
      </c>
      <c r="D245" t="s">
        <v>464</v>
      </c>
      <c r="E245" t="s">
        <v>55</v>
      </c>
      <c r="F245" t="s">
        <v>375</v>
      </c>
      <c r="G245" t="s">
        <v>459</v>
      </c>
      <c r="H245" t="s">
        <v>384</v>
      </c>
      <c r="I245" t="s">
        <v>375</v>
      </c>
      <c r="J245">
        <v>2017</v>
      </c>
      <c r="K245">
        <v>9</v>
      </c>
      <c r="L245">
        <v>46</v>
      </c>
      <c r="M245">
        <v>6474</v>
      </c>
      <c r="N245">
        <v>6481</v>
      </c>
    </row>
    <row r="246" spans="1:14" hidden="1" x14ac:dyDescent="0.2"/>
    <row r="247" spans="1:14" x14ac:dyDescent="0.2">
      <c r="A247" t="s">
        <v>17</v>
      </c>
      <c r="B247" t="s">
        <v>465</v>
      </c>
      <c r="C247" t="s">
        <v>19</v>
      </c>
      <c r="D247" t="s">
        <v>466</v>
      </c>
      <c r="E247" t="s">
        <v>131</v>
      </c>
      <c r="F247" t="s">
        <v>467</v>
      </c>
      <c r="G247" t="s">
        <v>468</v>
      </c>
      <c r="H247" t="s">
        <v>469</v>
      </c>
      <c r="I247" t="s">
        <v>467</v>
      </c>
      <c r="J247">
        <v>2017</v>
      </c>
      <c r="K247">
        <v>12</v>
      </c>
      <c r="L247" t="s">
        <v>112</v>
      </c>
      <c r="M247">
        <v>1</v>
      </c>
      <c r="N247">
        <v>18</v>
      </c>
    </row>
    <row r="248" spans="1:14" hidden="1" x14ac:dyDescent="0.2"/>
    <row r="249" spans="1:14" x14ac:dyDescent="0.2">
      <c r="A249" t="s">
        <v>17</v>
      </c>
      <c r="B249" t="s">
        <v>465</v>
      </c>
      <c r="C249" t="s">
        <v>19</v>
      </c>
      <c r="D249" t="s">
        <v>350</v>
      </c>
      <c r="E249" t="s">
        <v>131</v>
      </c>
      <c r="F249" t="s">
        <v>467</v>
      </c>
      <c r="G249" t="s">
        <v>470</v>
      </c>
      <c r="H249" t="s">
        <v>469</v>
      </c>
      <c r="I249" t="s">
        <v>467</v>
      </c>
      <c r="J249">
        <v>2017</v>
      </c>
      <c r="K249">
        <v>12</v>
      </c>
      <c r="L249">
        <v>12</v>
      </c>
      <c r="M249">
        <v>1</v>
      </c>
      <c r="N249">
        <v>18</v>
      </c>
    </row>
    <row r="250" spans="1:14" hidden="1" x14ac:dyDescent="0.2"/>
    <row r="251" spans="1:14" x14ac:dyDescent="0.2">
      <c r="A251" t="s">
        <v>17</v>
      </c>
      <c r="B251" t="s">
        <v>471</v>
      </c>
      <c r="C251" t="s">
        <v>19</v>
      </c>
      <c r="D251" t="s">
        <v>472</v>
      </c>
      <c r="E251" t="s">
        <v>131</v>
      </c>
      <c r="F251" t="s">
        <v>473</v>
      </c>
      <c r="G251" t="s">
        <v>474</v>
      </c>
      <c r="H251" t="s">
        <v>475</v>
      </c>
      <c r="I251" t="s">
        <v>473</v>
      </c>
      <c r="J251">
        <v>2017</v>
      </c>
      <c r="K251">
        <v>258</v>
      </c>
      <c r="L251" t="s">
        <v>112</v>
      </c>
      <c r="M251">
        <v>512</v>
      </c>
      <c r="N251">
        <v>523</v>
      </c>
    </row>
    <row r="252" spans="1:14" hidden="1" x14ac:dyDescent="0.2"/>
    <row r="253" spans="1:14" x14ac:dyDescent="0.2">
      <c r="A253" t="s">
        <v>17</v>
      </c>
      <c r="B253" t="s">
        <v>471</v>
      </c>
      <c r="C253" t="s">
        <v>19</v>
      </c>
      <c r="D253" t="s">
        <v>476</v>
      </c>
      <c r="E253" t="s">
        <v>55</v>
      </c>
      <c r="F253" t="s">
        <v>473</v>
      </c>
      <c r="G253" t="s">
        <v>477</v>
      </c>
      <c r="H253" t="s">
        <v>475</v>
      </c>
      <c r="I253" t="s">
        <v>473</v>
      </c>
      <c r="J253">
        <v>2017</v>
      </c>
      <c r="K253">
        <v>258</v>
      </c>
      <c r="L253" t="s">
        <v>112</v>
      </c>
      <c r="M253">
        <v>512</v>
      </c>
      <c r="N253">
        <v>523</v>
      </c>
    </row>
    <row r="254" spans="1:14" hidden="1" x14ac:dyDescent="0.2"/>
    <row r="255" spans="1:14" x14ac:dyDescent="0.2">
      <c r="A255" t="s">
        <v>17</v>
      </c>
      <c r="B255" t="s">
        <v>457</v>
      </c>
      <c r="C255" t="s">
        <v>19</v>
      </c>
      <c r="D255" t="s">
        <v>478</v>
      </c>
      <c r="E255" t="s">
        <v>55</v>
      </c>
      <c r="F255" t="s">
        <v>375</v>
      </c>
      <c r="G255" t="s">
        <v>459</v>
      </c>
      <c r="H255" t="s">
        <v>384</v>
      </c>
      <c r="I255" t="s">
        <v>375</v>
      </c>
      <c r="J255">
        <v>2017</v>
      </c>
      <c r="K255">
        <v>9</v>
      </c>
      <c r="L255" t="s">
        <v>112</v>
      </c>
      <c r="M255">
        <v>6474</v>
      </c>
      <c r="N255">
        <v>6481</v>
      </c>
    </row>
    <row r="256" spans="1:14" hidden="1" x14ac:dyDescent="0.2"/>
    <row r="257" spans="1:14" x14ac:dyDescent="0.2">
      <c r="A257" t="s">
        <v>17</v>
      </c>
      <c r="B257" t="s">
        <v>479</v>
      </c>
      <c r="C257" t="s">
        <v>19</v>
      </c>
      <c r="D257" t="s">
        <v>436</v>
      </c>
      <c r="E257" t="s">
        <v>131</v>
      </c>
      <c r="F257" t="s">
        <v>480</v>
      </c>
      <c r="G257" t="s">
        <v>481</v>
      </c>
      <c r="H257" t="s">
        <v>482</v>
      </c>
      <c r="I257" t="s">
        <v>480</v>
      </c>
      <c r="J257">
        <v>2017</v>
      </c>
      <c r="K257">
        <v>26</v>
      </c>
      <c r="L257" t="s">
        <v>25</v>
      </c>
      <c r="M257">
        <v>2707</v>
      </c>
      <c r="N257">
        <v>2717</v>
      </c>
    </row>
    <row r="258" spans="1:14" hidden="1" x14ac:dyDescent="0.2"/>
    <row r="259" spans="1:14" x14ac:dyDescent="0.2">
      <c r="A259" t="s">
        <v>17</v>
      </c>
      <c r="B259" t="s">
        <v>483</v>
      </c>
      <c r="C259" t="s">
        <v>19</v>
      </c>
      <c r="D259" t="s">
        <v>484</v>
      </c>
      <c r="E259" t="s">
        <v>38</v>
      </c>
      <c r="F259" t="s">
        <v>485</v>
      </c>
      <c r="H259" t="s">
        <v>486</v>
      </c>
      <c r="I259" t="s">
        <v>485</v>
      </c>
      <c r="J259">
        <v>2017</v>
      </c>
      <c r="K259">
        <v>16</v>
      </c>
      <c r="L259" t="s">
        <v>112</v>
      </c>
      <c r="M259">
        <v>1</v>
      </c>
      <c r="N259">
        <v>21</v>
      </c>
    </row>
    <row r="260" spans="1:14" hidden="1" x14ac:dyDescent="0.2"/>
    <row r="261" spans="1:14" x14ac:dyDescent="0.2">
      <c r="A261" t="s">
        <v>17</v>
      </c>
      <c r="B261" t="s">
        <v>487</v>
      </c>
      <c r="C261" t="s">
        <v>19</v>
      </c>
      <c r="D261" t="s">
        <v>436</v>
      </c>
      <c r="E261" t="s">
        <v>140</v>
      </c>
      <c r="F261" t="s">
        <v>360</v>
      </c>
      <c r="G261" t="s">
        <v>488</v>
      </c>
      <c r="H261" t="s">
        <v>362</v>
      </c>
      <c r="I261" t="s">
        <v>360</v>
      </c>
      <c r="J261">
        <v>2017</v>
      </c>
      <c r="K261">
        <v>17</v>
      </c>
      <c r="L261" t="s">
        <v>25</v>
      </c>
      <c r="M261">
        <v>2665</v>
      </c>
      <c r="N261">
        <v>2674</v>
      </c>
    </row>
    <row r="262" spans="1:14" hidden="1" x14ac:dyDescent="0.2"/>
    <row r="263" spans="1:14" x14ac:dyDescent="0.2">
      <c r="A263" t="s">
        <v>17</v>
      </c>
      <c r="B263" t="s">
        <v>487</v>
      </c>
      <c r="C263" t="s">
        <v>19</v>
      </c>
      <c r="D263" t="s">
        <v>385</v>
      </c>
      <c r="E263" t="s">
        <v>140</v>
      </c>
      <c r="F263" t="s">
        <v>360</v>
      </c>
      <c r="G263" t="s">
        <v>488</v>
      </c>
      <c r="H263" t="s">
        <v>362</v>
      </c>
      <c r="I263" t="s">
        <v>360</v>
      </c>
      <c r="J263">
        <v>2017</v>
      </c>
      <c r="K263">
        <v>17</v>
      </c>
      <c r="L263" t="s">
        <v>112</v>
      </c>
      <c r="M263">
        <v>2665</v>
      </c>
      <c r="N263">
        <v>2675</v>
      </c>
    </row>
    <row r="264" spans="1:14" hidden="1" x14ac:dyDescent="0.2"/>
    <row r="265" spans="1:14" x14ac:dyDescent="0.2">
      <c r="A265" t="s">
        <v>17</v>
      </c>
      <c r="B265" t="s">
        <v>489</v>
      </c>
      <c r="C265" t="s">
        <v>19</v>
      </c>
      <c r="D265" t="s">
        <v>436</v>
      </c>
      <c r="E265" t="s">
        <v>140</v>
      </c>
      <c r="F265" t="s">
        <v>282</v>
      </c>
      <c r="G265" t="s">
        <v>490</v>
      </c>
      <c r="H265" t="s">
        <v>284</v>
      </c>
      <c r="I265" t="s">
        <v>282</v>
      </c>
      <c r="J265">
        <v>2017</v>
      </c>
      <c r="K265">
        <v>22</v>
      </c>
      <c r="L265" t="s">
        <v>25</v>
      </c>
      <c r="M265">
        <v>1861</v>
      </c>
      <c r="N265">
        <v>1872</v>
      </c>
    </row>
    <row r="266" spans="1:14" hidden="1" x14ac:dyDescent="0.2"/>
    <row r="267" spans="1:14" x14ac:dyDescent="0.2">
      <c r="A267" t="s">
        <v>17</v>
      </c>
      <c r="B267" t="s">
        <v>489</v>
      </c>
      <c r="C267" t="s">
        <v>19</v>
      </c>
      <c r="D267" t="s">
        <v>491</v>
      </c>
      <c r="E267" t="s">
        <v>140</v>
      </c>
      <c r="F267" t="s">
        <v>282</v>
      </c>
      <c r="G267" t="s">
        <v>490</v>
      </c>
      <c r="H267" t="s">
        <v>284</v>
      </c>
      <c r="I267" t="s">
        <v>282</v>
      </c>
      <c r="J267">
        <v>2017</v>
      </c>
      <c r="K267">
        <v>22</v>
      </c>
      <c r="L267">
        <v>11</v>
      </c>
      <c r="M267">
        <v>1861</v>
      </c>
      <c r="N267">
        <v>1872</v>
      </c>
    </row>
    <row r="268" spans="1:14" hidden="1" x14ac:dyDescent="0.2"/>
    <row r="269" spans="1:14" x14ac:dyDescent="0.2">
      <c r="A269" t="s">
        <v>17</v>
      </c>
      <c r="B269" t="s">
        <v>489</v>
      </c>
      <c r="C269" t="s">
        <v>19</v>
      </c>
      <c r="D269" t="s">
        <v>492</v>
      </c>
      <c r="E269" t="s">
        <v>140</v>
      </c>
      <c r="F269" t="s">
        <v>282</v>
      </c>
      <c r="G269" t="s">
        <v>490</v>
      </c>
      <c r="H269" t="s">
        <v>284</v>
      </c>
      <c r="I269" t="s">
        <v>282</v>
      </c>
      <c r="J269">
        <v>2017</v>
      </c>
      <c r="K269">
        <v>22</v>
      </c>
      <c r="L269">
        <v>11</v>
      </c>
      <c r="M269">
        <v>1861</v>
      </c>
      <c r="N269">
        <v>1872</v>
      </c>
    </row>
    <row r="270" spans="1:14" hidden="1" x14ac:dyDescent="0.2"/>
    <row r="271" spans="1:14" x14ac:dyDescent="0.2">
      <c r="A271" t="s">
        <v>17</v>
      </c>
      <c r="B271" t="s">
        <v>489</v>
      </c>
      <c r="C271" t="s">
        <v>19</v>
      </c>
      <c r="D271" t="s">
        <v>350</v>
      </c>
      <c r="E271" t="s">
        <v>140</v>
      </c>
      <c r="F271" t="s">
        <v>282</v>
      </c>
      <c r="G271" t="s">
        <v>490</v>
      </c>
      <c r="H271" t="s">
        <v>284</v>
      </c>
      <c r="I271" t="s">
        <v>282</v>
      </c>
      <c r="J271">
        <v>2017</v>
      </c>
      <c r="K271">
        <v>22</v>
      </c>
      <c r="L271" t="s">
        <v>112</v>
      </c>
      <c r="M271">
        <v>1861</v>
      </c>
      <c r="N271">
        <v>1873</v>
      </c>
    </row>
    <row r="272" spans="1:14" hidden="1" x14ac:dyDescent="0.2"/>
    <row r="273" spans="1:14" x14ac:dyDescent="0.2">
      <c r="A273" t="s">
        <v>17</v>
      </c>
      <c r="B273" t="s">
        <v>493</v>
      </c>
      <c r="C273" t="s">
        <v>19</v>
      </c>
      <c r="D273" t="s">
        <v>374</v>
      </c>
      <c r="E273" t="s">
        <v>494</v>
      </c>
      <c r="F273" t="s">
        <v>352</v>
      </c>
      <c r="G273" t="s">
        <v>495</v>
      </c>
      <c r="H273" t="s">
        <v>354</v>
      </c>
      <c r="I273" t="s">
        <v>352</v>
      </c>
      <c r="J273">
        <v>2017</v>
      </c>
      <c r="K273">
        <v>12</v>
      </c>
      <c r="L273" t="s">
        <v>112</v>
      </c>
      <c r="M273">
        <v>9408</v>
      </c>
      <c r="N273">
        <v>9417</v>
      </c>
    </row>
    <row r="274" spans="1:14" hidden="1" x14ac:dyDescent="0.2"/>
    <row r="275" spans="1:14" x14ac:dyDescent="0.2">
      <c r="A275" t="s">
        <v>17</v>
      </c>
      <c r="B275" t="s">
        <v>496</v>
      </c>
      <c r="C275" t="s">
        <v>19</v>
      </c>
      <c r="D275" t="s">
        <v>497</v>
      </c>
      <c r="E275" t="s">
        <v>498</v>
      </c>
      <c r="F275" t="s">
        <v>499</v>
      </c>
      <c r="H275" t="s">
        <v>500</v>
      </c>
      <c r="I275" t="s">
        <v>499</v>
      </c>
      <c r="J275">
        <v>2017</v>
      </c>
      <c r="K275">
        <v>33</v>
      </c>
      <c r="L275">
        <v>53</v>
      </c>
      <c r="M275">
        <v>105</v>
      </c>
      <c r="N275">
        <v>122</v>
      </c>
    </row>
    <row r="276" spans="1:14" hidden="1" x14ac:dyDescent="0.2"/>
    <row r="277" spans="1:14" x14ac:dyDescent="0.2">
      <c r="A277" t="s">
        <v>17</v>
      </c>
      <c r="B277" t="s">
        <v>493</v>
      </c>
      <c r="C277" t="s">
        <v>19</v>
      </c>
      <c r="D277" t="s">
        <v>405</v>
      </c>
      <c r="E277" t="s">
        <v>351</v>
      </c>
      <c r="F277" t="s">
        <v>352</v>
      </c>
      <c r="G277" t="s">
        <v>495</v>
      </c>
      <c r="H277" t="s">
        <v>354</v>
      </c>
      <c r="I277" t="s">
        <v>352</v>
      </c>
      <c r="J277">
        <v>2017</v>
      </c>
      <c r="K277">
        <v>12</v>
      </c>
      <c r="L277" t="s">
        <v>25</v>
      </c>
      <c r="M277">
        <v>9408</v>
      </c>
      <c r="N277">
        <v>9417</v>
      </c>
    </row>
    <row r="278" spans="1:14" hidden="1" x14ac:dyDescent="0.2"/>
    <row r="279" spans="1:14" x14ac:dyDescent="0.2">
      <c r="A279" t="s">
        <v>17</v>
      </c>
      <c r="B279" t="s">
        <v>501</v>
      </c>
      <c r="C279" t="s">
        <v>19</v>
      </c>
      <c r="D279" t="s">
        <v>420</v>
      </c>
      <c r="E279" t="s">
        <v>351</v>
      </c>
      <c r="F279" t="s">
        <v>352</v>
      </c>
      <c r="G279" t="s">
        <v>502</v>
      </c>
      <c r="H279" t="s">
        <v>354</v>
      </c>
      <c r="I279" t="s">
        <v>352</v>
      </c>
      <c r="J279">
        <v>2017</v>
      </c>
      <c r="K279">
        <v>12</v>
      </c>
      <c r="L279" t="s">
        <v>112</v>
      </c>
      <c r="M279">
        <v>6920</v>
      </c>
      <c r="N279">
        <v>6929</v>
      </c>
    </row>
    <row r="280" spans="1:14" hidden="1" x14ac:dyDescent="0.2"/>
    <row r="281" spans="1:14" x14ac:dyDescent="0.2">
      <c r="A281" t="s">
        <v>17</v>
      </c>
      <c r="B281" t="s">
        <v>501</v>
      </c>
      <c r="C281" t="s">
        <v>19</v>
      </c>
      <c r="D281" t="s">
        <v>436</v>
      </c>
      <c r="E281" t="s">
        <v>351</v>
      </c>
      <c r="F281" t="s">
        <v>352</v>
      </c>
      <c r="G281" t="s">
        <v>503</v>
      </c>
      <c r="H281" t="s">
        <v>354</v>
      </c>
      <c r="I281" t="s">
        <v>352</v>
      </c>
      <c r="J281">
        <v>2017</v>
      </c>
      <c r="K281">
        <v>12</v>
      </c>
      <c r="L281" t="s">
        <v>25</v>
      </c>
      <c r="M281">
        <v>6920</v>
      </c>
      <c r="N281">
        <v>6929</v>
      </c>
    </row>
    <row r="282" spans="1:14" hidden="1" x14ac:dyDescent="0.2"/>
    <row r="283" spans="1:14" x14ac:dyDescent="0.2">
      <c r="A283" t="s">
        <v>17</v>
      </c>
      <c r="B283" t="s">
        <v>504</v>
      </c>
      <c r="C283" t="s">
        <v>19</v>
      </c>
      <c r="D283" t="s">
        <v>505</v>
      </c>
      <c r="E283" t="s">
        <v>131</v>
      </c>
      <c r="F283" t="s">
        <v>22</v>
      </c>
      <c r="G283" t="s">
        <v>506</v>
      </c>
      <c r="H283" t="s">
        <v>24</v>
      </c>
      <c r="I283" t="s">
        <v>22</v>
      </c>
      <c r="J283">
        <v>2017</v>
      </c>
      <c r="K283">
        <v>1146</v>
      </c>
      <c r="L283" t="s">
        <v>112</v>
      </c>
      <c r="M283">
        <v>365</v>
      </c>
      <c r="N283">
        <v>372</v>
      </c>
    </row>
    <row r="284" spans="1:14" hidden="1" x14ac:dyDescent="0.2"/>
    <row r="285" spans="1:14" x14ac:dyDescent="0.2">
      <c r="A285" t="s">
        <v>17</v>
      </c>
      <c r="B285" t="s">
        <v>507</v>
      </c>
      <c r="C285" t="s">
        <v>19</v>
      </c>
      <c r="D285" t="s">
        <v>508</v>
      </c>
      <c r="E285" t="s">
        <v>498</v>
      </c>
      <c r="F285" t="s">
        <v>499</v>
      </c>
      <c r="H285" t="s">
        <v>500</v>
      </c>
      <c r="I285" t="s">
        <v>499</v>
      </c>
      <c r="J285">
        <v>2017</v>
      </c>
      <c r="K285">
        <v>33</v>
      </c>
      <c r="L285">
        <v>54</v>
      </c>
      <c r="M285">
        <v>71</v>
      </c>
      <c r="N285">
        <v>106</v>
      </c>
    </row>
    <row r="286" spans="1:14" hidden="1" x14ac:dyDescent="0.2"/>
    <row r="287" spans="1:14" x14ac:dyDescent="0.2">
      <c r="A287" t="s">
        <v>17</v>
      </c>
      <c r="B287" t="s">
        <v>509</v>
      </c>
      <c r="C287" t="s">
        <v>19</v>
      </c>
      <c r="D287" t="s">
        <v>331</v>
      </c>
      <c r="E287" t="s">
        <v>510</v>
      </c>
      <c r="F287" t="s">
        <v>352</v>
      </c>
      <c r="G287" t="s">
        <v>511</v>
      </c>
      <c r="H287" t="s">
        <v>354</v>
      </c>
      <c r="I287" t="s">
        <v>352</v>
      </c>
      <c r="J287">
        <v>2017</v>
      </c>
      <c r="K287">
        <v>12</v>
      </c>
      <c r="L287" t="s">
        <v>25</v>
      </c>
      <c r="M287">
        <v>3109</v>
      </c>
      <c r="N287">
        <v>3119</v>
      </c>
    </row>
    <row r="288" spans="1:14" hidden="1" x14ac:dyDescent="0.2"/>
    <row r="289" spans="1:14" x14ac:dyDescent="0.2">
      <c r="A289" t="s">
        <v>17</v>
      </c>
      <c r="B289" t="s">
        <v>512</v>
      </c>
      <c r="C289" t="s">
        <v>19</v>
      </c>
      <c r="D289" t="s">
        <v>513</v>
      </c>
      <c r="E289" t="s">
        <v>498</v>
      </c>
      <c r="F289" t="s">
        <v>514</v>
      </c>
      <c r="H289" t="s">
        <v>515</v>
      </c>
      <c r="I289" t="s">
        <v>514</v>
      </c>
      <c r="J289">
        <v>2017</v>
      </c>
      <c r="K289">
        <v>40</v>
      </c>
      <c r="L289">
        <v>1</v>
      </c>
      <c r="M289">
        <v>26</v>
      </c>
      <c r="N289">
        <v>33</v>
      </c>
    </row>
    <row r="290" spans="1:14" hidden="1" x14ac:dyDescent="0.2"/>
    <row r="291" spans="1:14" x14ac:dyDescent="0.2">
      <c r="A291" t="s">
        <v>17</v>
      </c>
      <c r="B291" t="s">
        <v>516</v>
      </c>
      <c r="C291" t="s">
        <v>19</v>
      </c>
      <c r="D291" t="s">
        <v>385</v>
      </c>
      <c r="E291" t="s">
        <v>109</v>
      </c>
      <c r="F291" t="s">
        <v>277</v>
      </c>
      <c r="G291" t="s">
        <v>517</v>
      </c>
      <c r="H291" t="s">
        <v>279</v>
      </c>
      <c r="I291" t="s">
        <v>277</v>
      </c>
      <c r="J291">
        <v>2017</v>
      </c>
      <c r="K291">
        <v>29</v>
      </c>
      <c r="L291" t="s">
        <v>112</v>
      </c>
      <c r="M291">
        <v>1081</v>
      </c>
      <c r="N291">
        <v>1087</v>
      </c>
    </row>
    <row r="292" spans="1:14" hidden="1" x14ac:dyDescent="0.2"/>
    <row r="293" spans="1:14" x14ac:dyDescent="0.2">
      <c r="A293" t="s">
        <v>17</v>
      </c>
      <c r="B293" t="s">
        <v>518</v>
      </c>
      <c r="C293" t="s">
        <v>19</v>
      </c>
      <c r="D293" t="s">
        <v>519</v>
      </c>
      <c r="E293" t="s">
        <v>38</v>
      </c>
      <c r="F293" t="s">
        <v>203</v>
      </c>
      <c r="G293" t="s">
        <v>520</v>
      </c>
      <c r="H293" t="s">
        <v>205</v>
      </c>
      <c r="I293" t="s">
        <v>203</v>
      </c>
      <c r="J293">
        <v>2017</v>
      </c>
      <c r="K293">
        <v>41</v>
      </c>
      <c r="L293">
        <v>158</v>
      </c>
      <c r="M293">
        <v>119</v>
      </c>
      <c r="N293">
        <v>126</v>
      </c>
    </row>
    <row r="294" spans="1:14" hidden="1" x14ac:dyDescent="0.2"/>
    <row r="295" spans="1:14" x14ac:dyDescent="0.2">
      <c r="A295" t="s">
        <v>17</v>
      </c>
      <c r="B295" t="s">
        <v>509</v>
      </c>
      <c r="C295" t="s">
        <v>19</v>
      </c>
      <c r="D295" t="s">
        <v>374</v>
      </c>
      <c r="E295" t="s">
        <v>422</v>
      </c>
      <c r="F295" t="s">
        <v>352</v>
      </c>
      <c r="G295" t="s">
        <v>511</v>
      </c>
      <c r="H295" t="s">
        <v>354</v>
      </c>
      <c r="I295" t="s">
        <v>352</v>
      </c>
      <c r="J295">
        <v>2017</v>
      </c>
      <c r="K295">
        <v>12</v>
      </c>
      <c r="L295" t="s">
        <v>112</v>
      </c>
      <c r="M295">
        <v>3109</v>
      </c>
      <c r="N295">
        <v>3119</v>
      </c>
    </row>
    <row r="296" spans="1:14" hidden="1" x14ac:dyDescent="0.2"/>
    <row r="297" spans="1:14" x14ac:dyDescent="0.2">
      <c r="A297" t="s">
        <v>17</v>
      </c>
      <c r="B297" t="s">
        <v>521</v>
      </c>
      <c r="C297" t="s">
        <v>19</v>
      </c>
      <c r="D297" t="s">
        <v>522</v>
      </c>
      <c r="E297" t="s">
        <v>523</v>
      </c>
      <c r="F297" t="s">
        <v>524</v>
      </c>
      <c r="G297" t="s">
        <v>525</v>
      </c>
      <c r="H297" t="s">
        <v>526</v>
      </c>
      <c r="I297" t="s">
        <v>524</v>
      </c>
      <c r="J297">
        <v>2017</v>
      </c>
      <c r="K297">
        <v>101</v>
      </c>
      <c r="L297">
        <v>6</v>
      </c>
      <c r="M297">
        <v>1295</v>
      </c>
      <c r="N297">
        <v>1311</v>
      </c>
    </row>
    <row r="298" spans="1:14" hidden="1" x14ac:dyDescent="0.2"/>
    <row r="299" spans="1:14" x14ac:dyDescent="0.2">
      <c r="A299" t="s">
        <v>17</v>
      </c>
      <c r="B299" t="s">
        <v>527</v>
      </c>
      <c r="C299" t="s">
        <v>19</v>
      </c>
      <c r="D299" t="s">
        <v>436</v>
      </c>
      <c r="E299" t="s">
        <v>38</v>
      </c>
      <c r="F299" t="s">
        <v>293</v>
      </c>
      <c r="G299" t="s">
        <v>528</v>
      </c>
      <c r="H299" t="s">
        <v>295</v>
      </c>
      <c r="I299" t="s">
        <v>293</v>
      </c>
      <c r="J299">
        <v>2017</v>
      </c>
      <c r="K299">
        <v>788</v>
      </c>
      <c r="L299" t="s">
        <v>25</v>
      </c>
      <c r="M299">
        <v>38</v>
      </c>
      <c r="N299">
        <v>43</v>
      </c>
    </row>
    <row r="300" spans="1:14" hidden="1" x14ac:dyDescent="0.2"/>
    <row r="301" spans="1:14" x14ac:dyDescent="0.2">
      <c r="A301" t="s">
        <v>17</v>
      </c>
      <c r="B301" t="s">
        <v>516</v>
      </c>
      <c r="C301" t="s">
        <v>19</v>
      </c>
      <c r="D301" t="s">
        <v>436</v>
      </c>
      <c r="E301" t="s">
        <v>38</v>
      </c>
      <c r="F301" t="s">
        <v>277</v>
      </c>
      <c r="G301" t="s">
        <v>517</v>
      </c>
      <c r="H301" t="s">
        <v>279</v>
      </c>
      <c r="I301" t="s">
        <v>277</v>
      </c>
      <c r="J301">
        <v>2017</v>
      </c>
      <c r="K301">
        <v>29</v>
      </c>
      <c r="L301" t="s">
        <v>25</v>
      </c>
      <c r="M301">
        <v>1</v>
      </c>
      <c r="N301">
        <v>8</v>
      </c>
    </row>
    <row r="302" spans="1:14" hidden="1" x14ac:dyDescent="0.2"/>
    <row r="303" spans="1:14" x14ac:dyDescent="0.2">
      <c r="A303" t="s">
        <v>17</v>
      </c>
      <c r="B303" t="s">
        <v>527</v>
      </c>
      <c r="C303" t="s">
        <v>19</v>
      </c>
      <c r="D303" t="s">
        <v>374</v>
      </c>
      <c r="E303" t="s">
        <v>131</v>
      </c>
      <c r="F303" t="s">
        <v>293</v>
      </c>
      <c r="H303" t="s">
        <v>295</v>
      </c>
      <c r="I303" t="s">
        <v>293</v>
      </c>
      <c r="J303">
        <v>2017</v>
      </c>
      <c r="K303">
        <v>788</v>
      </c>
      <c r="L303" t="s">
        <v>112</v>
      </c>
      <c r="M303">
        <v>38</v>
      </c>
      <c r="N303">
        <v>43</v>
      </c>
    </row>
    <row r="304" spans="1:14" hidden="1" x14ac:dyDescent="0.2"/>
    <row r="305" spans="1:14" x14ac:dyDescent="0.2">
      <c r="A305" t="s">
        <v>17</v>
      </c>
      <c r="B305" t="s">
        <v>529</v>
      </c>
      <c r="C305" t="s">
        <v>19</v>
      </c>
      <c r="D305" t="s">
        <v>530</v>
      </c>
      <c r="F305" t="s">
        <v>531</v>
      </c>
      <c r="H305" t="s">
        <v>532</v>
      </c>
      <c r="I305" t="s">
        <v>531</v>
      </c>
      <c r="J305">
        <v>2017</v>
      </c>
      <c r="K305">
        <v>238</v>
      </c>
      <c r="L305" t="s">
        <v>25</v>
      </c>
      <c r="M305">
        <v>578</v>
      </c>
      <c r="N305">
        <v>587</v>
      </c>
    </row>
    <row r="306" spans="1:14" hidden="1" x14ac:dyDescent="0.2"/>
    <row r="307" spans="1:14" x14ac:dyDescent="0.2">
      <c r="A307" t="s">
        <v>17</v>
      </c>
      <c r="B307" t="s">
        <v>533</v>
      </c>
      <c r="C307" t="s">
        <v>19</v>
      </c>
      <c r="D307" t="s">
        <v>153</v>
      </c>
      <c r="E307" t="s">
        <v>131</v>
      </c>
      <c r="F307" t="s">
        <v>534</v>
      </c>
      <c r="G307" t="s">
        <v>535</v>
      </c>
      <c r="H307" t="s">
        <v>536</v>
      </c>
      <c r="I307" t="s">
        <v>534</v>
      </c>
      <c r="J307">
        <v>2017</v>
      </c>
      <c r="K307">
        <v>203</v>
      </c>
      <c r="L307" t="s">
        <v>112</v>
      </c>
      <c r="M307">
        <v>233</v>
      </c>
      <c r="N307">
        <v>240</v>
      </c>
    </row>
    <row r="308" spans="1:14" hidden="1" x14ac:dyDescent="0.2"/>
    <row r="309" spans="1:14" x14ac:dyDescent="0.2">
      <c r="A309" t="s">
        <v>17</v>
      </c>
      <c r="B309" t="s">
        <v>537</v>
      </c>
      <c r="C309" t="s">
        <v>19</v>
      </c>
      <c r="D309" t="s">
        <v>436</v>
      </c>
      <c r="E309" t="s">
        <v>38</v>
      </c>
      <c r="F309" t="s">
        <v>531</v>
      </c>
      <c r="G309" t="s">
        <v>538</v>
      </c>
      <c r="H309" t="s">
        <v>532</v>
      </c>
      <c r="I309" t="s">
        <v>531</v>
      </c>
      <c r="J309">
        <v>2017</v>
      </c>
      <c r="K309">
        <v>238</v>
      </c>
      <c r="L309" t="s">
        <v>25</v>
      </c>
      <c r="M309">
        <v>578</v>
      </c>
      <c r="N309">
        <v>587</v>
      </c>
    </row>
    <row r="310" spans="1:14" hidden="1" x14ac:dyDescent="0.2"/>
    <row r="311" spans="1:14" x14ac:dyDescent="0.2">
      <c r="A311" t="s">
        <v>17</v>
      </c>
      <c r="B311" t="s">
        <v>539</v>
      </c>
      <c r="C311" t="s">
        <v>19</v>
      </c>
      <c r="D311" t="s">
        <v>436</v>
      </c>
      <c r="E311" t="s">
        <v>38</v>
      </c>
      <c r="F311" t="s">
        <v>540</v>
      </c>
      <c r="G311" t="s">
        <v>541</v>
      </c>
      <c r="H311" t="s">
        <v>542</v>
      </c>
      <c r="I311" t="s">
        <v>540</v>
      </c>
      <c r="J311">
        <v>2017</v>
      </c>
      <c r="K311">
        <v>8</v>
      </c>
      <c r="L311" t="s">
        <v>25</v>
      </c>
      <c r="M311">
        <v>178</v>
      </c>
      <c r="N311">
        <v>185</v>
      </c>
    </row>
    <row r="312" spans="1:14" hidden="1" x14ac:dyDescent="0.2"/>
    <row r="313" spans="1:14" x14ac:dyDescent="0.2">
      <c r="A313" t="s">
        <v>17</v>
      </c>
      <c r="B313" t="s">
        <v>543</v>
      </c>
      <c r="C313" t="s">
        <v>19</v>
      </c>
      <c r="D313" t="s">
        <v>436</v>
      </c>
      <c r="E313" t="s">
        <v>38</v>
      </c>
      <c r="F313" t="s">
        <v>544</v>
      </c>
      <c r="G313" t="s">
        <v>545</v>
      </c>
      <c r="H313" t="s">
        <v>546</v>
      </c>
      <c r="I313" t="s">
        <v>544</v>
      </c>
      <c r="J313">
        <v>2017</v>
      </c>
      <c r="K313">
        <v>21</v>
      </c>
      <c r="L313" t="s">
        <v>25</v>
      </c>
      <c r="M313">
        <v>243</v>
      </c>
      <c r="N313">
        <v>253</v>
      </c>
    </row>
    <row r="314" spans="1:14" hidden="1" x14ac:dyDescent="0.2"/>
    <row r="315" spans="1:14" x14ac:dyDescent="0.2">
      <c r="A315" t="s">
        <v>17</v>
      </c>
      <c r="B315" t="s">
        <v>547</v>
      </c>
      <c r="C315" t="s">
        <v>19</v>
      </c>
      <c r="D315" t="s">
        <v>331</v>
      </c>
      <c r="E315" t="s">
        <v>38</v>
      </c>
      <c r="F315" t="s">
        <v>352</v>
      </c>
      <c r="G315" t="s">
        <v>548</v>
      </c>
      <c r="H315" t="s">
        <v>354</v>
      </c>
      <c r="I315" t="s">
        <v>352</v>
      </c>
      <c r="J315">
        <v>2016</v>
      </c>
      <c r="K315">
        <v>11</v>
      </c>
      <c r="L315" t="s">
        <v>25</v>
      </c>
      <c r="M315">
        <v>9855</v>
      </c>
      <c r="N315">
        <v>9867</v>
      </c>
    </row>
    <row r="316" spans="1:14" hidden="1" x14ac:dyDescent="0.2"/>
    <row r="317" spans="1:14" x14ac:dyDescent="0.2">
      <c r="A317" t="s">
        <v>17</v>
      </c>
      <c r="B317" t="s">
        <v>549</v>
      </c>
      <c r="C317" t="s">
        <v>19</v>
      </c>
      <c r="D317" t="s">
        <v>550</v>
      </c>
      <c r="E317" t="s">
        <v>218</v>
      </c>
      <c r="F317" t="s">
        <v>551</v>
      </c>
      <c r="H317" t="s">
        <v>552</v>
      </c>
      <c r="I317" t="s">
        <v>551</v>
      </c>
      <c r="J317">
        <v>2016</v>
      </c>
      <c r="K317">
        <v>212</v>
      </c>
      <c r="L317" t="s">
        <v>25</v>
      </c>
      <c r="M317">
        <v>807</v>
      </c>
      <c r="N317">
        <v>813</v>
      </c>
    </row>
    <row r="318" spans="1:14" hidden="1" x14ac:dyDescent="0.2"/>
    <row r="319" spans="1:14" x14ac:dyDescent="0.2">
      <c r="A319" t="s">
        <v>17</v>
      </c>
      <c r="B319" t="s">
        <v>553</v>
      </c>
      <c r="C319" t="s">
        <v>19</v>
      </c>
      <c r="D319" t="s">
        <v>554</v>
      </c>
      <c r="E319" t="s">
        <v>55</v>
      </c>
      <c r="F319" t="s">
        <v>555</v>
      </c>
      <c r="G319" t="s">
        <v>556</v>
      </c>
      <c r="H319" t="s">
        <v>557</v>
      </c>
      <c r="I319" t="s">
        <v>555</v>
      </c>
      <c r="J319">
        <v>2016</v>
      </c>
      <c r="K319">
        <v>26</v>
      </c>
      <c r="L319" t="s">
        <v>25</v>
      </c>
      <c r="M319">
        <v>5732</v>
      </c>
      <c r="N319">
        <v>5735</v>
      </c>
    </row>
    <row r="320" spans="1:14" hidden="1" x14ac:dyDescent="0.2"/>
    <row r="321" spans="1:14" x14ac:dyDescent="0.2">
      <c r="A321" t="s">
        <v>17</v>
      </c>
      <c r="B321" t="s">
        <v>558</v>
      </c>
      <c r="C321" t="s">
        <v>19</v>
      </c>
      <c r="D321" t="s">
        <v>420</v>
      </c>
      <c r="E321" t="s">
        <v>164</v>
      </c>
      <c r="F321" t="s">
        <v>559</v>
      </c>
      <c r="H321" t="s">
        <v>560</v>
      </c>
      <c r="I321" t="s">
        <v>559</v>
      </c>
      <c r="J321">
        <v>2016</v>
      </c>
      <c r="K321">
        <v>8</v>
      </c>
      <c r="L321">
        <v>7</v>
      </c>
      <c r="M321">
        <v>922</v>
      </c>
      <c r="N321">
        <v>930</v>
      </c>
    </row>
    <row r="322" spans="1:14" hidden="1" x14ac:dyDescent="0.2"/>
    <row r="323" spans="1:14" x14ac:dyDescent="0.2">
      <c r="A323" t="s">
        <v>17</v>
      </c>
      <c r="B323" t="s">
        <v>561</v>
      </c>
      <c r="C323" t="s">
        <v>19</v>
      </c>
      <c r="D323" t="s">
        <v>436</v>
      </c>
      <c r="E323" t="s">
        <v>562</v>
      </c>
      <c r="F323" t="s">
        <v>559</v>
      </c>
      <c r="H323" t="s">
        <v>560</v>
      </c>
      <c r="I323" t="s">
        <v>559</v>
      </c>
      <c r="J323">
        <v>2016</v>
      </c>
      <c r="K323">
        <v>8</v>
      </c>
      <c r="L323">
        <v>7</v>
      </c>
      <c r="M323">
        <v>910</v>
      </c>
      <c r="N323">
        <v>921</v>
      </c>
    </row>
    <row r="324" spans="1:14" hidden="1" x14ac:dyDescent="0.2"/>
    <row r="325" spans="1:14" x14ac:dyDescent="0.2">
      <c r="A325" t="s">
        <v>17</v>
      </c>
      <c r="B325" t="s">
        <v>547</v>
      </c>
      <c r="C325" t="s">
        <v>19</v>
      </c>
      <c r="D325" t="s">
        <v>374</v>
      </c>
      <c r="E325" t="s">
        <v>422</v>
      </c>
      <c r="F325" t="s">
        <v>352</v>
      </c>
      <c r="G325" t="s">
        <v>563</v>
      </c>
      <c r="H325" t="s">
        <v>354</v>
      </c>
      <c r="I325" t="s">
        <v>352</v>
      </c>
      <c r="J325">
        <v>2016</v>
      </c>
      <c r="K325">
        <v>11</v>
      </c>
      <c r="L325" t="s">
        <v>112</v>
      </c>
      <c r="M325">
        <v>9855</v>
      </c>
      <c r="N325">
        <v>9867</v>
      </c>
    </row>
    <row r="326" spans="1:14" hidden="1" x14ac:dyDescent="0.2"/>
    <row r="327" spans="1:14" x14ac:dyDescent="0.2">
      <c r="A327" t="s">
        <v>17</v>
      </c>
      <c r="B327" t="s">
        <v>564</v>
      </c>
      <c r="C327" t="s">
        <v>19</v>
      </c>
      <c r="D327" t="s">
        <v>565</v>
      </c>
      <c r="E327" t="s">
        <v>38</v>
      </c>
      <c r="F327" t="s">
        <v>566</v>
      </c>
      <c r="G327" t="s">
        <v>567</v>
      </c>
      <c r="H327" t="s">
        <v>568</v>
      </c>
      <c r="I327" t="s">
        <v>566</v>
      </c>
      <c r="J327">
        <v>2016</v>
      </c>
      <c r="K327">
        <v>17</v>
      </c>
      <c r="L327" t="s">
        <v>112</v>
      </c>
      <c r="M327">
        <v>114</v>
      </c>
      <c r="N327">
        <v>133</v>
      </c>
    </row>
    <row r="328" spans="1:14" hidden="1" x14ac:dyDescent="0.2"/>
    <row r="329" spans="1:14" x14ac:dyDescent="0.2">
      <c r="A329" t="s">
        <v>17</v>
      </c>
      <c r="B329" t="s">
        <v>553</v>
      </c>
      <c r="C329" t="s">
        <v>19</v>
      </c>
      <c r="D329" t="s">
        <v>569</v>
      </c>
      <c r="E329" t="s">
        <v>131</v>
      </c>
      <c r="F329" t="s">
        <v>555</v>
      </c>
      <c r="G329" t="s">
        <v>556</v>
      </c>
      <c r="H329" t="s">
        <v>557</v>
      </c>
      <c r="I329" t="s">
        <v>555</v>
      </c>
      <c r="J329">
        <v>2016</v>
      </c>
      <c r="K329">
        <v>26</v>
      </c>
      <c r="L329" t="s">
        <v>25</v>
      </c>
      <c r="M329">
        <v>5732</v>
      </c>
      <c r="N329">
        <v>5735</v>
      </c>
    </row>
    <row r="330" spans="1:14" hidden="1" x14ac:dyDescent="0.2"/>
    <row r="331" spans="1:14" x14ac:dyDescent="0.2">
      <c r="A331" t="s">
        <v>17</v>
      </c>
      <c r="B331" t="s">
        <v>570</v>
      </c>
      <c r="C331" t="s">
        <v>19</v>
      </c>
      <c r="D331" t="s">
        <v>385</v>
      </c>
      <c r="E331" t="s">
        <v>131</v>
      </c>
      <c r="F331" t="s">
        <v>571</v>
      </c>
      <c r="G331" t="s">
        <v>572</v>
      </c>
      <c r="H331" t="s">
        <v>573</v>
      </c>
      <c r="I331" t="s">
        <v>571</v>
      </c>
      <c r="J331">
        <v>2016</v>
      </c>
      <c r="K331">
        <v>9</v>
      </c>
      <c r="L331">
        <v>12</v>
      </c>
      <c r="M331">
        <v>3420</v>
      </c>
      <c r="N331">
        <v>3427</v>
      </c>
    </row>
    <row r="332" spans="1:14" hidden="1" x14ac:dyDescent="0.2"/>
    <row r="333" spans="1:14" x14ac:dyDescent="0.2">
      <c r="A333" t="s">
        <v>17</v>
      </c>
      <c r="B333" t="s">
        <v>574</v>
      </c>
      <c r="C333" t="s">
        <v>19</v>
      </c>
      <c r="D333" t="s">
        <v>530</v>
      </c>
      <c r="E333" t="s">
        <v>575</v>
      </c>
      <c r="F333" t="s">
        <v>576</v>
      </c>
      <c r="H333" t="s">
        <v>577</v>
      </c>
      <c r="I333" t="s">
        <v>576</v>
      </c>
      <c r="J333">
        <v>2016</v>
      </c>
      <c r="K333">
        <v>17</v>
      </c>
      <c r="L333" t="s">
        <v>25</v>
      </c>
      <c r="M333">
        <v>3300</v>
      </c>
      <c r="N333">
        <v>3308</v>
      </c>
    </row>
    <row r="334" spans="1:14" hidden="1" x14ac:dyDescent="0.2"/>
    <row r="335" spans="1:14" x14ac:dyDescent="0.2">
      <c r="A335" t="s">
        <v>17</v>
      </c>
      <c r="B335" t="s">
        <v>578</v>
      </c>
      <c r="C335" t="s">
        <v>19</v>
      </c>
      <c r="D335" t="s">
        <v>420</v>
      </c>
      <c r="E335" t="s">
        <v>510</v>
      </c>
      <c r="F335" t="s">
        <v>352</v>
      </c>
      <c r="H335" t="s">
        <v>354</v>
      </c>
      <c r="I335" t="s">
        <v>352</v>
      </c>
      <c r="J335">
        <v>2016</v>
      </c>
      <c r="K335">
        <v>11</v>
      </c>
      <c r="L335" t="s">
        <v>112</v>
      </c>
      <c r="M335">
        <v>7507</v>
      </c>
      <c r="N335">
        <v>7518</v>
      </c>
    </row>
    <row r="336" spans="1:14" hidden="1" x14ac:dyDescent="0.2"/>
    <row r="337" spans="1:14" x14ac:dyDescent="0.2">
      <c r="A337" t="s">
        <v>17</v>
      </c>
      <c r="B337" t="s">
        <v>578</v>
      </c>
      <c r="C337" t="s">
        <v>19</v>
      </c>
      <c r="D337" t="s">
        <v>331</v>
      </c>
      <c r="E337" t="s">
        <v>38</v>
      </c>
      <c r="F337" t="s">
        <v>352</v>
      </c>
      <c r="G337" t="s">
        <v>579</v>
      </c>
      <c r="H337" t="s">
        <v>354</v>
      </c>
      <c r="I337" t="s">
        <v>352</v>
      </c>
      <c r="J337">
        <v>2016</v>
      </c>
      <c r="K337">
        <v>11</v>
      </c>
      <c r="L337" t="s">
        <v>25</v>
      </c>
      <c r="M337">
        <v>7507</v>
      </c>
      <c r="N337">
        <v>7518</v>
      </c>
    </row>
    <row r="338" spans="1:14" hidden="1" x14ac:dyDescent="0.2"/>
    <row r="339" spans="1:14" x14ac:dyDescent="0.2">
      <c r="A339" t="s">
        <v>17</v>
      </c>
      <c r="B339" t="s">
        <v>580</v>
      </c>
      <c r="C339" t="s">
        <v>19</v>
      </c>
      <c r="D339" t="s">
        <v>550</v>
      </c>
      <c r="E339" t="s">
        <v>218</v>
      </c>
      <c r="F339" t="s">
        <v>581</v>
      </c>
      <c r="H339" t="s">
        <v>582</v>
      </c>
      <c r="I339" t="s">
        <v>581</v>
      </c>
      <c r="J339">
        <v>2016</v>
      </c>
      <c r="K339">
        <v>14</v>
      </c>
      <c r="L339" t="s">
        <v>25</v>
      </c>
      <c r="M339">
        <v>6479</v>
      </c>
      <c r="N339">
        <v>6486</v>
      </c>
    </row>
    <row r="340" spans="1:14" hidden="1" x14ac:dyDescent="0.2"/>
    <row r="341" spans="1:14" x14ac:dyDescent="0.2">
      <c r="A341" t="s">
        <v>17</v>
      </c>
      <c r="B341" t="s">
        <v>583</v>
      </c>
      <c r="C341" t="s">
        <v>19</v>
      </c>
      <c r="D341" t="s">
        <v>550</v>
      </c>
      <c r="E341" t="s">
        <v>218</v>
      </c>
      <c r="F341" t="s">
        <v>584</v>
      </c>
      <c r="H341" t="s">
        <v>585</v>
      </c>
      <c r="I341" t="s">
        <v>584</v>
      </c>
      <c r="J341">
        <v>2016</v>
      </c>
      <c r="K341">
        <v>154</v>
      </c>
      <c r="L341" t="s">
        <v>25</v>
      </c>
      <c r="M341">
        <v>78</v>
      </c>
      <c r="N341">
        <v>88</v>
      </c>
    </row>
    <row r="342" spans="1:14" hidden="1" x14ac:dyDescent="0.2"/>
    <row r="343" spans="1:14" x14ac:dyDescent="0.2">
      <c r="A343" t="s">
        <v>17</v>
      </c>
      <c r="B343" t="s">
        <v>570</v>
      </c>
      <c r="C343" t="s">
        <v>19</v>
      </c>
      <c r="D343" t="s">
        <v>331</v>
      </c>
      <c r="E343" t="s">
        <v>38</v>
      </c>
      <c r="F343" t="s">
        <v>571</v>
      </c>
      <c r="G343" t="s">
        <v>572</v>
      </c>
      <c r="H343" t="s">
        <v>586</v>
      </c>
      <c r="I343" t="s">
        <v>571</v>
      </c>
      <c r="J343">
        <v>2016</v>
      </c>
      <c r="K343">
        <v>9</v>
      </c>
      <c r="L343">
        <v>12</v>
      </c>
      <c r="M343">
        <v>3420</v>
      </c>
      <c r="N343">
        <v>3427</v>
      </c>
    </row>
    <row r="344" spans="1:14" hidden="1" x14ac:dyDescent="0.2"/>
    <row r="345" spans="1:14" x14ac:dyDescent="0.2">
      <c r="A345" t="s">
        <v>17</v>
      </c>
      <c r="B345" t="s">
        <v>587</v>
      </c>
      <c r="C345" t="s">
        <v>19</v>
      </c>
      <c r="D345" t="s">
        <v>588</v>
      </c>
      <c r="E345" t="s">
        <v>55</v>
      </c>
      <c r="F345" t="s">
        <v>555</v>
      </c>
      <c r="G345" t="s">
        <v>589</v>
      </c>
      <c r="H345" t="s">
        <v>557</v>
      </c>
      <c r="I345" t="s">
        <v>555</v>
      </c>
      <c r="J345">
        <v>2016</v>
      </c>
      <c r="K345">
        <v>26</v>
      </c>
      <c r="L345" t="s">
        <v>25</v>
      </c>
      <c r="M345">
        <v>3220</v>
      </c>
      <c r="N345">
        <v>3222</v>
      </c>
    </row>
    <row r="346" spans="1:14" hidden="1" x14ac:dyDescent="0.2"/>
    <row r="347" spans="1:14" x14ac:dyDescent="0.2">
      <c r="A347" t="s">
        <v>17</v>
      </c>
      <c r="B347" t="s">
        <v>590</v>
      </c>
      <c r="C347" t="s">
        <v>19</v>
      </c>
      <c r="D347" t="s">
        <v>591</v>
      </c>
      <c r="E347" t="s">
        <v>38</v>
      </c>
      <c r="F347" t="s">
        <v>592</v>
      </c>
      <c r="H347" t="s">
        <v>593</v>
      </c>
      <c r="I347" t="s">
        <v>592</v>
      </c>
      <c r="J347">
        <v>2015</v>
      </c>
      <c r="K347">
        <v>2</v>
      </c>
      <c r="L347">
        <v>10</v>
      </c>
      <c r="M347">
        <v>72</v>
      </c>
      <c r="N347">
        <v>93</v>
      </c>
    </row>
    <row r="348" spans="1:14" hidden="1" x14ac:dyDescent="0.2"/>
    <row r="349" spans="1:14" x14ac:dyDescent="0.2">
      <c r="A349" t="s">
        <v>17</v>
      </c>
      <c r="B349" t="s">
        <v>594</v>
      </c>
      <c r="C349" t="s">
        <v>19</v>
      </c>
      <c r="D349" t="s">
        <v>385</v>
      </c>
      <c r="E349" t="s">
        <v>140</v>
      </c>
      <c r="F349" t="s">
        <v>293</v>
      </c>
      <c r="G349" t="s">
        <v>595</v>
      </c>
      <c r="H349" t="s">
        <v>295</v>
      </c>
      <c r="I349" t="s">
        <v>293</v>
      </c>
      <c r="J349">
        <v>2015</v>
      </c>
      <c r="K349">
        <v>759</v>
      </c>
      <c r="L349">
        <v>2</v>
      </c>
      <c r="M349">
        <v>153</v>
      </c>
      <c r="N349">
        <v>157</v>
      </c>
    </row>
    <row r="350" spans="1:14" hidden="1" x14ac:dyDescent="0.2"/>
    <row r="351" spans="1:14" x14ac:dyDescent="0.2">
      <c r="A351" t="s">
        <v>17</v>
      </c>
      <c r="B351" t="s">
        <v>596</v>
      </c>
      <c r="C351" t="s">
        <v>19</v>
      </c>
      <c r="D351" t="s">
        <v>597</v>
      </c>
      <c r="E351" t="s">
        <v>38</v>
      </c>
      <c r="F351" t="s">
        <v>598</v>
      </c>
      <c r="H351" t="s">
        <v>599</v>
      </c>
      <c r="I351" t="s">
        <v>598</v>
      </c>
      <c r="J351">
        <v>2015</v>
      </c>
      <c r="K351">
        <v>44</v>
      </c>
      <c r="L351">
        <v>3</v>
      </c>
      <c r="M351">
        <v>311</v>
      </c>
      <c r="N351">
        <v>321</v>
      </c>
    </row>
    <row r="352" spans="1:14" hidden="1" x14ac:dyDescent="0.2"/>
    <row r="353" spans="1:14" x14ac:dyDescent="0.2">
      <c r="A353" t="s">
        <v>17</v>
      </c>
      <c r="B353" t="s">
        <v>600</v>
      </c>
      <c r="C353" t="s">
        <v>19</v>
      </c>
      <c r="D353" t="s">
        <v>601</v>
      </c>
      <c r="E353" t="s">
        <v>131</v>
      </c>
      <c r="F353" t="s">
        <v>467</v>
      </c>
      <c r="G353" t="s">
        <v>602</v>
      </c>
      <c r="H353" t="s">
        <v>469</v>
      </c>
      <c r="I353" t="s">
        <v>467</v>
      </c>
      <c r="J353">
        <v>2015</v>
      </c>
      <c r="K353">
        <v>10</v>
      </c>
      <c r="L353">
        <v>12</v>
      </c>
      <c r="M353">
        <v>1</v>
      </c>
      <c r="N353">
        <v>15</v>
      </c>
    </row>
    <row r="354" spans="1:14" hidden="1" x14ac:dyDescent="0.2"/>
    <row r="355" spans="1:14" x14ac:dyDescent="0.2">
      <c r="A355" t="s">
        <v>17</v>
      </c>
      <c r="B355" t="s">
        <v>594</v>
      </c>
      <c r="C355" t="s">
        <v>19</v>
      </c>
      <c r="D355" t="s">
        <v>603</v>
      </c>
      <c r="E355" t="s">
        <v>131</v>
      </c>
      <c r="F355" t="s">
        <v>293</v>
      </c>
      <c r="G355" t="s">
        <v>595</v>
      </c>
      <c r="H355" t="s">
        <v>295</v>
      </c>
      <c r="I355" t="s">
        <v>293</v>
      </c>
      <c r="J355">
        <v>2015</v>
      </c>
      <c r="K355">
        <v>759</v>
      </c>
      <c r="L355" t="s">
        <v>112</v>
      </c>
      <c r="M355">
        <v>153</v>
      </c>
      <c r="N355">
        <v>157</v>
      </c>
    </row>
    <row r="356" spans="1:14" hidden="1" x14ac:dyDescent="0.2"/>
    <row r="357" spans="1:14" x14ac:dyDescent="0.2">
      <c r="A357" t="s">
        <v>17</v>
      </c>
      <c r="B357" t="s">
        <v>604</v>
      </c>
      <c r="C357" t="s">
        <v>19</v>
      </c>
      <c r="D357" t="s">
        <v>605</v>
      </c>
      <c r="F357" t="s">
        <v>606</v>
      </c>
      <c r="H357" t="s">
        <v>607</v>
      </c>
      <c r="I357" t="s">
        <v>606</v>
      </c>
      <c r="J357">
        <v>2015</v>
      </c>
      <c r="K357">
        <v>56</v>
      </c>
      <c r="L357" t="s">
        <v>25</v>
      </c>
      <c r="M357">
        <v>5761</v>
      </c>
      <c r="N357">
        <v>5766</v>
      </c>
    </row>
    <row r="358" spans="1:14" hidden="1" x14ac:dyDescent="0.2"/>
    <row r="359" spans="1:14" x14ac:dyDescent="0.2">
      <c r="A359" t="s">
        <v>17</v>
      </c>
      <c r="B359" t="s">
        <v>604</v>
      </c>
      <c r="C359" t="s">
        <v>19</v>
      </c>
      <c r="D359" t="s">
        <v>608</v>
      </c>
      <c r="E359" t="s">
        <v>55</v>
      </c>
      <c r="F359" t="s">
        <v>606</v>
      </c>
      <c r="G359" t="s">
        <v>609</v>
      </c>
      <c r="H359" t="s">
        <v>607</v>
      </c>
      <c r="I359" t="s">
        <v>606</v>
      </c>
      <c r="J359">
        <v>2015</v>
      </c>
      <c r="K359">
        <v>56</v>
      </c>
      <c r="L359">
        <v>42</v>
      </c>
      <c r="M359">
        <v>5761</v>
      </c>
      <c r="N359">
        <v>5766</v>
      </c>
    </row>
    <row r="360" spans="1:14" hidden="1" x14ac:dyDescent="0.2"/>
    <row r="361" spans="1:14" x14ac:dyDescent="0.2">
      <c r="A361" t="s">
        <v>17</v>
      </c>
      <c r="B361" t="s">
        <v>610</v>
      </c>
      <c r="C361" t="s">
        <v>19</v>
      </c>
      <c r="D361" t="s">
        <v>326</v>
      </c>
      <c r="F361" t="s">
        <v>611</v>
      </c>
      <c r="G361" t="s">
        <v>612</v>
      </c>
      <c r="H361" t="s">
        <v>613</v>
      </c>
      <c r="I361" t="s">
        <v>611</v>
      </c>
      <c r="J361">
        <v>2015</v>
      </c>
      <c r="K361">
        <v>1</v>
      </c>
      <c r="L361">
        <v>1</v>
      </c>
      <c r="M361">
        <v>1</v>
      </c>
      <c r="N361">
        <v>26</v>
      </c>
    </row>
    <row r="362" spans="1:14" hidden="1" x14ac:dyDescent="0.2"/>
    <row r="363" spans="1:14" x14ac:dyDescent="0.2">
      <c r="A363" t="s">
        <v>17</v>
      </c>
      <c r="B363" t="s">
        <v>604</v>
      </c>
      <c r="C363" t="s">
        <v>19</v>
      </c>
      <c r="D363" t="s">
        <v>550</v>
      </c>
      <c r="E363" t="s">
        <v>38</v>
      </c>
      <c r="F363" t="s">
        <v>606</v>
      </c>
      <c r="H363" t="s">
        <v>607</v>
      </c>
      <c r="I363" t="s">
        <v>606</v>
      </c>
      <c r="J363">
        <v>2015</v>
      </c>
      <c r="K363">
        <v>56</v>
      </c>
      <c r="L363" t="s">
        <v>25</v>
      </c>
      <c r="M363">
        <v>5761</v>
      </c>
      <c r="N363">
        <v>5766</v>
      </c>
    </row>
    <row r="364" spans="1:14" hidden="1" x14ac:dyDescent="0.2"/>
    <row r="365" spans="1:14" x14ac:dyDescent="0.2">
      <c r="A365" t="s">
        <v>17</v>
      </c>
      <c r="B365" t="s">
        <v>614</v>
      </c>
      <c r="C365" t="s">
        <v>19</v>
      </c>
      <c r="D365" t="s">
        <v>615</v>
      </c>
      <c r="E365" t="s">
        <v>55</v>
      </c>
      <c r="F365" t="s">
        <v>616</v>
      </c>
      <c r="G365" t="s">
        <v>617</v>
      </c>
      <c r="H365" t="s">
        <v>618</v>
      </c>
      <c r="I365" t="s">
        <v>616</v>
      </c>
      <c r="J365">
        <v>2015</v>
      </c>
      <c r="K365">
        <v>44</v>
      </c>
      <c r="L365" s="1" t="s">
        <v>619</v>
      </c>
      <c r="M365">
        <v>1134</v>
      </c>
      <c r="N365">
        <v>1145</v>
      </c>
    </row>
    <row r="366" spans="1:14" hidden="1" x14ac:dyDescent="0.2"/>
    <row r="367" spans="1:14" x14ac:dyDescent="0.2">
      <c r="A367" t="s">
        <v>17</v>
      </c>
      <c r="B367" t="s">
        <v>620</v>
      </c>
      <c r="C367" t="s">
        <v>19</v>
      </c>
      <c r="D367" t="s">
        <v>621</v>
      </c>
      <c r="E367" t="s">
        <v>131</v>
      </c>
      <c r="F367" t="s">
        <v>622</v>
      </c>
      <c r="G367" t="s">
        <v>623</v>
      </c>
      <c r="H367" t="s">
        <v>624</v>
      </c>
      <c r="I367" t="s">
        <v>622</v>
      </c>
      <c r="J367">
        <v>2015</v>
      </c>
      <c r="K367">
        <v>463</v>
      </c>
      <c r="L367" t="s">
        <v>25</v>
      </c>
      <c r="M367">
        <v>787</v>
      </c>
      <c r="N367">
        <v>792</v>
      </c>
    </row>
    <row r="368" spans="1:14" hidden="1" x14ac:dyDescent="0.2"/>
    <row r="369" spans="1:14" x14ac:dyDescent="0.2">
      <c r="A369" t="s">
        <v>17</v>
      </c>
      <c r="B369" t="s">
        <v>625</v>
      </c>
      <c r="C369" t="s">
        <v>19</v>
      </c>
      <c r="D369" t="s">
        <v>626</v>
      </c>
      <c r="E369" t="s">
        <v>131</v>
      </c>
      <c r="F369" t="s">
        <v>627</v>
      </c>
      <c r="G369" t="s">
        <v>628</v>
      </c>
      <c r="H369" t="s">
        <v>629</v>
      </c>
      <c r="I369" t="s">
        <v>627</v>
      </c>
      <c r="J369">
        <v>2015</v>
      </c>
      <c r="K369">
        <v>25</v>
      </c>
      <c r="L369">
        <v>7</v>
      </c>
      <c r="M369">
        <v>73117</v>
      </c>
      <c r="N369">
        <v>73117</v>
      </c>
    </row>
    <row r="370" spans="1:14" hidden="1" x14ac:dyDescent="0.2"/>
    <row r="371" spans="1:14" x14ac:dyDescent="0.2">
      <c r="A371" t="s">
        <v>17</v>
      </c>
      <c r="B371" t="s">
        <v>630</v>
      </c>
      <c r="C371" t="s">
        <v>19</v>
      </c>
      <c r="D371" t="s">
        <v>631</v>
      </c>
      <c r="E371" t="s">
        <v>55</v>
      </c>
      <c r="F371" t="s">
        <v>606</v>
      </c>
      <c r="G371" t="s">
        <v>632</v>
      </c>
      <c r="H371" t="s">
        <v>607</v>
      </c>
      <c r="I371" t="s">
        <v>606</v>
      </c>
      <c r="J371">
        <v>2015</v>
      </c>
      <c r="K371">
        <v>56</v>
      </c>
      <c r="L371" t="s">
        <v>25</v>
      </c>
      <c r="M371">
        <v>2437</v>
      </c>
      <c r="N371">
        <v>2440</v>
      </c>
    </row>
    <row r="372" spans="1:14" hidden="1" x14ac:dyDescent="0.2"/>
    <row r="373" spans="1:14" x14ac:dyDescent="0.2">
      <c r="A373" t="s">
        <v>17</v>
      </c>
      <c r="B373" t="s">
        <v>633</v>
      </c>
      <c r="C373" t="s">
        <v>19</v>
      </c>
      <c r="D373" t="s">
        <v>634</v>
      </c>
      <c r="E373" t="s">
        <v>140</v>
      </c>
      <c r="F373" t="s">
        <v>635</v>
      </c>
      <c r="G373" t="s">
        <v>636</v>
      </c>
      <c r="H373" t="s">
        <v>637</v>
      </c>
      <c r="I373" t="s">
        <v>635</v>
      </c>
      <c r="J373">
        <v>2015</v>
      </c>
      <c r="K373">
        <v>13</v>
      </c>
      <c r="L373" t="s">
        <v>25</v>
      </c>
      <c r="M373">
        <v>1726</v>
      </c>
      <c r="N373">
        <v>1738</v>
      </c>
    </row>
    <row r="374" spans="1:14" hidden="1" x14ac:dyDescent="0.2"/>
    <row r="375" spans="1:14" x14ac:dyDescent="0.2">
      <c r="A375" t="s">
        <v>17</v>
      </c>
      <c r="B375" t="s">
        <v>638</v>
      </c>
      <c r="C375" t="s">
        <v>19</v>
      </c>
      <c r="D375" t="s">
        <v>639</v>
      </c>
      <c r="E375" t="s">
        <v>55</v>
      </c>
      <c r="F375" t="s">
        <v>81</v>
      </c>
      <c r="G375" t="s">
        <v>640</v>
      </c>
      <c r="H375" t="s">
        <v>83</v>
      </c>
      <c r="I375" t="s">
        <v>81</v>
      </c>
      <c r="J375">
        <v>2015</v>
      </c>
      <c r="K375">
        <v>39</v>
      </c>
      <c r="L375" t="s">
        <v>25</v>
      </c>
      <c r="M375">
        <v>3084</v>
      </c>
      <c r="N375">
        <v>3092</v>
      </c>
    </row>
    <row r="376" spans="1:14" hidden="1" x14ac:dyDescent="0.2"/>
    <row r="377" spans="1:14" x14ac:dyDescent="0.2">
      <c r="A377" t="s">
        <v>17</v>
      </c>
      <c r="B377" t="s">
        <v>630</v>
      </c>
      <c r="C377" t="s">
        <v>19</v>
      </c>
      <c r="D377" t="s">
        <v>641</v>
      </c>
      <c r="E377" t="s">
        <v>55</v>
      </c>
      <c r="F377" t="s">
        <v>606</v>
      </c>
      <c r="G377" t="s">
        <v>642</v>
      </c>
      <c r="H377" t="s">
        <v>607</v>
      </c>
      <c r="I377" t="s">
        <v>606</v>
      </c>
      <c r="J377">
        <v>2015</v>
      </c>
      <c r="K377">
        <v>56</v>
      </c>
      <c r="L377" t="s">
        <v>25</v>
      </c>
      <c r="M377">
        <v>2437</v>
      </c>
      <c r="N377">
        <v>2440</v>
      </c>
    </row>
    <row r="378" spans="1:14" hidden="1" x14ac:dyDescent="0.2"/>
    <row r="379" spans="1:14" x14ac:dyDescent="0.2">
      <c r="A379" t="s">
        <v>17</v>
      </c>
      <c r="B379" t="s">
        <v>643</v>
      </c>
      <c r="C379" t="s">
        <v>19</v>
      </c>
      <c r="D379" t="s">
        <v>530</v>
      </c>
      <c r="E379" t="s">
        <v>55</v>
      </c>
      <c r="F379" t="s">
        <v>81</v>
      </c>
      <c r="G379" t="s">
        <v>644</v>
      </c>
      <c r="H379" t="s">
        <v>83</v>
      </c>
      <c r="I379" t="s">
        <v>81</v>
      </c>
      <c r="J379">
        <v>2015</v>
      </c>
      <c r="K379">
        <v>39</v>
      </c>
      <c r="L379" t="s">
        <v>25</v>
      </c>
      <c r="M379">
        <v>3084</v>
      </c>
      <c r="N379">
        <v>3092</v>
      </c>
    </row>
    <row r="380" spans="1:14" hidden="1" x14ac:dyDescent="0.2"/>
    <row r="381" spans="1:14" x14ac:dyDescent="0.2">
      <c r="A381" t="s">
        <v>17</v>
      </c>
      <c r="B381" t="s">
        <v>645</v>
      </c>
      <c r="C381" t="s">
        <v>19</v>
      </c>
      <c r="D381" t="s">
        <v>522</v>
      </c>
      <c r="E381" t="s">
        <v>416</v>
      </c>
      <c r="F381" t="s">
        <v>646</v>
      </c>
      <c r="G381" t="s">
        <v>647</v>
      </c>
      <c r="H381" t="s">
        <v>648</v>
      </c>
      <c r="I381" t="s">
        <v>646</v>
      </c>
      <c r="J381">
        <v>2015</v>
      </c>
      <c r="K381">
        <v>8</v>
      </c>
      <c r="L381">
        <v>2</v>
      </c>
      <c r="M381">
        <v>55</v>
      </c>
      <c r="N381">
        <v>58</v>
      </c>
    </row>
    <row r="382" spans="1:14" hidden="1" x14ac:dyDescent="0.2"/>
    <row r="383" spans="1:14" x14ac:dyDescent="0.2">
      <c r="A383" t="s">
        <v>17</v>
      </c>
      <c r="B383" t="s">
        <v>649</v>
      </c>
      <c r="C383" t="s">
        <v>19</v>
      </c>
      <c r="D383" t="s">
        <v>522</v>
      </c>
      <c r="E383" t="s">
        <v>38</v>
      </c>
      <c r="F383" t="s">
        <v>592</v>
      </c>
      <c r="H383" t="s">
        <v>593</v>
      </c>
      <c r="I383" t="s">
        <v>592</v>
      </c>
      <c r="J383">
        <v>2014</v>
      </c>
      <c r="K383">
        <v>1</v>
      </c>
      <c r="L383">
        <v>9</v>
      </c>
      <c r="M383">
        <v>109</v>
      </c>
      <c r="N383">
        <v>122</v>
      </c>
    </row>
    <row r="384" spans="1:14" hidden="1" x14ac:dyDescent="0.2"/>
    <row r="385" spans="1:14" x14ac:dyDescent="0.2">
      <c r="A385" t="s">
        <v>17</v>
      </c>
      <c r="B385" t="s">
        <v>650</v>
      </c>
      <c r="C385" t="s">
        <v>19</v>
      </c>
      <c r="D385" t="s">
        <v>651</v>
      </c>
      <c r="E385" t="s">
        <v>86</v>
      </c>
      <c r="F385" t="s">
        <v>581</v>
      </c>
      <c r="G385" t="s">
        <v>652</v>
      </c>
      <c r="H385" t="s">
        <v>653</v>
      </c>
      <c r="I385" t="s">
        <v>581</v>
      </c>
      <c r="J385">
        <v>2014</v>
      </c>
      <c r="K385">
        <v>12</v>
      </c>
      <c r="L385" t="s">
        <v>25</v>
      </c>
      <c r="M385">
        <v>6406</v>
      </c>
      <c r="N385">
        <v>6413</v>
      </c>
    </row>
    <row r="386" spans="1:14" hidden="1" x14ac:dyDescent="0.2"/>
    <row r="387" spans="1:14" x14ac:dyDescent="0.2">
      <c r="A387" t="s">
        <v>17</v>
      </c>
      <c r="B387" t="s">
        <v>654</v>
      </c>
      <c r="C387" t="s">
        <v>19</v>
      </c>
      <c r="D387" t="s">
        <v>153</v>
      </c>
      <c r="E387" t="s">
        <v>86</v>
      </c>
      <c r="F387" t="s">
        <v>181</v>
      </c>
      <c r="G387" t="s">
        <v>655</v>
      </c>
      <c r="H387" t="s">
        <v>183</v>
      </c>
      <c r="I387" t="s">
        <v>181</v>
      </c>
      <c r="J387">
        <v>2014</v>
      </c>
      <c r="K387">
        <v>45</v>
      </c>
      <c r="L387" t="s">
        <v>112</v>
      </c>
      <c r="M387">
        <v>1</v>
      </c>
      <c r="N387">
        <v>8</v>
      </c>
    </row>
    <row r="388" spans="1:14" hidden="1" x14ac:dyDescent="0.2"/>
    <row r="389" spans="1:14" x14ac:dyDescent="0.2">
      <c r="A389" t="s">
        <v>17</v>
      </c>
      <c r="B389" t="s">
        <v>656</v>
      </c>
      <c r="C389" t="s">
        <v>19</v>
      </c>
      <c r="D389" t="s">
        <v>153</v>
      </c>
      <c r="E389" t="s">
        <v>131</v>
      </c>
      <c r="F389" t="s">
        <v>534</v>
      </c>
      <c r="G389" t="s">
        <v>657</v>
      </c>
      <c r="H389" t="s">
        <v>536</v>
      </c>
      <c r="I389" t="s">
        <v>534</v>
      </c>
      <c r="J389">
        <v>2014</v>
      </c>
      <c r="K389">
        <v>177</v>
      </c>
      <c r="L389" t="s">
        <v>112</v>
      </c>
      <c r="M389">
        <v>62</v>
      </c>
      <c r="N389">
        <v>69</v>
      </c>
    </row>
    <row r="390" spans="1:14" hidden="1" x14ac:dyDescent="0.2"/>
    <row r="391" spans="1:14" x14ac:dyDescent="0.2">
      <c r="A391" t="s">
        <v>17</v>
      </c>
      <c r="B391" t="s">
        <v>658</v>
      </c>
      <c r="C391" t="s">
        <v>19</v>
      </c>
      <c r="D391" t="s">
        <v>659</v>
      </c>
      <c r="E391" t="s">
        <v>131</v>
      </c>
      <c r="F391" t="s">
        <v>660</v>
      </c>
      <c r="H391" t="s">
        <v>661</v>
      </c>
      <c r="I391" t="s">
        <v>660</v>
      </c>
      <c r="J391">
        <v>2014</v>
      </c>
      <c r="K391">
        <v>21</v>
      </c>
      <c r="L391" t="s">
        <v>25</v>
      </c>
      <c r="M391">
        <v>23</v>
      </c>
      <c r="N391">
        <v>30</v>
      </c>
    </row>
    <row r="392" spans="1:14" hidden="1" x14ac:dyDescent="0.2"/>
    <row r="393" spans="1:14" x14ac:dyDescent="0.2">
      <c r="A393" t="s">
        <v>17</v>
      </c>
      <c r="B393" t="s">
        <v>662</v>
      </c>
      <c r="C393" t="s">
        <v>19</v>
      </c>
      <c r="D393" t="s">
        <v>663</v>
      </c>
      <c r="E393" t="s">
        <v>86</v>
      </c>
      <c r="F393" t="s">
        <v>346</v>
      </c>
      <c r="G393" t="s">
        <v>664</v>
      </c>
      <c r="H393" t="s">
        <v>348</v>
      </c>
      <c r="I393" t="s">
        <v>346</v>
      </c>
      <c r="J393">
        <v>2014</v>
      </c>
      <c r="K393">
        <v>4</v>
      </c>
      <c r="L393" t="s">
        <v>112</v>
      </c>
      <c r="M393">
        <v>697</v>
      </c>
      <c r="N393">
        <v>704</v>
      </c>
    </row>
    <row r="394" spans="1:14" hidden="1" x14ac:dyDescent="0.2"/>
    <row r="395" spans="1:14" x14ac:dyDescent="0.2">
      <c r="A395" t="s">
        <v>17</v>
      </c>
      <c r="B395" t="s">
        <v>665</v>
      </c>
      <c r="C395" t="s">
        <v>19</v>
      </c>
      <c r="D395" t="s">
        <v>666</v>
      </c>
      <c r="E395" t="s">
        <v>38</v>
      </c>
      <c r="F395" t="s">
        <v>667</v>
      </c>
      <c r="G395" t="s">
        <v>668</v>
      </c>
      <c r="H395" t="s">
        <v>669</v>
      </c>
      <c r="I395" t="s">
        <v>667</v>
      </c>
      <c r="J395">
        <v>2014</v>
      </c>
      <c r="K395">
        <v>52</v>
      </c>
      <c r="L395" t="s">
        <v>112</v>
      </c>
      <c r="M395">
        <v>38</v>
      </c>
      <c r="N395">
        <v>40</v>
      </c>
    </row>
    <row r="396" spans="1:14" hidden="1" x14ac:dyDescent="0.2"/>
    <row r="397" spans="1:14" x14ac:dyDescent="0.2">
      <c r="A397" t="s">
        <v>17</v>
      </c>
      <c r="B397" t="s">
        <v>670</v>
      </c>
      <c r="C397" t="s">
        <v>19</v>
      </c>
      <c r="D397" t="s">
        <v>530</v>
      </c>
      <c r="E397" t="s">
        <v>55</v>
      </c>
      <c r="F397" t="s">
        <v>346</v>
      </c>
      <c r="G397" t="s">
        <v>671</v>
      </c>
      <c r="H397" t="s">
        <v>348</v>
      </c>
      <c r="I397" t="s">
        <v>346</v>
      </c>
      <c r="J397">
        <v>2014</v>
      </c>
      <c r="K397">
        <v>4</v>
      </c>
      <c r="L397" t="s">
        <v>25</v>
      </c>
      <c r="M397">
        <v>697</v>
      </c>
      <c r="N397">
        <v>704</v>
      </c>
    </row>
    <row r="398" spans="1:14" hidden="1" x14ac:dyDescent="0.2"/>
    <row r="399" spans="1:14" x14ac:dyDescent="0.2">
      <c r="A399" t="s">
        <v>17</v>
      </c>
      <c r="B399" t="s">
        <v>672</v>
      </c>
      <c r="C399" t="s">
        <v>19</v>
      </c>
      <c r="D399" t="s">
        <v>550</v>
      </c>
      <c r="E399" t="s">
        <v>131</v>
      </c>
      <c r="F399" t="s">
        <v>673</v>
      </c>
      <c r="G399" t="s">
        <v>674</v>
      </c>
      <c r="H399" t="s">
        <v>675</v>
      </c>
      <c r="I399" t="s">
        <v>673</v>
      </c>
      <c r="J399">
        <v>2014</v>
      </c>
      <c r="K399">
        <v>27</v>
      </c>
      <c r="L399" t="s">
        <v>25</v>
      </c>
      <c r="M399">
        <v>265</v>
      </c>
      <c r="N399">
        <v>268</v>
      </c>
    </row>
    <row r="400" spans="1:14" hidden="1" x14ac:dyDescent="0.2"/>
    <row r="401" spans="1:14" x14ac:dyDescent="0.2">
      <c r="A401" t="s">
        <v>17</v>
      </c>
      <c r="B401" t="s">
        <v>676</v>
      </c>
      <c r="C401" t="s">
        <v>19</v>
      </c>
      <c r="D401" t="s">
        <v>550</v>
      </c>
      <c r="E401" t="s">
        <v>131</v>
      </c>
      <c r="F401" t="s">
        <v>673</v>
      </c>
      <c r="G401" t="s">
        <v>677</v>
      </c>
      <c r="H401" t="s">
        <v>675</v>
      </c>
      <c r="I401" t="s">
        <v>673</v>
      </c>
      <c r="J401">
        <v>2014</v>
      </c>
      <c r="K401">
        <v>27</v>
      </c>
      <c r="L401" t="s">
        <v>25</v>
      </c>
      <c r="M401">
        <v>670</v>
      </c>
      <c r="N401">
        <v>675</v>
      </c>
    </row>
    <row r="402" spans="1:14" hidden="1" x14ac:dyDescent="0.2"/>
    <row r="403" spans="1:14" x14ac:dyDescent="0.2">
      <c r="A403" t="s">
        <v>17</v>
      </c>
      <c r="B403" t="s">
        <v>678</v>
      </c>
      <c r="C403" t="s">
        <v>19</v>
      </c>
      <c r="D403" t="s">
        <v>641</v>
      </c>
      <c r="E403" t="s">
        <v>679</v>
      </c>
      <c r="F403" t="s">
        <v>531</v>
      </c>
      <c r="G403" t="s">
        <v>680</v>
      </c>
      <c r="H403" t="s">
        <v>532</v>
      </c>
      <c r="I403" t="s">
        <v>531</v>
      </c>
      <c r="J403">
        <v>2014</v>
      </c>
      <c r="K403">
        <v>193</v>
      </c>
      <c r="L403" t="s">
        <v>25</v>
      </c>
      <c r="M403">
        <v>391</v>
      </c>
      <c r="N403">
        <v>399</v>
      </c>
    </row>
    <row r="404" spans="1:14" hidden="1" x14ac:dyDescent="0.2"/>
    <row r="405" spans="1:14" x14ac:dyDescent="0.2">
      <c r="A405" t="s">
        <v>17</v>
      </c>
      <c r="B405" t="s">
        <v>681</v>
      </c>
      <c r="C405" t="s">
        <v>19</v>
      </c>
      <c r="D405" t="s">
        <v>682</v>
      </c>
      <c r="E405" t="s">
        <v>683</v>
      </c>
      <c r="F405" t="s">
        <v>684</v>
      </c>
      <c r="H405" t="s">
        <v>685</v>
      </c>
      <c r="I405" t="s">
        <v>684</v>
      </c>
      <c r="J405">
        <v>2014</v>
      </c>
      <c r="K405">
        <v>20</v>
      </c>
      <c r="L405">
        <v>2</v>
      </c>
      <c r="M405">
        <v>87</v>
      </c>
      <c r="N405">
        <v>94</v>
      </c>
    </row>
    <row r="406" spans="1:14" hidden="1" x14ac:dyDescent="0.2"/>
    <row r="407" spans="1:14" x14ac:dyDescent="0.2">
      <c r="A407" t="s">
        <v>17</v>
      </c>
      <c r="B407" t="s">
        <v>686</v>
      </c>
      <c r="C407" t="s">
        <v>19</v>
      </c>
      <c r="D407" t="s">
        <v>687</v>
      </c>
      <c r="E407" t="s">
        <v>38</v>
      </c>
      <c r="F407" t="s">
        <v>688</v>
      </c>
      <c r="G407" t="s">
        <v>689</v>
      </c>
      <c r="H407" t="s">
        <v>690</v>
      </c>
      <c r="I407" t="s">
        <v>688</v>
      </c>
      <c r="J407">
        <v>2014</v>
      </c>
      <c r="K407">
        <v>76</v>
      </c>
      <c r="L407" t="s">
        <v>112</v>
      </c>
      <c r="M407">
        <v>79</v>
      </c>
      <c r="N407">
        <v>86</v>
      </c>
    </row>
    <row r="408" spans="1:14" hidden="1" x14ac:dyDescent="0.2"/>
    <row r="409" spans="1:14" x14ac:dyDescent="0.2">
      <c r="A409" t="s">
        <v>17</v>
      </c>
      <c r="B409" t="s">
        <v>691</v>
      </c>
      <c r="C409" t="s">
        <v>19</v>
      </c>
      <c r="D409" t="s">
        <v>692</v>
      </c>
      <c r="E409" t="s">
        <v>140</v>
      </c>
      <c r="F409" t="s">
        <v>360</v>
      </c>
      <c r="G409" t="s">
        <v>693</v>
      </c>
      <c r="H409" t="s">
        <v>362</v>
      </c>
      <c r="I409" t="s">
        <v>360</v>
      </c>
      <c r="J409">
        <v>2014</v>
      </c>
      <c r="K409">
        <v>14</v>
      </c>
      <c r="L409" t="s">
        <v>112</v>
      </c>
      <c r="M409">
        <v>1358</v>
      </c>
      <c r="N409">
        <v>1371</v>
      </c>
    </row>
    <row r="410" spans="1:14" hidden="1" x14ac:dyDescent="0.2"/>
    <row r="411" spans="1:14" x14ac:dyDescent="0.2">
      <c r="A411" t="s">
        <v>17</v>
      </c>
      <c r="B411" t="s">
        <v>694</v>
      </c>
      <c r="C411" t="s">
        <v>19</v>
      </c>
      <c r="D411" t="s">
        <v>641</v>
      </c>
      <c r="E411" t="s">
        <v>140</v>
      </c>
      <c r="F411" t="s">
        <v>360</v>
      </c>
      <c r="G411" t="s">
        <v>695</v>
      </c>
      <c r="H411" t="s">
        <v>362</v>
      </c>
      <c r="I411" t="s">
        <v>360</v>
      </c>
      <c r="J411">
        <v>2014</v>
      </c>
      <c r="K411">
        <v>14</v>
      </c>
      <c r="L411" t="s">
        <v>25</v>
      </c>
      <c r="M411">
        <v>1358</v>
      </c>
      <c r="N411">
        <v>1371</v>
      </c>
    </row>
    <row r="412" spans="1:14" hidden="1" x14ac:dyDescent="0.2"/>
    <row r="413" spans="1:14" x14ac:dyDescent="0.2">
      <c r="A413" t="s">
        <v>17</v>
      </c>
      <c r="B413" t="s">
        <v>696</v>
      </c>
      <c r="C413" t="s">
        <v>19</v>
      </c>
      <c r="D413" t="s">
        <v>697</v>
      </c>
      <c r="E413" t="s">
        <v>38</v>
      </c>
      <c r="F413" t="s">
        <v>531</v>
      </c>
      <c r="G413" t="s">
        <v>698</v>
      </c>
      <c r="H413" t="s">
        <v>532</v>
      </c>
      <c r="I413" t="s">
        <v>531</v>
      </c>
      <c r="J413">
        <v>2014</v>
      </c>
      <c r="K413">
        <v>193</v>
      </c>
      <c r="L413" t="s">
        <v>112</v>
      </c>
      <c r="M413">
        <v>391</v>
      </c>
      <c r="N413">
        <v>399</v>
      </c>
    </row>
    <row r="414" spans="1:14" hidden="1" x14ac:dyDescent="0.2"/>
    <row r="415" spans="1:14" x14ac:dyDescent="0.2">
      <c r="A415" t="s">
        <v>17</v>
      </c>
      <c r="B415" t="s">
        <v>699</v>
      </c>
      <c r="C415" t="s">
        <v>19</v>
      </c>
      <c r="D415" t="s">
        <v>700</v>
      </c>
      <c r="E415" t="s">
        <v>38</v>
      </c>
      <c r="F415" t="s">
        <v>606</v>
      </c>
      <c r="G415" t="s">
        <v>701</v>
      </c>
      <c r="H415" t="s">
        <v>607</v>
      </c>
      <c r="I415" t="s">
        <v>606</v>
      </c>
      <c r="J415">
        <v>2014</v>
      </c>
      <c r="K415">
        <v>55</v>
      </c>
      <c r="L415" t="s">
        <v>112</v>
      </c>
      <c r="M415">
        <v>873</v>
      </c>
      <c r="N415">
        <v>876</v>
      </c>
    </row>
    <row r="416" spans="1:14" hidden="1" x14ac:dyDescent="0.2"/>
    <row r="417" spans="1:14" x14ac:dyDescent="0.2">
      <c r="A417" t="s">
        <v>17</v>
      </c>
      <c r="B417" t="s">
        <v>702</v>
      </c>
      <c r="C417" t="s">
        <v>19</v>
      </c>
      <c r="D417" t="s">
        <v>703</v>
      </c>
      <c r="E417" t="s">
        <v>38</v>
      </c>
      <c r="F417" t="s">
        <v>688</v>
      </c>
      <c r="G417" t="s">
        <v>704</v>
      </c>
      <c r="H417" t="s">
        <v>690</v>
      </c>
      <c r="I417" t="s">
        <v>688</v>
      </c>
      <c r="J417">
        <v>2013</v>
      </c>
      <c r="K417">
        <v>67</v>
      </c>
      <c r="L417" t="s">
        <v>112</v>
      </c>
      <c r="M417">
        <v>60</v>
      </c>
      <c r="N417">
        <v>63</v>
      </c>
    </row>
    <row r="418" spans="1:14" hidden="1" x14ac:dyDescent="0.2"/>
    <row r="419" spans="1:14" x14ac:dyDescent="0.2">
      <c r="A419" t="s">
        <v>17</v>
      </c>
      <c r="B419" t="s">
        <v>705</v>
      </c>
      <c r="C419" t="s">
        <v>19</v>
      </c>
      <c r="D419" t="s">
        <v>706</v>
      </c>
      <c r="E419" t="s">
        <v>109</v>
      </c>
      <c r="F419" t="s">
        <v>707</v>
      </c>
      <c r="H419" t="s">
        <v>708</v>
      </c>
      <c r="I419" t="s">
        <v>707</v>
      </c>
      <c r="J419">
        <v>2012</v>
      </c>
      <c r="K419">
        <v>106</v>
      </c>
      <c r="L419" t="s">
        <v>112</v>
      </c>
      <c r="M419">
        <v>1015</v>
      </c>
      <c r="N419">
        <v>1018</v>
      </c>
    </row>
    <row r="420" spans="1:14" hidden="1" x14ac:dyDescent="0.2"/>
    <row r="421" spans="1:14" x14ac:dyDescent="0.2">
      <c r="A421" t="s">
        <v>17</v>
      </c>
      <c r="B421" t="s">
        <v>709</v>
      </c>
      <c r="C421" t="s">
        <v>19</v>
      </c>
      <c r="D421" t="s">
        <v>196</v>
      </c>
      <c r="E421" t="s">
        <v>109</v>
      </c>
      <c r="F421" t="s">
        <v>710</v>
      </c>
      <c r="H421" t="s">
        <v>711</v>
      </c>
      <c r="I421" t="s">
        <v>710</v>
      </c>
      <c r="J421">
        <v>2012</v>
      </c>
      <c r="K421">
        <v>56</v>
      </c>
      <c r="L421">
        <v>1</v>
      </c>
      <c r="M421">
        <v>141</v>
      </c>
      <c r="N421">
        <v>146</v>
      </c>
    </row>
    <row r="422" spans="1:14" hidden="1" x14ac:dyDescent="0.2"/>
    <row r="423" spans="1:14" x14ac:dyDescent="0.2">
      <c r="A423" t="s">
        <v>17</v>
      </c>
      <c r="B423" t="s">
        <v>712</v>
      </c>
      <c r="C423" t="s">
        <v>19</v>
      </c>
      <c r="D423" t="s">
        <v>713</v>
      </c>
      <c r="E423" t="s">
        <v>38</v>
      </c>
      <c r="F423" t="s">
        <v>714</v>
      </c>
      <c r="G423" t="s">
        <v>715</v>
      </c>
      <c r="H423" t="s">
        <v>716</v>
      </c>
      <c r="I423" t="s">
        <v>714</v>
      </c>
      <c r="J423">
        <v>2012</v>
      </c>
      <c r="K423">
        <v>10</v>
      </c>
      <c r="L423">
        <v>4</v>
      </c>
      <c r="M423">
        <v>287</v>
      </c>
      <c r="N423">
        <v>295</v>
      </c>
    </row>
    <row r="424" spans="1:14" hidden="1" x14ac:dyDescent="0.2"/>
    <row r="425" spans="1:14" x14ac:dyDescent="0.2">
      <c r="A425" t="s">
        <v>17</v>
      </c>
      <c r="B425" t="s">
        <v>717</v>
      </c>
      <c r="C425" t="s">
        <v>19</v>
      </c>
      <c r="D425" t="s">
        <v>54</v>
      </c>
      <c r="E425" t="s">
        <v>683</v>
      </c>
      <c r="F425" t="s">
        <v>718</v>
      </c>
      <c r="H425" t="s">
        <v>719</v>
      </c>
      <c r="I425" t="s">
        <v>718</v>
      </c>
      <c r="J425">
        <v>2012</v>
      </c>
      <c r="K425">
        <v>58</v>
      </c>
      <c r="L425">
        <v>1</v>
      </c>
      <c r="M425">
        <v>46</v>
      </c>
      <c r="N425">
        <v>54</v>
      </c>
    </row>
    <row r="426" spans="1:14" hidden="1" x14ac:dyDescent="0.2"/>
    <row r="427" spans="1:14" x14ac:dyDescent="0.2">
      <c r="A427" t="s">
        <v>17</v>
      </c>
      <c r="B427" t="s">
        <v>720</v>
      </c>
      <c r="C427" t="s">
        <v>19</v>
      </c>
      <c r="D427" t="s">
        <v>713</v>
      </c>
      <c r="E427" t="s">
        <v>683</v>
      </c>
      <c r="F427" t="s">
        <v>721</v>
      </c>
      <c r="H427" t="s">
        <v>722</v>
      </c>
      <c r="I427" t="s">
        <v>721</v>
      </c>
      <c r="J427">
        <v>2010</v>
      </c>
      <c r="K427">
        <v>1277</v>
      </c>
      <c r="L427" t="s">
        <v>112</v>
      </c>
      <c r="M427">
        <v>1</v>
      </c>
      <c r="N427">
        <v>4</v>
      </c>
    </row>
    <row r="428" spans="1:14" hidden="1" x14ac:dyDescent="0.2"/>
    <row r="429" spans="1:14" x14ac:dyDescent="0.2">
      <c r="A429" t="s">
        <v>17</v>
      </c>
      <c r="B429" t="s">
        <v>723</v>
      </c>
      <c r="C429" t="s">
        <v>19</v>
      </c>
      <c r="D429" t="s">
        <v>724</v>
      </c>
      <c r="E429" t="s">
        <v>38</v>
      </c>
      <c r="F429" t="s">
        <v>725</v>
      </c>
      <c r="H429" t="s">
        <v>726</v>
      </c>
      <c r="I429" t="s">
        <v>725</v>
      </c>
      <c r="J429">
        <v>2008</v>
      </c>
      <c r="K429">
        <v>1</v>
      </c>
      <c r="L429" t="s">
        <v>25</v>
      </c>
      <c r="M429">
        <v>1</v>
      </c>
      <c r="N429">
        <v>280</v>
      </c>
    </row>
    <row r="430" spans="1:14" hidden="1" x14ac:dyDescent="0.2"/>
    <row r="431" spans="1:14" x14ac:dyDescent="0.2">
      <c r="A431" t="s">
        <v>17</v>
      </c>
      <c r="B431" t="s">
        <v>727</v>
      </c>
      <c r="C431" t="s">
        <v>19</v>
      </c>
      <c r="D431" t="s">
        <v>728</v>
      </c>
      <c r="E431" t="s">
        <v>38</v>
      </c>
      <c r="F431" t="s">
        <v>725</v>
      </c>
      <c r="H431" t="s">
        <v>726</v>
      </c>
      <c r="I431" t="s">
        <v>725</v>
      </c>
      <c r="J431">
        <v>2008</v>
      </c>
      <c r="K431">
        <v>1</v>
      </c>
      <c r="L431" t="s">
        <v>112</v>
      </c>
      <c r="M431">
        <v>195</v>
      </c>
      <c r="N431">
        <v>210</v>
      </c>
    </row>
    <row r="432" spans="1:14" hidden="1" x14ac:dyDescent="0.2"/>
    <row r="433" spans="1:14" x14ac:dyDescent="0.2">
      <c r="A433" t="s">
        <v>17</v>
      </c>
      <c r="B433" t="s">
        <v>729</v>
      </c>
      <c r="C433" t="s">
        <v>19</v>
      </c>
      <c r="D433" t="s">
        <v>730</v>
      </c>
      <c r="E433" t="s">
        <v>38</v>
      </c>
      <c r="F433" t="s">
        <v>731</v>
      </c>
      <c r="H433">
        <v>0</v>
      </c>
      <c r="I433" t="s">
        <v>731</v>
      </c>
      <c r="J433">
        <v>2008</v>
      </c>
      <c r="K433" t="s">
        <v>25</v>
      </c>
      <c r="L433" t="s">
        <v>25</v>
      </c>
      <c r="M433" t="s">
        <v>32</v>
      </c>
      <c r="N433" t="s">
        <v>25</v>
      </c>
    </row>
    <row r="434" spans="1:14" hidden="1" x14ac:dyDescent="0.2"/>
    <row r="435" spans="1:14" x14ac:dyDescent="0.2">
      <c r="A435" t="s">
        <v>17</v>
      </c>
      <c r="B435" t="s">
        <v>732</v>
      </c>
      <c r="C435" t="s">
        <v>19</v>
      </c>
      <c r="D435" t="s">
        <v>733</v>
      </c>
      <c r="E435" t="s">
        <v>38</v>
      </c>
      <c r="F435" t="s">
        <v>734</v>
      </c>
      <c r="H435">
        <v>0</v>
      </c>
      <c r="I435" t="s">
        <v>734</v>
      </c>
      <c r="J435">
        <v>2008</v>
      </c>
      <c r="K435" t="s">
        <v>25</v>
      </c>
      <c r="L435" t="s">
        <v>25</v>
      </c>
      <c r="M435" t="s">
        <v>32</v>
      </c>
      <c r="N435" t="s">
        <v>25</v>
      </c>
    </row>
    <row r="436" spans="1:14" hidden="1" x14ac:dyDescent="0.2"/>
    <row r="437" spans="1:14" x14ac:dyDescent="0.2">
      <c r="A437" t="s">
        <v>17</v>
      </c>
      <c r="B437" t="s">
        <v>735</v>
      </c>
      <c r="C437" t="s">
        <v>19</v>
      </c>
      <c r="D437" t="s">
        <v>736</v>
      </c>
      <c r="E437" t="s">
        <v>38</v>
      </c>
      <c r="F437" t="s">
        <v>737</v>
      </c>
      <c r="H437" t="s">
        <v>738</v>
      </c>
      <c r="I437" t="s">
        <v>737</v>
      </c>
      <c r="J437">
        <v>2007</v>
      </c>
      <c r="K437">
        <v>12</v>
      </c>
      <c r="L437">
        <v>1</v>
      </c>
      <c r="M437">
        <v>37</v>
      </c>
      <c r="N437">
        <v>45</v>
      </c>
    </row>
    <row r="438" spans="1:14" hidden="1" x14ac:dyDescent="0.2"/>
    <row r="439" spans="1:14" x14ac:dyDescent="0.2">
      <c r="A439" t="s">
        <v>17</v>
      </c>
      <c r="B439" t="s">
        <v>739</v>
      </c>
      <c r="C439" t="s">
        <v>19</v>
      </c>
      <c r="D439" t="s">
        <v>54</v>
      </c>
      <c r="E439" t="s">
        <v>683</v>
      </c>
      <c r="F439" t="s">
        <v>740</v>
      </c>
      <c r="G439" t="s">
        <v>741</v>
      </c>
      <c r="H439" t="s">
        <v>742</v>
      </c>
      <c r="I439" t="s">
        <v>740</v>
      </c>
      <c r="J439">
        <v>2007</v>
      </c>
      <c r="K439">
        <v>1</v>
      </c>
      <c r="L439">
        <v>1</v>
      </c>
      <c r="M439">
        <v>89</v>
      </c>
      <c r="N439">
        <v>94</v>
      </c>
    </row>
    <row r="440" spans="1:14" hidden="1" x14ac:dyDescent="0.2"/>
    <row r="441" spans="1:14" x14ac:dyDescent="0.2">
      <c r="A441" t="s">
        <v>17</v>
      </c>
      <c r="B441" t="s">
        <v>743</v>
      </c>
      <c r="C441" t="s">
        <v>19</v>
      </c>
      <c r="D441" t="s">
        <v>54</v>
      </c>
      <c r="E441" t="s">
        <v>683</v>
      </c>
      <c r="F441" t="s">
        <v>718</v>
      </c>
      <c r="H441" t="s">
        <v>719</v>
      </c>
      <c r="I441" t="s">
        <v>718</v>
      </c>
      <c r="J441">
        <v>2007</v>
      </c>
      <c r="K441">
        <v>53</v>
      </c>
      <c r="L441">
        <v>4</v>
      </c>
      <c r="M441">
        <v>303</v>
      </c>
      <c r="N441">
        <v>306</v>
      </c>
    </row>
    <row r="442" spans="1:14" hidden="1" x14ac:dyDescent="0.2"/>
    <row r="443" spans="1:14" x14ac:dyDescent="0.2">
      <c r="A443" t="s">
        <v>17</v>
      </c>
      <c r="B443" t="s">
        <v>744</v>
      </c>
      <c r="C443" t="s">
        <v>272</v>
      </c>
      <c r="D443" t="s">
        <v>745</v>
      </c>
      <c r="E443" t="s">
        <v>38</v>
      </c>
      <c r="F443" t="s">
        <v>746</v>
      </c>
      <c r="H443">
        <v>0</v>
      </c>
      <c r="I443" t="s">
        <v>746</v>
      </c>
      <c r="J443">
        <v>2007</v>
      </c>
      <c r="K443">
        <v>1</v>
      </c>
      <c r="L443">
        <v>1</v>
      </c>
      <c r="M443" t="s">
        <v>32</v>
      </c>
      <c r="N443" t="s">
        <v>25</v>
      </c>
    </row>
    <row r="444" spans="1:14" hidden="1" x14ac:dyDescent="0.2"/>
    <row r="445" spans="1:14" x14ac:dyDescent="0.2">
      <c r="A445" t="s">
        <v>17</v>
      </c>
      <c r="B445" t="s">
        <v>747</v>
      </c>
      <c r="C445" t="s">
        <v>19</v>
      </c>
      <c r="D445" t="s">
        <v>748</v>
      </c>
      <c r="E445" t="s">
        <v>683</v>
      </c>
      <c r="F445" t="s">
        <v>718</v>
      </c>
      <c r="H445" t="s">
        <v>719</v>
      </c>
      <c r="I445" t="s">
        <v>718</v>
      </c>
      <c r="J445">
        <v>2006</v>
      </c>
      <c r="K445">
        <v>52</v>
      </c>
      <c r="L445">
        <v>6</v>
      </c>
      <c r="M445">
        <v>534</v>
      </c>
      <c r="N445">
        <v>539</v>
      </c>
    </row>
    <row r="446" spans="1:14" hidden="1" x14ac:dyDescent="0.2"/>
    <row r="447" spans="1:14" x14ac:dyDescent="0.2">
      <c r="A447" t="s">
        <v>17</v>
      </c>
      <c r="B447" t="s">
        <v>749</v>
      </c>
      <c r="C447" t="s">
        <v>19</v>
      </c>
      <c r="D447" t="s">
        <v>750</v>
      </c>
      <c r="E447" t="s">
        <v>131</v>
      </c>
      <c r="F447" t="s">
        <v>751</v>
      </c>
      <c r="H447" t="s">
        <v>752</v>
      </c>
      <c r="I447" t="s">
        <v>751</v>
      </c>
      <c r="J447">
        <v>2006</v>
      </c>
      <c r="K447">
        <v>99</v>
      </c>
      <c r="L447">
        <v>99</v>
      </c>
      <c r="M447">
        <v>12352</v>
      </c>
      <c r="N447">
        <v>12356</v>
      </c>
    </row>
    <row r="448" spans="1:14" hidden="1" x14ac:dyDescent="0.2"/>
    <row r="449" spans="1:14" x14ac:dyDescent="0.2">
      <c r="A449" t="s">
        <v>17</v>
      </c>
      <c r="B449" t="s">
        <v>753</v>
      </c>
      <c r="C449" t="s">
        <v>19</v>
      </c>
      <c r="D449" t="s">
        <v>54</v>
      </c>
      <c r="E449" t="s">
        <v>754</v>
      </c>
      <c r="F449" t="s">
        <v>755</v>
      </c>
      <c r="H449" t="s">
        <v>756</v>
      </c>
      <c r="I449" t="s">
        <v>755</v>
      </c>
      <c r="J449">
        <v>2006</v>
      </c>
      <c r="K449">
        <v>24</v>
      </c>
      <c r="L449">
        <v>4</v>
      </c>
      <c r="M449">
        <v>1873</v>
      </c>
      <c r="N449">
        <v>1877</v>
      </c>
    </row>
    <row r="450" spans="1:14" hidden="1" x14ac:dyDescent="0.2"/>
    <row r="451" spans="1:14" x14ac:dyDescent="0.2">
      <c r="A451" t="s">
        <v>17</v>
      </c>
      <c r="B451" t="s">
        <v>757</v>
      </c>
      <c r="C451" t="s">
        <v>19</v>
      </c>
      <c r="D451" t="s">
        <v>758</v>
      </c>
      <c r="E451" t="s">
        <v>38</v>
      </c>
      <c r="F451" t="s">
        <v>759</v>
      </c>
      <c r="H451" t="s">
        <v>760</v>
      </c>
      <c r="I451" t="s">
        <v>759</v>
      </c>
      <c r="J451">
        <v>2006</v>
      </c>
      <c r="K451">
        <v>1</v>
      </c>
      <c r="L451" t="s">
        <v>112</v>
      </c>
      <c r="M451">
        <v>1</v>
      </c>
      <c r="N451">
        <v>49</v>
      </c>
    </row>
    <row r="452" spans="1:14" hidden="1" x14ac:dyDescent="0.2"/>
    <row r="453" spans="1:14" x14ac:dyDescent="0.2">
      <c r="A453" t="s">
        <v>17</v>
      </c>
      <c r="B453" t="s">
        <v>761</v>
      </c>
      <c r="C453" t="s">
        <v>19</v>
      </c>
      <c r="D453" t="s">
        <v>762</v>
      </c>
      <c r="E453" t="s">
        <v>38</v>
      </c>
      <c r="F453" t="s">
        <v>763</v>
      </c>
      <c r="H453">
        <v>0</v>
      </c>
      <c r="I453" t="s">
        <v>763</v>
      </c>
      <c r="J453">
        <v>2006</v>
      </c>
      <c r="K453" t="s">
        <v>25</v>
      </c>
      <c r="L453" t="s">
        <v>25</v>
      </c>
      <c r="M453">
        <v>46</v>
      </c>
      <c r="N453" t="s">
        <v>25</v>
      </c>
    </row>
    <row r="454" spans="1:14" hidden="1" x14ac:dyDescent="0.2"/>
    <row r="455" spans="1:14" x14ac:dyDescent="0.2">
      <c r="A455" t="s">
        <v>17</v>
      </c>
      <c r="B455" t="s">
        <v>764</v>
      </c>
      <c r="C455" t="s">
        <v>19</v>
      </c>
      <c r="D455" t="s">
        <v>765</v>
      </c>
      <c r="E455" t="s">
        <v>38</v>
      </c>
      <c r="F455" t="s">
        <v>737</v>
      </c>
      <c r="H455" t="s">
        <v>738</v>
      </c>
      <c r="I455" t="s">
        <v>737</v>
      </c>
      <c r="J455">
        <v>2006</v>
      </c>
      <c r="K455">
        <v>11</v>
      </c>
      <c r="L455" t="s">
        <v>112</v>
      </c>
      <c r="M455">
        <v>1</v>
      </c>
      <c r="N455">
        <v>139</v>
      </c>
    </row>
    <row r="456" spans="1:14" hidden="1" x14ac:dyDescent="0.2"/>
    <row r="457" spans="1:14" x14ac:dyDescent="0.2">
      <c r="A457" t="s">
        <v>17</v>
      </c>
      <c r="B457" t="s">
        <v>766</v>
      </c>
      <c r="C457" t="s">
        <v>19</v>
      </c>
      <c r="D457" t="s">
        <v>767</v>
      </c>
      <c r="E457" t="s">
        <v>38</v>
      </c>
      <c r="F457" t="s">
        <v>759</v>
      </c>
      <c r="H457" t="s">
        <v>760</v>
      </c>
      <c r="I457" t="s">
        <v>759</v>
      </c>
      <c r="J457">
        <v>2006</v>
      </c>
      <c r="K457">
        <v>1</v>
      </c>
      <c r="L457">
        <v>1</v>
      </c>
      <c r="M457">
        <v>4</v>
      </c>
      <c r="N457">
        <v>49</v>
      </c>
    </row>
  </sheetData>
  <autoFilter ref="A1:Q457">
    <filterColumn colId="0">
      <customFilters>
        <customFilter operator="notEqual" val=" "/>
      </customFilters>
    </filterColumn>
  </autoFilter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90"/>
  <sheetViews>
    <sheetView topLeftCell="A82" workbookViewId="0">
      <selection activeCell="B196" sqref="B196"/>
    </sheetView>
  </sheetViews>
  <sheetFormatPr baseColWidth="10" defaultRowHeight="12.75" x14ac:dyDescent="0.2"/>
  <cols>
    <col min="2" max="2" width="34.42578125" customWidth="1"/>
    <col min="3" max="3" width="14.7109375" customWidth="1"/>
    <col min="4" max="4" width="20.28515625" customWidth="1"/>
    <col min="5" max="5" width="17.42578125" bestFit="1" customWidth="1"/>
    <col min="6" max="6" width="18.42578125" customWidth="1"/>
    <col min="7" max="7" width="8.42578125" customWidth="1"/>
    <col min="8" max="8" width="10.140625" bestFit="1" customWidth="1"/>
    <col min="9" max="9" width="19.5703125" customWidth="1"/>
    <col min="10" max="10" width="6.85546875" bestFit="1" customWidth="1"/>
    <col min="11" max="11" width="11.42578125" bestFit="1" customWidth="1"/>
    <col min="12" max="12" width="11.28515625" bestFit="1" customWidth="1"/>
    <col min="13" max="13" width="14.85546875" bestFit="1" customWidth="1"/>
    <col min="14" max="14" width="13.5703125" bestFit="1" customWidth="1"/>
    <col min="15" max="15" width="10.7109375" bestFit="1" customWidth="1"/>
  </cols>
  <sheetData>
    <row r="1" spans="1:17" s="2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t="s">
        <v>17</v>
      </c>
      <c r="B2" t="s">
        <v>437</v>
      </c>
      <c r="C2" t="s">
        <v>19</v>
      </c>
      <c r="D2" t="s">
        <v>436</v>
      </c>
      <c r="E2" t="s">
        <v>55</v>
      </c>
      <c r="F2" t="s">
        <v>375</v>
      </c>
      <c r="G2" t="s">
        <v>438</v>
      </c>
      <c r="H2" t="s">
        <v>384</v>
      </c>
      <c r="I2" t="s">
        <v>375</v>
      </c>
      <c r="J2">
        <v>2018</v>
      </c>
      <c r="K2">
        <v>10</v>
      </c>
      <c r="L2" t="s">
        <v>25</v>
      </c>
      <c r="M2">
        <v>1196</v>
      </c>
      <c r="N2">
        <v>1202</v>
      </c>
      <c r="P2" t="s">
        <v>770</v>
      </c>
    </row>
    <row r="3" spans="1:17" x14ac:dyDescent="0.2">
      <c r="A3" t="s">
        <v>17</v>
      </c>
      <c r="B3" t="s">
        <v>258</v>
      </c>
      <c r="C3" t="s">
        <v>19</v>
      </c>
      <c r="D3" t="s">
        <v>242</v>
      </c>
      <c r="E3" t="s">
        <v>131</v>
      </c>
      <c r="F3" t="s">
        <v>259</v>
      </c>
      <c r="G3" t="s">
        <v>260</v>
      </c>
      <c r="H3" t="s">
        <v>261</v>
      </c>
      <c r="I3" t="s">
        <v>259</v>
      </c>
      <c r="J3">
        <v>2019</v>
      </c>
      <c r="K3">
        <v>107</v>
      </c>
      <c r="L3">
        <v>3</v>
      </c>
      <c r="M3">
        <v>439</v>
      </c>
      <c r="N3">
        <v>446</v>
      </c>
      <c r="P3" t="s">
        <v>771</v>
      </c>
    </row>
    <row r="4" spans="1:17" x14ac:dyDescent="0.2">
      <c r="A4" t="s">
        <v>17</v>
      </c>
      <c r="B4" t="s">
        <v>241</v>
      </c>
      <c r="C4" t="s">
        <v>19</v>
      </c>
      <c r="D4" t="s">
        <v>242</v>
      </c>
      <c r="F4" t="s">
        <v>243</v>
      </c>
      <c r="G4" t="s">
        <v>244</v>
      </c>
      <c r="H4" t="s">
        <v>245</v>
      </c>
      <c r="I4" t="s">
        <v>243</v>
      </c>
      <c r="J4">
        <v>2019</v>
      </c>
      <c r="K4">
        <v>4</v>
      </c>
      <c r="L4" t="s">
        <v>25</v>
      </c>
      <c r="M4">
        <v>562</v>
      </c>
      <c r="N4">
        <v>574</v>
      </c>
      <c r="P4" t="s">
        <v>771</v>
      </c>
    </row>
    <row r="5" spans="1:17" x14ac:dyDescent="0.2">
      <c r="A5" t="s">
        <v>17</v>
      </c>
      <c r="B5" t="s">
        <v>289</v>
      </c>
      <c r="C5" t="s">
        <v>19</v>
      </c>
      <c r="D5" t="s">
        <v>158</v>
      </c>
      <c r="F5" t="s">
        <v>159</v>
      </c>
      <c r="G5" t="s">
        <v>290</v>
      </c>
      <c r="H5" t="s">
        <v>161</v>
      </c>
      <c r="I5" t="s">
        <v>159</v>
      </c>
      <c r="J5">
        <v>2019</v>
      </c>
      <c r="K5">
        <v>11401</v>
      </c>
      <c r="L5" t="s">
        <v>112</v>
      </c>
      <c r="M5">
        <v>384</v>
      </c>
      <c r="N5">
        <v>391</v>
      </c>
      <c r="P5" t="s">
        <v>772</v>
      </c>
    </row>
    <row r="6" spans="1:17" x14ac:dyDescent="0.2">
      <c r="A6" t="s">
        <v>17</v>
      </c>
      <c r="B6" t="s">
        <v>190</v>
      </c>
      <c r="C6" t="s">
        <v>19</v>
      </c>
      <c r="D6" t="s">
        <v>191</v>
      </c>
      <c r="E6" t="s">
        <v>55</v>
      </c>
      <c r="F6" t="s">
        <v>192</v>
      </c>
      <c r="G6" t="s">
        <v>193</v>
      </c>
      <c r="H6" t="s">
        <v>194</v>
      </c>
      <c r="I6" t="s">
        <v>192</v>
      </c>
      <c r="J6">
        <v>2020</v>
      </c>
      <c r="K6">
        <v>224</v>
      </c>
      <c r="L6" t="s">
        <v>25</v>
      </c>
      <c r="M6">
        <v>1</v>
      </c>
      <c r="N6">
        <v>7</v>
      </c>
      <c r="P6" t="s">
        <v>770</v>
      </c>
    </row>
    <row r="7" spans="1:17" x14ac:dyDescent="0.2">
      <c r="A7" t="s">
        <v>17</v>
      </c>
      <c r="B7" t="s">
        <v>262</v>
      </c>
      <c r="C7" t="s">
        <v>19</v>
      </c>
      <c r="D7" t="s">
        <v>263</v>
      </c>
      <c r="F7" t="s">
        <v>264</v>
      </c>
      <c r="G7" t="s">
        <v>265</v>
      </c>
      <c r="H7" t="s">
        <v>266</v>
      </c>
      <c r="I7" t="s">
        <v>264</v>
      </c>
      <c r="J7">
        <v>2019</v>
      </c>
      <c r="K7">
        <v>7</v>
      </c>
      <c r="L7" t="s">
        <v>25</v>
      </c>
      <c r="M7">
        <v>98182</v>
      </c>
      <c r="N7">
        <v>98196</v>
      </c>
      <c r="P7" t="s">
        <v>772</v>
      </c>
    </row>
    <row r="8" spans="1:17" x14ac:dyDescent="0.2">
      <c r="A8" t="s">
        <v>17</v>
      </c>
      <c r="B8" t="s">
        <v>349</v>
      </c>
      <c r="C8" t="s">
        <v>19</v>
      </c>
      <c r="D8" t="s">
        <v>350</v>
      </c>
      <c r="E8" t="s">
        <v>351</v>
      </c>
      <c r="F8" t="s">
        <v>352</v>
      </c>
      <c r="G8" t="s">
        <v>353</v>
      </c>
      <c r="H8" t="s">
        <v>354</v>
      </c>
      <c r="I8" t="s">
        <v>352</v>
      </c>
      <c r="J8">
        <v>2018</v>
      </c>
      <c r="K8">
        <v>13</v>
      </c>
      <c r="L8" t="s">
        <v>112</v>
      </c>
      <c r="M8">
        <v>8711</v>
      </c>
      <c r="N8">
        <v>8722</v>
      </c>
      <c r="P8" t="s">
        <v>770</v>
      </c>
    </row>
    <row r="9" spans="1:17" x14ac:dyDescent="0.2">
      <c r="A9" t="s">
        <v>17</v>
      </c>
      <c r="B9" t="s">
        <v>397</v>
      </c>
      <c r="C9" t="s">
        <v>19</v>
      </c>
      <c r="D9" t="s">
        <v>398</v>
      </c>
      <c r="E9" t="s">
        <v>38</v>
      </c>
      <c r="F9" t="s">
        <v>399</v>
      </c>
      <c r="G9" t="s">
        <v>400</v>
      </c>
      <c r="H9" t="s">
        <v>401</v>
      </c>
      <c r="I9" t="s">
        <v>399</v>
      </c>
      <c r="J9">
        <v>2018</v>
      </c>
      <c r="K9">
        <v>40</v>
      </c>
      <c r="L9" t="s">
        <v>42</v>
      </c>
      <c r="M9">
        <v>1</v>
      </c>
      <c r="N9">
        <v>17</v>
      </c>
      <c r="P9" t="s">
        <v>771</v>
      </c>
    </row>
    <row r="10" spans="1:17" x14ac:dyDescent="0.2">
      <c r="A10" t="s">
        <v>17</v>
      </c>
      <c r="B10" t="s">
        <v>175</v>
      </c>
      <c r="C10" t="s">
        <v>19</v>
      </c>
      <c r="D10" t="s">
        <v>176</v>
      </c>
      <c r="E10" t="s">
        <v>140</v>
      </c>
      <c r="F10" t="s">
        <v>177</v>
      </c>
      <c r="G10" t="s">
        <v>178</v>
      </c>
      <c r="H10" t="s">
        <v>179</v>
      </c>
      <c r="I10" t="s">
        <v>177</v>
      </c>
      <c r="J10">
        <v>2020</v>
      </c>
      <c r="K10">
        <v>11</v>
      </c>
      <c r="L10" t="s">
        <v>25</v>
      </c>
      <c r="M10">
        <v>1</v>
      </c>
      <c r="N10">
        <v>20</v>
      </c>
      <c r="P10" t="s">
        <v>771</v>
      </c>
      <c r="Q10" t="s">
        <v>770</v>
      </c>
    </row>
    <row r="11" spans="1:17" x14ac:dyDescent="0.2">
      <c r="A11" t="s">
        <v>17</v>
      </c>
      <c r="B11" t="s">
        <v>43</v>
      </c>
      <c r="C11" t="s">
        <v>19</v>
      </c>
      <c r="D11" t="s">
        <v>44</v>
      </c>
      <c r="E11" t="s">
        <v>38</v>
      </c>
      <c r="F11" t="s">
        <v>45</v>
      </c>
      <c r="G11" t="s">
        <v>46</v>
      </c>
      <c r="H11" t="s">
        <v>47</v>
      </c>
      <c r="I11" t="s">
        <v>45</v>
      </c>
      <c r="J11">
        <v>2021</v>
      </c>
      <c r="K11">
        <v>25</v>
      </c>
      <c r="L11">
        <v>2</v>
      </c>
      <c r="M11">
        <v>13</v>
      </c>
      <c r="N11">
        <v>29</v>
      </c>
      <c r="P11" t="s">
        <v>771</v>
      </c>
    </row>
    <row r="12" spans="1:17" x14ac:dyDescent="0.2">
      <c r="A12" t="s">
        <v>17</v>
      </c>
      <c r="B12" t="s">
        <v>275</v>
      </c>
      <c r="C12" t="s">
        <v>19</v>
      </c>
      <c r="D12" t="s">
        <v>276</v>
      </c>
      <c r="E12" t="s">
        <v>109</v>
      </c>
      <c r="F12" t="s">
        <v>277</v>
      </c>
      <c r="G12" t="s">
        <v>278</v>
      </c>
      <c r="H12" t="s">
        <v>279</v>
      </c>
      <c r="I12" t="s">
        <v>277</v>
      </c>
      <c r="J12">
        <v>2019</v>
      </c>
      <c r="K12">
        <v>31</v>
      </c>
      <c r="L12" t="s">
        <v>25</v>
      </c>
      <c r="M12">
        <v>695</v>
      </c>
      <c r="N12">
        <v>703</v>
      </c>
      <c r="P12" t="s">
        <v>770</v>
      </c>
      <c r="Q12" t="s">
        <v>771</v>
      </c>
    </row>
    <row r="13" spans="1:17" x14ac:dyDescent="0.2">
      <c r="A13" t="s">
        <v>17</v>
      </c>
      <c r="B13" t="s">
        <v>36</v>
      </c>
      <c r="C13" t="s">
        <v>19</v>
      </c>
      <c r="D13" t="s">
        <v>37</v>
      </c>
      <c r="E13" t="s">
        <v>38</v>
      </c>
      <c r="F13" t="s">
        <v>39</v>
      </c>
      <c r="G13" t="s">
        <v>40</v>
      </c>
      <c r="H13" t="s">
        <v>41</v>
      </c>
      <c r="I13" t="s">
        <v>39</v>
      </c>
      <c r="J13">
        <v>2021</v>
      </c>
      <c r="K13">
        <v>25</v>
      </c>
      <c r="L13" t="s">
        <v>42</v>
      </c>
      <c r="M13">
        <v>263</v>
      </c>
      <c r="N13">
        <v>273</v>
      </c>
      <c r="P13" t="s">
        <v>771</v>
      </c>
    </row>
    <row r="14" spans="1:17" x14ac:dyDescent="0.2">
      <c r="A14" t="s">
        <v>17</v>
      </c>
      <c r="B14" t="s">
        <v>309</v>
      </c>
      <c r="C14" t="s">
        <v>19</v>
      </c>
      <c r="D14" t="s">
        <v>67</v>
      </c>
      <c r="E14" t="s">
        <v>131</v>
      </c>
      <c r="F14" t="s">
        <v>310</v>
      </c>
      <c r="H14" t="s">
        <v>311</v>
      </c>
      <c r="I14" t="s">
        <v>310</v>
      </c>
      <c r="J14">
        <v>2019</v>
      </c>
      <c r="K14">
        <v>50</v>
      </c>
      <c r="L14" t="s">
        <v>112</v>
      </c>
      <c r="M14">
        <v>52</v>
      </c>
      <c r="N14">
        <v>57</v>
      </c>
      <c r="P14" t="s">
        <v>771</v>
      </c>
    </row>
    <row r="15" spans="1:17" x14ac:dyDescent="0.2">
      <c r="A15" t="s">
        <v>17</v>
      </c>
      <c r="B15" t="s">
        <v>33</v>
      </c>
      <c r="C15" t="s">
        <v>19</v>
      </c>
      <c r="D15" t="s">
        <v>20</v>
      </c>
      <c r="E15" t="s">
        <v>21</v>
      </c>
      <c r="F15" t="s">
        <v>22</v>
      </c>
      <c r="G15" t="s">
        <v>34</v>
      </c>
      <c r="H15" t="s">
        <v>24</v>
      </c>
      <c r="I15" t="s">
        <v>22</v>
      </c>
      <c r="J15">
        <v>2021</v>
      </c>
      <c r="K15">
        <v>1246</v>
      </c>
      <c r="L15" t="s">
        <v>25</v>
      </c>
      <c r="M15">
        <v>131162</v>
      </c>
      <c r="N15" t="s">
        <v>35</v>
      </c>
      <c r="P15" t="s">
        <v>770</v>
      </c>
    </row>
    <row r="16" spans="1:17" x14ac:dyDescent="0.2">
      <c r="A16" t="s">
        <v>17</v>
      </c>
      <c r="B16" t="s">
        <v>84</v>
      </c>
      <c r="C16" t="s">
        <v>19</v>
      </c>
      <c r="D16" t="s">
        <v>85</v>
      </c>
      <c r="E16" t="s">
        <v>86</v>
      </c>
      <c r="F16" t="s">
        <v>87</v>
      </c>
      <c r="G16" t="s">
        <v>88</v>
      </c>
      <c r="H16" t="s">
        <v>89</v>
      </c>
      <c r="I16" t="s">
        <v>87</v>
      </c>
      <c r="J16">
        <v>2021</v>
      </c>
      <c r="K16">
        <v>11</v>
      </c>
      <c r="L16">
        <v>11</v>
      </c>
      <c r="M16">
        <v>5950</v>
      </c>
      <c r="N16">
        <v>5965</v>
      </c>
      <c r="P16" t="s">
        <v>771</v>
      </c>
    </row>
    <row r="17" spans="1:17" x14ac:dyDescent="0.2">
      <c r="A17" t="s">
        <v>17</v>
      </c>
      <c r="B17" t="s">
        <v>390</v>
      </c>
      <c r="C17" t="s">
        <v>19</v>
      </c>
      <c r="D17" t="s">
        <v>379</v>
      </c>
      <c r="E17" t="s">
        <v>55</v>
      </c>
      <c r="F17" t="s">
        <v>391</v>
      </c>
      <c r="G17" t="s">
        <v>392</v>
      </c>
      <c r="H17" t="s">
        <v>393</v>
      </c>
      <c r="I17" t="s">
        <v>391</v>
      </c>
      <c r="J17">
        <v>2018</v>
      </c>
      <c r="K17">
        <v>37</v>
      </c>
      <c r="L17" t="s">
        <v>25</v>
      </c>
      <c r="M17">
        <v>57</v>
      </c>
      <c r="N17">
        <v>65</v>
      </c>
      <c r="P17" t="s">
        <v>773</v>
      </c>
    </row>
    <row r="18" spans="1:17" x14ac:dyDescent="0.2">
      <c r="A18" t="s">
        <v>17</v>
      </c>
      <c r="B18" t="s">
        <v>344</v>
      </c>
      <c r="C18" t="s">
        <v>19</v>
      </c>
      <c r="D18" t="s">
        <v>345</v>
      </c>
      <c r="E18" t="s">
        <v>55</v>
      </c>
      <c r="F18" t="s">
        <v>346</v>
      </c>
      <c r="G18" t="s">
        <v>347</v>
      </c>
      <c r="H18" t="s">
        <v>348</v>
      </c>
      <c r="I18" t="s">
        <v>346</v>
      </c>
      <c r="J18">
        <v>2018</v>
      </c>
      <c r="K18">
        <v>8</v>
      </c>
      <c r="L18" t="s">
        <v>25</v>
      </c>
      <c r="M18">
        <v>31261</v>
      </c>
      <c r="N18">
        <v>31266</v>
      </c>
      <c r="P18" t="s">
        <v>770</v>
      </c>
      <c r="Q18" t="s">
        <v>771</v>
      </c>
    </row>
    <row r="19" spans="1:17" x14ac:dyDescent="0.2">
      <c r="A19" t="s">
        <v>17</v>
      </c>
      <c r="B19" t="s">
        <v>434</v>
      </c>
      <c r="C19" t="s">
        <v>19</v>
      </c>
      <c r="D19" t="s">
        <v>385</v>
      </c>
      <c r="E19" t="s">
        <v>422</v>
      </c>
      <c r="F19" t="s">
        <v>352</v>
      </c>
      <c r="G19" t="s">
        <v>435</v>
      </c>
      <c r="H19" t="s">
        <v>354</v>
      </c>
      <c r="I19" t="s">
        <v>352</v>
      </c>
      <c r="J19">
        <v>2018</v>
      </c>
      <c r="K19">
        <v>13</v>
      </c>
      <c r="L19" t="s">
        <v>112</v>
      </c>
      <c r="M19">
        <v>5005</v>
      </c>
      <c r="N19">
        <v>5015</v>
      </c>
      <c r="P19" t="s">
        <v>770</v>
      </c>
      <c r="Q19" t="s">
        <v>771</v>
      </c>
    </row>
    <row r="20" spans="1:17" x14ac:dyDescent="0.2">
      <c r="A20" t="s">
        <v>17</v>
      </c>
      <c r="B20" t="s">
        <v>330</v>
      </c>
      <c r="C20" t="s">
        <v>19</v>
      </c>
      <c r="D20" t="s">
        <v>331</v>
      </c>
      <c r="E20" t="s">
        <v>332</v>
      </c>
      <c r="F20" t="s">
        <v>333</v>
      </c>
      <c r="G20" t="s">
        <v>334</v>
      </c>
      <c r="H20" t="s">
        <v>335</v>
      </c>
      <c r="I20" t="s">
        <v>333</v>
      </c>
      <c r="J20">
        <v>2018</v>
      </c>
      <c r="K20">
        <v>34</v>
      </c>
      <c r="L20">
        <v>10</v>
      </c>
      <c r="M20">
        <v>1171</v>
      </c>
      <c r="N20">
        <v>1175</v>
      </c>
      <c r="P20" t="s">
        <v>771</v>
      </c>
      <c r="Q20" t="s">
        <v>770</v>
      </c>
    </row>
    <row r="21" spans="1:17" x14ac:dyDescent="0.2">
      <c r="A21" t="s">
        <v>17</v>
      </c>
      <c r="B21" t="s">
        <v>404</v>
      </c>
      <c r="C21" t="s">
        <v>19</v>
      </c>
      <c r="D21" t="s">
        <v>405</v>
      </c>
      <c r="E21" t="s">
        <v>21</v>
      </c>
      <c r="F21" t="s">
        <v>406</v>
      </c>
      <c r="G21" t="s">
        <v>407</v>
      </c>
      <c r="H21" t="s">
        <v>408</v>
      </c>
      <c r="I21" t="s">
        <v>406</v>
      </c>
      <c r="J21">
        <v>2018</v>
      </c>
      <c r="K21">
        <v>73</v>
      </c>
      <c r="L21" t="s">
        <v>25</v>
      </c>
      <c r="M21">
        <v>504</v>
      </c>
      <c r="N21">
        <v>511</v>
      </c>
      <c r="P21" t="s">
        <v>771</v>
      </c>
      <c r="Q21" t="s">
        <v>770</v>
      </c>
    </row>
    <row r="22" spans="1:17" x14ac:dyDescent="0.2">
      <c r="A22" t="s">
        <v>17</v>
      </c>
      <c r="B22" t="s">
        <v>307</v>
      </c>
      <c r="C22" t="s">
        <v>19</v>
      </c>
      <c r="D22" t="s">
        <v>768</v>
      </c>
      <c r="E22" t="s">
        <v>298</v>
      </c>
      <c r="F22" t="s">
        <v>299</v>
      </c>
      <c r="G22" t="s">
        <v>300</v>
      </c>
      <c r="H22" t="s">
        <v>301</v>
      </c>
      <c r="I22" t="s">
        <v>299</v>
      </c>
      <c r="J22">
        <v>2019</v>
      </c>
      <c r="K22">
        <v>9</v>
      </c>
      <c r="L22" t="s">
        <v>112</v>
      </c>
      <c r="M22">
        <v>62</v>
      </c>
      <c r="N22">
        <v>69</v>
      </c>
      <c r="P22" t="s">
        <v>770</v>
      </c>
      <c r="Q22" t="s">
        <v>771</v>
      </c>
    </row>
    <row r="23" spans="1:17" x14ac:dyDescent="0.2">
      <c r="A23" t="s">
        <v>17</v>
      </c>
      <c r="B23" t="s">
        <v>338</v>
      </c>
      <c r="C23" t="s">
        <v>19</v>
      </c>
      <c r="D23" t="s">
        <v>339</v>
      </c>
      <c r="E23" t="s">
        <v>109</v>
      </c>
      <c r="F23" t="s">
        <v>277</v>
      </c>
      <c r="G23" s="3" t="s">
        <v>340</v>
      </c>
      <c r="H23" t="s">
        <v>279</v>
      </c>
      <c r="I23" t="s">
        <v>277</v>
      </c>
      <c r="J23">
        <v>2018</v>
      </c>
      <c r="K23">
        <v>30</v>
      </c>
      <c r="L23" t="s">
        <v>341</v>
      </c>
      <c r="M23">
        <v>2760</v>
      </c>
      <c r="N23">
        <v>2767</v>
      </c>
      <c r="P23" t="s">
        <v>770</v>
      </c>
      <c r="Q23" t="s">
        <v>771</v>
      </c>
    </row>
    <row r="24" spans="1:17" x14ac:dyDescent="0.2">
      <c r="A24" t="s">
        <v>17</v>
      </c>
      <c r="B24" t="s">
        <v>370</v>
      </c>
      <c r="C24" t="s">
        <v>19</v>
      </c>
      <c r="D24" t="s">
        <v>371</v>
      </c>
      <c r="E24" t="s">
        <v>140</v>
      </c>
      <c r="F24" t="s">
        <v>282</v>
      </c>
      <c r="G24" t="s">
        <v>372</v>
      </c>
      <c r="H24" t="s">
        <v>284</v>
      </c>
      <c r="I24" t="s">
        <v>282</v>
      </c>
      <c r="J24">
        <v>2018</v>
      </c>
      <c r="K24">
        <v>23</v>
      </c>
      <c r="L24" t="s">
        <v>112</v>
      </c>
      <c r="M24">
        <v>2013</v>
      </c>
      <c r="N24">
        <v>2029</v>
      </c>
      <c r="P24" t="s">
        <v>770</v>
      </c>
    </row>
    <row r="25" spans="1:17" x14ac:dyDescent="0.2">
      <c r="A25" t="s">
        <v>17</v>
      </c>
      <c r="B25" t="s">
        <v>113</v>
      </c>
      <c r="C25" t="s">
        <v>19</v>
      </c>
      <c r="D25" t="s">
        <v>114</v>
      </c>
      <c r="E25" t="s">
        <v>115</v>
      </c>
      <c r="F25" t="s">
        <v>98</v>
      </c>
      <c r="G25" t="s">
        <v>99</v>
      </c>
      <c r="H25" t="s">
        <v>116</v>
      </c>
      <c r="I25" t="s">
        <v>98</v>
      </c>
      <c r="J25">
        <v>2020</v>
      </c>
      <c r="K25">
        <v>68</v>
      </c>
      <c r="L25">
        <v>2</v>
      </c>
      <c r="M25">
        <v>177</v>
      </c>
      <c r="N25">
        <v>189</v>
      </c>
      <c r="P25" t="s">
        <v>771</v>
      </c>
    </row>
    <row r="26" spans="1:17" x14ac:dyDescent="0.2">
      <c r="A26" t="s">
        <v>17</v>
      </c>
      <c r="B26" t="s">
        <v>201</v>
      </c>
      <c r="C26" t="s">
        <v>19</v>
      </c>
      <c r="D26" t="s">
        <v>202</v>
      </c>
      <c r="E26" t="s">
        <v>38</v>
      </c>
      <c r="F26" t="s">
        <v>203</v>
      </c>
      <c r="G26" t="s">
        <v>204</v>
      </c>
      <c r="H26" t="s">
        <v>205</v>
      </c>
      <c r="I26" t="s">
        <v>203</v>
      </c>
      <c r="J26">
        <v>2019</v>
      </c>
      <c r="K26">
        <v>43</v>
      </c>
      <c r="L26">
        <v>169</v>
      </c>
      <c r="M26">
        <v>737</v>
      </c>
      <c r="N26">
        <v>745</v>
      </c>
      <c r="P26" t="s">
        <v>771</v>
      </c>
    </row>
    <row r="27" spans="1:17" x14ac:dyDescent="0.2">
      <c r="A27" t="s">
        <v>17</v>
      </c>
      <c r="B27" t="s">
        <v>402</v>
      </c>
      <c r="C27" t="s">
        <v>19</v>
      </c>
      <c r="D27" t="s">
        <v>320</v>
      </c>
      <c r="E27" t="s">
        <v>38</v>
      </c>
      <c r="F27" t="s">
        <v>399</v>
      </c>
      <c r="G27" t="s">
        <v>403</v>
      </c>
      <c r="H27" t="s">
        <v>401</v>
      </c>
      <c r="I27" t="s">
        <v>399</v>
      </c>
      <c r="J27">
        <v>2018</v>
      </c>
      <c r="K27">
        <v>40</v>
      </c>
      <c r="L27" t="s">
        <v>42</v>
      </c>
      <c r="M27">
        <v>27</v>
      </c>
      <c r="N27">
        <v>40</v>
      </c>
      <c r="P27" t="s">
        <v>771</v>
      </c>
    </row>
    <row r="28" spans="1:17" x14ac:dyDescent="0.2">
      <c r="A28" t="s">
        <v>17</v>
      </c>
      <c r="B28" t="s">
        <v>135</v>
      </c>
      <c r="C28" t="s">
        <v>19</v>
      </c>
      <c r="D28" t="s">
        <v>108</v>
      </c>
      <c r="F28" t="s">
        <v>136</v>
      </c>
      <c r="G28" t="s">
        <v>137</v>
      </c>
      <c r="H28" t="s">
        <v>138</v>
      </c>
      <c r="I28" t="s">
        <v>136</v>
      </c>
      <c r="J28">
        <v>2020</v>
      </c>
      <c r="K28" t="s">
        <v>112</v>
      </c>
      <c r="L28" t="s">
        <v>112</v>
      </c>
      <c r="M28">
        <v>1</v>
      </c>
      <c r="N28">
        <v>7</v>
      </c>
      <c r="P28" t="s">
        <v>773</v>
      </c>
    </row>
    <row r="29" spans="1:17" x14ac:dyDescent="0.2">
      <c r="A29" t="s">
        <v>17</v>
      </c>
      <c r="B29" t="s">
        <v>152</v>
      </c>
      <c r="C29" t="s">
        <v>19</v>
      </c>
      <c r="D29" t="s">
        <v>153</v>
      </c>
      <c r="F29" t="s">
        <v>154</v>
      </c>
      <c r="G29" t="s">
        <v>155</v>
      </c>
      <c r="H29" t="s">
        <v>156</v>
      </c>
      <c r="I29" t="s">
        <v>154</v>
      </c>
      <c r="J29">
        <v>2020</v>
      </c>
      <c r="K29">
        <v>51</v>
      </c>
      <c r="L29" t="s">
        <v>25</v>
      </c>
      <c r="M29">
        <v>1091</v>
      </c>
      <c r="N29">
        <v>1099</v>
      </c>
      <c r="P29" t="s">
        <v>771</v>
      </c>
    </row>
    <row r="30" spans="1:17" x14ac:dyDescent="0.2">
      <c r="A30" t="s">
        <v>17</v>
      </c>
      <c r="B30" t="s">
        <v>387</v>
      </c>
      <c r="C30" t="s">
        <v>19</v>
      </c>
      <c r="D30" t="s">
        <v>217</v>
      </c>
      <c r="F30" t="s">
        <v>45</v>
      </c>
      <c r="G30" t="s">
        <v>388</v>
      </c>
      <c r="H30" t="s">
        <v>47</v>
      </c>
      <c r="I30" t="s">
        <v>45</v>
      </c>
      <c r="J30">
        <v>2018</v>
      </c>
      <c r="K30">
        <v>22</v>
      </c>
      <c r="L30">
        <v>2</v>
      </c>
      <c r="M30">
        <v>68</v>
      </c>
      <c r="N30">
        <v>75</v>
      </c>
      <c r="P30" t="s">
        <v>771</v>
      </c>
    </row>
    <row r="31" spans="1:17" x14ac:dyDescent="0.2">
      <c r="A31" t="s">
        <v>17</v>
      </c>
      <c r="B31" t="s">
        <v>417</v>
      </c>
      <c r="C31" t="s">
        <v>19</v>
      </c>
      <c r="D31" t="s">
        <v>418</v>
      </c>
      <c r="E31" t="s">
        <v>351</v>
      </c>
      <c r="F31" t="s">
        <v>352</v>
      </c>
      <c r="G31" t="s">
        <v>419</v>
      </c>
      <c r="H31" t="s">
        <v>354</v>
      </c>
      <c r="I31" t="s">
        <v>352</v>
      </c>
      <c r="J31">
        <v>2018</v>
      </c>
      <c r="K31">
        <v>13</v>
      </c>
      <c r="L31" t="s">
        <v>25</v>
      </c>
      <c r="M31">
        <v>5775</v>
      </c>
      <c r="N31">
        <v>5787</v>
      </c>
      <c r="P31" t="s">
        <v>771</v>
      </c>
      <c r="Q31" t="s">
        <v>770</v>
      </c>
    </row>
    <row r="32" spans="1:17" x14ac:dyDescent="0.2">
      <c r="A32" t="s">
        <v>17</v>
      </c>
      <c r="B32" t="s">
        <v>358</v>
      </c>
      <c r="C32" t="s">
        <v>19</v>
      </c>
      <c r="D32" t="s">
        <v>359</v>
      </c>
      <c r="E32" t="s">
        <v>140</v>
      </c>
      <c r="F32" t="s">
        <v>360</v>
      </c>
      <c r="G32" t="s">
        <v>361</v>
      </c>
      <c r="H32" t="s">
        <v>362</v>
      </c>
      <c r="I32" t="s">
        <v>360</v>
      </c>
      <c r="J32">
        <v>2018</v>
      </c>
      <c r="K32">
        <v>18</v>
      </c>
      <c r="L32" t="s">
        <v>112</v>
      </c>
      <c r="M32">
        <v>2934</v>
      </c>
      <c r="N32">
        <v>2948</v>
      </c>
      <c r="P32" t="s">
        <v>770</v>
      </c>
      <c r="Q32" t="s">
        <v>771</v>
      </c>
    </row>
    <row r="33" spans="1:16" x14ac:dyDescent="0.2">
      <c r="A33" t="s">
        <v>17</v>
      </c>
      <c r="B33" t="s">
        <v>195</v>
      </c>
      <c r="C33" t="s">
        <v>19</v>
      </c>
      <c r="D33" t="s">
        <v>196</v>
      </c>
      <c r="E33" t="s">
        <v>197</v>
      </c>
      <c r="F33" t="s">
        <v>198</v>
      </c>
      <c r="G33" t="s">
        <v>199</v>
      </c>
      <c r="H33" t="s">
        <v>200</v>
      </c>
      <c r="I33" t="s">
        <v>198</v>
      </c>
      <c r="J33">
        <v>2020</v>
      </c>
      <c r="K33">
        <v>98</v>
      </c>
      <c r="L33">
        <v>5</v>
      </c>
      <c r="M33">
        <v>488</v>
      </c>
      <c r="N33">
        <v>496</v>
      </c>
      <c r="P33" t="s">
        <v>773</v>
      </c>
    </row>
    <row r="34" spans="1:16" x14ac:dyDescent="0.2">
      <c r="A34" t="s">
        <v>17</v>
      </c>
      <c r="B34" t="s">
        <v>440</v>
      </c>
      <c r="C34" t="s">
        <v>19</v>
      </c>
      <c r="D34" t="s">
        <v>441</v>
      </c>
      <c r="E34" t="s">
        <v>131</v>
      </c>
      <c r="F34" t="s">
        <v>442</v>
      </c>
      <c r="G34" t="s">
        <v>443</v>
      </c>
      <c r="H34" t="s">
        <v>444</v>
      </c>
      <c r="I34" t="s">
        <v>442</v>
      </c>
      <c r="J34">
        <v>2018</v>
      </c>
      <c r="K34">
        <v>749</v>
      </c>
      <c r="L34" t="s">
        <v>112</v>
      </c>
      <c r="M34">
        <v>40</v>
      </c>
      <c r="N34">
        <v>43</v>
      </c>
      <c r="P34" t="s">
        <v>773</v>
      </c>
    </row>
    <row r="35" spans="1:16" x14ac:dyDescent="0.2">
      <c r="A35" t="s">
        <v>17</v>
      </c>
      <c r="B35" t="s">
        <v>429</v>
      </c>
      <c r="C35" t="s">
        <v>19</v>
      </c>
      <c r="D35" t="s">
        <v>430</v>
      </c>
      <c r="E35" t="s">
        <v>38</v>
      </c>
      <c r="F35" t="s">
        <v>431</v>
      </c>
      <c r="G35" t="s">
        <v>432</v>
      </c>
      <c r="H35" t="s">
        <v>433</v>
      </c>
      <c r="I35" t="s">
        <v>431</v>
      </c>
      <c r="J35">
        <v>2018</v>
      </c>
      <c r="K35">
        <v>23</v>
      </c>
      <c r="L35">
        <v>1</v>
      </c>
      <c r="M35">
        <v>13</v>
      </c>
      <c r="N35">
        <v>18</v>
      </c>
      <c r="P35" t="s">
        <v>773</v>
      </c>
    </row>
    <row r="36" spans="1:16" x14ac:dyDescent="0.2">
      <c r="A36" t="s">
        <v>17</v>
      </c>
      <c r="B36" t="s">
        <v>285</v>
      </c>
      <c r="C36" t="s">
        <v>19</v>
      </c>
      <c r="D36" t="s">
        <v>108</v>
      </c>
      <c r="E36" t="s">
        <v>55</v>
      </c>
      <c r="F36" t="s">
        <v>286</v>
      </c>
      <c r="G36" t="s">
        <v>287</v>
      </c>
      <c r="H36" t="s">
        <v>288</v>
      </c>
      <c r="I36" t="s">
        <v>286</v>
      </c>
      <c r="J36">
        <v>2019</v>
      </c>
      <c r="K36">
        <v>473</v>
      </c>
      <c r="L36">
        <v>1</v>
      </c>
      <c r="M36">
        <v>221</v>
      </c>
      <c r="N36">
        <v>227</v>
      </c>
      <c r="P36" t="s">
        <v>773</v>
      </c>
    </row>
    <row r="37" spans="1:16" x14ac:dyDescent="0.2">
      <c r="A37" t="s">
        <v>17</v>
      </c>
      <c r="B37" t="s">
        <v>323</v>
      </c>
      <c r="C37" t="s">
        <v>19</v>
      </c>
      <c r="D37" t="s">
        <v>108</v>
      </c>
      <c r="E37" t="s">
        <v>131</v>
      </c>
      <c r="F37" t="s">
        <v>269</v>
      </c>
      <c r="G37" t="s">
        <v>324</v>
      </c>
      <c r="H37" t="s">
        <v>271</v>
      </c>
      <c r="I37" t="s">
        <v>269</v>
      </c>
      <c r="J37">
        <v>2018</v>
      </c>
      <c r="K37">
        <v>31</v>
      </c>
      <c r="L37">
        <v>12</v>
      </c>
      <c r="M37">
        <v>3941</v>
      </c>
      <c r="N37">
        <v>3947</v>
      </c>
      <c r="P37" t="s">
        <v>773</v>
      </c>
    </row>
    <row r="38" spans="1:16" x14ac:dyDescent="0.2">
      <c r="A38" t="s">
        <v>17</v>
      </c>
      <c r="B38" t="s">
        <v>184</v>
      </c>
      <c r="C38" t="s">
        <v>19</v>
      </c>
      <c r="D38" t="s">
        <v>185</v>
      </c>
      <c r="E38" t="s">
        <v>186</v>
      </c>
      <c r="F38" t="s">
        <v>187</v>
      </c>
      <c r="G38" t="s">
        <v>188</v>
      </c>
      <c r="H38" t="s">
        <v>189</v>
      </c>
      <c r="I38" t="s">
        <v>187</v>
      </c>
      <c r="J38">
        <v>2020</v>
      </c>
      <c r="K38">
        <v>16</v>
      </c>
      <c r="L38">
        <v>5</v>
      </c>
      <c r="M38">
        <v>1181</v>
      </c>
      <c r="N38">
        <v>1198</v>
      </c>
      <c r="P38" t="s">
        <v>771</v>
      </c>
    </row>
    <row r="39" spans="1:16" x14ac:dyDescent="0.2">
      <c r="A39" t="s">
        <v>17</v>
      </c>
      <c r="B39" t="s">
        <v>366</v>
      </c>
      <c r="C39" t="s">
        <v>19</v>
      </c>
      <c r="D39" t="s">
        <v>67</v>
      </c>
      <c r="E39" t="s">
        <v>38</v>
      </c>
      <c r="F39" t="s">
        <v>68</v>
      </c>
      <c r="G39" t="s">
        <v>367</v>
      </c>
      <c r="H39" t="s">
        <v>70</v>
      </c>
      <c r="I39" t="s">
        <v>68</v>
      </c>
      <c r="J39">
        <v>2018</v>
      </c>
      <c r="K39">
        <v>9</v>
      </c>
      <c r="L39" t="s">
        <v>112</v>
      </c>
      <c r="M39">
        <v>1</v>
      </c>
      <c r="N39">
        <v>14</v>
      </c>
      <c r="P39" t="s">
        <v>771</v>
      </c>
    </row>
    <row r="40" spans="1:16" x14ac:dyDescent="0.2">
      <c r="A40" t="s">
        <v>17</v>
      </c>
      <c r="B40" t="s">
        <v>71</v>
      </c>
      <c r="C40" t="s">
        <v>19</v>
      </c>
      <c r="D40" t="s">
        <v>67</v>
      </c>
      <c r="F40" t="s">
        <v>72</v>
      </c>
      <c r="G40" t="s">
        <v>73</v>
      </c>
      <c r="H40" t="s">
        <v>74</v>
      </c>
      <c r="I40" t="s">
        <v>72</v>
      </c>
      <c r="J40">
        <v>2021</v>
      </c>
      <c r="K40">
        <v>134</v>
      </c>
      <c r="L40">
        <v>2</v>
      </c>
      <c r="M40">
        <v>486</v>
      </c>
      <c r="N40">
        <v>497</v>
      </c>
      <c r="P40" t="s">
        <v>771</v>
      </c>
    </row>
    <row r="41" spans="1:16" x14ac:dyDescent="0.2">
      <c r="A41" t="s">
        <v>17</v>
      </c>
      <c r="B41" t="s">
        <v>325</v>
      </c>
      <c r="C41" t="s">
        <v>19</v>
      </c>
      <c r="D41" t="s">
        <v>326</v>
      </c>
      <c r="E41" t="s">
        <v>86</v>
      </c>
      <c r="F41" t="s">
        <v>327</v>
      </c>
      <c r="G41" t="s">
        <v>328</v>
      </c>
      <c r="H41" t="s">
        <v>329</v>
      </c>
      <c r="I41" t="s">
        <v>327</v>
      </c>
      <c r="J41">
        <v>2018</v>
      </c>
      <c r="K41">
        <v>11</v>
      </c>
      <c r="L41" t="s">
        <v>25</v>
      </c>
      <c r="M41">
        <v>718</v>
      </c>
      <c r="N41">
        <v>725</v>
      </c>
      <c r="P41" t="s">
        <v>772</v>
      </c>
    </row>
    <row r="42" spans="1:16" x14ac:dyDescent="0.2">
      <c r="A42" t="s">
        <v>17</v>
      </c>
      <c r="B42" t="s">
        <v>336</v>
      </c>
      <c r="C42" t="s">
        <v>19</v>
      </c>
      <c r="D42" t="s">
        <v>67</v>
      </c>
      <c r="E42" t="s">
        <v>131</v>
      </c>
      <c r="F42" t="s">
        <v>68</v>
      </c>
      <c r="G42" t="s">
        <v>337</v>
      </c>
      <c r="H42" t="s">
        <v>70</v>
      </c>
      <c r="I42" t="s">
        <v>68</v>
      </c>
      <c r="J42">
        <v>2018</v>
      </c>
      <c r="K42">
        <v>9</v>
      </c>
      <c r="L42" t="s">
        <v>112</v>
      </c>
      <c r="M42">
        <v>1</v>
      </c>
      <c r="N42">
        <v>16</v>
      </c>
      <c r="P42" t="s">
        <v>771</v>
      </c>
    </row>
    <row r="43" spans="1:16" x14ac:dyDescent="0.2">
      <c r="A43" t="s">
        <v>17</v>
      </c>
      <c r="B43" t="s">
        <v>255</v>
      </c>
      <c r="C43" t="s">
        <v>19</v>
      </c>
      <c r="D43" t="s">
        <v>256</v>
      </c>
      <c r="F43" t="s">
        <v>159</v>
      </c>
      <c r="G43" t="s">
        <v>257</v>
      </c>
      <c r="H43" t="s">
        <v>161</v>
      </c>
      <c r="I43" t="s">
        <v>159</v>
      </c>
      <c r="J43">
        <v>2019</v>
      </c>
      <c r="K43">
        <v>11867</v>
      </c>
      <c r="L43" t="s">
        <v>25</v>
      </c>
      <c r="M43">
        <v>577</v>
      </c>
      <c r="N43">
        <v>588</v>
      </c>
      <c r="P43" t="s">
        <v>772</v>
      </c>
    </row>
    <row r="44" spans="1:16" x14ac:dyDescent="0.2">
      <c r="A44" t="s">
        <v>17</v>
      </c>
      <c r="B44" t="s">
        <v>157</v>
      </c>
      <c r="C44" t="s">
        <v>19</v>
      </c>
      <c r="D44" t="s">
        <v>158</v>
      </c>
      <c r="F44" t="s">
        <v>159</v>
      </c>
      <c r="G44" t="s">
        <v>160</v>
      </c>
      <c r="H44" t="s">
        <v>161</v>
      </c>
      <c r="I44" t="s">
        <v>159</v>
      </c>
      <c r="J44">
        <v>2020</v>
      </c>
      <c r="K44">
        <v>12088</v>
      </c>
      <c r="L44" t="s">
        <v>25</v>
      </c>
      <c r="M44">
        <v>108</v>
      </c>
      <c r="N44">
        <v>117</v>
      </c>
      <c r="P44" t="s">
        <v>772</v>
      </c>
    </row>
    <row r="45" spans="1:16" x14ac:dyDescent="0.2">
      <c r="A45" t="s">
        <v>17</v>
      </c>
      <c r="B45" t="s">
        <v>107</v>
      </c>
      <c r="C45" t="s">
        <v>19</v>
      </c>
      <c r="D45" t="s">
        <v>108</v>
      </c>
      <c r="E45" t="s">
        <v>109</v>
      </c>
      <c r="F45" t="s">
        <v>104</v>
      </c>
      <c r="G45" t="s">
        <v>110</v>
      </c>
      <c r="H45" t="s">
        <v>111</v>
      </c>
      <c r="I45" t="s">
        <v>104</v>
      </c>
      <c r="J45">
        <v>2020</v>
      </c>
      <c r="K45">
        <v>126</v>
      </c>
      <c r="L45" t="s">
        <v>112</v>
      </c>
      <c r="M45">
        <v>1</v>
      </c>
      <c r="N45">
        <v>10</v>
      </c>
      <c r="P45" t="s">
        <v>773</v>
      </c>
    </row>
    <row r="46" spans="1:16" x14ac:dyDescent="0.2">
      <c r="A46" t="s">
        <v>17</v>
      </c>
      <c r="B46" t="s">
        <v>119</v>
      </c>
      <c r="C46" t="s">
        <v>19</v>
      </c>
      <c r="D46" t="s">
        <v>67</v>
      </c>
      <c r="F46" t="s">
        <v>120</v>
      </c>
      <c r="G46" t="s">
        <v>121</v>
      </c>
      <c r="H46" t="s">
        <v>122</v>
      </c>
      <c r="I46" t="s">
        <v>120</v>
      </c>
      <c r="J46">
        <v>2020</v>
      </c>
      <c r="K46">
        <v>41</v>
      </c>
      <c r="L46">
        <v>4</v>
      </c>
      <c r="M46">
        <v>1</v>
      </c>
      <c r="N46">
        <v>8</v>
      </c>
      <c r="P46" t="s">
        <v>771</v>
      </c>
    </row>
    <row r="47" spans="1:16" x14ac:dyDescent="0.2">
      <c r="A47" t="s">
        <v>17</v>
      </c>
      <c r="B47" t="s">
        <v>446</v>
      </c>
      <c r="C47" t="s">
        <v>19</v>
      </c>
      <c r="D47" t="s">
        <v>447</v>
      </c>
      <c r="E47" t="s">
        <v>21</v>
      </c>
      <c r="F47" t="s">
        <v>448</v>
      </c>
      <c r="G47" t="s">
        <v>449</v>
      </c>
      <c r="H47" t="s">
        <v>450</v>
      </c>
      <c r="I47" t="s">
        <v>448</v>
      </c>
      <c r="J47">
        <v>2018</v>
      </c>
      <c r="K47">
        <v>68</v>
      </c>
      <c r="L47" t="s">
        <v>112</v>
      </c>
      <c r="M47">
        <v>105</v>
      </c>
      <c r="N47">
        <v>114</v>
      </c>
      <c r="P47" t="s">
        <v>771</v>
      </c>
    </row>
    <row r="48" spans="1:16" x14ac:dyDescent="0.2">
      <c r="A48" t="s">
        <v>17</v>
      </c>
      <c r="B48" t="s">
        <v>250</v>
      </c>
      <c r="C48" t="s">
        <v>19</v>
      </c>
      <c r="D48" t="s">
        <v>251</v>
      </c>
      <c r="F48" t="s">
        <v>252</v>
      </c>
      <c r="G48" t="s">
        <v>253</v>
      </c>
      <c r="H48" t="s">
        <v>254</v>
      </c>
      <c r="I48" t="s">
        <v>252</v>
      </c>
      <c r="J48">
        <v>2019</v>
      </c>
      <c r="K48">
        <v>100</v>
      </c>
      <c r="L48" t="s">
        <v>25</v>
      </c>
      <c r="M48">
        <v>155137</v>
      </c>
      <c r="N48">
        <v>155149</v>
      </c>
      <c r="P48" t="s">
        <v>773</v>
      </c>
    </row>
    <row r="49" spans="1:16" x14ac:dyDescent="0.2">
      <c r="A49" t="s">
        <v>17</v>
      </c>
      <c r="B49" t="s">
        <v>423</v>
      </c>
      <c r="C49" t="s">
        <v>19</v>
      </c>
      <c r="D49" t="s">
        <v>424</v>
      </c>
      <c r="E49" t="s">
        <v>140</v>
      </c>
      <c r="F49" t="s">
        <v>425</v>
      </c>
      <c r="G49" t="s">
        <v>426</v>
      </c>
      <c r="H49" t="s">
        <v>427</v>
      </c>
      <c r="I49" t="s">
        <v>425</v>
      </c>
      <c r="J49">
        <v>2018</v>
      </c>
      <c r="K49">
        <v>10</v>
      </c>
      <c r="L49">
        <v>2</v>
      </c>
      <c r="M49">
        <v>97</v>
      </c>
      <c r="N49">
        <v>102</v>
      </c>
      <c r="P49" t="s">
        <v>772</v>
      </c>
    </row>
    <row r="50" spans="1:16" x14ac:dyDescent="0.2">
      <c r="A50" t="s">
        <v>17</v>
      </c>
      <c r="B50" t="s">
        <v>27</v>
      </c>
      <c r="C50" t="s">
        <v>19</v>
      </c>
      <c r="D50" t="s">
        <v>28</v>
      </c>
      <c r="F50" t="s">
        <v>29</v>
      </c>
      <c r="G50" t="s">
        <v>30</v>
      </c>
      <c r="H50" t="s">
        <v>31</v>
      </c>
      <c r="I50" t="s">
        <v>29</v>
      </c>
      <c r="J50">
        <v>2022</v>
      </c>
      <c r="K50">
        <v>101</v>
      </c>
      <c r="L50" t="s">
        <v>25</v>
      </c>
      <c r="M50" t="s">
        <v>32</v>
      </c>
      <c r="N50" t="s">
        <v>25</v>
      </c>
      <c r="P50" t="s">
        <v>770</v>
      </c>
    </row>
    <row r="51" spans="1:16" x14ac:dyDescent="0.2">
      <c r="A51" t="s">
        <v>17</v>
      </c>
      <c r="B51" t="s">
        <v>75</v>
      </c>
      <c r="C51" t="s">
        <v>19</v>
      </c>
      <c r="D51" t="s">
        <v>67</v>
      </c>
      <c r="F51" t="s">
        <v>76</v>
      </c>
      <c r="G51" t="s">
        <v>77</v>
      </c>
      <c r="H51" t="s">
        <v>78</v>
      </c>
      <c r="I51" t="s">
        <v>76</v>
      </c>
      <c r="J51">
        <v>2021</v>
      </c>
      <c r="K51">
        <v>19</v>
      </c>
      <c r="L51">
        <v>8</v>
      </c>
      <c r="M51">
        <v>1040</v>
      </c>
      <c r="N51">
        <v>1048</v>
      </c>
      <c r="P51" t="s">
        <v>771</v>
      </c>
    </row>
    <row r="52" spans="1:16" x14ac:dyDescent="0.2">
      <c r="A52" t="s">
        <v>17</v>
      </c>
      <c r="B52" t="s">
        <v>314</v>
      </c>
      <c r="C52" t="s">
        <v>19</v>
      </c>
      <c r="D52" t="s">
        <v>315</v>
      </c>
      <c r="E52" t="s">
        <v>62</v>
      </c>
      <c r="F52" t="s">
        <v>316</v>
      </c>
      <c r="G52" t="s">
        <v>317</v>
      </c>
      <c r="H52" t="s">
        <v>318</v>
      </c>
      <c r="I52" t="s">
        <v>316</v>
      </c>
      <c r="J52">
        <v>2018</v>
      </c>
      <c r="K52">
        <v>28</v>
      </c>
      <c r="L52">
        <v>4</v>
      </c>
      <c r="M52">
        <v>1676</v>
      </c>
      <c r="N52">
        <v>1687</v>
      </c>
      <c r="P52" t="s">
        <v>773</v>
      </c>
    </row>
    <row r="53" spans="1:16" x14ac:dyDescent="0.2">
      <c r="A53" t="s">
        <v>17</v>
      </c>
      <c r="B53" t="s">
        <v>171</v>
      </c>
      <c r="C53" t="s">
        <v>19</v>
      </c>
      <c r="D53" t="s">
        <v>108</v>
      </c>
      <c r="F53" t="s">
        <v>172</v>
      </c>
      <c r="G53" t="s">
        <v>173</v>
      </c>
      <c r="H53" t="s">
        <v>174</v>
      </c>
      <c r="I53" t="s">
        <v>172</v>
      </c>
      <c r="J53">
        <v>2020</v>
      </c>
      <c r="K53">
        <v>241</v>
      </c>
      <c r="L53">
        <v>44</v>
      </c>
      <c r="M53">
        <v>1</v>
      </c>
      <c r="N53">
        <v>7</v>
      </c>
      <c r="P53" t="s">
        <v>773</v>
      </c>
    </row>
    <row r="54" spans="1:16" x14ac:dyDescent="0.2">
      <c r="A54" t="s">
        <v>17</v>
      </c>
      <c r="B54" t="s">
        <v>216</v>
      </c>
      <c r="C54" t="s">
        <v>19</v>
      </c>
      <c r="D54" t="s">
        <v>217</v>
      </c>
      <c r="E54" t="s">
        <v>218</v>
      </c>
      <c r="F54" t="s">
        <v>219</v>
      </c>
      <c r="G54" t="s">
        <v>220</v>
      </c>
      <c r="H54" t="s">
        <v>221</v>
      </c>
      <c r="I54" t="s">
        <v>219</v>
      </c>
      <c r="J54">
        <v>2019</v>
      </c>
      <c r="K54">
        <v>92</v>
      </c>
      <c r="L54">
        <v>8</v>
      </c>
      <c r="M54">
        <v>1</v>
      </c>
      <c r="N54">
        <v>7</v>
      </c>
      <c r="P54" t="s">
        <v>771</v>
      </c>
    </row>
    <row r="55" spans="1:16" x14ac:dyDescent="0.2">
      <c r="A55" t="s">
        <v>17</v>
      </c>
      <c r="B55" t="s">
        <v>280</v>
      </c>
      <c r="C55" t="s">
        <v>19</v>
      </c>
      <c r="D55" t="s">
        <v>281</v>
      </c>
      <c r="E55" t="s">
        <v>140</v>
      </c>
      <c r="F55" t="s">
        <v>282</v>
      </c>
      <c r="G55" t="s">
        <v>283</v>
      </c>
      <c r="H55" t="s">
        <v>284</v>
      </c>
      <c r="I55" t="s">
        <v>282</v>
      </c>
      <c r="J55">
        <v>2019</v>
      </c>
      <c r="K55">
        <v>23</v>
      </c>
      <c r="L55" t="s">
        <v>25</v>
      </c>
      <c r="M55">
        <v>1673</v>
      </c>
      <c r="N55">
        <v>1675</v>
      </c>
      <c r="P55" t="s">
        <v>771</v>
      </c>
    </row>
    <row r="56" spans="1:16" x14ac:dyDescent="0.2">
      <c r="A56" t="s">
        <v>17</v>
      </c>
      <c r="B56" t="s">
        <v>439</v>
      </c>
      <c r="C56" t="s">
        <v>19</v>
      </c>
      <c r="D56" t="s">
        <v>385</v>
      </c>
      <c r="E56" t="s">
        <v>86</v>
      </c>
      <c r="F56" t="s">
        <v>375</v>
      </c>
      <c r="G56" t="s">
        <v>438</v>
      </c>
      <c r="H56" t="s">
        <v>384</v>
      </c>
      <c r="I56" t="s">
        <v>375</v>
      </c>
      <c r="J56">
        <v>2018</v>
      </c>
      <c r="K56">
        <v>10</v>
      </c>
      <c r="L56" t="s">
        <v>112</v>
      </c>
      <c r="M56">
        <v>1196</v>
      </c>
      <c r="N56">
        <v>1202</v>
      </c>
      <c r="P56" t="s">
        <v>770</v>
      </c>
    </row>
    <row r="57" spans="1:16" x14ac:dyDescent="0.2">
      <c r="A57" t="s">
        <v>17</v>
      </c>
      <c r="B57" t="s">
        <v>147</v>
      </c>
      <c r="C57" t="s">
        <v>19</v>
      </c>
      <c r="D57" t="s">
        <v>148</v>
      </c>
      <c r="E57" t="s">
        <v>131</v>
      </c>
      <c r="F57" t="s">
        <v>149</v>
      </c>
      <c r="G57" t="s">
        <v>150</v>
      </c>
      <c r="H57" t="s">
        <v>151</v>
      </c>
      <c r="I57" t="s">
        <v>149</v>
      </c>
      <c r="J57">
        <v>2020</v>
      </c>
      <c r="K57">
        <v>32</v>
      </c>
      <c r="L57">
        <v>3</v>
      </c>
      <c r="M57">
        <v>1</v>
      </c>
      <c r="N57">
        <v>16</v>
      </c>
      <c r="P57" t="s">
        <v>772</v>
      </c>
    </row>
    <row r="58" spans="1:16" x14ac:dyDescent="0.2">
      <c r="A58" t="s">
        <v>17</v>
      </c>
      <c r="B58" t="s">
        <v>129</v>
      </c>
      <c r="C58" t="s">
        <v>19</v>
      </c>
      <c r="D58" t="s">
        <v>130</v>
      </c>
      <c r="E58" t="s">
        <v>131</v>
      </c>
      <c r="F58" t="s">
        <v>132</v>
      </c>
      <c r="G58" t="s">
        <v>133</v>
      </c>
      <c r="H58" t="s">
        <v>134</v>
      </c>
      <c r="I58" t="s">
        <v>132</v>
      </c>
      <c r="J58">
        <v>2020</v>
      </c>
      <c r="K58">
        <v>48</v>
      </c>
      <c r="L58">
        <v>43</v>
      </c>
      <c r="M58">
        <v>43</v>
      </c>
      <c r="N58">
        <v>48</v>
      </c>
      <c r="P58" t="s">
        <v>771</v>
      </c>
    </row>
    <row r="59" spans="1:16" x14ac:dyDescent="0.2">
      <c r="A59" t="s">
        <v>17</v>
      </c>
      <c r="B59" t="s">
        <v>378</v>
      </c>
      <c r="C59" t="s">
        <v>19</v>
      </c>
      <c r="D59" t="s">
        <v>379</v>
      </c>
      <c r="E59" t="s">
        <v>55</v>
      </c>
      <c r="F59" t="s">
        <v>380</v>
      </c>
      <c r="G59" t="s">
        <v>381</v>
      </c>
      <c r="H59" t="s">
        <v>382</v>
      </c>
      <c r="I59" t="s">
        <v>380</v>
      </c>
      <c r="J59">
        <v>2018</v>
      </c>
      <c r="K59">
        <v>13</v>
      </c>
      <c r="L59" t="s">
        <v>25</v>
      </c>
      <c r="M59">
        <v>933</v>
      </c>
      <c r="N59">
        <v>938</v>
      </c>
      <c r="P59" t="s">
        <v>773</v>
      </c>
    </row>
    <row r="60" spans="1:16" x14ac:dyDescent="0.2">
      <c r="A60" t="s">
        <v>17</v>
      </c>
      <c r="B60" t="s">
        <v>66</v>
      </c>
      <c r="C60" t="s">
        <v>19</v>
      </c>
      <c r="D60" t="s">
        <v>67</v>
      </c>
      <c r="F60" t="s">
        <v>68</v>
      </c>
      <c r="G60" t="s">
        <v>69</v>
      </c>
      <c r="H60" t="s">
        <v>70</v>
      </c>
      <c r="I60" t="s">
        <v>68</v>
      </c>
      <c r="J60">
        <v>2021</v>
      </c>
      <c r="K60">
        <v>12</v>
      </c>
      <c r="L60">
        <v>5</v>
      </c>
      <c r="M60">
        <v>1</v>
      </c>
      <c r="N60">
        <v>15</v>
      </c>
      <c r="P60" t="s">
        <v>771</v>
      </c>
    </row>
    <row r="61" spans="1:16" x14ac:dyDescent="0.2">
      <c r="A61" t="s">
        <v>17</v>
      </c>
      <c r="B61" t="s">
        <v>231</v>
      </c>
      <c r="C61" t="s">
        <v>19</v>
      </c>
      <c r="D61" t="s">
        <v>232</v>
      </c>
      <c r="E61" t="s">
        <v>140</v>
      </c>
      <c r="F61" t="s">
        <v>233</v>
      </c>
      <c r="G61" t="s">
        <v>234</v>
      </c>
      <c r="H61" t="s">
        <v>235</v>
      </c>
      <c r="I61" t="s">
        <v>233</v>
      </c>
      <c r="J61">
        <v>2019</v>
      </c>
      <c r="K61">
        <v>622</v>
      </c>
      <c r="L61" t="s">
        <v>112</v>
      </c>
      <c r="M61">
        <v>622</v>
      </c>
      <c r="N61">
        <v>634</v>
      </c>
      <c r="P61" t="s">
        <v>771</v>
      </c>
    </row>
    <row r="62" spans="1:16" x14ac:dyDescent="0.2">
      <c r="A62" t="s">
        <v>17</v>
      </c>
      <c r="B62" t="s">
        <v>389</v>
      </c>
      <c r="C62" t="s">
        <v>19</v>
      </c>
      <c r="D62" t="s">
        <v>769</v>
      </c>
      <c r="E62" t="s">
        <v>86</v>
      </c>
      <c r="F62" t="s">
        <v>104</v>
      </c>
      <c r="G62" t="s">
        <v>357</v>
      </c>
      <c r="H62" t="s">
        <v>111</v>
      </c>
      <c r="I62" t="s">
        <v>104</v>
      </c>
      <c r="J62">
        <v>2018</v>
      </c>
      <c r="K62">
        <v>124</v>
      </c>
      <c r="L62">
        <v>564</v>
      </c>
      <c r="M62">
        <v>1</v>
      </c>
      <c r="N62">
        <v>6</v>
      </c>
      <c r="P62" t="s">
        <v>773</v>
      </c>
    </row>
    <row r="63" spans="1:16" x14ac:dyDescent="0.2">
      <c r="A63" t="s">
        <v>17</v>
      </c>
      <c r="B63" t="s">
        <v>206</v>
      </c>
      <c r="C63" t="s">
        <v>19</v>
      </c>
      <c r="D63" t="s">
        <v>67</v>
      </c>
      <c r="F63" t="s">
        <v>207</v>
      </c>
      <c r="G63" t="s">
        <v>208</v>
      </c>
      <c r="H63" t="s">
        <v>209</v>
      </c>
      <c r="I63" t="s">
        <v>207</v>
      </c>
      <c r="J63">
        <v>2019</v>
      </c>
      <c r="K63">
        <v>53</v>
      </c>
      <c r="L63">
        <v>4</v>
      </c>
      <c r="M63">
        <v>310</v>
      </c>
      <c r="N63">
        <v>315</v>
      </c>
      <c r="P63" t="s">
        <v>771</v>
      </c>
    </row>
    <row r="64" spans="1:16" x14ac:dyDescent="0.2">
      <c r="A64" t="s">
        <v>17</v>
      </c>
      <c r="B64" t="s">
        <v>246</v>
      </c>
      <c r="C64" t="s">
        <v>19</v>
      </c>
      <c r="D64" t="s">
        <v>67</v>
      </c>
      <c r="F64" t="s">
        <v>247</v>
      </c>
      <c r="G64" t="s">
        <v>248</v>
      </c>
      <c r="H64" t="s">
        <v>249</v>
      </c>
      <c r="I64" t="s">
        <v>247</v>
      </c>
      <c r="J64">
        <v>2019</v>
      </c>
      <c r="K64">
        <v>51</v>
      </c>
      <c r="L64" t="s">
        <v>112</v>
      </c>
      <c r="M64">
        <v>1</v>
      </c>
      <c r="N64">
        <v>13</v>
      </c>
      <c r="P64" t="s">
        <v>771</v>
      </c>
    </row>
    <row r="65" spans="1:17" x14ac:dyDescent="0.2">
      <c r="A65" t="s">
        <v>17</v>
      </c>
      <c r="B65" t="s">
        <v>319</v>
      </c>
      <c r="C65" t="s">
        <v>19</v>
      </c>
      <c r="D65" t="s">
        <v>320</v>
      </c>
      <c r="E65" t="s">
        <v>38</v>
      </c>
      <c r="F65" t="s">
        <v>321</v>
      </c>
      <c r="H65" t="s">
        <v>322</v>
      </c>
      <c r="I65" t="s">
        <v>321</v>
      </c>
      <c r="J65">
        <v>2018</v>
      </c>
      <c r="K65">
        <v>33</v>
      </c>
      <c r="L65">
        <v>2</v>
      </c>
      <c r="M65">
        <v>1</v>
      </c>
      <c r="N65">
        <v>8</v>
      </c>
      <c r="P65" t="s">
        <v>771</v>
      </c>
    </row>
    <row r="66" spans="1:17" x14ac:dyDescent="0.2">
      <c r="A66" t="s">
        <v>17</v>
      </c>
      <c r="B66" t="s">
        <v>90</v>
      </c>
      <c r="C66" t="s">
        <v>19</v>
      </c>
      <c r="D66" t="s">
        <v>91</v>
      </c>
      <c r="E66" t="s">
        <v>55</v>
      </c>
      <c r="F66" t="s">
        <v>56</v>
      </c>
      <c r="G66" t="s">
        <v>57</v>
      </c>
      <c r="H66" t="s">
        <v>58</v>
      </c>
      <c r="I66" t="s">
        <v>56</v>
      </c>
      <c r="J66">
        <v>2021</v>
      </c>
      <c r="K66">
        <v>56</v>
      </c>
      <c r="L66">
        <v>2</v>
      </c>
      <c r="M66">
        <v>1</v>
      </c>
      <c r="N66">
        <v>3</v>
      </c>
      <c r="P66" t="s">
        <v>773</v>
      </c>
      <c r="Q66" t="s">
        <v>772</v>
      </c>
    </row>
    <row r="67" spans="1:17" x14ac:dyDescent="0.2">
      <c r="A67" t="s">
        <v>17</v>
      </c>
      <c r="B67" t="s">
        <v>48</v>
      </c>
      <c r="C67" t="s">
        <v>19</v>
      </c>
      <c r="D67" t="s">
        <v>49</v>
      </c>
      <c r="E67" t="s">
        <v>38</v>
      </c>
      <c r="F67" t="s">
        <v>50</v>
      </c>
      <c r="G67" t="s">
        <v>51</v>
      </c>
      <c r="H67" t="s">
        <v>52</v>
      </c>
      <c r="I67" t="s">
        <v>50</v>
      </c>
      <c r="J67">
        <v>2021</v>
      </c>
      <c r="K67">
        <v>26</v>
      </c>
      <c r="L67">
        <v>2</v>
      </c>
      <c r="M67">
        <v>278</v>
      </c>
      <c r="N67">
        <v>282</v>
      </c>
      <c r="P67" t="s">
        <v>771</v>
      </c>
    </row>
    <row r="68" spans="1:17" x14ac:dyDescent="0.2">
      <c r="A68" t="s">
        <v>17</v>
      </c>
      <c r="B68" t="s">
        <v>453</v>
      </c>
      <c r="C68" t="s">
        <v>19</v>
      </c>
      <c r="D68" t="s">
        <v>326</v>
      </c>
      <c r="E68" t="s">
        <v>21</v>
      </c>
      <c r="F68" t="s">
        <v>454</v>
      </c>
      <c r="G68" t="s">
        <v>455</v>
      </c>
      <c r="H68" t="s">
        <v>456</v>
      </c>
      <c r="I68" t="s">
        <v>454</v>
      </c>
      <c r="J68">
        <v>2018</v>
      </c>
      <c r="K68">
        <v>300</v>
      </c>
      <c r="L68" t="s">
        <v>25</v>
      </c>
      <c r="M68">
        <v>45</v>
      </c>
      <c r="N68">
        <v>68</v>
      </c>
      <c r="P68" t="s">
        <v>772</v>
      </c>
    </row>
    <row r="69" spans="1:17" x14ac:dyDescent="0.2">
      <c r="A69" t="s">
        <v>17</v>
      </c>
      <c r="B69" t="s">
        <v>451</v>
      </c>
      <c r="C69" t="s">
        <v>19</v>
      </c>
      <c r="D69" t="s">
        <v>385</v>
      </c>
      <c r="E69" t="s">
        <v>140</v>
      </c>
      <c r="F69" t="s">
        <v>282</v>
      </c>
      <c r="G69" t="s">
        <v>452</v>
      </c>
      <c r="H69" t="s">
        <v>284</v>
      </c>
      <c r="I69" t="s">
        <v>282</v>
      </c>
      <c r="J69">
        <v>2018</v>
      </c>
      <c r="K69">
        <v>23</v>
      </c>
      <c r="L69">
        <v>1</v>
      </c>
      <c r="M69">
        <v>54</v>
      </c>
      <c r="N69">
        <v>70</v>
      </c>
      <c r="P69" t="s">
        <v>770</v>
      </c>
      <c r="Q69" t="s">
        <v>771</v>
      </c>
    </row>
    <row r="70" spans="1:17" x14ac:dyDescent="0.2">
      <c r="A70" t="s">
        <v>17</v>
      </c>
      <c r="B70" t="s">
        <v>168</v>
      </c>
      <c r="C70" t="s">
        <v>19</v>
      </c>
      <c r="D70" t="s">
        <v>169</v>
      </c>
      <c r="E70" t="s">
        <v>86</v>
      </c>
      <c r="F70" t="s">
        <v>72</v>
      </c>
      <c r="G70" t="s">
        <v>170</v>
      </c>
      <c r="H70" t="s">
        <v>74</v>
      </c>
      <c r="I70" t="s">
        <v>72</v>
      </c>
      <c r="J70">
        <v>2020</v>
      </c>
      <c r="K70">
        <v>129</v>
      </c>
      <c r="L70" t="s">
        <v>25</v>
      </c>
      <c r="M70">
        <v>190</v>
      </c>
      <c r="N70">
        <v>198</v>
      </c>
      <c r="P70" t="s">
        <v>771</v>
      </c>
    </row>
    <row r="71" spans="1:17" x14ac:dyDescent="0.2">
      <c r="A71" t="s">
        <v>17</v>
      </c>
      <c r="B71" t="s">
        <v>236</v>
      </c>
      <c r="C71" t="s">
        <v>19</v>
      </c>
      <c r="D71" t="s">
        <v>237</v>
      </c>
      <c r="E71" t="s">
        <v>38</v>
      </c>
      <c r="F71" t="s">
        <v>238</v>
      </c>
      <c r="G71" t="s">
        <v>239</v>
      </c>
      <c r="H71" t="s">
        <v>240</v>
      </c>
      <c r="I71" t="s">
        <v>238</v>
      </c>
      <c r="J71">
        <v>2019</v>
      </c>
      <c r="K71">
        <v>852</v>
      </c>
      <c r="L71" t="s">
        <v>112</v>
      </c>
      <c r="M71">
        <v>1</v>
      </c>
      <c r="N71">
        <v>9</v>
      </c>
      <c r="P71" t="s">
        <v>771</v>
      </c>
      <c r="Q71" t="s">
        <v>770</v>
      </c>
    </row>
    <row r="72" spans="1:17" x14ac:dyDescent="0.2">
      <c r="A72" t="s">
        <v>17</v>
      </c>
      <c r="B72" t="s">
        <v>373</v>
      </c>
      <c r="C72" t="s">
        <v>19</v>
      </c>
      <c r="D72" t="s">
        <v>374</v>
      </c>
      <c r="E72" t="s">
        <v>86</v>
      </c>
      <c r="F72" t="s">
        <v>375</v>
      </c>
      <c r="G72" t="s">
        <v>376</v>
      </c>
      <c r="H72" t="s">
        <v>377</v>
      </c>
      <c r="I72" t="s">
        <v>375</v>
      </c>
      <c r="J72">
        <v>2018</v>
      </c>
      <c r="K72">
        <v>10</v>
      </c>
      <c r="L72" t="s">
        <v>112</v>
      </c>
      <c r="M72">
        <v>3680</v>
      </c>
      <c r="N72">
        <v>3689</v>
      </c>
      <c r="P72" t="s">
        <v>770</v>
      </c>
      <c r="Q72" t="s">
        <v>771</v>
      </c>
    </row>
    <row r="73" spans="1:17" x14ac:dyDescent="0.2">
      <c r="A73" t="s">
        <v>17</v>
      </c>
      <c r="B73" t="s">
        <v>92</v>
      </c>
      <c r="C73" t="s">
        <v>19</v>
      </c>
      <c r="D73" t="s">
        <v>93</v>
      </c>
      <c r="E73" t="s">
        <v>62</v>
      </c>
      <c r="F73" t="s">
        <v>94</v>
      </c>
      <c r="G73" t="s">
        <v>95</v>
      </c>
      <c r="H73" t="s">
        <v>96</v>
      </c>
      <c r="I73" t="s">
        <v>94</v>
      </c>
      <c r="J73">
        <v>2020</v>
      </c>
      <c r="K73">
        <v>18</v>
      </c>
      <c r="L73">
        <v>4</v>
      </c>
      <c r="M73">
        <v>1</v>
      </c>
      <c r="N73">
        <v>19</v>
      </c>
      <c r="P73" t="s">
        <v>771</v>
      </c>
    </row>
    <row r="74" spans="1:17" x14ac:dyDescent="0.2">
      <c r="A74" t="s">
        <v>17</v>
      </c>
      <c r="B74" t="s">
        <v>273</v>
      </c>
      <c r="C74" t="s">
        <v>19</v>
      </c>
      <c r="D74" t="s">
        <v>108</v>
      </c>
      <c r="E74" t="s">
        <v>131</v>
      </c>
      <c r="F74" t="s">
        <v>269</v>
      </c>
      <c r="G74" t="s">
        <v>274</v>
      </c>
      <c r="H74" t="s">
        <v>271</v>
      </c>
      <c r="I74" t="s">
        <v>269</v>
      </c>
      <c r="J74">
        <v>2019</v>
      </c>
      <c r="K74">
        <v>32</v>
      </c>
      <c r="L74">
        <v>5</v>
      </c>
      <c r="M74">
        <v>1383</v>
      </c>
      <c r="N74">
        <v>1388</v>
      </c>
      <c r="P74" t="s">
        <v>773</v>
      </c>
    </row>
    <row r="75" spans="1:17" x14ac:dyDescent="0.2">
      <c r="A75" t="s">
        <v>17</v>
      </c>
      <c r="B75" t="s">
        <v>139</v>
      </c>
      <c r="C75" t="s">
        <v>19</v>
      </c>
      <c r="D75" t="s">
        <v>108</v>
      </c>
      <c r="E75" t="s">
        <v>140</v>
      </c>
      <c r="F75" t="s">
        <v>141</v>
      </c>
      <c r="G75" t="s">
        <v>142</v>
      </c>
      <c r="H75" t="s">
        <v>143</v>
      </c>
      <c r="I75" t="s">
        <v>141</v>
      </c>
      <c r="J75">
        <v>2020</v>
      </c>
      <c r="K75">
        <v>10</v>
      </c>
      <c r="L75">
        <v>16</v>
      </c>
      <c r="M75">
        <v>1</v>
      </c>
      <c r="N75">
        <v>12</v>
      </c>
      <c r="P75" t="s">
        <v>773</v>
      </c>
    </row>
    <row r="76" spans="1:17" x14ac:dyDescent="0.2">
      <c r="A76" t="s">
        <v>17</v>
      </c>
      <c r="B76" t="s">
        <v>342</v>
      </c>
      <c r="C76" t="s">
        <v>19</v>
      </c>
      <c r="D76" t="s">
        <v>108</v>
      </c>
      <c r="E76" t="s">
        <v>131</v>
      </c>
      <c r="F76" t="s">
        <v>104</v>
      </c>
      <c r="G76" t="s">
        <v>343</v>
      </c>
      <c r="H76" t="s">
        <v>111</v>
      </c>
      <c r="I76" t="s">
        <v>104</v>
      </c>
      <c r="J76">
        <v>2018</v>
      </c>
      <c r="K76">
        <v>127</v>
      </c>
      <c r="L76">
        <v>698</v>
      </c>
      <c r="M76">
        <v>1</v>
      </c>
      <c r="N76">
        <v>11</v>
      </c>
      <c r="P76" t="s">
        <v>773</v>
      </c>
    </row>
    <row r="77" spans="1:17" x14ac:dyDescent="0.2">
      <c r="A77" t="s">
        <v>17</v>
      </c>
      <c r="B77" t="s">
        <v>222</v>
      </c>
      <c r="C77" t="s">
        <v>19</v>
      </c>
      <c r="D77" t="s">
        <v>223</v>
      </c>
      <c r="E77" t="s">
        <v>55</v>
      </c>
      <c r="F77" t="s">
        <v>81</v>
      </c>
      <c r="G77" t="s">
        <v>224</v>
      </c>
      <c r="H77" t="s">
        <v>225</v>
      </c>
      <c r="I77" t="s">
        <v>81</v>
      </c>
      <c r="J77">
        <v>2019</v>
      </c>
      <c r="K77">
        <v>39</v>
      </c>
      <c r="L77" t="s">
        <v>25</v>
      </c>
      <c r="M77">
        <v>18041</v>
      </c>
      <c r="N77">
        <v>18048</v>
      </c>
      <c r="P77" t="s">
        <v>770</v>
      </c>
      <c r="Q77" t="s">
        <v>771</v>
      </c>
    </row>
    <row r="78" spans="1:17" x14ac:dyDescent="0.2">
      <c r="A78" t="s">
        <v>17</v>
      </c>
      <c r="B78" t="s">
        <v>79</v>
      </c>
      <c r="C78" t="s">
        <v>19</v>
      </c>
      <c r="D78" t="s">
        <v>80</v>
      </c>
      <c r="E78" t="s">
        <v>55</v>
      </c>
      <c r="F78" t="s">
        <v>81</v>
      </c>
      <c r="G78" t="s">
        <v>82</v>
      </c>
      <c r="H78" t="s">
        <v>83</v>
      </c>
      <c r="I78" t="s">
        <v>81</v>
      </c>
      <c r="J78">
        <v>2021</v>
      </c>
      <c r="K78">
        <v>45</v>
      </c>
      <c r="L78" t="s">
        <v>25</v>
      </c>
      <c r="M78">
        <v>590</v>
      </c>
      <c r="N78">
        <v>596</v>
      </c>
      <c r="P78" t="s">
        <v>770</v>
      </c>
      <c r="Q78" t="s">
        <v>771</v>
      </c>
    </row>
    <row r="79" spans="1:17" x14ac:dyDescent="0.2">
      <c r="A79" t="s">
        <v>17</v>
      </c>
      <c r="B79" t="s">
        <v>211</v>
      </c>
      <c r="C79" t="s">
        <v>19</v>
      </c>
      <c r="D79" t="s">
        <v>212</v>
      </c>
      <c r="E79" t="s">
        <v>213</v>
      </c>
      <c r="F79" t="s">
        <v>214</v>
      </c>
      <c r="H79" t="s">
        <v>215</v>
      </c>
      <c r="I79" t="s">
        <v>214</v>
      </c>
      <c r="J79">
        <v>2019</v>
      </c>
      <c r="K79">
        <v>36</v>
      </c>
      <c r="L79">
        <v>2</v>
      </c>
      <c r="M79">
        <v>139</v>
      </c>
      <c r="N79">
        <v>143</v>
      </c>
      <c r="P79" t="s">
        <v>773</v>
      </c>
    </row>
    <row r="80" spans="1:17" x14ac:dyDescent="0.2">
      <c r="A80" t="s">
        <v>17</v>
      </c>
      <c r="B80" t="s">
        <v>18</v>
      </c>
      <c r="C80" t="s">
        <v>19</v>
      </c>
      <c r="D80" t="s">
        <v>20</v>
      </c>
      <c r="E80" t="s">
        <v>21</v>
      </c>
      <c r="F80" t="s">
        <v>22</v>
      </c>
      <c r="G80" t="s">
        <v>23</v>
      </c>
      <c r="H80" t="s">
        <v>24</v>
      </c>
      <c r="I80" t="s">
        <v>22</v>
      </c>
      <c r="J80">
        <v>2022</v>
      </c>
      <c r="K80">
        <v>15</v>
      </c>
      <c r="L80" t="s">
        <v>25</v>
      </c>
      <c r="M80">
        <v>133307</v>
      </c>
      <c r="N80" t="s">
        <v>26</v>
      </c>
      <c r="P80" t="s">
        <v>770</v>
      </c>
    </row>
    <row r="81" spans="1:17" x14ac:dyDescent="0.2">
      <c r="A81" t="s">
        <v>17</v>
      </c>
      <c r="B81" t="s">
        <v>59</v>
      </c>
      <c r="C81" t="s">
        <v>60</v>
      </c>
      <c r="D81" t="s">
        <v>61</v>
      </c>
      <c r="E81" t="s">
        <v>62</v>
      </c>
      <c r="F81" t="s">
        <v>63</v>
      </c>
      <c r="G81" t="s">
        <v>64</v>
      </c>
      <c r="H81" t="s">
        <v>65</v>
      </c>
      <c r="I81" t="s">
        <v>63</v>
      </c>
      <c r="J81">
        <v>2021</v>
      </c>
      <c r="K81">
        <v>116</v>
      </c>
      <c r="L81" t="s">
        <v>42</v>
      </c>
      <c r="M81">
        <v>1</v>
      </c>
      <c r="N81">
        <v>18</v>
      </c>
      <c r="P81" t="s">
        <v>771</v>
      </c>
    </row>
    <row r="82" spans="1:17" x14ac:dyDescent="0.2">
      <c r="A82" t="s">
        <v>17</v>
      </c>
      <c r="B82" t="s">
        <v>124</v>
      </c>
      <c r="C82" t="s">
        <v>19</v>
      </c>
      <c r="D82" t="s">
        <v>125</v>
      </c>
      <c r="E82" t="s">
        <v>109</v>
      </c>
      <c r="F82" t="s">
        <v>126</v>
      </c>
      <c r="G82" t="s">
        <v>127</v>
      </c>
      <c r="H82" t="s">
        <v>128</v>
      </c>
      <c r="I82" t="s">
        <v>126</v>
      </c>
      <c r="J82">
        <v>2020</v>
      </c>
      <c r="K82">
        <v>235</v>
      </c>
      <c r="L82" t="s">
        <v>25</v>
      </c>
      <c r="M82">
        <v>1183</v>
      </c>
      <c r="N82">
        <v>1185</v>
      </c>
      <c r="P82" t="s">
        <v>771</v>
      </c>
    </row>
    <row r="83" spans="1:17" x14ac:dyDescent="0.2">
      <c r="A83" t="s">
        <v>17</v>
      </c>
      <c r="B83" t="s">
        <v>180</v>
      </c>
      <c r="C83" t="s">
        <v>19</v>
      </c>
      <c r="D83" t="s">
        <v>153</v>
      </c>
      <c r="E83" t="s">
        <v>131</v>
      </c>
      <c r="F83" t="s">
        <v>181</v>
      </c>
      <c r="G83" t="s">
        <v>182</v>
      </c>
      <c r="H83" t="s">
        <v>183</v>
      </c>
      <c r="I83" t="s">
        <v>181</v>
      </c>
      <c r="J83">
        <v>2020</v>
      </c>
      <c r="K83">
        <v>93</v>
      </c>
      <c r="L83" t="s">
        <v>25</v>
      </c>
      <c r="M83">
        <v>102696</v>
      </c>
      <c r="N83">
        <v>102697</v>
      </c>
      <c r="P83" t="s">
        <v>771</v>
      </c>
    </row>
    <row r="84" spans="1:17" x14ac:dyDescent="0.2">
      <c r="A84" t="s">
        <v>17</v>
      </c>
      <c r="B84" t="s">
        <v>102</v>
      </c>
      <c r="C84" t="s">
        <v>19</v>
      </c>
      <c r="D84" t="s">
        <v>103</v>
      </c>
      <c r="F84" t="s">
        <v>104</v>
      </c>
      <c r="G84" t="s">
        <v>105</v>
      </c>
      <c r="H84" t="s">
        <v>106</v>
      </c>
      <c r="I84" t="s">
        <v>104</v>
      </c>
      <c r="J84">
        <v>2020</v>
      </c>
      <c r="K84">
        <v>126</v>
      </c>
      <c r="L84" t="s">
        <v>25</v>
      </c>
      <c r="M84" t="s">
        <v>32</v>
      </c>
      <c r="N84" t="s">
        <v>25</v>
      </c>
      <c r="P84" t="s">
        <v>773</v>
      </c>
    </row>
    <row r="85" spans="1:17" x14ac:dyDescent="0.2">
      <c r="A85" t="s">
        <v>17</v>
      </c>
      <c r="B85" t="s">
        <v>226</v>
      </c>
      <c r="C85" t="s">
        <v>19</v>
      </c>
      <c r="D85" t="s">
        <v>227</v>
      </c>
      <c r="E85" t="s">
        <v>140</v>
      </c>
      <c r="F85" t="s">
        <v>228</v>
      </c>
      <c r="G85" t="s">
        <v>229</v>
      </c>
      <c r="H85" t="s">
        <v>230</v>
      </c>
      <c r="I85" t="s">
        <v>228</v>
      </c>
      <c r="J85">
        <v>2019</v>
      </c>
      <c r="K85">
        <v>7</v>
      </c>
      <c r="L85" t="s">
        <v>25</v>
      </c>
      <c r="M85">
        <v>1</v>
      </c>
      <c r="N85">
        <v>10</v>
      </c>
      <c r="P85" t="s">
        <v>771</v>
      </c>
      <c r="Q85" t="s">
        <v>770</v>
      </c>
    </row>
    <row r="86" spans="1:17" x14ac:dyDescent="0.2">
      <c r="A86" t="s">
        <v>17</v>
      </c>
      <c r="B86" t="s">
        <v>267</v>
      </c>
      <c r="C86" t="s">
        <v>19</v>
      </c>
      <c r="D86" t="s">
        <v>268</v>
      </c>
      <c r="E86" t="s">
        <v>140</v>
      </c>
      <c r="F86" t="s">
        <v>269</v>
      </c>
      <c r="G86" t="s">
        <v>270</v>
      </c>
      <c r="H86" t="s">
        <v>271</v>
      </c>
      <c r="I86" t="s">
        <v>269</v>
      </c>
      <c r="J86">
        <v>2019</v>
      </c>
      <c r="K86">
        <v>31</v>
      </c>
      <c r="L86" t="s">
        <v>112</v>
      </c>
      <c r="M86">
        <v>1</v>
      </c>
      <c r="N86">
        <v>4</v>
      </c>
      <c r="P86" t="s">
        <v>773</v>
      </c>
    </row>
    <row r="87" spans="1:17" x14ac:dyDescent="0.2">
      <c r="A87" t="s">
        <v>17</v>
      </c>
      <c r="B87" t="s">
        <v>162</v>
      </c>
      <c r="C87" t="s">
        <v>19</v>
      </c>
      <c r="D87" t="s">
        <v>163</v>
      </c>
      <c r="E87" t="s">
        <v>164</v>
      </c>
      <c r="F87" t="s">
        <v>165</v>
      </c>
      <c r="G87" t="s">
        <v>166</v>
      </c>
      <c r="H87" t="s">
        <v>167</v>
      </c>
      <c r="I87" t="s">
        <v>165</v>
      </c>
      <c r="J87">
        <v>2020</v>
      </c>
      <c r="K87">
        <v>80</v>
      </c>
      <c r="L87" t="s">
        <v>112</v>
      </c>
      <c r="M87">
        <v>1</v>
      </c>
      <c r="N87">
        <v>35</v>
      </c>
      <c r="P87" t="s">
        <v>774</v>
      </c>
    </row>
    <row r="88" spans="1:17" x14ac:dyDescent="0.2">
      <c r="A88" t="s">
        <v>17</v>
      </c>
      <c r="B88" t="s">
        <v>117</v>
      </c>
      <c r="C88" t="s">
        <v>19</v>
      </c>
      <c r="D88" t="s">
        <v>67</v>
      </c>
      <c r="F88" t="s">
        <v>72</v>
      </c>
      <c r="G88" t="s">
        <v>118</v>
      </c>
      <c r="H88" t="s">
        <v>74</v>
      </c>
      <c r="I88" t="s">
        <v>72</v>
      </c>
      <c r="J88">
        <v>2020</v>
      </c>
      <c r="K88">
        <v>131</v>
      </c>
      <c r="L88">
        <v>1</v>
      </c>
      <c r="M88">
        <v>163</v>
      </c>
      <c r="N88">
        <v>171</v>
      </c>
      <c r="P88" t="s">
        <v>771</v>
      </c>
    </row>
    <row r="89" spans="1:17" x14ac:dyDescent="0.2">
      <c r="A89" t="s">
        <v>17</v>
      </c>
      <c r="B89" t="s">
        <v>144</v>
      </c>
      <c r="C89" t="s">
        <v>19</v>
      </c>
      <c r="D89" t="s">
        <v>145</v>
      </c>
      <c r="E89" t="s">
        <v>55</v>
      </c>
      <c r="F89" t="s">
        <v>56</v>
      </c>
      <c r="G89" t="s">
        <v>146</v>
      </c>
      <c r="H89" t="s">
        <v>58</v>
      </c>
      <c r="I89" t="s">
        <v>56</v>
      </c>
      <c r="J89">
        <v>2020</v>
      </c>
      <c r="K89">
        <v>55</v>
      </c>
      <c r="L89">
        <v>5</v>
      </c>
      <c r="M89">
        <v>55022</v>
      </c>
      <c r="N89">
        <v>55027</v>
      </c>
      <c r="P89" t="s">
        <v>773</v>
      </c>
      <c r="Q89" t="s">
        <v>772</v>
      </c>
    </row>
    <row r="90" spans="1:17" x14ac:dyDescent="0.2">
      <c r="A90" t="s">
        <v>17</v>
      </c>
      <c r="B90" t="s">
        <v>409</v>
      </c>
      <c r="C90" t="s">
        <v>19</v>
      </c>
      <c r="D90" t="s">
        <v>410</v>
      </c>
      <c r="E90" t="s">
        <v>55</v>
      </c>
      <c r="F90" t="s">
        <v>411</v>
      </c>
      <c r="G90" t="s">
        <v>412</v>
      </c>
      <c r="H90" t="s">
        <v>413</v>
      </c>
      <c r="I90" t="s">
        <v>411</v>
      </c>
      <c r="J90">
        <v>2018</v>
      </c>
      <c r="K90">
        <v>33</v>
      </c>
      <c r="L90" t="s">
        <v>25</v>
      </c>
      <c r="M90">
        <v>936</v>
      </c>
      <c r="N90">
        <v>944</v>
      </c>
      <c r="P90" t="s">
        <v>771</v>
      </c>
      <c r="Q90" t="s">
        <v>770</v>
      </c>
    </row>
    <row r="91" spans="1:17" x14ac:dyDescent="0.2">
      <c r="A91" t="s">
        <v>17</v>
      </c>
      <c r="B91" t="s">
        <v>123</v>
      </c>
      <c r="C91" t="s">
        <v>19</v>
      </c>
      <c r="D91" t="s">
        <v>67</v>
      </c>
      <c r="F91" t="s">
        <v>72</v>
      </c>
      <c r="G91" t="s">
        <v>118</v>
      </c>
      <c r="H91" t="s">
        <v>74</v>
      </c>
      <c r="I91" t="s">
        <v>72</v>
      </c>
      <c r="J91">
        <v>2020</v>
      </c>
      <c r="K91">
        <v>131</v>
      </c>
      <c r="L91">
        <v>1</v>
      </c>
      <c r="M91">
        <v>163</v>
      </c>
      <c r="N91">
        <v>171</v>
      </c>
      <c r="P91" t="s">
        <v>771</v>
      </c>
    </row>
    <row r="92" spans="1:17" x14ac:dyDescent="0.2">
      <c r="A92" t="s">
        <v>17</v>
      </c>
      <c r="B92" t="s">
        <v>363</v>
      </c>
      <c r="C92" t="s">
        <v>19</v>
      </c>
      <c r="D92" t="s">
        <v>364</v>
      </c>
      <c r="E92" t="s">
        <v>21</v>
      </c>
      <c r="F92" t="s">
        <v>293</v>
      </c>
      <c r="G92" t="s">
        <v>365</v>
      </c>
      <c r="H92" t="s">
        <v>295</v>
      </c>
      <c r="I92" t="s">
        <v>293</v>
      </c>
      <c r="J92">
        <v>2018</v>
      </c>
      <c r="K92">
        <v>822</v>
      </c>
      <c r="L92" t="s">
        <v>25</v>
      </c>
      <c r="M92">
        <v>95</v>
      </c>
      <c r="N92">
        <v>104</v>
      </c>
      <c r="P92" t="s">
        <v>771</v>
      </c>
      <c r="Q92" t="s">
        <v>770</v>
      </c>
    </row>
    <row r="93" spans="1:17" x14ac:dyDescent="0.2">
      <c r="A93" t="s">
        <v>17</v>
      </c>
      <c r="B93" t="s">
        <v>302</v>
      </c>
      <c r="C93" t="s">
        <v>19</v>
      </c>
      <c r="D93" t="s">
        <v>303</v>
      </c>
      <c r="E93" t="s">
        <v>38</v>
      </c>
      <c r="F93" t="s">
        <v>293</v>
      </c>
      <c r="G93" t="s">
        <v>304</v>
      </c>
      <c r="H93" t="s">
        <v>295</v>
      </c>
      <c r="I93" t="s">
        <v>293</v>
      </c>
      <c r="J93">
        <v>2019</v>
      </c>
      <c r="K93">
        <v>833</v>
      </c>
      <c r="L93" t="s">
        <v>112</v>
      </c>
      <c r="M93">
        <v>536</v>
      </c>
      <c r="N93">
        <v>542</v>
      </c>
      <c r="P93" t="s">
        <v>770</v>
      </c>
    </row>
    <row r="94" spans="1:17" x14ac:dyDescent="0.2">
      <c r="A94" t="s">
        <v>17</v>
      </c>
      <c r="B94" t="s">
        <v>394</v>
      </c>
      <c r="C94" t="s">
        <v>19</v>
      </c>
      <c r="D94" t="s">
        <v>395</v>
      </c>
      <c r="E94" t="s">
        <v>55</v>
      </c>
      <c r="F94" t="s">
        <v>269</v>
      </c>
      <c r="G94" t="s">
        <v>396</v>
      </c>
      <c r="H94" t="s">
        <v>271</v>
      </c>
      <c r="I94" t="s">
        <v>269</v>
      </c>
      <c r="J94">
        <v>2018</v>
      </c>
      <c r="K94">
        <v>31</v>
      </c>
      <c r="L94" t="s">
        <v>25</v>
      </c>
      <c r="M94">
        <v>2003</v>
      </c>
      <c r="N94">
        <v>2009</v>
      </c>
      <c r="P94" t="s">
        <v>773</v>
      </c>
    </row>
    <row r="95" spans="1:17" hidden="1" x14ac:dyDescent="0.2">
      <c r="A95" t="s">
        <v>17</v>
      </c>
      <c r="B95" t="s">
        <v>457</v>
      </c>
      <c r="C95" t="s">
        <v>19</v>
      </c>
      <c r="D95" t="s">
        <v>458</v>
      </c>
      <c r="E95" t="s">
        <v>86</v>
      </c>
      <c r="F95" t="s">
        <v>375</v>
      </c>
      <c r="G95" t="s">
        <v>459</v>
      </c>
      <c r="H95" t="s">
        <v>384</v>
      </c>
      <c r="I95" t="s">
        <v>375</v>
      </c>
      <c r="J95">
        <v>2017</v>
      </c>
      <c r="K95">
        <v>9</v>
      </c>
      <c r="L95" t="s">
        <v>112</v>
      </c>
      <c r="M95">
        <v>6474</v>
      </c>
      <c r="N95">
        <v>6481</v>
      </c>
    </row>
    <row r="96" spans="1:17" hidden="1" x14ac:dyDescent="0.2">
      <c r="A96" t="s">
        <v>17</v>
      </c>
      <c r="B96" t="s">
        <v>460</v>
      </c>
      <c r="C96" t="s">
        <v>19</v>
      </c>
      <c r="D96" t="s">
        <v>461</v>
      </c>
      <c r="E96" t="s">
        <v>38</v>
      </c>
      <c r="F96" t="s">
        <v>462</v>
      </c>
      <c r="H96" t="s">
        <v>463</v>
      </c>
      <c r="I96" t="s">
        <v>462</v>
      </c>
      <c r="J96">
        <v>2017</v>
      </c>
      <c r="K96">
        <v>38</v>
      </c>
      <c r="L96">
        <v>2</v>
      </c>
      <c r="M96">
        <v>75</v>
      </c>
      <c r="N96">
        <v>89</v>
      </c>
    </row>
    <row r="97" spans="1:14" hidden="1" x14ac:dyDescent="0.2">
      <c r="A97" t="s">
        <v>17</v>
      </c>
      <c r="B97" t="s">
        <v>465</v>
      </c>
      <c r="C97" t="s">
        <v>19</v>
      </c>
      <c r="D97" t="s">
        <v>466</v>
      </c>
      <c r="E97" t="s">
        <v>131</v>
      </c>
      <c r="F97" t="s">
        <v>467</v>
      </c>
      <c r="G97" t="s">
        <v>468</v>
      </c>
      <c r="H97" t="s">
        <v>469</v>
      </c>
      <c r="I97" t="s">
        <v>467</v>
      </c>
      <c r="J97">
        <v>2017</v>
      </c>
      <c r="K97">
        <v>12</v>
      </c>
      <c r="L97" t="s">
        <v>112</v>
      </c>
      <c r="M97">
        <v>1</v>
      </c>
      <c r="N97">
        <v>18</v>
      </c>
    </row>
    <row r="98" spans="1:14" hidden="1" x14ac:dyDescent="0.2">
      <c r="A98" t="s">
        <v>17</v>
      </c>
      <c r="B98" t="s">
        <v>465</v>
      </c>
      <c r="C98" t="s">
        <v>19</v>
      </c>
      <c r="D98" t="s">
        <v>350</v>
      </c>
      <c r="E98" t="s">
        <v>131</v>
      </c>
      <c r="F98" t="s">
        <v>467</v>
      </c>
      <c r="G98" t="s">
        <v>470</v>
      </c>
      <c r="H98" t="s">
        <v>469</v>
      </c>
      <c r="I98" t="s">
        <v>467</v>
      </c>
      <c r="J98">
        <v>2017</v>
      </c>
      <c r="K98">
        <v>12</v>
      </c>
      <c r="L98">
        <v>12</v>
      </c>
      <c r="M98">
        <v>1</v>
      </c>
      <c r="N98">
        <v>18</v>
      </c>
    </row>
    <row r="99" spans="1:14" hidden="1" x14ac:dyDescent="0.2">
      <c r="A99" t="s">
        <v>17</v>
      </c>
      <c r="B99" t="s">
        <v>471</v>
      </c>
      <c r="C99" t="s">
        <v>19</v>
      </c>
      <c r="D99" t="s">
        <v>472</v>
      </c>
      <c r="E99" t="s">
        <v>131</v>
      </c>
      <c r="F99" t="s">
        <v>473</v>
      </c>
      <c r="G99" t="s">
        <v>474</v>
      </c>
      <c r="H99" t="s">
        <v>475</v>
      </c>
      <c r="I99" t="s">
        <v>473</v>
      </c>
      <c r="J99">
        <v>2017</v>
      </c>
      <c r="K99">
        <v>258</v>
      </c>
      <c r="L99" t="s">
        <v>112</v>
      </c>
      <c r="M99">
        <v>512</v>
      </c>
      <c r="N99">
        <v>523</v>
      </c>
    </row>
    <row r="100" spans="1:14" hidden="1" x14ac:dyDescent="0.2">
      <c r="A100" t="s">
        <v>17</v>
      </c>
      <c r="B100" t="s">
        <v>471</v>
      </c>
      <c r="C100" t="s">
        <v>19</v>
      </c>
      <c r="D100" t="s">
        <v>476</v>
      </c>
      <c r="E100" t="s">
        <v>55</v>
      </c>
      <c r="F100" t="s">
        <v>473</v>
      </c>
      <c r="G100" t="s">
        <v>477</v>
      </c>
      <c r="H100" t="s">
        <v>475</v>
      </c>
      <c r="I100" t="s">
        <v>473</v>
      </c>
      <c r="J100">
        <v>2017</v>
      </c>
      <c r="K100">
        <v>258</v>
      </c>
      <c r="L100" t="s">
        <v>112</v>
      </c>
      <c r="M100">
        <v>512</v>
      </c>
      <c r="N100">
        <v>523</v>
      </c>
    </row>
    <row r="101" spans="1:14" hidden="1" x14ac:dyDescent="0.2">
      <c r="A101" t="s">
        <v>17</v>
      </c>
      <c r="B101" t="s">
        <v>479</v>
      </c>
      <c r="C101" t="s">
        <v>19</v>
      </c>
      <c r="D101" t="s">
        <v>436</v>
      </c>
      <c r="E101" t="s">
        <v>131</v>
      </c>
      <c r="F101" t="s">
        <v>480</v>
      </c>
      <c r="G101" t="s">
        <v>481</v>
      </c>
      <c r="H101" t="s">
        <v>482</v>
      </c>
      <c r="I101" t="s">
        <v>480</v>
      </c>
      <c r="J101">
        <v>2017</v>
      </c>
      <c r="K101">
        <v>26</v>
      </c>
      <c r="L101" t="s">
        <v>25</v>
      </c>
      <c r="M101">
        <v>2707</v>
      </c>
      <c r="N101">
        <v>2717</v>
      </c>
    </row>
    <row r="102" spans="1:14" hidden="1" x14ac:dyDescent="0.2">
      <c r="A102" t="s">
        <v>17</v>
      </c>
      <c r="B102" t="s">
        <v>483</v>
      </c>
      <c r="C102" t="s">
        <v>19</v>
      </c>
      <c r="D102" t="s">
        <v>484</v>
      </c>
      <c r="E102" t="s">
        <v>38</v>
      </c>
      <c r="F102" t="s">
        <v>485</v>
      </c>
      <c r="H102" t="s">
        <v>486</v>
      </c>
      <c r="I102" t="s">
        <v>485</v>
      </c>
      <c r="J102">
        <v>2017</v>
      </c>
      <c r="K102">
        <v>16</v>
      </c>
      <c r="L102" t="s">
        <v>112</v>
      </c>
      <c r="M102">
        <v>1</v>
      </c>
      <c r="N102">
        <v>21</v>
      </c>
    </row>
    <row r="103" spans="1:14" hidden="1" x14ac:dyDescent="0.2">
      <c r="A103" t="s">
        <v>17</v>
      </c>
      <c r="B103" t="s">
        <v>487</v>
      </c>
      <c r="C103" t="s">
        <v>19</v>
      </c>
      <c r="D103" t="s">
        <v>436</v>
      </c>
      <c r="E103" t="s">
        <v>140</v>
      </c>
      <c r="F103" t="s">
        <v>360</v>
      </c>
      <c r="G103" t="s">
        <v>488</v>
      </c>
      <c r="H103" t="s">
        <v>362</v>
      </c>
      <c r="I103" t="s">
        <v>360</v>
      </c>
      <c r="J103">
        <v>2017</v>
      </c>
      <c r="K103">
        <v>17</v>
      </c>
      <c r="L103" t="s">
        <v>25</v>
      </c>
      <c r="M103">
        <v>2665</v>
      </c>
      <c r="N103">
        <v>2674</v>
      </c>
    </row>
    <row r="104" spans="1:14" hidden="1" x14ac:dyDescent="0.2">
      <c r="A104" t="s">
        <v>17</v>
      </c>
      <c r="B104" t="s">
        <v>489</v>
      </c>
      <c r="C104" t="s">
        <v>19</v>
      </c>
      <c r="D104" t="s">
        <v>436</v>
      </c>
      <c r="E104" t="s">
        <v>140</v>
      </c>
      <c r="F104" t="s">
        <v>282</v>
      </c>
      <c r="G104" t="s">
        <v>490</v>
      </c>
      <c r="H104" t="s">
        <v>284</v>
      </c>
      <c r="I104" t="s">
        <v>282</v>
      </c>
      <c r="J104">
        <v>2017</v>
      </c>
      <c r="K104">
        <v>22</v>
      </c>
      <c r="L104" t="s">
        <v>25</v>
      </c>
      <c r="M104">
        <v>1861</v>
      </c>
      <c r="N104">
        <v>1872</v>
      </c>
    </row>
    <row r="105" spans="1:14" hidden="1" x14ac:dyDescent="0.2">
      <c r="A105" t="s">
        <v>17</v>
      </c>
      <c r="B105" t="s">
        <v>493</v>
      </c>
      <c r="C105" t="s">
        <v>19</v>
      </c>
      <c r="D105" t="s">
        <v>374</v>
      </c>
      <c r="E105" t="s">
        <v>494</v>
      </c>
      <c r="F105" t="s">
        <v>352</v>
      </c>
      <c r="G105" t="s">
        <v>495</v>
      </c>
      <c r="H105" t="s">
        <v>354</v>
      </c>
      <c r="I105" t="s">
        <v>352</v>
      </c>
      <c r="J105">
        <v>2017</v>
      </c>
      <c r="K105">
        <v>12</v>
      </c>
      <c r="L105" t="s">
        <v>112</v>
      </c>
      <c r="M105">
        <v>9408</v>
      </c>
      <c r="N105">
        <v>9417</v>
      </c>
    </row>
    <row r="106" spans="1:14" hidden="1" x14ac:dyDescent="0.2">
      <c r="A106" t="s">
        <v>17</v>
      </c>
      <c r="B106" t="s">
        <v>496</v>
      </c>
      <c r="C106" t="s">
        <v>19</v>
      </c>
      <c r="D106" t="s">
        <v>497</v>
      </c>
      <c r="E106" t="s">
        <v>498</v>
      </c>
      <c r="F106" t="s">
        <v>499</v>
      </c>
      <c r="H106" t="s">
        <v>500</v>
      </c>
      <c r="I106" t="s">
        <v>499</v>
      </c>
      <c r="J106">
        <v>2017</v>
      </c>
      <c r="K106">
        <v>33</v>
      </c>
      <c r="L106">
        <v>53</v>
      </c>
      <c r="M106">
        <v>105</v>
      </c>
      <c r="N106">
        <v>122</v>
      </c>
    </row>
    <row r="107" spans="1:14" hidden="1" x14ac:dyDescent="0.2">
      <c r="A107" t="s">
        <v>17</v>
      </c>
      <c r="B107" t="s">
        <v>501</v>
      </c>
      <c r="C107" t="s">
        <v>19</v>
      </c>
      <c r="D107" t="s">
        <v>420</v>
      </c>
      <c r="E107" t="s">
        <v>351</v>
      </c>
      <c r="F107" t="s">
        <v>352</v>
      </c>
      <c r="G107" t="s">
        <v>502</v>
      </c>
      <c r="H107" t="s">
        <v>354</v>
      </c>
      <c r="I107" t="s">
        <v>352</v>
      </c>
      <c r="J107">
        <v>2017</v>
      </c>
      <c r="K107">
        <v>12</v>
      </c>
      <c r="L107" t="s">
        <v>112</v>
      </c>
      <c r="M107">
        <v>6920</v>
      </c>
      <c r="N107">
        <v>6929</v>
      </c>
    </row>
    <row r="108" spans="1:14" hidden="1" x14ac:dyDescent="0.2">
      <c r="A108" t="s">
        <v>17</v>
      </c>
      <c r="B108" t="s">
        <v>501</v>
      </c>
      <c r="C108" t="s">
        <v>19</v>
      </c>
      <c r="D108" t="s">
        <v>436</v>
      </c>
      <c r="E108" t="s">
        <v>351</v>
      </c>
      <c r="F108" t="s">
        <v>352</v>
      </c>
      <c r="G108" t="s">
        <v>503</v>
      </c>
      <c r="H108" t="s">
        <v>354</v>
      </c>
      <c r="I108" t="s">
        <v>352</v>
      </c>
      <c r="J108">
        <v>2017</v>
      </c>
      <c r="K108">
        <v>12</v>
      </c>
      <c r="L108" t="s">
        <v>25</v>
      </c>
      <c r="M108">
        <v>6920</v>
      </c>
      <c r="N108">
        <v>6929</v>
      </c>
    </row>
    <row r="109" spans="1:14" hidden="1" x14ac:dyDescent="0.2">
      <c r="A109" t="s">
        <v>17</v>
      </c>
      <c r="B109" t="s">
        <v>504</v>
      </c>
      <c r="C109" t="s">
        <v>19</v>
      </c>
      <c r="D109" t="s">
        <v>505</v>
      </c>
      <c r="E109" t="s">
        <v>131</v>
      </c>
      <c r="F109" t="s">
        <v>22</v>
      </c>
      <c r="G109" t="s">
        <v>506</v>
      </c>
      <c r="H109" t="s">
        <v>24</v>
      </c>
      <c r="I109" t="s">
        <v>22</v>
      </c>
      <c r="J109">
        <v>2017</v>
      </c>
      <c r="K109">
        <v>1146</v>
      </c>
      <c r="L109" t="s">
        <v>112</v>
      </c>
      <c r="M109">
        <v>365</v>
      </c>
      <c r="N109">
        <v>372</v>
      </c>
    </row>
    <row r="110" spans="1:14" hidden="1" x14ac:dyDescent="0.2">
      <c r="A110" t="s">
        <v>17</v>
      </c>
      <c r="B110" t="s">
        <v>507</v>
      </c>
      <c r="C110" t="s">
        <v>19</v>
      </c>
      <c r="D110" t="s">
        <v>508</v>
      </c>
      <c r="E110" t="s">
        <v>498</v>
      </c>
      <c r="F110" t="s">
        <v>499</v>
      </c>
      <c r="H110" t="s">
        <v>500</v>
      </c>
      <c r="I110" t="s">
        <v>499</v>
      </c>
      <c r="J110">
        <v>2017</v>
      </c>
      <c r="K110">
        <v>33</v>
      </c>
      <c r="L110">
        <v>54</v>
      </c>
      <c r="M110">
        <v>71</v>
      </c>
      <c r="N110">
        <v>106</v>
      </c>
    </row>
    <row r="111" spans="1:14" hidden="1" x14ac:dyDescent="0.2">
      <c r="A111" t="s">
        <v>17</v>
      </c>
      <c r="B111" t="s">
        <v>509</v>
      </c>
      <c r="C111" t="s">
        <v>19</v>
      </c>
      <c r="D111" t="s">
        <v>331</v>
      </c>
      <c r="E111" t="s">
        <v>510</v>
      </c>
      <c r="F111" t="s">
        <v>352</v>
      </c>
      <c r="G111" t="s">
        <v>511</v>
      </c>
      <c r="H111" t="s">
        <v>354</v>
      </c>
      <c r="I111" t="s">
        <v>352</v>
      </c>
      <c r="J111">
        <v>2017</v>
      </c>
      <c r="K111">
        <v>12</v>
      </c>
      <c r="L111" t="s">
        <v>25</v>
      </c>
      <c r="M111">
        <v>3109</v>
      </c>
      <c r="N111">
        <v>3119</v>
      </c>
    </row>
    <row r="112" spans="1:14" hidden="1" x14ac:dyDescent="0.2">
      <c r="A112" t="s">
        <v>17</v>
      </c>
      <c r="B112" t="s">
        <v>512</v>
      </c>
      <c r="C112" t="s">
        <v>19</v>
      </c>
      <c r="D112" t="s">
        <v>513</v>
      </c>
      <c r="E112" t="s">
        <v>498</v>
      </c>
      <c r="F112" t="s">
        <v>514</v>
      </c>
      <c r="H112" t="s">
        <v>515</v>
      </c>
      <c r="I112" t="s">
        <v>514</v>
      </c>
      <c r="J112">
        <v>2017</v>
      </c>
      <c r="K112">
        <v>40</v>
      </c>
      <c r="L112">
        <v>1</v>
      </c>
      <c r="M112">
        <v>26</v>
      </c>
      <c r="N112">
        <v>33</v>
      </c>
    </row>
    <row r="113" spans="1:14" hidden="1" x14ac:dyDescent="0.2">
      <c r="A113" t="s">
        <v>17</v>
      </c>
      <c r="B113" t="s">
        <v>516</v>
      </c>
      <c r="C113" t="s">
        <v>19</v>
      </c>
      <c r="D113" t="s">
        <v>385</v>
      </c>
      <c r="E113" t="s">
        <v>109</v>
      </c>
      <c r="F113" t="s">
        <v>277</v>
      </c>
      <c r="G113" t="s">
        <v>517</v>
      </c>
      <c r="H113" t="s">
        <v>279</v>
      </c>
      <c r="I113" t="s">
        <v>277</v>
      </c>
      <c r="J113">
        <v>2017</v>
      </c>
      <c r="K113">
        <v>29</v>
      </c>
      <c r="L113" t="s">
        <v>112</v>
      </c>
      <c r="M113">
        <v>1081</v>
      </c>
      <c r="N113">
        <v>1087</v>
      </c>
    </row>
    <row r="114" spans="1:14" hidden="1" x14ac:dyDescent="0.2">
      <c r="A114" t="s">
        <v>17</v>
      </c>
      <c r="B114" t="s">
        <v>518</v>
      </c>
      <c r="C114" t="s">
        <v>19</v>
      </c>
      <c r="D114" t="s">
        <v>519</v>
      </c>
      <c r="E114" t="s">
        <v>38</v>
      </c>
      <c r="F114" t="s">
        <v>203</v>
      </c>
      <c r="G114" t="s">
        <v>520</v>
      </c>
      <c r="H114" t="s">
        <v>205</v>
      </c>
      <c r="I114" t="s">
        <v>203</v>
      </c>
      <c r="J114">
        <v>2017</v>
      </c>
      <c r="K114">
        <v>41</v>
      </c>
      <c r="L114">
        <v>158</v>
      </c>
      <c r="M114">
        <v>119</v>
      </c>
      <c r="N114">
        <v>126</v>
      </c>
    </row>
    <row r="115" spans="1:14" hidden="1" x14ac:dyDescent="0.2">
      <c r="A115" t="s">
        <v>17</v>
      </c>
      <c r="B115" t="s">
        <v>521</v>
      </c>
      <c r="C115" t="s">
        <v>19</v>
      </c>
      <c r="D115" t="s">
        <v>522</v>
      </c>
      <c r="E115" t="s">
        <v>523</v>
      </c>
      <c r="F115" t="s">
        <v>524</v>
      </c>
      <c r="G115" t="s">
        <v>525</v>
      </c>
      <c r="H115" t="s">
        <v>526</v>
      </c>
      <c r="I115" t="s">
        <v>524</v>
      </c>
      <c r="J115">
        <v>2017</v>
      </c>
      <c r="K115">
        <v>101</v>
      </c>
      <c r="L115">
        <v>6</v>
      </c>
      <c r="M115">
        <v>1295</v>
      </c>
      <c r="N115">
        <v>1311</v>
      </c>
    </row>
    <row r="116" spans="1:14" hidden="1" x14ac:dyDescent="0.2">
      <c r="A116" t="s">
        <v>17</v>
      </c>
      <c r="B116" t="s">
        <v>527</v>
      </c>
      <c r="C116" t="s">
        <v>19</v>
      </c>
      <c r="D116" t="s">
        <v>436</v>
      </c>
      <c r="E116" t="s">
        <v>38</v>
      </c>
      <c r="F116" t="s">
        <v>293</v>
      </c>
      <c r="G116" t="s">
        <v>528</v>
      </c>
      <c r="H116" t="s">
        <v>295</v>
      </c>
      <c r="I116" t="s">
        <v>293</v>
      </c>
      <c r="J116">
        <v>2017</v>
      </c>
      <c r="K116">
        <v>788</v>
      </c>
      <c r="L116" t="s">
        <v>25</v>
      </c>
      <c r="M116">
        <v>38</v>
      </c>
      <c r="N116">
        <v>43</v>
      </c>
    </row>
    <row r="117" spans="1:14" hidden="1" x14ac:dyDescent="0.2">
      <c r="A117" t="s">
        <v>17</v>
      </c>
      <c r="B117" t="s">
        <v>527</v>
      </c>
      <c r="C117" t="s">
        <v>19</v>
      </c>
      <c r="D117" t="s">
        <v>374</v>
      </c>
      <c r="E117" t="s">
        <v>131</v>
      </c>
      <c r="F117" t="s">
        <v>293</v>
      </c>
      <c r="H117" t="s">
        <v>295</v>
      </c>
      <c r="I117" t="s">
        <v>293</v>
      </c>
      <c r="J117">
        <v>2017</v>
      </c>
      <c r="K117">
        <v>788</v>
      </c>
      <c r="L117" t="s">
        <v>112</v>
      </c>
      <c r="M117">
        <v>38</v>
      </c>
      <c r="N117">
        <v>43</v>
      </c>
    </row>
    <row r="118" spans="1:14" hidden="1" x14ac:dyDescent="0.2">
      <c r="A118" t="s">
        <v>17</v>
      </c>
      <c r="B118" t="s">
        <v>529</v>
      </c>
      <c r="C118" t="s">
        <v>19</v>
      </c>
      <c r="D118" t="s">
        <v>530</v>
      </c>
      <c r="F118" t="s">
        <v>531</v>
      </c>
      <c r="H118" t="s">
        <v>532</v>
      </c>
      <c r="I118" t="s">
        <v>531</v>
      </c>
      <c r="J118">
        <v>2017</v>
      </c>
      <c r="K118">
        <v>238</v>
      </c>
      <c r="L118" t="s">
        <v>25</v>
      </c>
      <c r="M118">
        <v>578</v>
      </c>
      <c r="N118">
        <v>587</v>
      </c>
    </row>
    <row r="119" spans="1:14" hidden="1" x14ac:dyDescent="0.2">
      <c r="A119" t="s">
        <v>17</v>
      </c>
      <c r="B119" t="s">
        <v>533</v>
      </c>
      <c r="C119" t="s">
        <v>19</v>
      </c>
      <c r="D119" t="s">
        <v>153</v>
      </c>
      <c r="E119" t="s">
        <v>131</v>
      </c>
      <c r="F119" t="s">
        <v>534</v>
      </c>
      <c r="G119" t="s">
        <v>535</v>
      </c>
      <c r="H119" t="s">
        <v>536</v>
      </c>
      <c r="I119" t="s">
        <v>534</v>
      </c>
      <c r="J119">
        <v>2017</v>
      </c>
      <c r="K119">
        <v>203</v>
      </c>
      <c r="L119" t="s">
        <v>112</v>
      </c>
      <c r="M119">
        <v>233</v>
      </c>
      <c r="N119">
        <v>240</v>
      </c>
    </row>
    <row r="120" spans="1:14" hidden="1" x14ac:dyDescent="0.2">
      <c r="A120" t="s">
        <v>17</v>
      </c>
      <c r="B120" t="s">
        <v>537</v>
      </c>
      <c r="C120" t="s">
        <v>19</v>
      </c>
      <c r="D120" t="s">
        <v>436</v>
      </c>
      <c r="E120" t="s">
        <v>38</v>
      </c>
      <c r="F120" t="s">
        <v>531</v>
      </c>
      <c r="G120" t="s">
        <v>538</v>
      </c>
      <c r="H120" t="s">
        <v>532</v>
      </c>
      <c r="I120" t="s">
        <v>531</v>
      </c>
      <c r="J120">
        <v>2017</v>
      </c>
      <c r="K120">
        <v>238</v>
      </c>
      <c r="L120" t="s">
        <v>25</v>
      </c>
      <c r="M120">
        <v>578</v>
      </c>
      <c r="N120">
        <v>587</v>
      </c>
    </row>
    <row r="121" spans="1:14" hidden="1" x14ac:dyDescent="0.2">
      <c r="A121" t="s">
        <v>17</v>
      </c>
      <c r="B121" t="s">
        <v>539</v>
      </c>
      <c r="C121" t="s">
        <v>19</v>
      </c>
      <c r="D121" t="s">
        <v>436</v>
      </c>
      <c r="E121" t="s">
        <v>38</v>
      </c>
      <c r="F121" t="s">
        <v>540</v>
      </c>
      <c r="G121" t="s">
        <v>541</v>
      </c>
      <c r="H121" t="s">
        <v>542</v>
      </c>
      <c r="I121" t="s">
        <v>540</v>
      </c>
      <c r="J121">
        <v>2017</v>
      </c>
      <c r="K121">
        <v>8</v>
      </c>
      <c r="L121" t="s">
        <v>25</v>
      </c>
      <c r="M121">
        <v>178</v>
      </c>
      <c r="N121">
        <v>185</v>
      </c>
    </row>
    <row r="122" spans="1:14" hidden="1" x14ac:dyDescent="0.2">
      <c r="A122" t="s">
        <v>17</v>
      </c>
      <c r="B122" t="s">
        <v>543</v>
      </c>
      <c r="C122" t="s">
        <v>19</v>
      </c>
      <c r="D122" t="s">
        <v>436</v>
      </c>
      <c r="E122" t="s">
        <v>38</v>
      </c>
      <c r="F122" t="s">
        <v>544</v>
      </c>
      <c r="G122" t="s">
        <v>545</v>
      </c>
      <c r="H122" t="s">
        <v>546</v>
      </c>
      <c r="I122" t="s">
        <v>544</v>
      </c>
      <c r="J122">
        <v>2017</v>
      </c>
      <c r="K122">
        <v>21</v>
      </c>
      <c r="L122" t="s">
        <v>25</v>
      </c>
      <c r="M122">
        <v>243</v>
      </c>
      <c r="N122">
        <v>253</v>
      </c>
    </row>
    <row r="123" spans="1:14" hidden="1" x14ac:dyDescent="0.2">
      <c r="A123" t="s">
        <v>17</v>
      </c>
      <c r="B123" t="s">
        <v>547</v>
      </c>
      <c r="C123" t="s">
        <v>19</v>
      </c>
      <c r="D123" t="s">
        <v>331</v>
      </c>
      <c r="E123" t="s">
        <v>38</v>
      </c>
      <c r="F123" t="s">
        <v>352</v>
      </c>
      <c r="G123" t="s">
        <v>548</v>
      </c>
      <c r="H123" t="s">
        <v>354</v>
      </c>
      <c r="I123" t="s">
        <v>352</v>
      </c>
      <c r="J123">
        <v>2016</v>
      </c>
      <c r="K123">
        <v>11</v>
      </c>
      <c r="L123" t="s">
        <v>25</v>
      </c>
      <c r="M123">
        <v>9855</v>
      </c>
      <c r="N123">
        <v>9867</v>
      </c>
    </row>
    <row r="124" spans="1:14" hidden="1" x14ac:dyDescent="0.2">
      <c r="A124" t="s">
        <v>17</v>
      </c>
      <c r="B124" t="s">
        <v>549</v>
      </c>
      <c r="C124" t="s">
        <v>19</v>
      </c>
      <c r="D124" t="s">
        <v>550</v>
      </c>
      <c r="E124" t="s">
        <v>218</v>
      </c>
      <c r="F124" t="s">
        <v>551</v>
      </c>
      <c r="H124" t="s">
        <v>552</v>
      </c>
      <c r="I124" t="s">
        <v>551</v>
      </c>
      <c r="J124">
        <v>2016</v>
      </c>
      <c r="K124">
        <v>212</v>
      </c>
      <c r="L124" t="s">
        <v>25</v>
      </c>
      <c r="M124">
        <v>807</v>
      </c>
      <c r="N124">
        <v>813</v>
      </c>
    </row>
    <row r="125" spans="1:14" hidden="1" x14ac:dyDescent="0.2">
      <c r="A125" t="s">
        <v>17</v>
      </c>
      <c r="B125" t="s">
        <v>553</v>
      </c>
      <c r="C125" t="s">
        <v>19</v>
      </c>
      <c r="D125" t="s">
        <v>554</v>
      </c>
      <c r="E125" t="s">
        <v>55</v>
      </c>
      <c r="F125" t="s">
        <v>555</v>
      </c>
      <c r="G125" t="s">
        <v>556</v>
      </c>
      <c r="H125" t="s">
        <v>557</v>
      </c>
      <c r="I125" t="s">
        <v>555</v>
      </c>
      <c r="J125">
        <v>2016</v>
      </c>
      <c r="K125">
        <v>26</v>
      </c>
      <c r="L125" t="s">
        <v>25</v>
      </c>
      <c r="M125">
        <v>5732</v>
      </c>
      <c r="N125">
        <v>5735</v>
      </c>
    </row>
    <row r="126" spans="1:14" hidden="1" x14ac:dyDescent="0.2">
      <c r="A126" t="s">
        <v>17</v>
      </c>
      <c r="B126" t="s">
        <v>558</v>
      </c>
      <c r="C126" t="s">
        <v>19</v>
      </c>
      <c r="D126" t="s">
        <v>420</v>
      </c>
      <c r="E126" t="s">
        <v>164</v>
      </c>
      <c r="F126" t="s">
        <v>559</v>
      </c>
      <c r="H126" t="s">
        <v>560</v>
      </c>
      <c r="I126" t="s">
        <v>559</v>
      </c>
      <c r="J126">
        <v>2016</v>
      </c>
      <c r="K126">
        <v>8</v>
      </c>
      <c r="L126">
        <v>7</v>
      </c>
      <c r="M126">
        <v>922</v>
      </c>
      <c r="N126">
        <v>930</v>
      </c>
    </row>
    <row r="127" spans="1:14" hidden="1" x14ac:dyDescent="0.2">
      <c r="A127" t="s">
        <v>17</v>
      </c>
      <c r="B127" t="s">
        <v>561</v>
      </c>
      <c r="C127" t="s">
        <v>19</v>
      </c>
      <c r="D127" t="s">
        <v>436</v>
      </c>
      <c r="E127" t="s">
        <v>562</v>
      </c>
      <c r="F127" t="s">
        <v>559</v>
      </c>
      <c r="H127" t="s">
        <v>560</v>
      </c>
      <c r="I127" t="s">
        <v>559</v>
      </c>
      <c r="J127">
        <v>2016</v>
      </c>
      <c r="K127">
        <v>8</v>
      </c>
      <c r="L127">
        <v>7</v>
      </c>
      <c r="M127">
        <v>910</v>
      </c>
      <c r="N127">
        <v>921</v>
      </c>
    </row>
    <row r="128" spans="1:14" hidden="1" x14ac:dyDescent="0.2">
      <c r="A128" t="s">
        <v>17</v>
      </c>
      <c r="B128" t="s">
        <v>547</v>
      </c>
      <c r="C128" t="s">
        <v>19</v>
      </c>
      <c r="D128" t="s">
        <v>374</v>
      </c>
      <c r="E128" t="s">
        <v>422</v>
      </c>
      <c r="F128" t="s">
        <v>352</v>
      </c>
      <c r="G128" t="s">
        <v>563</v>
      </c>
      <c r="H128" t="s">
        <v>354</v>
      </c>
      <c r="I128" t="s">
        <v>352</v>
      </c>
      <c r="J128">
        <v>2016</v>
      </c>
      <c r="K128">
        <v>11</v>
      </c>
      <c r="L128" t="s">
        <v>112</v>
      </c>
      <c r="M128">
        <v>9855</v>
      </c>
      <c r="N128">
        <v>9867</v>
      </c>
    </row>
    <row r="129" spans="1:14" hidden="1" x14ac:dyDescent="0.2">
      <c r="A129" t="s">
        <v>17</v>
      </c>
      <c r="B129" t="s">
        <v>564</v>
      </c>
      <c r="C129" t="s">
        <v>19</v>
      </c>
      <c r="D129" t="s">
        <v>565</v>
      </c>
      <c r="E129" t="s">
        <v>38</v>
      </c>
      <c r="F129" t="s">
        <v>566</v>
      </c>
      <c r="G129" t="s">
        <v>567</v>
      </c>
      <c r="H129" t="s">
        <v>568</v>
      </c>
      <c r="I129" t="s">
        <v>566</v>
      </c>
      <c r="J129">
        <v>2016</v>
      </c>
      <c r="K129">
        <v>17</v>
      </c>
      <c r="L129" t="s">
        <v>112</v>
      </c>
      <c r="M129">
        <v>114</v>
      </c>
      <c r="N129">
        <v>133</v>
      </c>
    </row>
    <row r="130" spans="1:14" hidden="1" x14ac:dyDescent="0.2">
      <c r="A130" t="s">
        <v>17</v>
      </c>
      <c r="B130" t="s">
        <v>570</v>
      </c>
      <c r="C130" t="s">
        <v>19</v>
      </c>
      <c r="D130" t="s">
        <v>385</v>
      </c>
      <c r="E130" t="s">
        <v>131</v>
      </c>
      <c r="F130" t="s">
        <v>571</v>
      </c>
      <c r="G130" t="s">
        <v>572</v>
      </c>
      <c r="H130" t="s">
        <v>573</v>
      </c>
      <c r="I130" t="s">
        <v>571</v>
      </c>
      <c r="J130">
        <v>2016</v>
      </c>
      <c r="K130">
        <v>9</v>
      </c>
      <c r="L130">
        <v>12</v>
      </c>
      <c r="M130">
        <v>3420</v>
      </c>
      <c r="N130">
        <v>3427</v>
      </c>
    </row>
    <row r="131" spans="1:14" hidden="1" x14ac:dyDescent="0.2">
      <c r="A131" t="s">
        <v>17</v>
      </c>
      <c r="B131" t="s">
        <v>574</v>
      </c>
      <c r="C131" t="s">
        <v>19</v>
      </c>
      <c r="D131" t="s">
        <v>530</v>
      </c>
      <c r="E131" t="s">
        <v>575</v>
      </c>
      <c r="F131" t="s">
        <v>576</v>
      </c>
      <c r="H131" t="s">
        <v>577</v>
      </c>
      <c r="I131" t="s">
        <v>576</v>
      </c>
      <c r="J131">
        <v>2016</v>
      </c>
      <c r="K131">
        <v>17</v>
      </c>
      <c r="L131" t="s">
        <v>25</v>
      </c>
      <c r="M131">
        <v>3300</v>
      </c>
      <c r="N131">
        <v>3308</v>
      </c>
    </row>
    <row r="132" spans="1:14" hidden="1" x14ac:dyDescent="0.2">
      <c r="A132" t="s">
        <v>17</v>
      </c>
      <c r="B132" t="s">
        <v>578</v>
      </c>
      <c r="C132" t="s">
        <v>19</v>
      </c>
      <c r="D132" t="s">
        <v>420</v>
      </c>
      <c r="E132" t="s">
        <v>510</v>
      </c>
      <c r="F132" t="s">
        <v>352</v>
      </c>
      <c r="H132" t="s">
        <v>354</v>
      </c>
      <c r="I132" t="s">
        <v>352</v>
      </c>
      <c r="J132">
        <v>2016</v>
      </c>
      <c r="K132">
        <v>11</v>
      </c>
      <c r="L132" t="s">
        <v>112</v>
      </c>
      <c r="M132">
        <v>7507</v>
      </c>
      <c r="N132">
        <v>7518</v>
      </c>
    </row>
    <row r="133" spans="1:14" hidden="1" x14ac:dyDescent="0.2">
      <c r="A133" t="s">
        <v>17</v>
      </c>
      <c r="B133" t="s">
        <v>578</v>
      </c>
      <c r="C133" t="s">
        <v>19</v>
      </c>
      <c r="D133" t="s">
        <v>331</v>
      </c>
      <c r="E133" t="s">
        <v>38</v>
      </c>
      <c r="F133" t="s">
        <v>352</v>
      </c>
      <c r="G133" t="s">
        <v>579</v>
      </c>
      <c r="H133" t="s">
        <v>354</v>
      </c>
      <c r="I133" t="s">
        <v>352</v>
      </c>
      <c r="J133">
        <v>2016</v>
      </c>
      <c r="K133">
        <v>11</v>
      </c>
      <c r="L133" t="s">
        <v>25</v>
      </c>
      <c r="M133">
        <v>7507</v>
      </c>
      <c r="N133">
        <v>7518</v>
      </c>
    </row>
    <row r="134" spans="1:14" hidden="1" x14ac:dyDescent="0.2">
      <c r="A134" t="s">
        <v>17</v>
      </c>
      <c r="B134" t="s">
        <v>580</v>
      </c>
      <c r="C134" t="s">
        <v>19</v>
      </c>
      <c r="D134" t="s">
        <v>550</v>
      </c>
      <c r="E134" t="s">
        <v>218</v>
      </c>
      <c r="F134" t="s">
        <v>581</v>
      </c>
      <c r="H134" t="s">
        <v>582</v>
      </c>
      <c r="I134" t="s">
        <v>581</v>
      </c>
      <c r="J134">
        <v>2016</v>
      </c>
      <c r="K134">
        <v>14</v>
      </c>
      <c r="L134" t="s">
        <v>25</v>
      </c>
      <c r="M134">
        <v>6479</v>
      </c>
      <c r="N134">
        <v>6486</v>
      </c>
    </row>
    <row r="135" spans="1:14" hidden="1" x14ac:dyDescent="0.2">
      <c r="A135" t="s">
        <v>17</v>
      </c>
      <c r="B135" t="s">
        <v>583</v>
      </c>
      <c r="C135" t="s">
        <v>19</v>
      </c>
      <c r="D135" t="s">
        <v>550</v>
      </c>
      <c r="E135" t="s">
        <v>218</v>
      </c>
      <c r="F135" t="s">
        <v>584</v>
      </c>
      <c r="H135" t="s">
        <v>585</v>
      </c>
      <c r="I135" t="s">
        <v>584</v>
      </c>
      <c r="J135">
        <v>2016</v>
      </c>
      <c r="K135">
        <v>154</v>
      </c>
      <c r="L135" t="s">
        <v>25</v>
      </c>
      <c r="M135">
        <v>78</v>
      </c>
      <c r="N135">
        <v>88</v>
      </c>
    </row>
    <row r="136" spans="1:14" hidden="1" x14ac:dyDescent="0.2">
      <c r="A136" t="s">
        <v>17</v>
      </c>
      <c r="B136" t="s">
        <v>587</v>
      </c>
      <c r="C136" t="s">
        <v>19</v>
      </c>
      <c r="D136" t="s">
        <v>588</v>
      </c>
      <c r="E136" t="s">
        <v>55</v>
      </c>
      <c r="F136" t="s">
        <v>555</v>
      </c>
      <c r="G136" t="s">
        <v>589</v>
      </c>
      <c r="H136" t="s">
        <v>557</v>
      </c>
      <c r="I136" t="s">
        <v>555</v>
      </c>
      <c r="J136">
        <v>2016</v>
      </c>
      <c r="K136">
        <v>26</v>
      </c>
      <c r="L136" t="s">
        <v>25</v>
      </c>
      <c r="M136">
        <v>3220</v>
      </c>
      <c r="N136">
        <v>3222</v>
      </c>
    </row>
    <row r="137" spans="1:14" hidden="1" x14ac:dyDescent="0.2">
      <c r="A137" t="s">
        <v>17</v>
      </c>
      <c r="B137" t="s">
        <v>590</v>
      </c>
      <c r="C137" t="s">
        <v>19</v>
      </c>
      <c r="D137" t="s">
        <v>591</v>
      </c>
      <c r="E137" t="s">
        <v>38</v>
      </c>
      <c r="F137" t="s">
        <v>592</v>
      </c>
      <c r="H137" t="s">
        <v>593</v>
      </c>
      <c r="I137" t="s">
        <v>592</v>
      </c>
      <c r="J137">
        <v>2015</v>
      </c>
      <c r="K137">
        <v>2</v>
      </c>
      <c r="L137">
        <v>10</v>
      </c>
      <c r="M137">
        <v>72</v>
      </c>
      <c r="N137">
        <v>93</v>
      </c>
    </row>
    <row r="138" spans="1:14" hidden="1" x14ac:dyDescent="0.2">
      <c r="A138" t="s">
        <v>17</v>
      </c>
      <c r="B138" t="s">
        <v>594</v>
      </c>
      <c r="C138" t="s">
        <v>19</v>
      </c>
      <c r="D138" t="s">
        <v>385</v>
      </c>
      <c r="E138" t="s">
        <v>140</v>
      </c>
      <c r="F138" t="s">
        <v>293</v>
      </c>
      <c r="G138" t="s">
        <v>595</v>
      </c>
      <c r="H138" t="s">
        <v>295</v>
      </c>
      <c r="I138" t="s">
        <v>293</v>
      </c>
      <c r="J138">
        <v>2015</v>
      </c>
      <c r="K138">
        <v>759</v>
      </c>
      <c r="L138">
        <v>2</v>
      </c>
      <c r="M138">
        <v>153</v>
      </c>
      <c r="N138">
        <v>157</v>
      </c>
    </row>
    <row r="139" spans="1:14" hidden="1" x14ac:dyDescent="0.2">
      <c r="A139" t="s">
        <v>17</v>
      </c>
      <c r="B139" t="s">
        <v>596</v>
      </c>
      <c r="C139" t="s">
        <v>19</v>
      </c>
      <c r="D139" t="s">
        <v>597</v>
      </c>
      <c r="E139" t="s">
        <v>38</v>
      </c>
      <c r="F139" t="s">
        <v>598</v>
      </c>
      <c r="H139" t="s">
        <v>599</v>
      </c>
      <c r="I139" t="s">
        <v>598</v>
      </c>
      <c r="J139">
        <v>2015</v>
      </c>
      <c r="K139">
        <v>44</v>
      </c>
      <c r="L139">
        <v>3</v>
      </c>
      <c r="M139">
        <v>311</v>
      </c>
      <c r="N139">
        <v>321</v>
      </c>
    </row>
    <row r="140" spans="1:14" hidden="1" x14ac:dyDescent="0.2">
      <c r="A140" t="s">
        <v>17</v>
      </c>
      <c r="B140" t="s">
        <v>600</v>
      </c>
      <c r="C140" t="s">
        <v>19</v>
      </c>
      <c r="D140" t="s">
        <v>601</v>
      </c>
      <c r="E140" t="s">
        <v>131</v>
      </c>
      <c r="F140" t="s">
        <v>467</v>
      </c>
      <c r="G140" t="s">
        <v>602</v>
      </c>
      <c r="H140" t="s">
        <v>469</v>
      </c>
      <c r="I140" t="s">
        <v>467</v>
      </c>
      <c r="J140">
        <v>2015</v>
      </c>
      <c r="K140">
        <v>10</v>
      </c>
      <c r="L140">
        <v>12</v>
      </c>
      <c r="M140">
        <v>1</v>
      </c>
      <c r="N140">
        <v>15</v>
      </c>
    </row>
    <row r="141" spans="1:14" hidden="1" x14ac:dyDescent="0.2">
      <c r="A141" t="s">
        <v>17</v>
      </c>
      <c r="B141" t="s">
        <v>604</v>
      </c>
      <c r="C141" t="s">
        <v>19</v>
      </c>
      <c r="D141" t="s">
        <v>605</v>
      </c>
      <c r="F141" t="s">
        <v>606</v>
      </c>
      <c r="H141" t="s">
        <v>607</v>
      </c>
      <c r="I141" t="s">
        <v>606</v>
      </c>
      <c r="J141">
        <v>2015</v>
      </c>
      <c r="K141">
        <v>56</v>
      </c>
      <c r="L141" t="s">
        <v>25</v>
      </c>
      <c r="M141">
        <v>5761</v>
      </c>
      <c r="N141">
        <v>5766</v>
      </c>
    </row>
    <row r="142" spans="1:14" hidden="1" x14ac:dyDescent="0.2">
      <c r="A142" t="s">
        <v>17</v>
      </c>
      <c r="B142" t="s">
        <v>604</v>
      </c>
      <c r="C142" t="s">
        <v>19</v>
      </c>
      <c r="D142" t="s">
        <v>608</v>
      </c>
      <c r="E142" t="s">
        <v>55</v>
      </c>
      <c r="F142" t="s">
        <v>606</v>
      </c>
      <c r="G142" t="s">
        <v>609</v>
      </c>
      <c r="H142" t="s">
        <v>607</v>
      </c>
      <c r="I142" t="s">
        <v>606</v>
      </c>
      <c r="J142">
        <v>2015</v>
      </c>
      <c r="K142">
        <v>56</v>
      </c>
      <c r="L142">
        <v>42</v>
      </c>
      <c r="M142">
        <v>5761</v>
      </c>
      <c r="N142">
        <v>5766</v>
      </c>
    </row>
    <row r="143" spans="1:14" hidden="1" x14ac:dyDescent="0.2">
      <c r="A143" t="s">
        <v>17</v>
      </c>
      <c r="B143" t="s">
        <v>610</v>
      </c>
      <c r="C143" t="s">
        <v>19</v>
      </c>
      <c r="D143" t="s">
        <v>326</v>
      </c>
      <c r="F143" t="s">
        <v>611</v>
      </c>
      <c r="G143" t="s">
        <v>612</v>
      </c>
      <c r="H143" t="s">
        <v>613</v>
      </c>
      <c r="I143" t="s">
        <v>611</v>
      </c>
      <c r="J143">
        <v>2015</v>
      </c>
      <c r="K143">
        <v>1</v>
      </c>
      <c r="L143">
        <v>1</v>
      </c>
      <c r="M143">
        <v>1</v>
      </c>
      <c r="N143">
        <v>26</v>
      </c>
    </row>
    <row r="144" spans="1:14" hidden="1" x14ac:dyDescent="0.2">
      <c r="A144" t="s">
        <v>17</v>
      </c>
      <c r="B144" t="s">
        <v>614</v>
      </c>
      <c r="C144" t="s">
        <v>19</v>
      </c>
      <c r="D144" t="s">
        <v>615</v>
      </c>
      <c r="E144" t="s">
        <v>55</v>
      </c>
      <c r="F144" t="s">
        <v>616</v>
      </c>
      <c r="G144" t="s">
        <v>617</v>
      </c>
      <c r="H144" t="s">
        <v>618</v>
      </c>
      <c r="I144" t="s">
        <v>616</v>
      </c>
      <c r="J144">
        <v>2015</v>
      </c>
      <c r="K144">
        <v>44</v>
      </c>
      <c r="L144" s="1" t="s">
        <v>619</v>
      </c>
      <c r="M144">
        <v>1134</v>
      </c>
      <c r="N144">
        <v>1145</v>
      </c>
    </row>
    <row r="145" spans="1:14" hidden="1" x14ac:dyDescent="0.2">
      <c r="A145" t="s">
        <v>17</v>
      </c>
      <c r="B145" t="s">
        <v>620</v>
      </c>
      <c r="C145" t="s">
        <v>19</v>
      </c>
      <c r="D145" t="s">
        <v>621</v>
      </c>
      <c r="E145" t="s">
        <v>131</v>
      </c>
      <c r="F145" t="s">
        <v>622</v>
      </c>
      <c r="G145" t="s">
        <v>623</v>
      </c>
      <c r="H145" t="s">
        <v>624</v>
      </c>
      <c r="I145" t="s">
        <v>622</v>
      </c>
      <c r="J145">
        <v>2015</v>
      </c>
      <c r="K145">
        <v>463</v>
      </c>
      <c r="L145" t="s">
        <v>25</v>
      </c>
      <c r="M145">
        <v>787</v>
      </c>
      <c r="N145">
        <v>792</v>
      </c>
    </row>
    <row r="146" spans="1:14" hidden="1" x14ac:dyDescent="0.2">
      <c r="A146" t="s">
        <v>17</v>
      </c>
      <c r="B146" t="s">
        <v>625</v>
      </c>
      <c r="C146" t="s">
        <v>19</v>
      </c>
      <c r="D146" t="s">
        <v>626</v>
      </c>
      <c r="E146" t="s">
        <v>131</v>
      </c>
      <c r="F146" t="s">
        <v>627</v>
      </c>
      <c r="G146" t="s">
        <v>628</v>
      </c>
      <c r="H146" t="s">
        <v>629</v>
      </c>
      <c r="I146" t="s">
        <v>627</v>
      </c>
      <c r="J146">
        <v>2015</v>
      </c>
      <c r="K146">
        <v>25</v>
      </c>
      <c r="L146">
        <v>7</v>
      </c>
      <c r="M146">
        <v>73117</v>
      </c>
      <c r="N146">
        <v>73117</v>
      </c>
    </row>
    <row r="147" spans="1:14" hidden="1" x14ac:dyDescent="0.2">
      <c r="A147" t="s">
        <v>17</v>
      </c>
      <c r="B147" t="s">
        <v>630</v>
      </c>
      <c r="C147" t="s">
        <v>19</v>
      </c>
      <c r="D147" t="s">
        <v>631</v>
      </c>
      <c r="E147" t="s">
        <v>55</v>
      </c>
      <c r="F147" t="s">
        <v>606</v>
      </c>
      <c r="G147" t="s">
        <v>632</v>
      </c>
      <c r="H147" t="s">
        <v>607</v>
      </c>
      <c r="I147" t="s">
        <v>606</v>
      </c>
      <c r="J147">
        <v>2015</v>
      </c>
      <c r="K147">
        <v>56</v>
      </c>
      <c r="L147" t="s">
        <v>25</v>
      </c>
      <c r="M147">
        <v>2437</v>
      </c>
      <c r="N147">
        <v>2440</v>
      </c>
    </row>
    <row r="148" spans="1:14" hidden="1" x14ac:dyDescent="0.2">
      <c r="A148" t="s">
        <v>17</v>
      </c>
      <c r="B148" t="s">
        <v>633</v>
      </c>
      <c r="C148" t="s">
        <v>19</v>
      </c>
      <c r="D148" t="s">
        <v>634</v>
      </c>
      <c r="E148" t="s">
        <v>140</v>
      </c>
      <c r="F148" t="s">
        <v>635</v>
      </c>
      <c r="G148" t="s">
        <v>636</v>
      </c>
      <c r="H148" t="s">
        <v>637</v>
      </c>
      <c r="I148" t="s">
        <v>635</v>
      </c>
      <c r="J148">
        <v>2015</v>
      </c>
      <c r="K148">
        <v>13</v>
      </c>
      <c r="L148" t="s">
        <v>25</v>
      </c>
      <c r="M148">
        <v>1726</v>
      </c>
      <c r="N148">
        <v>1738</v>
      </c>
    </row>
    <row r="149" spans="1:14" hidden="1" x14ac:dyDescent="0.2">
      <c r="A149" t="s">
        <v>17</v>
      </c>
      <c r="B149" t="s">
        <v>638</v>
      </c>
      <c r="C149" t="s">
        <v>19</v>
      </c>
      <c r="D149" t="s">
        <v>639</v>
      </c>
      <c r="E149" t="s">
        <v>55</v>
      </c>
      <c r="F149" t="s">
        <v>81</v>
      </c>
      <c r="G149" t="s">
        <v>640</v>
      </c>
      <c r="H149" t="s">
        <v>83</v>
      </c>
      <c r="I149" t="s">
        <v>81</v>
      </c>
      <c r="J149">
        <v>2015</v>
      </c>
      <c r="K149">
        <v>39</v>
      </c>
      <c r="L149" t="s">
        <v>25</v>
      </c>
      <c r="M149">
        <v>3084</v>
      </c>
      <c r="N149">
        <v>3092</v>
      </c>
    </row>
    <row r="150" spans="1:14" hidden="1" x14ac:dyDescent="0.2">
      <c r="A150" t="s">
        <v>17</v>
      </c>
      <c r="B150" t="s">
        <v>630</v>
      </c>
      <c r="C150" t="s">
        <v>19</v>
      </c>
      <c r="D150" t="s">
        <v>641</v>
      </c>
      <c r="E150" t="s">
        <v>55</v>
      </c>
      <c r="F150" t="s">
        <v>606</v>
      </c>
      <c r="G150" t="s">
        <v>642</v>
      </c>
      <c r="H150" t="s">
        <v>607</v>
      </c>
      <c r="I150" t="s">
        <v>606</v>
      </c>
      <c r="J150">
        <v>2015</v>
      </c>
      <c r="K150">
        <v>56</v>
      </c>
      <c r="L150" t="s">
        <v>25</v>
      </c>
      <c r="M150">
        <v>2437</v>
      </c>
      <c r="N150">
        <v>2440</v>
      </c>
    </row>
    <row r="151" spans="1:14" hidden="1" x14ac:dyDescent="0.2">
      <c r="A151" t="s">
        <v>17</v>
      </c>
      <c r="B151" t="s">
        <v>643</v>
      </c>
      <c r="C151" t="s">
        <v>19</v>
      </c>
      <c r="D151" t="s">
        <v>530</v>
      </c>
      <c r="E151" t="s">
        <v>55</v>
      </c>
      <c r="F151" t="s">
        <v>81</v>
      </c>
      <c r="G151" t="s">
        <v>644</v>
      </c>
      <c r="H151" t="s">
        <v>83</v>
      </c>
      <c r="I151" t="s">
        <v>81</v>
      </c>
      <c r="J151">
        <v>2015</v>
      </c>
      <c r="K151">
        <v>39</v>
      </c>
      <c r="L151" t="s">
        <v>25</v>
      </c>
      <c r="M151">
        <v>3084</v>
      </c>
      <c r="N151">
        <v>3092</v>
      </c>
    </row>
    <row r="152" spans="1:14" hidden="1" x14ac:dyDescent="0.2">
      <c r="A152" t="s">
        <v>17</v>
      </c>
      <c r="B152" t="s">
        <v>645</v>
      </c>
      <c r="C152" t="s">
        <v>19</v>
      </c>
      <c r="D152" t="s">
        <v>522</v>
      </c>
      <c r="E152" t="s">
        <v>416</v>
      </c>
      <c r="F152" t="s">
        <v>646</v>
      </c>
      <c r="G152" t="s">
        <v>647</v>
      </c>
      <c r="H152" t="s">
        <v>648</v>
      </c>
      <c r="I152" t="s">
        <v>646</v>
      </c>
      <c r="J152">
        <v>2015</v>
      </c>
      <c r="K152">
        <v>8</v>
      </c>
      <c r="L152">
        <v>2</v>
      </c>
      <c r="M152">
        <v>55</v>
      </c>
      <c r="N152">
        <v>58</v>
      </c>
    </row>
    <row r="153" spans="1:14" hidden="1" x14ac:dyDescent="0.2">
      <c r="A153" t="s">
        <v>17</v>
      </c>
      <c r="B153" t="s">
        <v>649</v>
      </c>
      <c r="C153" t="s">
        <v>19</v>
      </c>
      <c r="D153" t="s">
        <v>522</v>
      </c>
      <c r="E153" t="s">
        <v>38</v>
      </c>
      <c r="F153" t="s">
        <v>592</v>
      </c>
      <c r="H153" t="s">
        <v>593</v>
      </c>
      <c r="I153" t="s">
        <v>592</v>
      </c>
      <c r="J153">
        <v>2014</v>
      </c>
      <c r="K153">
        <v>1</v>
      </c>
      <c r="L153">
        <v>9</v>
      </c>
      <c r="M153">
        <v>109</v>
      </c>
      <c r="N153">
        <v>122</v>
      </c>
    </row>
    <row r="154" spans="1:14" hidden="1" x14ac:dyDescent="0.2">
      <c r="A154" t="s">
        <v>17</v>
      </c>
      <c r="B154" t="s">
        <v>650</v>
      </c>
      <c r="C154" t="s">
        <v>19</v>
      </c>
      <c r="D154" t="s">
        <v>651</v>
      </c>
      <c r="E154" t="s">
        <v>86</v>
      </c>
      <c r="F154" t="s">
        <v>581</v>
      </c>
      <c r="G154" t="s">
        <v>652</v>
      </c>
      <c r="H154" t="s">
        <v>653</v>
      </c>
      <c r="I154" t="s">
        <v>581</v>
      </c>
      <c r="J154">
        <v>2014</v>
      </c>
      <c r="K154">
        <v>12</v>
      </c>
      <c r="L154" t="s">
        <v>25</v>
      </c>
      <c r="M154">
        <v>6406</v>
      </c>
      <c r="N154">
        <v>6413</v>
      </c>
    </row>
    <row r="155" spans="1:14" hidden="1" x14ac:dyDescent="0.2">
      <c r="A155" t="s">
        <v>17</v>
      </c>
      <c r="B155" t="s">
        <v>654</v>
      </c>
      <c r="C155" t="s">
        <v>19</v>
      </c>
      <c r="D155" t="s">
        <v>153</v>
      </c>
      <c r="E155" t="s">
        <v>86</v>
      </c>
      <c r="F155" t="s">
        <v>181</v>
      </c>
      <c r="G155" t="s">
        <v>655</v>
      </c>
      <c r="H155" t="s">
        <v>183</v>
      </c>
      <c r="I155" t="s">
        <v>181</v>
      </c>
      <c r="J155">
        <v>2014</v>
      </c>
      <c r="K155">
        <v>45</v>
      </c>
      <c r="L155" t="s">
        <v>112</v>
      </c>
      <c r="M155">
        <v>1</v>
      </c>
      <c r="N155">
        <v>8</v>
      </c>
    </row>
    <row r="156" spans="1:14" hidden="1" x14ac:dyDescent="0.2">
      <c r="A156" t="s">
        <v>17</v>
      </c>
      <c r="B156" t="s">
        <v>656</v>
      </c>
      <c r="C156" t="s">
        <v>19</v>
      </c>
      <c r="D156" t="s">
        <v>153</v>
      </c>
      <c r="E156" t="s">
        <v>131</v>
      </c>
      <c r="F156" t="s">
        <v>534</v>
      </c>
      <c r="G156" t="s">
        <v>657</v>
      </c>
      <c r="H156" t="s">
        <v>536</v>
      </c>
      <c r="I156" t="s">
        <v>534</v>
      </c>
      <c r="J156">
        <v>2014</v>
      </c>
      <c r="K156">
        <v>177</v>
      </c>
      <c r="L156" t="s">
        <v>112</v>
      </c>
      <c r="M156">
        <v>62</v>
      </c>
      <c r="N156">
        <v>69</v>
      </c>
    </row>
    <row r="157" spans="1:14" hidden="1" x14ac:dyDescent="0.2">
      <c r="A157" t="s">
        <v>17</v>
      </c>
      <c r="B157" t="s">
        <v>658</v>
      </c>
      <c r="C157" t="s">
        <v>19</v>
      </c>
      <c r="D157" t="s">
        <v>659</v>
      </c>
      <c r="E157" t="s">
        <v>131</v>
      </c>
      <c r="F157" t="s">
        <v>660</v>
      </c>
      <c r="H157" t="s">
        <v>661</v>
      </c>
      <c r="I157" t="s">
        <v>660</v>
      </c>
      <c r="J157">
        <v>2014</v>
      </c>
      <c r="K157">
        <v>21</v>
      </c>
      <c r="L157" t="s">
        <v>25</v>
      </c>
      <c r="M157">
        <v>23</v>
      </c>
      <c r="N157">
        <v>30</v>
      </c>
    </row>
    <row r="158" spans="1:14" hidden="1" x14ac:dyDescent="0.2">
      <c r="A158" t="s">
        <v>17</v>
      </c>
      <c r="B158" t="s">
        <v>662</v>
      </c>
      <c r="C158" t="s">
        <v>19</v>
      </c>
      <c r="D158" t="s">
        <v>663</v>
      </c>
      <c r="E158" t="s">
        <v>86</v>
      </c>
      <c r="F158" t="s">
        <v>346</v>
      </c>
      <c r="G158" t="s">
        <v>664</v>
      </c>
      <c r="H158" t="s">
        <v>348</v>
      </c>
      <c r="I158" t="s">
        <v>346</v>
      </c>
      <c r="J158">
        <v>2014</v>
      </c>
      <c r="K158">
        <v>4</v>
      </c>
      <c r="L158" t="s">
        <v>112</v>
      </c>
      <c r="M158">
        <v>697</v>
      </c>
      <c r="N158">
        <v>704</v>
      </c>
    </row>
    <row r="159" spans="1:14" hidden="1" x14ac:dyDescent="0.2">
      <c r="A159" t="s">
        <v>17</v>
      </c>
      <c r="B159" t="s">
        <v>665</v>
      </c>
      <c r="C159" t="s">
        <v>19</v>
      </c>
      <c r="D159" t="s">
        <v>666</v>
      </c>
      <c r="E159" t="s">
        <v>38</v>
      </c>
      <c r="F159" t="s">
        <v>667</v>
      </c>
      <c r="G159" t="s">
        <v>668</v>
      </c>
      <c r="H159" t="s">
        <v>669</v>
      </c>
      <c r="I159" t="s">
        <v>667</v>
      </c>
      <c r="J159">
        <v>2014</v>
      </c>
      <c r="K159">
        <v>52</v>
      </c>
      <c r="L159" t="s">
        <v>112</v>
      </c>
      <c r="M159">
        <v>38</v>
      </c>
      <c r="N159">
        <v>40</v>
      </c>
    </row>
    <row r="160" spans="1:14" hidden="1" x14ac:dyDescent="0.2">
      <c r="A160" t="s">
        <v>17</v>
      </c>
      <c r="B160" t="s">
        <v>670</v>
      </c>
      <c r="C160" t="s">
        <v>19</v>
      </c>
      <c r="D160" t="s">
        <v>530</v>
      </c>
      <c r="E160" t="s">
        <v>55</v>
      </c>
      <c r="F160" t="s">
        <v>346</v>
      </c>
      <c r="G160" t="s">
        <v>671</v>
      </c>
      <c r="H160" t="s">
        <v>348</v>
      </c>
      <c r="I160" t="s">
        <v>346</v>
      </c>
      <c r="J160">
        <v>2014</v>
      </c>
      <c r="K160">
        <v>4</v>
      </c>
      <c r="L160" t="s">
        <v>25</v>
      </c>
      <c r="M160">
        <v>697</v>
      </c>
      <c r="N160">
        <v>704</v>
      </c>
    </row>
    <row r="161" spans="1:14" hidden="1" x14ac:dyDescent="0.2">
      <c r="A161" t="s">
        <v>17</v>
      </c>
      <c r="B161" t="s">
        <v>672</v>
      </c>
      <c r="C161" t="s">
        <v>19</v>
      </c>
      <c r="D161" t="s">
        <v>550</v>
      </c>
      <c r="E161" t="s">
        <v>131</v>
      </c>
      <c r="F161" t="s">
        <v>673</v>
      </c>
      <c r="G161" t="s">
        <v>674</v>
      </c>
      <c r="H161" t="s">
        <v>675</v>
      </c>
      <c r="I161" t="s">
        <v>673</v>
      </c>
      <c r="J161">
        <v>2014</v>
      </c>
      <c r="K161">
        <v>27</v>
      </c>
      <c r="L161" t="s">
        <v>25</v>
      </c>
      <c r="M161">
        <v>265</v>
      </c>
      <c r="N161">
        <v>268</v>
      </c>
    </row>
    <row r="162" spans="1:14" hidden="1" x14ac:dyDescent="0.2">
      <c r="A162" t="s">
        <v>17</v>
      </c>
      <c r="B162" t="s">
        <v>676</v>
      </c>
      <c r="C162" t="s">
        <v>19</v>
      </c>
      <c r="D162" t="s">
        <v>550</v>
      </c>
      <c r="E162" t="s">
        <v>131</v>
      </c>
      <c r="F162" t="s">
        <v>673</v>
      </c>
      <c r="G162" t="s">
        <v>677</v>
      </c>
      <c r="H162" t="s">
        <v>675</v>
      </c>
      <c r="I162" t="s">
        <v>673</v>
      </c>
      <c r="J162">
        <v>2014</v>
      </c>
      <c r="K162">
        <v>27</v>
      </c>
      <c r="L162" t="s">
        <v>25</v>
      </c>
      <c r="M162">
        <v>670</v>
      </c>
      <c r="N162">
        <v>675</v>
      </c>
    </row>
    <row r="163" spans="1:14" hidden="1" x14ac:dyDescent="0.2">
      <c r="A163" t="s">
        <v>17</v>
      </c>
      <c r="B163" t="s">
        <v>678</v>
      </c>
      <c r="C163" t="s">
        <v>19</v>
      </c>
      <c r="D163" t="s">
        <v>641</v>
      </c>
      <c r="E163" t="s">
        <v>679</v>
      </c>
      <c r="F163" t="s">
        <v>531</v>
      </c>
      <c r="G163" t="s">
        <v>680</v>
      </c>
      <c r="H163" t="s">
        <v>532</v>
      </c>
      <c r="I163" t="s">
        <v>531</v>
      </c>
      <c r="J163">
        <v>2014</v>
      </c>
      <c r="K163">
        <v>193</v>
      </c>
      <c r="L163" t="s">
        <v>25</v>
      </c>
      <c r="M163">
        <v>391</v>
      </c>
      <c r="N163">
        <v>399</v>
      </c>
    </row>
    <row r="164" spans="1:14" hidden="1" x14ac:dyDescent="0.2">
      <c r="A164" t="s">
        <v>17</v>
      </c>
      <c r="B164" t="s">
        <v>681</v>
      </c>
      <c r="C164" t="s">
        <v>19</v>
      </c>
      <c r="D164" t="s">
        <v>682</v>
      </c>
      <c r="E164" t="s">
        <v>683</v>
      </c>
      <c r="F164" t="s">
        <v>684</v>
      </c>
      <c r="H164" t="s">
        <v>685</v>
      </c>
      <c r="I164" t="s">
        <v>684</v>
      </c>
      <c r="J164">
        <v>2014</v>
      </c>
      <c r="K164">
        <v>20</v>
      </c>
      <c r="L164">
        <v>2</v>
      </c>
      <c r="M164">
        <v>87</v>
      </c>
      <c r="N164">
        <v>94</v>
      </c>
    </row>
    <row r="165" spans="1:14" hidden="1" x14ac:dyDescent="0.2">
      <c r="A165" t="s">
        <v>17</v>
      </c>
      <c r="B165" t="s">
        <v>686</v>
      </c>
      <c r="C165" t="s">
        <v>19</v>
      </c>
      <c r="D165" t="s">
        <v>687</v>
      </c>
      <c r="E165" t="s">
        <v>38</v>
      </c>
      <c r="F165" t="s">
        <v>688</v>
      </c>
      <c r="G165" t="s">
        <v>689</v>
      </c>
      <c r="H165" t="s">
        <v>690</v>
      </c>
      <c r="I165" t="s">
        <v>688</v>
      </c>
      <c r="J165">
        <v>2014</v>
      </c>
      <c r="K165">
        <v>76</v>
      </c>
      <c r="L165" t="s">
        <v>112</v>
      </c>
      <c r="M165">
        <v>79</v>
      </c>
      <c r="N165">
        <v>86</v>
      </c>
    </row>
    <row r="166" spans="1:14" hidden="1" x14ac:dyDescent="0.2">
      <c r="A166" t="s">
        <v>17</v>
      </c>
      <c r="B166" t="s">
        <v>691</v>
      </c>
      <c r="C166" t="s">
        <v>19</v>
      </c>
      <c r="D166" t="s">
        <v>692</v>
      </c>
      <c r="E166" t="s">
        <v>140</v>
      </c>
      <c r="F166" t="s">
        <v>360</v>
      </c>
      <c r="G166" t="s">
        <v>693</v>
      </c>
      <c r="H166" t="s">
        <v>362</v>
      </c>
      <c r="I166" t="s">
        <v>360</v>
      </c>
      <c r="J166">
        <v>2014</v>
      </c>
      <c r="K166">
        <v>14</v>
      </c>
      <c r="L166" t="s">
        <v>112</v>
      </c>
      <c r="M166">
        <v>1358</v>
      </c>
      <c r="N166">
        <v>1371</v>
      </c>
    </row>
    <row r="167" spans="1:14" hidden="1" x14ac:dyDescent="0.2">
      <c r="A167" t="s">
        <v>17</v>
      </c>
      <c r="B167" t="s">
        <v>694</v>
      </c>
      <c r="C167" t="s">
        <v>19</v>
      </c>
      <c r="D167" t="s">
        <v>641</v>
      </c>
      <c r="E167" t="s">
        <v>140</v>
      </c>
      <c r="F167" t="s">
        <v>360</v>
      </c>
      <c r="G167" t="s">
        <v>695</v>
      </c>
      <c r="H167" t="s">
        <v>362</v>
      </c>
      <c r="I167" t="s">
        <v>360</v>
      </c>
      <c r="J167">
        <v>2014</v>
      </c>
      <c r="K167">
        <v>14</v>
      </c>
      <c r="L167" t="s">
        <v>25</v>
      </c>
      <c r="M167">
        <v>1358</v>
      </c>
      <c r="N167">
        <v>1371</v>
      </c>
    </row>
    <row r="168" spans="1:14" hidden="1" x14ac:dyDescent="0.2">
      <c r="A168" t="s">
        <v>17</v>
      </c>
      <c r="B168" t="s">
        <v>696</v>
      </c>
      <c r="C168" t="s">
        <v>19</v>
      </c>
      <c r="D168" t="s">
        <v>697</v>
      </c>
      <c r="E168" t="s">
        <v>38</v>
      </c>
      <c r="F168" t="s">
        <v>531</v>
      </c>
      <c r="G168" t="s">
        <v>698</v>
      </c>
      <c r="H168" t="s">
        <v>532</v>
      </c>
      <c r="I168" t="s">
        <v>531</v>
      </c>
      <c r="J168">
        <v>2014</v>
      </c>
      <c r="K168">
        <v>193</v>
      </c>
      <c r="L168" t="s">
        <v>112</v>
      </c>
      <c r="M168">
        <v>391</v>
      </c>
      <c r="N168">
        <v>399</v>
      </c>
    </row>
    <row r="169" spans="1:14" hidden="1" x14ac:dyDescent="0.2">
      <c r="A169" t="s">
        <v>17</v>
      </c>
      <c r="B169" t="s">
        <v>699</v>
      </c>
      <c r="C169" t="s">
        <v>19</v>
      </c>
      <c r="D169" t="s">
        <v>700</v>
      </c>
      <c r="E169" t="s">
        <v>38</v>
      </c>
      <c r="F169" t="s">
        <v>606</v>
      </c>
      <c r="G169" t="s">
        <v>701</v>
      </c>
      <c r="H169" t="s">
        <v>607</v>
      </c>
      <c r="I169" t="s">
        <v>606</v>
      </c>
      <c r="J169">
        <v>2014</v>
      </c>
      <c r="K169">
        <v>55</v>
      </c>
      <c r="L169" t="s">
        <v>112</v>
      </c>
      <c r="M169">
        <v>873</v>
      </c>
      <c r="N169">
        <v>876</v>
      </c>
    </row>
    <row r="170" spans="1:14" hidden="1" x14ac:dyDescent="0.2">
      <c r="A170" t="s">
        <v>17</v>
      </c>
      <c r="B170" t="s">
        <v>702</v>
      </c>
      <c r="C170" t="s">
        <v>19</v>
      </c>
      <c r="D170" t="s">
        <v>703</v>
      </c>
      <c r="E170" t="s">
        <v>38</v>
      </c>
      <c r="F170" t="s">
        <v>688</v>
      </c>
      <c r="G170" t="s">
        <v>704</v>
      </c>
      <c r="H170" t="s">
        <v>690</v>
      </c>
      <c r="I170" t="s">
        <v>688</v>
      </c>
      <c r="J170">
        <v>2013</v>
      </c>
      <c r="K170">
        <v>67</v>
      </c>
      <c r="L170" t="s">
        <v>112</v>
      </c>
      <c r="M170">
        <v>60</v>
      </c>
      <c r="N170">
        <v>63</v>
      </c>
    </row>
    <row r="171" spans="1:14" hidden="1" x14ac:dyDescent="0.2">
      <c r="A171" t="s">
        <v>17</v>
      </c>
      <c r="B171" t="s">
        <v>705</v>
      </c>
      <c r="C171" t="s">
        <v>19</v>
      </c>
      <c r="D171" t="s">
        <v>706</v>
      </c>
      <c r="E171" t="s">
        <v>109</v>
      </c>
      <c r="F171" t="s">
        <v>707</v>
      </c>
      <c r="H171" t="s">
        <v>708</v>
      </c>
      <c r="I171" t="s">
        <v>707</v>
      </c>
      <c r="J171">
        <v>2012</v>
      </c>
      <c r="K171">
        <v>106</v>
      </c>
      <c r="L171" t="s">
        <v>112</v>
      </c>
      <c r="M171">
        <v>1015</v>
      </c>
      <c r="N171">
        <v>1018</v>
      </c>
    </row>
    <row r="172" spans="1:14" hidden="1" x14ac:dyDescent="0.2">
      <c r="A172" t="s">
        <v>17</v>
      </c>
      <c r="B172" t="s">
        <v>709</v>
      </c>
      <c r="C172" t="s">
        <v>19</v>
      </c>
      <c r="D172" t="s">
        <v>196</v>
      </c>
      <c r="E172" t="s">
        <v>109</v>
      </c>
      <c r="F172" t="s">
        <v>710</v>
      </c>
      <c r="H172" t="s">
        <v>711</v>
      </c>
      <c r="I172" t="s">
        <v>710</v>
      </c>
      <c r="J172">
        <v>2012</v>
      </c>
      <c r="K172">
        <v>56</v>
      </c>
      <c r="L172">
        <v>1</v>
      </c>
      <c r="M172">
        <v>141</v>
      </c>
      <c r="N172">
        <v>146</v>
      </c>
    </row>
    <row r="173" spans="1:14" hidden="1" x14ac:dyDescent="0.2">
      <c r="A173" t="s">
        <v>17</v>
      </c>
      <c r="B173" t="s">
        <v>712</v>
      </c>
      <c r="C173" t="s">
        <v>19</v>
      </c>
      <c r="D173" t="s">
        <v>713</v>
      </c>
      <c r="E173" t="s">
        <v>38</v>
      </c>
      <c r="F173" t="s">
        <v>714</v>
      </c>
      <c r="G173" t="s">
        <v>715</v>
      </c>
      <c r="H173" t="s">
        <v>716</v>
      </c>
      <c r="I173" t="s">
        <v>714</v>
      </c>
      <c r="J173">
        <v>2012</v>
      </c>
      <c r="K173">
        <v>10</v>
      </c>
      <c r="L173">
        <v>4</v>
      </c>
      <c r="M173">
        <v>287</v>
      </c>
      <c r="N173">
        <v>295</v>
      </c>
    </row>
    <row r="174" spans="1:14" hidden="1" x14ac:dyDescent="0.2">
      <c r="A174" t="s">
        <v>17</v>
      </c>
      <c r="B174" t="s">
        <v>717</v>
      </c>
      <c r="C174" t="s">
        <v>19</v>
      </c>
      <c r="D174" t="s">
        <v>54</v>
      </c>
      <c r="E174" t="s">
        <v>683</v>
      </c>
      <c r="F174" t="s">
        <v>718</v>
      </c>
      <c r="H174" t="s">
        <v>719</v>
      </c>
      <c r="I174" t="s">
        <v>718</v>
      </c>
      <c r="J174">
        <v>2012</v>
      </c>
      <c r="K174">
        <v>58</v>
      </c>
      <c r="L174">
        <v>1</v>
      </c>
      <c r="M174">
        <v>46</v>
      </c>
      <c r="N174">
        <v>54</v>
      </c>
    </row>
    <row r="175" spans="1:14" hidden="1" x14ac:dyDescent="0.2">
      <c r="A175" t="s">
        <v>17</v>
      </c>
      <c r="B175" t="s">
        <v>720</v>
      </c>
      <c r="C175" t="s">
        <v>19</v>
      </c>
      <c r="D175" t="s">
        <v>713</v>
      </c>
      <c r="E175" t="s">
        <v>683</v>
      </c>
      <c r="F175" t="s">
        <v>721</v>
      </c>
      <c r="H175" t="s">
        <v>722</v>
      </c>
      <c r="I175" t="s">
        <v>721</v>
      </c>
      <c r="J175">
        <v>2010</v>
      </c>
      <c r="K175">
        <v>1277</v>
      </c>
      <c r="L175" t="s">
        <v>112</v>
      </c>
      <c r="M175">
        <v>1</v>
      </c>
      <c r="N175">
        <v>4</v>
      </c>
    </row>
    <row r="176" spans="1:14" hidden="1" x14ac:dyDescent="0.2">
      <c r="A176" t="s">
        <v>17</v>
      </c>
      <c r="B176" t="s">
        <v>723</v>
      </c>
      <c r="C176" t="s">
        <v>19</v>
      </c>
      <c r="D176" t="s">
        <v>724</v>
      </c>
      <c r="E176" t="s">
        <v>38</v>
      </c>
      <c r="F176" t="s">
        <v>725</v>
      </c>
      <c r="H176" t="s">
        <v>726</v>
      </c>
      <c r="I176" t="s">
        <v>725</v>
      </c>
      <c r="J176">
        <v>2008</v>
      </c>
      <c r="K176">
        <v>1</v>
      </c>
      <c r="L176" t="s">
        <v>25</v>
      </c>
      <c r="M176">
        <v>1</v>
      </c>
      <c r="N176">
        <v>280</v>
      </c>
    </row>
    <row r="177" spans="1:14" hidden="1" x14ac:dyDescent="0.2">
      <c r="A177" t="s">
        <v>17</v>
      </c>
      <c r="B177" t="s">
        <v>727</v>
      </c>
      <c r="C177" t="s">
        <v>19</v>
      </c>
      <c r="D177" t="s">
        <v>728</v>
      </c>
      <c r="E177" t="s">
        <v>38</v>
      </c>
      <c r="F177" t="s">
        <v>725</v>
      </c>
      <c r="H177" t="s">
        <v>726</v>
      </c>
      <c r="I177" t="s">
        <v>725</v>
      </c>
      <c r="J177">
        <v>2008</v>
      </c>
      <c r="K177">
        <v>1</v>
      </c>
      <c r="L177" t="s">
        <v>112</v>
      </c>
      <c r="M177">
        <v>195</v>
      </c>
      <c r="N177">
        <v>210</v>
      </c>
    </row>
    <row r="178" spans="1:14" hidden="1" x14ac:dyDescent="0.2">
      <c r="A178" t="s">
        <v>17</v>
      </c>
      <c r="B178" t="s">
        <v>729</v>
      </c>
      <c r="C178" t="s">
        <v>19</v>
      </c>
      <c r="D178" t="s">
        <v>730</v>
      </c>
      <c r="E178" t="s">
        <v>38</v>
      </c>
      <c r="F178" t="s">
        <v>731</v>
      </c>
      <c r="H178">
        <v>0</v>
      </c>
      <c r="I178" t="s">
        <v>731</v>
      </c>
      <c r="J178">
        <v>2008</v>
      </c>
      <c r="K178" t="s">
        <v>25</v>
      </c>
      <c r="L178" t="s">
        <v>25</v>
      </c>
      <c r="M178" t="s">
        <v>32</v>
      </c>
      <c r="N178" t="s">
        <v>25</v>
      </c>
    </row>
    <row r="179" spans="1:14" hidden="1" x14ac:dyDescent="0.2">
      <c r="A179" t="s">
        <v>17</v>
      </c>
      <c r="B179" t="s">
        <v>732</v>
      </c>
      <c r="C179" t="s">
        <v>19</v>
      </c>
      <c r="D179" t="s">
        <v>733</v>
      </c>
      <c r="E179" t="s">
        <v>38</v>
      </c>
      <c r="F179" t="s">
        <v>734</v>
      </c>
      <c r="H179">
        <v>0</v>
      </c>
      <c r="I179" t="s">
        <v>734</v>
      </c>
      <c r="J179">
        <v>2008</v>
      </c>
      <c r="K179" t="s">
        <v>25</v>
      </c>
      <c r="L179" t="s">
        <v>25</v>
      </c>
      <c r="M179" t="s">
        <v>32</v>
      </c>
      <c r="N179" t="s">
        <v>25</v>
      </c>
    </row>
    <row r="180" spans="1:14" hidden="1" x14ac:dyDescent="0.2">
      <c r="A180" t="s">
        <v>17</v>
      </c>
      <c r="B180" t="s">
        <v>735</v>
      </c>
      <c r="C180" t="s">
        <v>19</v>
      </c>
      <c r="D180" t="s">
        <v>736</v>
      </c>
      <c r="E180" t="s">
        <v>38</v>
      </c>
      <c r="F180" t="s">
        <v>737</v>
      </c>
      <c r="H180" t="s">
        <v>738</v>
      </c>
      <c r="I180" t="s">
        <v>737</v>
      </c>
      <c r="J180">
        <v>2007</v>
      </c>
      <c r="K180">
        <v>12</v>
      </c>
      <c r="L180">
        <v>1</v>
      </c>
      <c r="M180">
        <v>37</v>
      </c>
      <c r="N180">
        <v>45</v>
      </c>
    </row>
    <row r="181" spans="1:14" hidden="1" x14ac:dyDescent="0.2">
      <c r="A181" t="s">
        <v>17</v>
      </c>
      <c r="B181" t="s">
        <v>739</v>
      </c>
      <c r="C181" t="s">
        <v>19</v>
      </c>
      <c r="D181" t="s">
        <v>54</v>
      </c>
      <c r="E181" t="s">
        <v>683</v>
      </c>
      <c r="F181" t="s">
        <v>740</v>
      </c>
      <c r="G181" t="s">
        <v>741</v>
      </c>
      <c r="H181" t="s">
        <v>742</v>
      </c>
      <c r="I181" t="s">
        <v>740</v>
      </c>
      <c r="J181">
        <v>2007</v>
      </c>
      <c r="K181">
        <v>1</v>
      </c>
      <c r="L181">
        <v>1</v>
      </c>
      <c r="M181">
        <v>89</v>
      </c>
      <c r="N181">
        <v>94</v>
      </c>
    </row>
    <row r="182" spans="1:14" hidden="1" x14ac:dyDescent="0.2">
      <c r="A182" t="s">
        <v>17</v>
      </c>
      <c r="B182" t="s">
        <v>743</v>
      </c>
      <c r="C182" t="s">
        <v>19</v>
      </c>
      <c r="D182" t="s">
        <v>54</v>
      </c>
      <c r="E182" t="s">
        <v>683</v>
      </c>
      <c r="F182" t="s">
        <v>718</v>
      </c>
      <c r="H182" t="s">
        <v>719</v>
      </c>
      <c r="I182" t="s">
        <v>718</v>
      </c>
      <c r="J182">
        <v>2007</v>
      </c>
      <c r="K182">
        <v>53</v>
      </c>
      <c r="L182">
        <v>4</v>
      </c>
      <c r="M182">
        <v>303</v>
      </c>
      <c r="N182">
        <v>306</v>
      </c>
    </row>
    <row r="183" spans="1:14" hidden="1" x14ac:dyDescent="0.2">
      <c r="A183" t="s">
        <v>17</v>
      </c>
      <c r="B183" t="s">
        <v>744</v>
      </c>
      <c r="C183" t="s">
        <v>272</v>
      </c>
      <c r="D183" t="s">
        <v>745</v>
      </c>
      <c r="E183" t="s">
        <v>38</v>
      </c>
      <c r="F183" t="s">
        <v>746</v>
      </c>
      <c r="H183">
        <v>0</v>
      </c>
      <c r="I183" t="s">
        <v>746</v>
      </c>
      <c r="J183">
        <v>2007</v>
      </c>
      <c r="K183">
        <v>1</v>
      </c>
      <c r="L183">
        <v>1</v>
      </c>
      <c r="M183" t="s">
        <v>32</v>
      </c>
      <c r="N183" t="s">
        <v>25</v>
      </c>
    </row>
    <row r="184" spans="1:14" hidden="1" x14ac:dyDescent="0.2">
      <c r="A184" t="s">
        <v>17</v>
      </c>
      <c r="B184" t="s">
        <v>747</v>
      </c>
      <c r="C184" t="s">
        <v>19</v>
      </c>
      <c r="D184" t="s">
        <v>748</v>
      </c>
      <c r="E184" t="s">
        <v>683</v>
      </c>
      <c r="F184" t="s">
        <v>718</v>
      </c>
      <c r="H184" t="s">
        <v>719</v>
      </c>
      <c r="I184" t="s">
        <v>718</v>
      </c>
      <c r="J184">
        <v>2006</v>
      </c>
      <c r="K184">
        <v>52</v>
      </c>
      <c r="L184">
        <v>6</v>
      </c>
      <c r="M184">
        <v>534</v>
      </c>
      <c r="N184">
        <v>539</v>
      </c>
    </row>
    <row r="185" spans="1:14" hidden="1" x14ac:dyDescent="0.2">
      <c r="A185" t="s">
        <v>17</v>
      </c>
      <c r="B185" t="s">
        <v>749</v>
      </c>
      <c r="C185" t="s">
        <v>19</v>
      </c>
      <c r="D185" t="s">
        <v>750</v>
      </c>
      <c r="E185" t="s">
        <v>131</v>
      </c>
      <c r="F185" t="s">
        <v>751</v>
      </c>
      <c r="H185" t="s">
        <v>752</v>
      </c>
      <c r="I185" t="s">
        <v>751</v>
      </c>
      <c r="J185">
        <v>2006</v>
      </c>
      <c r="K185">
        <v>99</v>
      </c>
      <c r="L185">
        <v>99</v>
      </c>
      <c r="M185">
        <v>12352</v>
      </c>
      <c r="N185">
        <v>12356</v>
      </c>
    </row>
    <row r="186" spans="1:14" hidden="1" x14ac:dyDescent="0.2">
      <c r="A186" t="s">
        <v>17</v>
      </c>
      <c r="B186" t="s">
        <v>753</v>
      </c>
      <c r="C186" t="s">
        <v>19</v>
      </c>
      <c r="D186" t="s">
        <v>54</v>
      </c>
      <c r="E186" t="s">
        <v>754</v>
      </c>
      <c r="F186" t="s">
        <v>755</v>
      </c>
      <c r="H186" t="s">
        <v>756</v>
      </c>
      <c r="I186" t="s">
        <v>755</v>
      </c>
      <c r="J186">
        <v>2006</v>
      </c>
      <c r="K186">
        <v>24</v>
      </c>
      <c r="L186">
        <v>4</v>
      </c>
      <c r="M186">
        <v>1873</v>
      </c>
      <c r="N186">
        <v>1877</v>
      </c>
    </row>
    <row r="187" spans="1:14" hidden="1" x14ac:dyDescent="0.2">
      <c r="A187" t="s">
        <v>17</v>
      </c>
      <c r="B187" t="s">
        <v>757</v>
      </c>
      <c r="C187" t="s">
        <v>19</v>
      </c>
      <c r="D187" t="s">
        <v>758</v>
      </c>
      <c r="E187" t="s">
        <v>38</v>
      </c>
      <c r="F187" t="s">
        <v>759</v>
      </c>
      <c r="H187" t="s">
        <v>760</v>
      </c>
      <c r="I187" t="s">
        <v>759</v>
      </c>
      <c r="J187">
        <v>2006</v>
      </c>
      <c r="K187">
        <v>1</v>
      </c>
      <c r="L187" t="s">
        <v>112</v>
      </c>
      <c r="M187">
        <v>1</v>
      </c>
      <c r="N187">
        <v>49</v>
      </c>
    </row>
    <row r="188" spans="1:14" hidden="1" x14ac:dyDescent="0.2">
      <c r="A188" t="s">
        <v>17</v>
      </c>
      <c r="B188" t="s">
        <v>761</v>
      </c>
      <c r="C188" t="s">
        <v>19</v>
      </c>
      <c r="D188" t="s">
        <v>762</v>
      </c>
      <c r="E188" t="s">
        <v>38</v>
      </c>
      <c r="F188" t="s">
        <v>763</v>
      </c>
      <c r="H188">
        <v>0</v>
      </c>
      <c r="I188" t="s">
        <v>763</v>
      </c>
      <c r="J188">
        <v>2006</v>
      </c>
      <c r="K188" t="s">
        <v>25</v>
      </c>
      <c r="L188" t="s">
        <v>25</v>
      </c>
      <c r="M188">
        <v>46</v>
      </c>
      <c r="N188" t="s">
        <v>25</v>
      </c>
    </row>
    <row r="189" spans="1:14" hidden="1" x14ac:dyDescent="0.2">
      <c r="A189" t="s">
        <v>17</v>
      </c>
      <c r="B189" t="s">
        <v>764</v>
      </c>
      <c r="C189" t="s">
        <v>19</v>
      </c>
      <c r="D189" t="s">
        <v>765</v>
      </c>
      <c r="E189" t="s">
        <v>38</v>
      </c>
      <c r="F189" t="s">
        <v>737</v>
      </c>
      <c r="H189" t="s">
        <v>738</v>
      </c>
      <c r="I189" t="s">
        <v>737</v>
      </c>
      <c r="J189">
        <v>2006</v>
      </c>
      <c r="K189">
        <v>11</v>
      </c>
      <c r="L189" t="s">
        <v>112</v>
      </c>
      <c r="M189">
        <v>1</v>
      </c>
      <c r="N189">
        <v>139</v>
      </c>
    </row>
    <row r="190" spans="1:14" hidden="1" x14ac:dyDescent="0.2">
      <c r="A190" t="s">
        <v>17</v>
      </c>
      <c r="B190" t="s">
        <v>766</v>
      </c>
      <c r="C190" t="s">
        <v>19</v>
      </c>
      <c r="D190" t="s">
        <v>767</v>
      </c>
      <c r="E190" t="s">
        <v>38</v>
      </c>
      <c r="F190" t="s">
        <v>759</v>
      </c>
      <c r="H190" t="s">
        <v>760</v>
      </c>
      <c r="I190" t="s">
        <v>759</v>
      </c>
      <c r="J190">
        <v>2006</v>
      </c>
      <c r="K190">
        <v>1</v>
      </c>
      <c r="L190">
        <v>1</v>
      </c>
      <c r="M190">
        <v>4</v>
      </c>
      <c r="N190">
        <v>49</v>
      </c>
    </row>
  </sheetData>
  <autoFilter ref="A1:Q190">
    <filterColumn colId="9">
      <filters>
        <filter val="2018"/>
        <filter val="2019"/>
        <filter val="2020"/>
        <filter val="2021"/>
        <filter val="2022"/>
      </filters>
    </filterColumn>
    <sortState ref="A2:Q102">
      <sortCondition ref="B1:B229"/>
    </sortState>
  </autoFilter>
  <hyperlinks>
    <hyperlink ref="G2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topLeftCell="A113" workbookViewId="0">
      <selection activeCell="I134" sqref="I134"/>
    </sheetView>
  </sheetViews>
  <sheetFormatPr baseColWidth="10" defaultRowHeight="12.75" x14ac:dyDescent="0.2"/>
  <sheetData>
    <row r="1" spans="1:17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t="s">
        <v>17</v>
      </c>
      <c r="B2" t="s">
        <v>437</v>
      </c>
      <c r="C2" t="s">
        <v>19</v>
      </c>
      <c r="D2" t="s">
        <v>436</v>
      </c>
      <c r="E2" t="s">
        <v>55</v>
      </c>
      <c r="F2" t="s">
        <v>375</v>
      </c>
      <c r="G2" t="s">
        <v>438</v>
      </c>
      <c r="H2" t="s">
        <v>384</v>
      </c>
      <c r="I2" t="s">
        <v>375</v>
      </c>
      <c r="J2">
        <v>2018</v>
      </c>
      <c r="K2">
        <v>10</v>
      </c>
      <c r="L2" t="s">
        <v>25</v>
      </c>
      <c r="M2">
        <v>1196</v>
      </c>
      <c r="N2">
        <v>1202</v>
      </c>
      <c r="P2" t="s">
        <v>770</v>
      </c>
    </row>
    <row r="3" spans="1:17" x14ac:dyDescent="0.2">
      <c r="A3" t="s">
        <v>17</v>
      </c>
      <c r="B3" t="s">
        <v>258</v>
      </c>
      <c r="C3" t="s">
        <v>19</v>
      </c>
      <c r="D3" t="s">
        <v>242</v>
      </c>
      <c r="E3" t="s">
        <v>131</v>
      </c>
      <c r="F3" t="s">
        <v>259</v>
      </c>
      <c r="G3" t="s">
        <v>260</v>
      </c>
      <c r="H3" t="s">
        <v>261</v>
      </c>
      <c r="I3" t="s">
        <v>259</v>
      </c>
      <c r="J3">
        <v>2019</v>
      </c>
      <c r="K3">
        <v>107</v>
      </c>
      <c r="L3">
        <v>3</v>
      </c>
      <c r="M3">
        <v>439</v>
      </c>
      <c r="N3">
        <v>446</v>
      </c>
      <c r="P3" t="s">
        <v>771</v>
      </c>
    </row>
    <row r="4" spans="1:17" x14ac:dyDescent="0.2">
      <c r="A4" t="s">
        <v>17</v>
      </c>
      <c r="B4" t="s">
        <v>241</v>
      </c>
      <c r="C4" t="s">
        <v>19</v>
      </c>
      <c r="D4" t="s">
        <v>242</v>
      </c>
      <c r="F4" t="s">
        <v>243</v>
      </c>
      <c r="G4" t="s">
        <v>244</v>
      </c>
      <c r="H4" t="s">
        <v>245</v>
      </c>
      <c r="I4" t="s">
        <v>243</v>
      </c>
      <c r="J4">
        <v>2019</v>
      </c>
      <c r="K4">
        <v>4</v>
      </c>
      <c r="L4" t="s">
        <v>25</v>
      </c>
      <c r="M4">
        <v>562</v>
      </c>
      <c r="N4">
        <v>574</v>
      </c>
      <c r="P4" t="s">
        <v>771</v>
      </c>
    </row>
    <row r="5" spans="1:17" x14ac:dyDescent="0.2">
      <c r="A5" t="s">
        <v>17</v>
      </c>
      <c r="B5" t="s">
        <v>289</v>
      </c>
      <c r="C5" t="s">
        <v>19</v>
      </c>
      <c r="D5" t="s">
        <v>158</v>
      </c>
      <c r="F5" t="s">
        <v>159</v>
      </c>
      <c r="G5" t="s">
        <v>290</v>
      </c>
      <c r="H5" t="s">
        <v>161</v>
      </c>
      <c r="I5" t="s">
        <v>159</v>
      </c>
      <c r="J5">
        <v>2019</v>
      </c>
      <c r="K5">
        <v>11401</v>
      </c>
      <c r="L5" t="s">
        <v>112</v>
      </c>
      <c r="M5">
        <v>384</v>
      </c>
      <c r="N5">
        <v>391</v>
      </c>
      <c r="P5" t="s">
        <v>772</v>
      </c>
    </row>
    <row r="6" spans="1:17" x14ac:dyDescent="0.2">
      <c r="A6" t="s">
        <v>17</v>
      </c>
      <c r="B6" t="s">
        <v>190</v>
      </c>
      <c r="C6" t="s">
        <v>19</v>
      </c>
      <c r="D6" t="s">
        <v>191</v>
      </c>
      <c r="E6" t="s">
        <v>55</v>
      </c>
      <c r="F6" t="s">
        <v>192</v>
      </c>
      <c r="G6" t="s">
        <v>193</v>
      </c>
      <c r="H6" t="s">
        <v>194</v>
      </c>
      <c r="I6" t="s">
        <v>192</v>
      </c>
      <c r="J6">
        <v>2020</v>
      </c>
      <c r="K6">
        <v>224</v>
      </c>
      <c r="L6" t="s">
        <v>25</v>
      </c>
      <c r="M6">
        <v>1</v>
      </c>
      <c r="N6">
        <v>7</v>
      </c>
      <c r="P6" t="s">
        <v>770</v>
      </c>
    </row>
    <row r="7" spans="1:17" x14ac:dyDescent="0.2">
      <c r="A7" t="s">
        <v>17</v>
      </c>
      <c r="B7" t="s">
        <v>262</v>
      </c>
      <c r="C7" t="s">
        <v>19</v>
      </c>
      <c r="D7" t="s">
        <v>263</v>
      </c>
      <c r="F7" t="s">
        <v>264</v>
      </c>
      <c r="G7" t="s">
        <v>265</v>
      </c>
      <c r="H7" t="s">
        <v>266</v>
      </c>
      <c r="I7" t="s">
        <v>264</v>
      </c>
      <c r="J7">
        <v>2019</v>
      </c>
      <c r="K7">
        <v>7</v>
      </c>
      <c r="L7" t="s">
        <v>25</v>
      </c>
      <c r="M7">
        <v>98182</v>
      </c>
      <c r="N7">
        <v>98196</v>
      </c>
      <c r="P7" t="s">
        <v>772</v>
      </c>
    </row>
    <row r="8" spans="1:17" x14ac:dyDescent="0.2">
      <c r="A8" t="s">
        <v>17</v>
      </c>
      <c r="B8" t="s">
        <v>349</v>
      </c>
      <c r="C8" t="s">
        <v>19</v>
      </c>
      <c r="D8" t="s">
        <v>350</v>
      </c>
      <c r="E8" t="s">
        <v>351</v>
      </c>
      <c r="F8" t="s">
        <v>352</v>
      </c>
      <c r="G8" t="s">
        <v>353</v>
      </c>
      <c r="H8" t="s">
        <v>354</v>
      </c>
      <c r="I8" t="s">
        <v>352</v>
      </c>
      <c r="J8">
        <v>2018</v>
      </c>
      <c r="K8">
        <v>13</v>
      </c>
      <c r="L8" t="s">
        <v>112</v>
      </c>
      <c r="M8">
        <v>8711</v>
      </c>
      <c r="N8">
        <v>8722</v>
      </c>
      <c r="P8" t="s">
        <v>770</v>
      </c>
    </row>
    <row r="9" spans="1:17" x14ac:dyDescent="0.2">
      <c r="A9" t="s">
        <v>17</v>
      </c>
      <c r="B9" t="s">
        <v>397</v>
      </c>
      <c r="C9" t="s">
        <v>19</v>
      </c>
      <c r="D9" t="s">
        <v>398</v>
      </c>
      <c r="E9" t="s">
        <v>38</v>
      </c>
      <c r="F9" t="s">
        <v>399</v>
      </c>
      <c r="G9" t="s">
        <v>400</v>
      </c>
      <c r="H9" t="s">
        <v>401</v>
      </c>
      <c r="I9" t="s">
        <v>399</v>
      </c>
      <c r="J9">
        <v>2018</v>
      </c>
      <c r="K9">
        <v>40</v>
      </c>
      <c r="L9" t="s">
        <v>42</v>
      </c>
      <c r="M9">
        <v>1</v>
      </c>
      <c r="N9">
        <v>17</v>
      </c>
      <c r="P9" t="s">
        <v>771</v>
      </c>
    </row>
    <row r="10" spans="1:17" x14ac:dyDescent="0.2">
      <c r="A10" t="s">
        <v>17</v>
      </c>
      <c r="B10" t="s">
        <v>175</v>
      </c>
      <c r="C10" t="s">
        <v>19</v>
      </c>
      <c r="D10" t="s">
        <v>176</v>
      </c>
      <c r="E10" t="s">
        <v>140</v>
      </c>
      <c r="F10" t="s">
        <v>177</v>
      </c>
      <c r="G10" t="s">
        <v>178</v>
      </c>
      <c r="H10" t="s">
        <v>179</v>
      </c>
      <c r="I10" t="s">
        <v>177</v>
      </c>
      <c r="J10">
        <v>2020</v>
      </c>
      <c r="K10">
        <v>11</v>
      </c>
      <c r="L10" t="s">
        <v>25</v>
      </c>
      <c r="M10">
        <v>1</v>
      </c>
      <c r="N10">
        <v>20</v>
      </c>
      <c r="P10" t="s">
        <v>771</v>
      </c>
      <c r="Q10" t="s">
        <v>770</v>
      </c>
    </row>
    <row r="11" spans="1:17" x14ac:dyDescent="0.2">
      <c r="A11" t="s">
        <v>17</v>
      </c>
      <c r="B11" t="s">
        <v>43</v>
      </c>
      <c r="C11" t="s">
        <v>19</v>
      </c>
      <c r="D11" t="s">
        <v>44</v>
      </c>
      <c r="E11" t="s">
        <v>38</v>
      </c>
      <c r="F11" t="s">
        <v>45</v>
      </c>
      <c r="G11" t="s">
        <v>46</v>
      </c>
      <c r="H11" t="s">
        <v>47</v>
      </c>
      <c r="I11" t="s">
        <v>45</v>
      </c>
      <c r="J11">
        <v>2021</v>
      </c>
      <c r="K11">
        <v>25</v>
      </c>
      <c r="L11">
        <v>2</v>
      </c>
      <c r="M11">
        <v>13</v>
      </c>
      <c r="N11">
        <v>29</v>
      </c>
      <c r="P11" t="s">
        <v>771</v>
      </c>
    </row>
    <row r="12" spans="1:17" x14ac:dyDescent="0.2">
      <c r="A12" t="s">
        <v>17</v>
      </c>
      <c r="B12" t="s">
        <v>275</v>
      </c>
      <c r="C12" t="s">
        <v>19</v>
      </c>
      <c r="D12" t="s">
        <v>276</v>
      </c>
      <c r="E12" t="s">
        <v>109</v>
      </c>
      <c r="F12" t="s">
        <v>277</v>
      </c>
      <c r="G12" t="s">
        <v>278</v>
      </c>
      <c r="H12" t="s">
        <v>279</v>
      </c>
      <c r="I12" t="s">
        <v>277</v>
      </c>
      <c r="J12">
        <v>2019</v>
      </c>
      <c r="K12">
        <v>31</v>
      </c>
      <c r="L12" t="s">
        <v>25</v>
      </c>
      <c r="M12">
        <v>695</v>
      </c>
      <c r="N12">
        <v>703</v>
      </c>
      <c r="P12" t="s">
        <v>770</v>
      </c>
      <c r="Q12" t="s">
        <v>771</v>
      </c>
    </row>
    <row r="13" spans="1:17" x14ac:dyDescent="0.2">
      <c r="A13" t="s">
        <v>17</v>
      </c>
      <c r="B13" t="s">
        <v>36</v>
      </c>
      <c r="C13" t="s">
        <v>19</v>
      </c>
      <c r="D13" t="s">
        <v>37</v>
      </c>
      <c r="E13" t="s">
        <v>38</v>
      </c>
      <c r="F13" t="s">
        <v>39</v>
      </c>
      <c r="G13" t="s">
        <v>40</v>
      </c>
      <c r="H13" t="s">
        <v>41</v>
      </c>
      <c r="I13" t="s">
        <v>39</v>
      </c>
      <c r="J13">
        <v>2021</v>
      </c>
      <c r="K13">
        <v>25</v>
      </c>
      <c r="L13" t="s">
        <v>42</v>
      </c>
      <c r="M13">
        <v>263</v>
      </c>
      <c r="N13">
        <v>273</v>
      </c>
      <c r="P13" t="s">
        <v>771</v>
      </c>
    </row>
    <row r="14" spans="1:17" x14ac:dyDescent="0.2">
      <c r="A14" t="s">
        <v>17</v>
      </c>
      <c r="B14" t="s">
        <v>309</v>
      </c>
      <c r="C14" t="s">
        <v>19</v>
      </c>
      <c r="D14" t="s">
        <v>67</v>
      </c>
      <c r="E14" t="s">
        <v>131</v>
      </c>
      <c r="F14" t="s">
        <v>310</v>
      </c>
      <c r="H14" t="s">
        <v>311</v>
      </c>
      <c r="I14" t="s">
        <v>310</v>
      </c>
      <c r="J14">
        <v>2019</v>
      </c>
      <c r="K14">
        <v>50</v>
      </c>
      <c r="L14" t="s">
        <v>112</v>
      </c>
      <c r="M14">
        <v>52</v>
      </c>
      <c r="N14">
        <v>57</v>
      </c>
      <c r="P14" t="s">
        <v>771</v>
      </c>
    </row>
    <row r="15" spans="1:17" x14ac:dyDescent="0.2">
      <c r="A15" t="s">
        <v>17</v>
      </c>
      <c r="B15" t="s">
        <v>33</v>
      </c>
      <c r="C15" t="s">
        <v>19</v>
      </c>
      <c r="D15" t="s">
        <v>20</v>
      </c>
      <c r="E15" t="s">
        <v>21</v>
      </c>
      <c r="F15" t="s">
        <v>22</v>
      </c>
      <c r="G15" t="s">
        <v>34</v>
      </c>
      <c r="H15" t="s">
        <v>24</v>
      </c>
      <c r="I15" t="s">
        <v>22</v>
      </c>
      <c r="J15">
        <v>2021</v>
      </c>
      <c r="K15">
        <v>1246</v>
      </c>
      <c r="L15" t="s">
        <v>25</v>
      </c>
      <c r="M15">
        <v>131162</v>
      </c>
      <c r="N15" t="s">
        <v>35</v>
      </c>
      <c r="P15" t="s">
        <v>770</v>
      </c>
    </row>
    <row r="16" spans="1:17" x14ac:dyDescent="0.2">
      <c r="A16" t="s">
        <v>17</v>
      </c>
      <c r="B16" t="s">
        <v>84</v>
      </c>
      <c r="C16" t="s">
        <v>19</v>
      </c>
      <c r="D16" t="s">
        <v>85</v>
      </c>
      <c r="E16" t="s">
        <v>86</v>
      </c>
      <c r="F16" t="s">
        <v>87</v>
      </c>
      <c r="G16" t="s">
        <v>88</v>
      </c>
      <c r="H16" t="s">
        <v>89</v>
      </c>
      <c r="I16" t="s">
        <v>87</v>
      </c>
      <c r="J16">
        <v>2021</v>
      </c>
      <c r="K16">
        <v>11</v>
      </c>
      <c r="L16">
        <v>11</v>
      </c>
      <c r="M16">
        <v>5950</v>
      </c>
      <c r="N16">
        <v>5965</v>
      </c>
      <c r="P16" t="s">
        <v>771</v>
      </c>
    </row>
    <row r="17" spans="1:17" x14ac:dyDescent="0.2">
      <c r="A17" t="s">
        <v>17</v>
      </c>
      <c r="B17" t="s">
        <v>390</v>
      </c>
      <c r="C17" t="s">
        <v>19</v>
      </c>
      <c r="D17" t="s">
        <v>379</v>
      </c>
      <c r="E17" t="s">
        <v>55</v>
      </c>
      <c r="F17" t="s">
        <v>391</v>
      </c>
      <c r="G17" t="s">
        <v>392</v>
      </c>
      <c r="H17" t="s">
        <v>393</v>
      </c>
      <c r="I17" t="s">
        <v>391</v>
      </c>
      <c r="J17">
        <v>2018</v>
      </c>
      <c r="K17">
        <v>37</v>
      </c>
      <c r="L17" t="s">
        <v>25</v>
      </c>
      <c r="M17">
        <v>57</v>
      </c>
      <c r="N17">
        <v>65</v>
      </c>
      <c r="P17" t="s">
        <v>773</v>
      </c>
    </row>
    <row r="18" spans="1:17" x14ac:dyDescent="0.2">
      <c r="A18" t="s">
        <v>17</v>
      </c>
      <c r="B18" t="s">
        <v>344</v>
      </c>
      <c r="C18" t="s">
        <v>19</v>
      </c>
      <c r="D18" t="s">
        <v>345</v>
      </c>
      <c r="E18" t="s">
        <v>55</v>
      </c>
      <c r="F18" t="s">
        <v>346</v>
      </c>
      <c r="G18" t="s">
        <v>347</v>
      </c>
      <c r="H18" t="s">
        <v>348</v>
      </c>
      <c r="I18" t="s">
        <v>346</v>
      </c>
      <c r="J18">
        <v>2018</v>
      </c>
      <c r="K18">
        <v>8</v>
      </c>
      <c r="L18" t="s">
        <v>25</v>
      </c>
      <c r="M18">
        <v>31261</v>
      </c>
      <c r="N18">
        <v>31266</v>
      </c>
      <c r="P18" t="s">
        <v>770</v>
      </c>
      <c r="Q18" t="s">
        <v>771</v>
      </c>
    </row>
    <row r="19" spans="1:17" x14ac:dyDescent="0.2">
      <c r="A19" t="s">
        <v>17</v>
      </c>
      <c r="B19" t="s">
        <v>434</v>
      </c>
      <c r="C19" t="s">
        <v>19</v>
      </c>
      <c r="D19" t="s">
        <v>385</v>
      </c>
      <c r="E19" t="s">
        <v>422</v>
      </c>
      <c r="F19" t="s">
        <v>352</v>
      </c>
      <c r="G19" t="s">
        <v>435</v>
      </c>
      <c r="H19" t="s">
        <v>354</v>
      </c>
      <c r="I19" t="s">
        <v>352</v>
      </c>
      <c r="J19">
        <v>2018</v>
      </c>
      <c r="K19">
        <v>13</v>
      </c>
      <c r="L19" t="s">
        <v>112</v>
      </c>
      <c r="M19">
        <v>5005</v>
      </c>
      <c r="N19">
        <v>5015</v>
      </c>
      <c r="P19" t="s">
        <v>770</v>
      </c>
      <c r="Q19" t="s">
        <v>771</v>
      </c>
    </row>
    <row r="20" spans="1:17" x14ac:dyDescent="0.2">
      <c r="A20" t="s">
        <v>17</v>
      </c>
      <c r="B20" t="s">
        <v>330</v>
      </c>
      <c r="C20" t="s">
        <v>19</v>
      </c>
      <c r="D20" t="s">
        <v>331</v>
      </c>
      <c r="E20" t="s">
        <v>332</v>
      </c>
      <c r="F20" t="s">
        <v>333</v>
      </c>
      <c r="G20" t="s">
        <v>334</v>
      </c>
      <c r="H20" t="s">
        <v>335</v>
      </c>
      <c r="I20" t="s">
        <v>333</v>
      </c>
      <c r="J20">
        <v>2018</v>
      </c>
      <c r="K20">
        <v>34</v>
      </c>
      <c r="L20">
        <v>10</v>
      </c>
      <c r="M20">
        <v>1171</v>
      </c>
      <c r="N20">
        <v>1175</v>
      </c>
      <c r="P20" t="s">
        <v>771</v>
      </c>
      <c r="Q20" t="s">
        <v>770</v>
      </c>
    </row>
    <row r="21" spans="1:17" x14ac:dyDescent="0.2">
      <c r="A21" t="s">
        <v>17</v>
      </c>
      <c r="B21" t="s">
        <v>404</v>
      </c>
      <c r="C21" t="s">
        <v>19</v>
      </c>
      <c r="D21" t="s">
        <v>405</v>
      </c>
      <c r="E21" t="s">
        <v>21</v>
      </c>
      <c r="F21" t="s">
        <v>406</v>
      </c>
      <c r="G21" t="s">
        <v>407</v>
      </c>
      <c r="H21" t="s">
        <v>408</v>
      </c>
      <c r="I21" t="s">
        <v>406</v>
      </c>
      <c r="J21">
        <v>2018</v>
      </c>
      <c r="K21">
        <v>73</v>
      </c>
      <c r="L21" t="s">
        <v>25</v>
      </c>
      <c r="M21">
        <v>504</v>
      </c>
      <c r="N21">
        <v>511</v>
      </c>
      <c r="P21" t="s">
        <v>771</v>
      </c>
      <c r="Q21" t="s">
        <v>770</v>
      </c>
    </row>
    <row r="22" spans="1:17" x14ac:dyDescent="0.2">
      <c r="A22" t="s">
        <v>17</v>
      </c>
      <c r="B22" t="s">
        <v>307</v>
      </c>
      <c r="C22" t="s">
        <v>19</v>
      </c>
      <c r="D22" t="s">
        <v>768</v>
      </c>
      <c r="E22" t="s">
        <v>298</v>
      </c>
      <c r="F22" t="s">
        <v>299</v>
      </c>
      <c r="G22" t="s">
        <v>300</v>
      </c>
      <c r="H22" t="s">
        <v>301</v>
      </c>
      <c r="I22" t="s">
        <v>299</v>
      </c>
      <c r="J22">
        <v>2019</v>
      </c>
      <c r="K22">
        <v>9</v>
      </c>
      <c r="L22" t="s">
        <v>112</v>
      </c>
      <c r="M22">
        <v>62</v>
      </c>
      <c r="N22">
        <v>69</v>
      </c>
      <c r="P22" t="s">
        <v>770</v>
      </c>
      <c r="Q22" t="s">
        <v>771</v>
      </c>
    </row>
    <row r="23" spans="1:17" x14ac:dyDescent="0.2">
      <c r="A23" t="s">
        <v>17</v>
      </c>
      <c r="B23" t="s">
        <v>338</v>
      </c>
      <c r="C23" t="s">
        <v>19</v>
      </c>
      <c r="D23" t="s">
        <v>339</v>
      </c>
      <c r="E23" t="s">
        <v>109</v>
      </c>
      <c r="F23" t="s">
        <v>277</v>
      </c>
      <c r="G23" s="3" t="s">
        <v>340</v>
      </c>
      <c r="H23" t="s">
        <v>279</v>
      </c>
      <c r="I23" t="s">
        <v>277</v>
      </c>
      <c r="J23">
        <v>2018</v>
      </c>
      <c r="K23">
        <v>30</v>
      </c>
      <c r="L23" t="s">
        <v>341</v>
      </c>
      <c r="M23">
        <v>2760</v>
      </c>
      <c r="N23">
        <v>2767</v>
      </c>
      <c r="P23" t="s">
        <v>770</v>
      </c>
      <c r="Q23" t="s">
        <v>771</v>
      </c>
    </row>
    <row r="24" spans="1:17" x14ac:dyDescent="0.2">
      <c r="A24" t="s">
        <v>17</v>
      </c>
      <c r="B24" t="s">
        <v>370</v>
      </c>
      <c r="C24" t="s">
        <v>19</v>
      </c>
      <c r="D24" t="s">
        <v>371</v>
      </c>
      <c r="E24" t="s">
        <v>140</v>
      </c>
      <c r="F24" t="s">
        <v>282</v>
      </c>
      <c r="G24" t="s">
        <v>372</v>
      </c>
      <c r="H24" t="s">
        <v>284</v>
      </c>
      <c r="I24" t="s">
        <v>282</v>
      </c>
      <c r="J24">
        <v>2018</v>
      </c>
      <c r="K24">
        <v>23</v>
      </c>
      <c r="L24" t="s">
        <v>112</v>
      </c>
      <c r="M24">
        <v>2013</v>
      </c>
      <c r="N24">
        <v>2029</v>
      </c>
      <c r="P24" t="s">
        <v>770</v>
      </c>
    </row>
    <row r="25" spans="1:17" x14ac:dyDescent="0.2">
      <c r="A25" t="s">
        <v>17</v>
      </c>
      <c r="B25" t="s">
        <v>113</v>
      </c>
      <c r="C25" t="s">
        <v>19</v>
      </c>
      <c r="D25" t="s">
        <v>114</v>
      </c>
      <c r="E25" t="s">
        <v>115</v>
      </c>
      <c r="F25" t="s">
        <v>98</v>
      </c>
      <c r="G25" t="s">
        <v>99</v>
      </c>
      <c r="H25" t="s">
        <v>116</v>
      </c>
      <c r="I25" t="s">
        <v>98</v>
      </c>
      <c r="J25">
        <v>2020</v>
      </c>
      <c r="K25">
        <v>68</v>
      </c>
      <c r="L25">
        <v>2</v>
      </c>
      <c r="M25">
        <v>177</v>
      </c>
      <c r="N25">
        <v>189</v>
      </c>
      <c r="P25" t="s">
        <v>771</v>
      </c>
    </row>
    <row r="26" spans="1:17" x14ac:dyDescent="0.2">
      <c r="A26" t="s">
        <v>17</v>
      </c>
      <c r="B26" t="s">
        <v>201</v>
      </c>
      <c r="C26" t="s">
        <v>19</v>
      </c>
      <c r="D26" t="s">
        <v>202</v>
      </c>
      <c r="E26" t="s">
        <v>38</v>
      </c>
      <c r="F26" t="s">
        <v>203</v>
      </c>
      <c r="G26" t="s">
        <v>204</v>
      </c>
      <c r="H26" t="s">
        <v>205</v>
      </c>
      <c r="I26" t="s">
        <v>203</v>
      </c>
      <c r="J26">
        <v>2019</v>
      </c>
      <c r="K26">
        <v>43</v>
      </c>
      <c r="L26">
        <v>169</v>
      </c>
      <c r="M26">
        <v>737</v>
      </c>
      <c r="N26">
        <v>745</v>
      </c>
      <c r="P26" t="s">
        <v>771</v>
      </c>
    </row>
    <row r="27" spans="1:17" x14ac:dyDescent="0.2">
      <c r="A27" t="s">
        <v>17</v>
      </c>
      <c r="B27" t="s">
        <v>402</v>
      </c>
      <c r="C27" t="s">
        <v>19</v>
      </c>
      <c r="D27" t="s">
        <v>320</v>
      </c>
      <c r="E27" t="s">
        <v>38</v>
      </c>
      <c r="F27" t="s">
        <v>399</v>
      </c>
      <c r="G27" t="s">
        <v>403</v>
      </c>
      <c r="H27" t="s">
        <v>401</v>
      </c>
      <c r="I27" t="s">
        <v>399</v>
      </c>
      <c r="J27">
        <v>2018</v>
      </c>
      <c r="K27">
        <v>40</v>
      </c>
      <c r="L27" t="s">
        <v>42</v>
      </c>
      <c r="M27">
        <v>27</v>
      </c>
      <c r="N27">
        <v>40</v>
      </c>
      <c r="P27" t="s">
        <v>771</v>
      </c>
    </row>
    <row r="28" spans="1:17" x14ac:dyDescent="0.2">
      <c r="A28" t="s">
        <v>17</v>
      </c>
      <c r="B28" t="s">
        <v>135</v>
      </c>
      <c r="C28" t="s">
        <v>19</v>
      </c>
      <c r="D28" t="s">
        <v>108</v>
      </c>
      <c r="F28" t="s">
        <v>136</v>
      </c>
      <c r="G28" t="s">
        <v>137</v>
      </c>
      <c r="H28" t="s">
        <v>138</v>
      </c>
      <c r="I28" t="s">
        <v>136</v>
      </c>
      <c r="J28">
        <v>2020</v>
      </c>
      <c r="K28" t="s">
        <v>112</v>
      </c>
      <c r="L28" t="s">
        <v>112</v>
      </c>
      <c r="M28">
        <v>1</v>
      </c>
      <c r="N28">
        <v>7</v>
      </c>
      <c r="P28" t="s">
        <v>773</v>
      </c>
    </row>
    <row r="29" spans="1:17" x14ac:dyDescent="0.2">
      <c r="A29" t="s">
        <v>17</v>
      </c>
      <c r="B29" t="s">
        <v>152</v>
      </c>
      <c r="C29" t="s">
        <v>19</v>
      </c>
      <c r="D29" t="s">
        <v>153</v>
      </c>
      <c r="F29" t="s">
        <v>154</v>
      </c>
      <c r="G29" t="s">
        <v>155</v>
      </c>
      <c r="H29" t="s">
        <v>156</v>
      </c>
      <c r="I29" t="s">
        <v>154</v>
      </c>
      <c r="J29">
        <v>2020</v>
      </c>
      <c r="K29">
        <v>51</v>
      </c>
      <c r="L29" t="s">
        <v>25</v>
      </c>
      <c r="M29">
        <v>1091</v>
      </c>
      <c r="N29">
        <v>1099</v>
      </c>
      <c r="P29" t="s">
        <v>771</v>
      </c>
    </row>
    <row r="30" spans="1:17" x14ac:dyDescent="0.2">
      <c r="A30" t="s">
        <v>17</v>
      </c>
      <c r="B30" t="s">
        <v>387</v>
      </c>
      <c r="C30" t="s">
        <v>19</v>
      </c>
      <c r="D30" t="s">
        <v>217</v>
      </c>
      <c r="F30" t="s">
        <v>45</v>
      </c>
      <c r="G30" t="s">
        <v>388</v>
      </c>
      <c r="H30" t="s">
        <v>47</v>
      </c>
      <c r="I30" t="s">
        <v>45</v>
      </c>
      <c r="J30">
        <v>2018</v>
      </c>
      <c r="K30">
        <v>22</v>
      </c>
      <c r="L30">
        <v>2</v>
      </c>
      <c r="M30">
        <v>68</v>
      </c>
      <c r="N30">
        <v>75</v>
      </c>
      <c r="P30" t="s">
        <v>771</v>
      </c>
    </row>
    <row r="31" spans="1:17" x14ac:dyDescent="0.2">
      <c r="A31" t="s">
        <v>17</v>
      </c>
      <c r="B31" t="s">
        <v>417</v>
      </c>
      <c r="C31" t="s">
        <v>19</v>
      </c>
      <c r="D31" t="s">
        <v>418</v>
      </c>
      <c r="E31" t="s">
        <v>351</v>
      </c>
      <c r="F31" t="s">
        <v>352</v>
      </c>
      <c r="G31" t="s">
        <v>419</v>
      </c>
      <c r="H31" t="s">
        <v>354</v>
      </c>
      <c r="I31" t="s">
        <v>352</v>
      </c>
      <c r="J31">
        <v>2018</v>
      </c>
      <c r="K31">
        <v>13</v>
      </c>
      <c r="L31" t="s">
        <v>25</v>
      </c>
      <c r="M31">
        <v>5775</v>
      </c>
      <c r="N31">
        <v>5787</v>
      </c>
      <c r="P31" t="s">
        <v>771</v>
      </c>
      <c r="Q31" t="s">
        <v>770</v>
      </c>
    </row>
    <row r="32" spans="1:17" x14ac:dyDescent="0.2">
      <c r="A32" t="s">
        <v>17</v>
      </c>
      <c r="B32" t="s">
        <v>358</v>
      </c>
      <c r="C32" t="s">
        <v>19</v>
      </c>
      <c r="D32" t="s">
        <v>359</v>
      </c>
      <c r="E32" t="s">
        <v>140</v>
      </c>
      <c r="F32" t="s">
        <v>360</v>
      </c>
      <c r="G32" t="s">
        <v>361</v>
      </c>
      <c r="H32" t="s">
        <v>362</v>
      </c>
      <c r="I32" t="s">
        <v>360</v>
      </c>
      <c r="J32">
        <v>2018</v>
      </c>
      <c r="K32">
        <v>18</v>
      </c>
      <c r="L32" t="s">
        <v>112</v>
      </c>
      <c r="M32">
        <v>2934</v>
      </c>
      <c r="N32">
        <v>2948</v>
      </c>
      <c r="P32" t="s">
        <v>770</v>
      </c>
      <c r="Q32" t="s">
        <v>771</v>
      </c>
    </row>
    <row r="33" spans="1:16" x14ac:dyDescent="0.2">
      <c r="A33" t="s">
        <v>17</v>
      </c>
      <c r="B33" t="s">
        <v>195</v>
      </c>
      <c r="C33" t="s">
        <v>19</v>
      </c>
      <c r="D33" t="s">
        <v>196</v>
      </c>
      <c r="E33" t="s">
        <v>197</v>
      </c>
      <c r="F33" t="s">
        <v>198</v>
      </c>
      <c r="G33" t="s">
        <v>199</v>
      </c>
      <c r="H33" t="s">
        <v>200</v>
      </c>
      <c r="I33" t="s">
        <v>198</v>
      </c>
      <c r="J33">
        <v>2020</v>
      </c>
      <c r="K33">
        <v>98</v>
      </c>
      <c r="L33">
        <v>5</v>
      </c>
      <c r="M33">
        <v>488</v>
      </c>
      <c r="N33">
        <v>496</v>
      </c>
      <c r="P33" t="s">
        <v>773</v>
      </c>
    </row>
    <row r="34" spans="1:16" x14ac:dyDescent="0.2">
      <c r="A34" t="s">
        <v>17</v>
      </c>
      <c r="B34" t="s">
        <v>440</v>
      </c>
      <c r="C34" t="s">
        <v>19</v>
      </c>
      <c r="D34" t="s">
        <v>441</v>
      </c>
      <c r="E34" t="s">
        <v>131</v>
      </c>
      <c r="F34" t="s">
        <v>442</v>
      </c>
      <c r="G34" t="s">
        <v>443</v>
      </c>
      <c r="H34" t="s">
        <v>444</v>
      </c>
      <c r="I34" t="s">
        <v>442</v>
      </c>
      <c r="J34">
        <v>2018</v>
      </c>
      <c r="K34">
        <v>749</v>
      </c>
      <c r="L34" t="s">
        <v>112</v>
      </c>
      <c r="M34">
        <v>40</v>
      </c>
      <c r="N34">
        <v>43</v>
      </c>
      <c r="P34" t="s">
        <v>773</v>
      </c>
    </row>
    <row r="35" spans="1:16" x14ac:dyDescent="0.2">
      <c r="A35" t="s">
        <v>17</v>
      </c>
      <c r="B35" t="s">
        <v>429</v>
      </c>
      <c r="C35" t="s">
        <v>19</v>
      </c>
      <c r="D35" t="s">
        <v>430</v>
      </c>
      <c r="E35" t="s">
        <v>38</v>
      </c>
      <c r="F35" t="s">
        <v>431</v>
      </c>
      <c r="G35" t="s">
        <v>432</v>
      </c>
      <c r="H35" t="s">
        <v>433</v>
      </c>
      <c r="I35" t="s">
        <v>431</v>
      </c>
      <c r="J35">
        <v>2018</v>
      </c>
      <c r="K35">
        <v>23</v>
      </c>
      <c r="L35">
        <v>1</v>
      </c>
      <c r="M35">
        <v>13</v>
      </c>
      <c r="N35">
        <v>18</v>
      </c>
      <c r="P35" t="s">
        <v>773</v>
      </c>
    </row>
    <row r="36" spans="1:16" x14ac:dyDescent="0.2">
      <c r="A36" t="s">
        <v>17</v>
      </c>
      <c r="B36" t="s">
        <v>285</v>
      </c>
      <c r="C36" t="s">
        <v>19</v>
      </c>
      <c r="D36" t="s">
        <v>108</v>
      </c>
      <c r="E36" t="s">
        <v>55</v>
      </c>
      <c r="F36" t="s">
        <v>286</v>
      </c>
      <c r="G36" t="s">
        <v>287</v>
      </c>
      <c r="H36" t="s">
        <v>288</v>
      </c>
      <c r="I36" t="s">
        <v>286</v>
      </c>
      <c r="J36">
        <v>2019</v>
      </c>
      <c r="K36">
        <v>473</v>
      </c>
      <c r="L36">
        <v>1</v>
      </c>
      <c r="M36">
        <v>221</v>
      </c>
      <c r="N36">
        <v>227</v>
      </c>
      <c r="P36" t="s">
        <v>773</v>
      </c>
    </row>
    <row r="37" spans="1:16" x14ac:dyDescent="0.2">
      <c r="A37" t="s">
        <v>17</v>
      </c>
      <c r="B37" t="s">
        <v>323</v>
      </c>
      <c r="C37" t="s">
        <v>19</v>
      </c>
      <c r="D37" t="s">
        <v>108</v>
      </c>
      <c r="E37" t="s">
        <v>131</v>
      </c>
      <c r="F37" t="s">
        <v>269</v>
      </c>
      <c r="G37" t="s">
        <v>324</v>
      </c>
      <c r="H37" t="s">
        <v>271</v>
      </c>
      <c r="I37" t="s">
        <v>269</v>
      </c>
      <c r="J37">
        <v>2018</v>
      </c>
      <c r="K37">
        <v>31</v>
      </c>
      <c r="L37">
        <v>12</v>
      </c>
      <c r="M37">
        <v>3941</v>
      </c>
      <c r="N37">
        <v>3947</v>
      </c>
      <c r="P37" t="s">
        <v>773</v>
      </c>
    </row>
    <row r="38" spans="1:16" x14ac:dyDescent="0.2">
      <c r="A38" t="s">
        <v>17</v>
      </c>
      <c r="B38" t="s">
        <v>184</v>
      </c>
      <c r="C38" t="s">
        <v>19</v>
      </c>
      <c r="D38" t="s">
        <v>185</v>
      </c>
      <c r="E38" t="s">
        <v>186</v>
      </c>
      <c r="F38" t="s">
        <v>187</v>
      </c>
      <c r="G38" t="s">
        <v>188</v>
      </c>
      <c r="H38" t="s">
        <v>189</v>
      </c>
      <c r="I38" t="s">
        <v>187</v>
      </c>
      <c r="J38">
        <v>2020</v>
      </c>
      <c r="K38">
        <v>16</v>
      </c>
      <c r="L38">
        <v>5</v>
      </c>
      <c r="M38">
        <v>1181</v>
      </c>
      <c r="N38">
        <v>1198</v>
      </c>
      <c r="P38" t="s">
        <v>771</v>
      </c>
    </row>
    <row r="39" spans="1:16" x14ac:dyDescent="0.2">
      <c r="A39" t="s">
        <v>17</v>
      </c>
      <c r="B39" t="s">
        <v>366</v>
      </c>
      <c r="C39" t="s">
        <v>19</v>
      </c>
      <c r="D39" t="s">
        <v>67</v>
      </c>
      <c r="E39" t="s">
        <v>38</v>
      </c>
      <c r="F39" t="s">
        <v>68</v>
      </c>
      <c r="G39" t="s">
        <v>367</v>
      </c>
      <c r="H39" t="s">
        <v>70</v>
      </c>
      <c r="I39" t="s">
        <v>68</v>
      </c>
      <c r="J39">
        <v>2018</v>
      </c>
      <c r="K39">
        <v>9</v>
      </c>
      <c r="L39" t="s">
        <v>112</v>
      </c>
      <c r="M39">
        <v>1</v>
      </c>
      <c r="N39">
        <v>14</v>
      </c>
      <c r="P39" t="s">
        <v>771</v>
      </c>
    </row>
    <row r="40" spans="1:16" x14ac:dyDescent="0.2">
      <c r="A40" t="s">
        <v>17</v>
      </c>
      <c r="B40" t="s">
        <v>71</v>
      </c>
      <c r="C40" t="s">
        <v>19</v>
      </c>
      <c r="D40" t="s">
        <v>67</v>
      </c>
      <c r="F40" t="s">
        <v>72</v>
      </c>
      <c r="G40" t="s">
        <v>73</v>
      </c>
      <c r="H40" t="s">
        <v>74</v>
      </c>
      <c r="I40" t="s">
        <v>72</v>
      </c>
      <c r="J40">
        <v>2021</v>
      </c>
      <c r="K40">
        <v>134</v>
      </c>
      <c r="L40">
        <v>2</v>
      </c>
      <c r="M40">
        <v>486</v>
      </c>
      <c r="N40">
        <v>497</v>
      </c>
      <c r="P40" t="s">
        <v>771</v>
      </c>
    </row>
    <row r="41" spans="1:16" x14ac:dyDescent="0.2">
      <c r="A41" t="s">
        <v>17</v>
      </c>
      <c r="B41" t="s">
        <v>325</v>
      </c>
      <c r="C41" t="s">
        <v>19</v>
      </c>
      <c r="D41" t="s">
        <v>326</v>
      </c>
      <c r="E41" t="s">
        <v>86</v>
      </c>
      <c r="F41" t="s">
        <v>327</v>
      </c>
      <c r="G41" t="s">
        <v>328</v>
      </c>
      <c r="H41" t="s">
        <v>329</v>
      </c>
      <c r="I41" t="s">
        <v>327</v>
      </c>
      <c r="J41">
        <v>2018</v>
      </c>
      <c r="K41">
        <v>11</v>
      </c>
      <c r="L41" t="s">
        <v>25</v>
      </c>
      <c r="M41">
        <v>718</v>
      </c>
      <c r="N41">
        <v>725</v>
      </c>
      <c r="P41" t="s">
        <v>772</v>
      </c>
    </row>
    <row r="42" spans="1:16" x14ac:dyDescent="0.2">
      <c r="A42" t="s">
        <v>17</v>
      </c>
      <c r="B42" t="s">
        <v>336</v>
      </c>
      <c r="C42" t="s">
        <v>19</v>
      </c>
      <c r="D42" t="s">
        <v>67</v>
      </c>
      <c r="E42" t="s">
        <v>131</v>
      </c>
      <c r="F42" t="s">
        <v>68</v>
      </c>
      <c r="G42" t="s">
        <v>337</v>
      </c>
      <c r="H42" t="s">
        <v>70</v>
      </c>
      <c r="I42" t="s">
        <v>68</v>
      </c>
      <c r="J42">
        <v>2018</v>
      </c>
      <c r="K42">
        <v>9</v>
      </c>
      <c r="L42" t="s">
        <v>112</v>
      </c>
      <c r="M42">
        <v>1</v>
      </c>
      <c r="N42">
        <v>16</v>
      </c>
      <c r="P42" t="s">
        <v>771</v>
      </c>
    </row>
    <row r="43" spans="1:16" x14ac:dyDescent="0.2">
      <c r="A43" t="s">
        <v>17</v>
      </c>
      <c r="B43" t="s">
        <v>255</v>
      </c>
      <c r="C43" t="s">
        <v>19</v>
      </c>
      <c r="D43" t="s">
        <v>256</v>
      </c>
      <c r="F43" t="s">
        <v>159</v>
      </c>
      <c r="G43" t="s">
        <v>257</v>
      </c>
      <c r="H43" t="s">
        <v>161</v>
      </c>
      <c r="I43" t="s">
        <v>159</v>
      </c>
      <c r="J43">
        <v>2019</v>
      </c>
      <c r="K43">
        <v>11867</v>
      </c>
      <c r="L43" t="s">
        <v>25</v>
      </c>
      <c r="M43">
        <v>577</v>
      </c>
      <c r="N43">
        <v>588</v>
      </c>
      <c r="P43" t="s">
        <v>772</v>
      </c>
    </row>
    <row r="44" spans="1:16" x14ac:dyDescent="0.2">
      <c r="A44" t="s">
        <v>17</v>
      </c>
      <c r="B44" t="s">
        <v>157</v>
      </c>
      <c r="C44" t="s">
        <v>19</v>
      </c>
      <c r="D44" t="s">
        <v>158</v>
      </c>
      <c r="F44" t="s">
        <v>159</v>
      </c>
      <c r="G44" t="s">
        <v>160</v>
      </c>
      <c r="H44" t="s">
        <v>161</v>
      </c>
      <c r="I44" t="s">
        <v>159</v>
      </c>
      <c r="J44">
        <v>2020</v>
      </c>
      <c r="K44">
        <v>12088</v>
      </c>
      <c r="L44" t="s">
        <v>25</v>
      </c>
      <c r="M44">
        <v>108</v>
      </c>
      <c r="N44">
        <v>117</v>
      </c>
      <c r="P44" t="s">
        <v>772</v>
      </c>
    </row>
    <row r="45" spans="1:16" x14ac:dyDescent="0.2">
      <c r="A45" t="s">
        <v>17</v>
      </c>
      <c r="B45" t="s">
        <v>107</v>
      </c>
      <c r="C45" t="s">
        <v>19</v>
      </c>
      <c r="D45" t="s">
        <v>108</v>
      </c>
      <c r="E45" t="s">
        <v>109</v>
      </c>
      <c r="F45" t="s">
        <v>104</v>
      </c>
      <c r="G45" t="s">
        <v>110</v>
      </c>
      <c r="H45" t="s">
        <v>111</v>
      </c>
      <c r="I45" t="s">
        <v>104</v>
      </c>
      <c r="J45">
        <v>2020</v>
      </c>
      <c r="K45">
        <v>126</v>
      </c>
      <c r="L45" t="s">
        <v>112</v>
      </c>
      <c r="M45">
        <v>1</v>
      </c>
      <c r="N45">
        <v>10</v>
      </c>
      <c r="P45" t="s">
        <v>773</v>
      </c>
    </row>
    <row r="46" spans="1:16" x14ac:dyDescent="0.2">
      <c r="A46" t="s">
        <v>17</v>
      </c>
      <c r="B46" t="s">
        <v>119</v>
      </c>
      <c r="C46" t="s">
        <v>19</v>
      </c>
      <c r="D46" t="s">
        <v>67</v>
      </c>
      <c r="F46" t="s">
        <v>120</v>
      </c>
      <c r="G46" t="s">
        <v>121</v>
      </c>
      <c r="H46" t="s">
        <v>122</v>
      </c>
      <c r="I46" t="s">
        <v>120</v>
      </c>
      <c r="J46">
        <v>2020</v>
      </c>
      <c r="K46">
        <v>41</v>
      </c>
      <c r="L46">
        <v>4</v>
      </c>
      <c r="M46">
        <v>1</v>
      </c>
      <c r="N46">
        <v>8</v>
      </c>
      <c r="P46" t="s">
        <v>771</v>
      </c>
    </row>
    <row r="47" spans="1:16" x14ac:dyDescent="0.2">
      <c r="A47" t="s">
        <v>17</v>
      </c>
      <c r="B47" t="s">
        <v>446</v>
      </c>
      <c r="C47" t="s">
        <v>19</v>
      </c>
      <c r="D47" t="s">
        <v>447</v>
      </c>
      <c r="E47" t="s">
        <v>21</v>
      </c>
      <c r="F47" t="s">
        <v>448</v>
      </c>
      <c r="G47" t="s">
        <v>449</v>
      </c>
      <c r="H47" t="s">
        <v>450</v>
      </c>
      <c r="I47" t="s">
        <v>448</v>
      </c>
      <c r="J47">
        <v>2018</v>
      </c>
      <c r="K47">
        <v>68</v>
      </c>
      <c r="L47" t="s">
        <v>112</v>
      </c>
      <c r="M47">
        <v>105</v>
      </c>
      <c r="N47">
        <v>114</v>
      </c>
      <c r="P47" t="s">
        <v>771</v>
      </c>
    </row>
    <row r="48" spans="1:16" x14ac:dyDescent="0.2">
      <c r="A48" t="s">
        <v>17</v>
      </c>
      <c r="B48" t="s">
        <v>250</v>
      </c>
      <c r="C48" t="s">
        <v>19</v>
      </c>
      <c r="D48" t="s">
        <v>251</v>
      </c>
      <c r="F48" t="s">
        <v>252</v>
      </c>
      <c r="G48" t="s">
        <v>253</v>
      </c>
      <c r="H48" t="s">
        <v>254</v>
      </c>
      <c r="I48" t="s">
        <v>252</v>
      </c>
      <c r="J48">
        <v>2019</v>
      </c>
      <c r="K48">
        <v>100</v>
      </c>
      <c r="L48" t="s">
        <v>25</v>
      </c>
      <c r="M48">
        <v>155137</v>
      </c>
      <c r="N48">
        <v>155149</v>
      </c>
      <c r="P48" t="s">
        <v>773</v>
      </c>
    </row>
    <row r="49" spans="1:16" x14ac:dyDescent="0.2">
      <c r="A49" t="s">
        <v>17</v>
      </c>
      <c r="B49" t="s">
        <v>423</v>
      </c>
      <c r="C49" t="s">
        <v>19</v>
      </c>
      <c r="D49" t="s">
        <v>424</v>
      </c>
      <c r="E49" t="s">
        <v>140</v>
      </c>
      <c r="F49" t="s">
        <v>425</v>
      </c>
      <c r="G49" t="s">
        <v>426</v>
      </c>
      <c r="H49" t="s">
        <v>427</v>
      </c>
      <c r="I49" t="s">
        <v>425</v>
      </c>
      <c r="J49">
        <v>2018</v>
      </c>
      <c r="K49">
        <v>10</v>
      </c>
      <c r="L49">
        <v>2</v>
      </c>
      <c r="M49">
        <v>97</v>
      </c>
      <c r="N49">
        <v>102</v>
      </c>
      <c r="P49" t="s">
        <v>772</v>
      </c>
    </row>
    <row r="50" spans="1:16" x14ac:dyDescent="0.2">
      <c r="A50" t="s">
        <v>17</v>
      </c>
      <c r="B50" t="s">
        <v>27</v>
      </c>
      <c r="C50" t="s">
        <v>19</v>
      </c>
      <c r="D50" t="s">
        <v>28</v>
      </c>
      <c r="F50" t="s">
        <v>29</v>
      </c>
      <c r="G50" t="s">
        <v>30</v>
      </c>
      <c r="H50" t="s">
        <v>31</v>
      </c>
      <c r="I50" t="s">
        <v>29</v>
      </c>
      <c r="J50">
        <v>2022</v>
      </c>
      <c r="K50">
        <v>101</v>
      </c>
      <c r="L50" t="s">
        <v>25</v>
      </c>
      <c r="M50" t="s">
        <v>32</v>
      </c>
      <c r="N50" t="s">
        <v>25</v>
      </c>
      <c r="P50" t="s">
        <v>770</v>
      </c>
    </row>
    <row r="51" spans="1:16" x14ac:dyDescent="0.2">
      <c r="A51" t="s">
        <v>17</v>
      </c>
      <c r="B51" t="s">
        <v>75</v>
      </c>
      <c r="C51" t="s">
        <v>19</v>
      </c>
      <c r="D51" t="s">
        <v>67</v>
      </c>
      <c r="F51" t="s">
        <v>76</v>
      </c>
      <c r="G51" t="s">
        <v>77</v>
      </c>
      <c r="H51" t="s">
        <v>78</v>
      </c>
      <c r="I51" t="s">
        <v>76</v>
      </c>
      <c r="J51">
        <v>2021</v>
      </c>
      <c r="K51">
        <v>19</v>
      </c>
      <c r="L51">
        <v>8</v>
      </c>
      <c r="M51">
        <v>1040</v>
      </c>
      <c r="N51">
        <v>1048</v>
      </c>
      <c r="P51" t="s">
        <v>771</v>
      </c>
    </row>
    <row r="52" spans="1:16" x14ac:dyDescent="0.2">
      <c r="A52" t="s">
        <v>17</v>
      </c>
      <c r="B52" t="s">
        <v>314</v>
      </c>
      <c r="C52" t="s">
        <v>19</v>
      </c>
      <c r="D52" t="s">
        <v>315</v>
      </c>
      <c r="E52" t="s">
        <v>62</v>
      </c>
      <c r="F52" t="s">
        <v>316</v>
      </c>
      <c r="G52" t="s">
        <v>317</v>
      </c>
      <c r="H52" t="s">
        <v>318</v>
      </c>
      <c r="I52" t="s">
        <v>316</v>
      </c>
      <c r="J52">
        <v>2018</v>
      </c>
      <c r="K52">
        <v>28</v>
      </c>
      <c r="L52">
        <v>4</v>
      </c>
      <c r="M52">
        <v>1676</v>
      </c>
      <c r="N52">
        <v>1687</v>
      </c>
      <c r="P52" t="s">
        <v>773</v>
      </c>
    </row>
    <row r="53" spans="1:16" x14ac:dyDescent="0.2">
      <c r="A53" t="s">
        <v>17</v>
      </c>
      <c r="B53" t="s">
        <v>171</v>
      </c>
      <c r="C53" t="s">
        <v>19</v>
      </c>
      <c r="D53" t="s">
        <v>108</v>
      </c>
      <c r="F53" t="s">
        <v>172</v>
      </c>
      <c r="G53" t="s">
        <v>173</v>
      </c>
      <c r="H53" t="s">
        <v>174</v>
      </c>
      <c r="I53" t="s">
        <v>172</v>
      </c>
      <c r="J53">
        <v>2020</v>
      </c>
      <c r="K53">
        <v>241</v>
      </c>
      <c r="L53">
        <v>44</v>
      </c>
      <c r="M53">
        <v>1</v>
      </c>
      <c r="N53">
        <v>7</v>
      </c>
      <c r="P53" t="s">
        <v>773</v>
      </c>
    </row>
    <row r="54" spans="1:16" x14ac:dyDescent="0.2">
      <c r="A54" t="s">
        <v>17</v>
      </c>
      <c r="B54" t="s">
        <v>216</v>
      </c>
      <c r="C54" t="s">
        <v>19</v>
      </c>
      <c r="D54" t="s">
        <v>217</v>
      </c>
      <c r="E54" t="s">
        <v>218</v>
      </c>
      <c r="F54" t="s">
        <v>219</v>
      </c>
      <c r="G54" t="s">
        <v>220</v>
      </c>
      <c r="H54" t="s">
        <v>221</v>
      </c>
      <c r="I54" t="s">
        <v>219</v>
      </c>
      <c r="J54">
        <v>2019</v>
      </c>
      <c r="K54">
        <v>92</v>
      </c>
      <c r="L54">
        <v>8</v>
      </c>
      <c r="M54">
        <v>1</v>
      </c>
      <c r="N54">
        <v>7</v>
      </c>
      <c r="P54" t="s">
        <v>771</v>
      </c>
    </row>
    <row r="55" spans="1:16" x14ac:dyDescent="0.2">
      <c r="A55" t="s">
        <v>17</v>
      </c>
      <c r="B55" t="s">
        <v>280</v>
      </c>
      <c r="C55" t="s">
        <v>19</v>
      </c>
      <c r="D55" t="s">
        <v>281</v>
      </c>
      <c r="E55" t="s">
        <v>140</v>
      </c>
      <c r="F55" t="s">
        <v>282</v>
      </c>
      <c r="G55" t="s">
        <v>283</v>
      </c>
      <c r="H55" t="s">
        <v>284</v>
      </c>
      <c r="I55" t="s">
        <v>282</v>
      </c>
      <c r="J55">
        <v>2019</v>
      </c>
      <c r="K55">
        <v>23</v>
      </c>
      <c r="L55" t="s">
        <v>25</v>
      </c>
      <c r="M55">
        <v>1673</v>
      </c>
      <c r="N55">
        <v>1675</v>
      </c>
      <c r="P55" t="s">
        <v>771</v>
      </c>
    </row>
    <row r="56" spans="1:16" x14ac:dyDescent="0.2">
      <c r="A56" t="s">
        <v>17</v>
      </c>
      <c r="B56" t="s">
        <v>439</v>
      </c>
      <c r="C56" t="s">
        <v>19</v>
      </c>
      <c r="D56" t="s">
        <v>385</v>
      </c>
      <c r="E56" t="s">
        <v>86</v>
      </c>
      <c r="F56" t="s">
        <v>375</v>
      </c>
      <c r="G56" t="s">
        <v>438</v>
      </c>
      <c r="H56" t="s">
        <v>384</v>
      </c>
      <c r="I56" t="s">
        <v>375</v>
      </c>
      <c r="J56">
        <v>2018</v>
      </c>
      <c r="K56">
        <v>10</v>
      </c>
      <c r="L56" t="s">
        <v>112</v>
      </c>
      <c r="M56">
        <v>1196</v>
      </c>
      <c r="N56">
        <v>1202</v>
      </c>
      <c r="P56" t="s">
        <v>770</v>
      </c>
    </row>
    <row r="57" spans="1:16" x14ac:dyDescent="0.2">
      <c r="A57" t="s">
        <v>17</v>
      </c>
      <c r="B57" t="s">
        <v>147</v>
      </c>
      <c r="C57" t="s">
        <v>19</v>
      </c>
      <c r="D57" t="s">
        <v>148</v>
      </c>
      <c r="E57" t="s">
        <v>131</v>
      </c>
      <c r="F57" t="s">
        <v>149</v>
      </c>
      <c r="G57" t="s">
        <v>150</v>
      </c>
      <c r="H57" t="s">
        <v>151</v>
      </c>
      <c r="I57" t="s">
        <v>149</v>
      </c>
      <c r="J57">
        <v>2020</v>
      </c>
      <c r="K57">
        <v>32</v>
      </c>
      <c r="L57">
        <v>3</v>
      </c>
      <c r="M57">
        <v>1</v>
      </c>
      <c r="N57">
        <v>16</v>
      </c>
      <c r="P57" t="s">
        <v>772</v>
      </c>
    </row>
    <row r="58" spans="1:16" x14ac:dyDescent="0.2">
      <c r="A58" t="s">
        <v>17</v>
      </c>
      <c r="B58" t="s">
        <v>129</v>
      </c>
      <c r="C58" t="s">
        <v>19</v>
      </c>
      <c r="D58" t="s">
        <v>130</v>
      </c>
      <c r="E58" t="s">
        <v>131</v>
      </c>
      <c r="F58" t="s">
        <v>132</v>
      </c>
      <c r="G58" t="s">
        <v>133</v>
      </c>
      <c r="H58" t="s">
        <v>134</v>
      </c>
      <c r="I58" t="s">
        <v>132</v>
      </c>
      <c r="J58">
        <v>2020</v>
      </c>
      <c r="K58">
        <v>48</v>
      </c>
      <c r="L58">
        <v>43</v>
      </c>
      <c r="M58">
        <v>43</v>
      </c>
      <c r="N58">
        <v>48</v>
      </c>
      <c r="P58" t="s">
        <v>771</v>
      </c>
    </row>
    <row r="59" spans="1:16" x14ac:dyDescent="0.2">
      <c r="A59" t="s">
        <v>17</v>
      </c>
      <c r="B59" t="s">
        <v>378</v>
      </c>
      <c r="C59" t="s">
        <v>19</v>
      </c>
      <c r="D59" t="s">
        <v>379</v>
      </c>
      <c r="E59" t="s">
        <v>55</v>
      </c>
      <c r="F59" t="s">
        <v>380</v>
      </c>
      <c r="G59" t="s">
        <v>381</v>
      </c>
      <c r="H59" t="s">
        <v>382</v>
      </c>
      <c r="I59" t="s">
        <v>380</v>
      </c>
      <c r="J59">
        <v>2018</v>
      </c>
      <c r="K59">
        <v>13</v>
      </c>
      <c r="L59" t="s">
        <v>25</v>
      </c>
      <c r="M59">
        <v>933</v>
      </c>
      <c r="N59">
        <v>938</v>
      </c>
      <c r="P59" t="s">
        <v>773</v>
      </c>
    </row>
    <row r="60" spans="1:16" x14ac:dyDescent="0.2">
      <c r="A60" t="s">
        <v>17</v>
      </c>
      <c r="B60" t="s">
        <v>66</v>
      </c>
      <c r="C60" t="s">
        <v>19</v>
      </c>
      <c r="D60" t="s">
        <v>67</v>
      </c>
      <c r="F60" t="s">
        <v>68</v>
      </c>
      <c r="G60" t="s">
        <v>69</v>
      </c>
      <c r="H60" t="s">
        <v>70</v>
      </c>
      <c r="I60" t="s">
        <v>68</v>
      </c>
      <c r="J60">
        <v>2021</v>
      </c>
      <c r="K60">
        <v>12</v>
      </c>
      <c r="L60">
        <v>5</v>
      </c>
      <c r="M60">
        <v>1</v>
      </c>
      <c r="N60">
        <v>15</v>
      </c>
      <c r="P60" t="s">
        <v>771</v>
      </c>
    </row>
    <row r="61" spans="1:16" x14ac:dyDescent="0.2">
      <c r="A61" t="s">
        <v>17</v>
      </c>
      <c r="B61" t="s">
        <v>231</v>
      </c>
      <c r="C61" t="s">
        <v>19</v>
      </c>
      <c r="D61" t="s">
        <v>232</v>
      </c>
      <c r="E61" t="s">
        <v>140</v>
      </c>
      <c r="F61" t="s">
        <v>233</v>
      </c>
      <c r="G61" t="s">
        <v>234</v>
      </c>
      <c r="H61" t="s">
        <v>235</v>
      </c>
      <c r="I61" t="s">
        <v>233</v>
      </c>
      <c r="J61">
        <v>2019</v>
      </c>
      <c r="K61">
        <v>622</v>
      </c>
      <c r="L61" t="s">
        <v>112</v>
      </c>
      <c r="M61">
        <v>622</v>
      </c>
      <c r="N61">
        <v>634</v>
      </c>
      <c r="P61" t="s">
        <v>771</v>
      </c>
    </row>
    <row r="62" spans="1:16" x14ac:dyDescent="0.2">
      <c r="A62" t="s">
        <v>17</v>
      </c>
      <c r="B62" t="s">
        <v>389</v>
      </c>
      <c r="C62" t="s">
        <v>19</v>
      </c>
      <c r="D62" t="s">
        <v>769</v>
      </c>
      <c r="E62" t="s">
        <v>86</v>
      </c>
      <c r="F62" t="s">
        <v>104</v>
      </c>
      <c r="G62" t="s">
        <v>357</v>
      </c>
      <c r="H62" t="s">
        <v>111</v>
      </c>
      <c r="I62" t="s">
        <v>104</v>
      </c>
      <c r="J62">
        <v>2018</v>
      </c>
      <c r="K62">
        <v>124</v>
      </c>
      <c r="L62">
        <v>564</v>
      </c>
      <c r="M62">
        <v>1</v>
      </c>
      <c r="N62">
        <v>6</v>
      </c>
      <c r="P62" t="s">
        <v>773</v>
      </c>
    </row>
    <row r="63" spans="1:16" x14ac:dyDescent="0.2">
      <c r="A63" t="s">
        <v>17</v>
      </c>
      <c r="B63" t="s">
        <v>206</v>
      </c>
      <c r="C63" t="s">
        <v>19</v>
      </c>
      <c r="D63" t="s">
        <v>67</v>
      </c>
      <c r="F63" t="s">
        <v>207</v>
      </c>
      <c r="G63" t="s">
        <v>208</v>
      </c>
      <c r="H63" t="s">
        <v>209</v>
      </c>
      <c r="I63" t="s">
        <v>207</v>
      </c>
      <c r="J63">
        <v>2019</v>
      </c>
      <c r="K63">
        <v>53</v>
      </c>
      <c r="L63">
        <v>4</v>
      </c>
      <c r="M63">
        <v>310</v>
      </c>
      <c r="N63">
        <v>315</v>
      </c>
      <c r="P63" t="s">
        <v>771</v>
      </c>
    </row>
    <row r="64" spans="1:16" x14ac:dyDescent="0.2">
      <c r="A64" t="s">
        <v>17</v>
      </c>
      <c r="B64" t="s">
        <v>246</v>
      </c>
      <c r="C64" t="s">
        <v>19</v>
      </c>
      <c r="D64" t="s">
        <v>67</v>
      </c>
      <c r="F64" t="s">
        <v>247</v>
      </c>
      <c r="G64" t="s">
        <v>248</v>
      </c>
      <c r="H64" t="s">
        <v>249</v>
      </c>
      <c r="I64" t="s">
        <v>247</v>
      </c>
      <c r="J64">
        <v>2019</v>
      </c>
      <c r="K64">
        <v>51</v>
      </c>
      <c r="L64" t="s">
        <v>112</v>
      </c>
      <c r="M64">
        <v>1</v>
      </c>
      <c r="N64">
        <v>13</v>
      </c>
      <c r="P64" t="s">
        <v>771</v>
      </c>
    </row>
    <row r="65" spans="1:17" x14ac:dyDescent="0.2">
      <c r="A65" t="s">
        <v>17</v>
      </c>
      <c r="B65" t="s">
        <v>319</v>
      </c>
      <c r="C65" t="s">
        <v>19</v>
      </c>
      <c r="D65" t="s">
        <v>320</v>
      </c>
      <c r="E65" t="s">
        <v>38</v>
      </c>
      <c r="F65" t="s">
        <v>321</v>
      </c>
      <c r="H65" t="s">
        <v>322</v>
      </c>
      <c r="I65" t="s">
        <v>321</v>
      </c>
      <c r="J65">
        <v>2018</v>
      </c>
      <c r="K65">
        <v>33</v>
      </c>
      <c r="L65">
        <v>2</v>
      </c>
      <c r="M65">
        <v>1</v>
      </c>
      <c r="N65">
        <v>8</v>
      </c>
      <c r="P65" t="s">
        <v>771</v>
      </c>
    </row>
    <row r="66" spans="1:17" x14ac:dyDescent="0.2">
      <c r="A66" t="s">
        <v>17</v>
      </c>
      <c r="B66" t="s">
        <v>90</v>
      </c>
      <c r="C66" t="s">
        <v>19</v>
      </c>
      <c r="D66" t="s">
        <v>91</v>
      </c>
      <c r="E66" t="s">
        <v>55</v>
      </c>
      <c r="F66" t="s">
        <v>56</v>
      </c>
      <c r="G66" t="s">
        <v>57</v>
      </c>
      <c r="H66" t="s">
        <v>58</v>
      </c>
      <c r="I66" t="s">
        <v>56</v>
      </c>
      <c r="J66">
        <v>2021</v>
      </c>
      <c r="K66">
        <v>56</v>
      </c>
      <c r="L66">
        <v>2</v>
      </c>
      <c r="M66">
        <v>1</v>
      </c>
      <c r="N66">
        <v>3</v>
      </c>
      <c r="P66" t="s">
        <v>773</v>
      </c>
      <c r="Q66" t="s">
        <v>772</v>
      </c>
    </row>
    <row r="67" spans="1:17" x14ac:dyDescent="0.2">
      <c r="A67" t="s">
        <v>17</v>
      </c>
      <c r="B67" t="s">
        <v>48</v>
      </c>
      <c r="C67" t="s">
        <v>19</v>
      </c>
      <c r="D67" t="s">
        <v>49</v>
      </c>
      <c r="E67" t="s">
        <v>38</v>
      </c>
      <c r="F67" t="s">
        <v>50</v>
      </c>
      <c r="G67" t="s">
        <v>51</v>
      </c>
      <c r="H67" t="s">
        <v>52</v>
      </c>
      <c r="I67" t="s">
        <v>50</v>
      </c>
      <c r="J67">
        <v>2021</v>
      </c>
      <c r="K67">
        <v>26</v>
      </c>
      <c r="L67">
        <v>2</v>
      </c>
      <c r="M67">
        <v>278</v>
      </c>
      <c r="N67">
        <v>282</v>
      </c>
      <c r="P67" t="s">
        <v>771</v>
      </c>
    </row>
    <row r="68" spans="1:17" x14ac:dyDescent="0.2">
      <c r="A68" t="s">
        <v>17</v>
      </c>
      <c r="B68" t="s">
        <v>453</v>
      </c>
      <c r="C68" t="s">
        <v>19</v>
      </c>
      <c r="D68" t="s">
        <v>326</v>
      </c>
      <c r="E68" t="s">
        <v>21</v>
      </c>
      <c r="F68" t="s">
        <v>454</v>
      </c>
      <c r="G68" t="s">
        <v>455</v>
      </c>
      <c r="H68" t="s">
        <v>456</v>
      </c>
      <c r="I68" t="s">
        <v>454</v>
      </c>
      <c r="J68">
        <v>2018</v>
      </c>
      <c r="K68">
        <v>300</v>
      </c>
      <c r="L68" t="s">
        <v>25</v>
      </c>
      <c r="M68">
        <v>45</v>
      </c>
      <c r="N68">
        <v>68</v>
      </c>
      <c r="P68" t="s">
        <v>772</v>
      </c>
    </row>
    <row r="69" spans="1:17" x14ac:dyDescent="0.2">
      <c r="A69" t="s">
        <v>17</v>
      </c>
      <c r="B69" t="s">
        <v>451</v>
      </c>
      <c r="C69" t="s">
        <v>19</v>
      </c>
      <c r="D69" t="s">
        <v>385</v>
      </c>
      <c r="E69" t="s">
        <v>140</v>
      </c>
      <c r="F69" t="s">
        <v>282</v>
      </c>
      <c r="G69" t="s">
        <v>452</v>
      </c>
      <c r="H69" t="s">
        <v>284</v>
      </c>
      <c r="I69" t="s">
        <v>282</v>
      </c>
      <c r="J69">
        <v>2018</v>
      </c>
      <c r="K69">
        <v>23</v>
      </c>
      <c r="L69">
        <v>1</v>
      </c>
      <c r="M69">
        <v>54</v>
      </c>
      <c r="N69">
        <v>70</v>
      </c>
      <c r="P69" t="s">
        <v>770</v>
      </c>
      <c r="Q69" t="s">
        <v>771</v>
      </c>
    </row>
    <row r="70" spans="1:17" x14ac:dyDescent="0.2">
      <c r="A70" t="s">
        <v>17</v>
      </c>
      <c r="B70" t="s">
        <v>168</v>
      </c>
      <c r="C70" t="s">
        <v>19</v>
      </c>
      <c r="D70" t="s">
        <v>169</v>
      </c>
      <c r="E70" t="s">
        <v>86</v>
      </c>
      <c r="F70" t="s">
        <v>72</v>
      </c>
      <c r="G70" t="s">
        <v>170</v>
      </c>
      <c r="H70" t="s">
        <v>74</v>
      </c>
      <c r="I70" t="s">
        <v>72</v>
      </c>
      <c r="J70">
        <v>2020</v>
      </c>
      <c r="K70">
        <v>129</v>
      </c>
      <c r="L70" t="s">
        <v>25</v>
      </c>
      <c r="M70">
        <v>190</v>
      </c>
      <c r="N70">
        <v>198</v>
      </c>
      <c r="P70" t="s">
        <v>771</v>
      </c>
    </row>
    <row r="71" spans="1:17" x14ac:dyDescent="0.2">
      <c r="A71" t="s">
        <v>17</v>
      </c>
      <c r="B71" t="s">
        <v>236</v>
      </c>
      <c r="C71" t="s">
        <v>19</v>
      </c>
      <c r="D71" t="s">
        <v>237</v>
      </c>
      <c r="E71" t="s">
        <v>38</v>
      </c>
      <c r="F71" t="s">
        <v>238</v>
      </c>
      <c r="G71" t="s">
        <v>239</v>
      </c>
      <c r="H71" t="s">
        <v>240</v>
      </c>
      <c r="I71" t="s">
        <v>238</v>
      </c>
      <c r="J71">
        <v>2019</v>
      </c>
      <c r="K71">
        <v>852</v>
      </c>
      <c r="L71" t="s">
        <v>112</v>
      </c>
      <c r="M71">
        <v>1</v>
      </c>
      <c r="N71">
        <v>9</v>
      </c>
      <c r="P71" t="s">
        <v>771</v>
      </c>
      <c r="Q71" t="s">
        <v>770</v>
      </c>
    </row>
    <row r="72" spans="1:17" x14ac:dyDescent="0.2">
      <c r="A72" t="s">
        <v>17</v>
      </c>
      <c r="B72" t="s">
        <v>373</v>
      </c>
      <c r="C72" t="s">
        <v>19</v>
      </c>
      <c r="D72" t="s">
        <v>374</v>
      </c>
      <c r="E72" t="s">
        <v>86</v>
      </c>
      <c r="F72" t="s">
        <v>375</v>
      </c>
      <c r="G72" t="s">
        <v>376</v>
      </c>
      <c r="H72" t="s">
        <v>377</v>
      </c>
      <c r="I72" t="s">
        <v>375</v>
      </c>
      <c r="J72">
        <v>2018</v>
      </c>
      <c r="K72">
        <v>10</v>
      </c>
      <c r="L72" t="s">
        <v>112</v>
      </c>
      <c r="M72">
        <v>3680</v>
      </c>
      <c r="N72">
        <v>3689</v>
      </c>
      <c r="P72" t="s">
        <v>770</v>
      </c>
      <c r="Q72" t="s">
        <v>771</v>
      </c>
    </row>
    <row r="73" spans="1:17" x14ac:dyDescent="0.2">
      <c r="A73" t="s">
        <v>17</v>
      </c>
      <c r="B73" t="s">
        <v>92</v>
      </c>
      <c r="C73" t="s">
        <v>19</v>
      </c>
      <c r="D73" t="s">
        <v>93</v>
      </c>
      <c r="E73" t="s">
        <v>62</v>
      </c>
      <c r="F73" t="s">
        <v>94</v>
      </c>
      <c r="G73" t="s">
        <v>95</v>
      </c>
      <c r="H73" t="s">
        <v>96</v>
      </c>
      <c r="I73" t="s">
        <v>94</v>
      </c>
      <c r="J73">
        <v>2020</v>
      </c>
      <c r="K73">
        <v>18</v>
      </c>
      <c r="L73">
        <v>4</v>
      </c>
      <c r="M73">
        <v>1</v>
      </c>
      <c r="N73">
        <v>19</v>
      </c>
      <c r="P73" t="s">
        <v>771</v>
      </c>
    </row>
    <row r="74" spans="1:17" x14ac:dyDescent="0.2">
      <c r="A74" t="s">
        <v>17</v>
      </c>
      <c r="B74" t="s">
        <v>273</v>
      </c>
      <c r="C74" t="s">
        <v>19</v>
      </c>
      <c r="D74" t="s">
        <v>108</v>
      </c>
      <c r="E74" t="s">
        <v>131</v>
      </c>
      <c r="F74" t="s">
        <v>269</v>
      </c>
      <c r="G74" t="s">
        <v>274</v>
      </c>
      <c r="H74" t="s">
        <v>271</v>
      </c>
      <c r="I74" t="s">
        <v>269</v>
      </c>
      <c r="J74">
        <v>2019</v>
      </c>
      <c r="K74">
        <v>32</v>
      </c>
      <c r="L74">
        <v>5</v>
      </c>
      <c r="M74">
        <v>1383</v>
      </c>
      <c r="N74">
        <v>1388</v>
      </c>
      <c r="P74" t="s">
        <v>773</v>
      </c>
    </row>
    <row r="75" spans="1:17" x14ac:dyDescent="0.2">
      <c r="A75" t="s">
        <v>17</v>
      </c>
      <c r="B75" t="s">
        <v>139</v>
      </c>
      <c r="C75" t="s">
        <v>19</v>
      </c>
      <c r="D75" t="s">
        <v>108</v>
      </c>
      <c r="E75" t="s">
        <v>140</v>
      </c>
      <c r="F75" t="s">
        <v>141</v>
      </c>
      <c r="G75" t="s">
        <v>142</v>
      </c>
      <c r="H75" t="s">
        <v>143</v>
      </c>
      <c r="I75" t="s">
        <v>141</v>
      </c>
      <c r="J75">
        <v>2020</v>
      </c>
      <c r="K75">
        <v>10</v>
      </c>
      <c r="L75">
        <v>16</v>
      </c>
      <c r="M75">
        <v>1</v>
      </c>
      <c r="N75">
        <v>12</v>
      </c>
      <c r="P75" t="s">
        <v>773</v>
      </c>
    </row>
    <row r="76" spans="1:17" x14ac:dyDescent="0.2">
      <c r="A76" t="s">
        <v>17</v>
      </c>
      <c r="B76" t="s">
        <v>342</v>
      </c>
      <c r="C76" t="s">
        <v>19</v>
      </c>
      <c r="D76" t="s">
        <v>108</v>
      </c>
      <c r="E76" t="s">
        <v>131</v>
      </c>
      <c r="F76" t="s">
        <v>104</v>
      </c>
      <c r="G76" t="s">
        <v>343</v>
      </c>
      <c r="H76" t="s">
        <v>111</v>
      </c>
      <c r="I76" t="s">
        <v>104</v>
      </c>
      <c r="J76">
        <v>2018</v>
      </c>
      <c r="K76">
        <v>127</v>
      </c>
      <c r="L76">
        <v>698</v>
      </c>
      <c r="M76">
        <v>1</v>
      </c>
      <c r="N76">
        <v>11</v>
      </c>
      <c r="P76" t="s">
        <v>773</v>
      </c>
    </row>
    <row r="77" spans="1:17" x14ac:dyDescent="0.2">
      <c r="A77" t="s">
        <v>17</v>
      </c>
      <c r="B77" t="s">
        <v>222</v>
      </c>
      <c r="C77" t="s">
        <v>19</v>
      </c>
      <c r="D77" t="s">
        <v>223</v>
      </c>
      <c r="E77" t="s">
        <v>55</v>
      </c>
      <c r="F77" t="s">
        <v>81</v>
      </c>
      <c r="G77" t="s">
        <v>224</v>
      </c>
      <c r="H77" t="s">
        <v>225</v>
      </c>
      <c r="I77" t="s">
        <v>81</v>
      </c>
      <c r="J77">
        <v>2019</v>
      </c>
      <c r="K77">
        <v>39</v>
      </c>
      <c r="L77" t="s">
        <v>25</v>
      </c>
      <c r="M77">
        <v>18041</v>
      </c>
      <c r="N77">
        <v>18048</v>
      </c>
      <c r="P77" t="s">
        <v>770</v>
      </c>
      <c r="Q77" t="s">
        <v>771</v>
      </c>
    </row>
    <row r="78" spans="1:17" x14ac:dyDescent="0.2">
      <c r="A78" t="s">
        <v>17</v>
      </c>
      <c r="B78" t="s">
        <v>79</v>
      </c>
      <c r="C78" t="s">
        <v>19</v>
      </c>
      <c r="D78" t="s">
        <v>80</v>
      </c>
      <c r="E78" t="s">
        <v>55</v>
      </c>
      <c r="F78" t="s">
        <v>81</v>
      </c>
      <c r="G78" t="s">
        <v>82</v>
      </c>
      <c r="H78" t="s">
        <v>83</v>
      </c>
      <c r="I78" t="s">
        <v>81</v>
      </c>
      <c r="J78">
        <v>2021</v>
      </c>
      <c r="K78">
        <v>45</v>
      </c>
      <c r="L78" t="s">
        <v>25</v>
      </c>
      <c r="M78">
        <v>590</v>
      </c>
      <c r="N78">
        <v>596</v>
      </c>
      <c r="P78" t="s">
        <v>770</v>
      </c>
      <c r="Q78" t="s">
        <v>771</v>
      </c>
    </row>
    <row r="79" spans="1:17" x14ac:dyDescent="0.2">
      <c r="A79" t="s">
        <v>17</v>
      </c>
      <c r="B79" t="s">
        <v>211</v>
      </c>
      <c r="C79" t="s">
        <v>19</v>
      </c>
      <c r="D79" t="s">
        <v>212</v>
      </c>
      <c r="E79" t="s">
        <v>213</v>
      </c>
      <c r="F79" t="s">
        <v>214</v>
      </c>
      <c r="H79" t="s">
        <v>215</v>
      </c>
      <c r="I79" t="s">
        <v>214</v>
      </c>
      <c r="J79">
        <v>2019</v>
      </c>
      <c r="K79">
        <v>36</v>
      </c>
      <c r="L79">
        <v>2</v>
      </c>
      <c r="M79">
        <v>139</v>
      </c>
      <c r="N79">
        <v>143</v>
      </c>
      <c r="P79" t="s">
        <v>773</v>
      </c>
    </row>
    <row r="80" spans="1:17" x14ac:dyDescent="0.2">
      <c r="A80" t="s">
        <v>17</v>
      </c>
      <c r="B80" t="s">
        <v>18</v>
      </c>
      <c r="C80" t="s">
        <v>19</v>
      </c>
      <c r="D80" t="s">
        <v>20</v>
      </c>
      <c r="E80" t="s">
        <v>21</v>
      </c>
      <c r="F80" t="s">
        <v>22</v>
      </c>
      <c r="G80" t="s">
        <v>23</v>
      </c>
      <c r="H80" t="s">
        <v>24</v>
      </c>
      <c r="I80" t="s">
        <v>22</v>
      </c>
      <c r="J80">
        <v>2022</v>
      </c>
      <c r="K80">
        <v>15</v>
      </c>
      <c r="L80" t="s">
        <v>25</v>
      </c>
      <c r="M80">
        <v>133307</v>
      </c>
      <c r="N80" t="s">
        <v>26</v>
      </c>
      <c r="P80" t="s">
        <v>770</v>
      </c>
    </row>
    <row r="81" spans="1:17" x14ac:dyDescent="0.2">
      <c r="A81" t="s">
        <v>17</v>
      </c>
      <c r="B81" t="s">
        <v>59</v>
      </c>
      <c r="C81" t="s">
        <v>60</v>
      </c>
      <c r="D81" t="s">
        <v>61</v>
      </c>
      <c r="E81" t="s">
        <v>62</v>
      </c>
      <c r="F81" t="s">
        <v>63</v>
      </c>
      <c r="G81" t="s">
        <v>64</v>
      </c>
      <c r="H81" t="s">
        <v>65</v>
      </c>
      <c r="I81" t="s">
        <v>63</v>
      </c>
      <c r="J81">
        <v>2021</v>
      </c>
      <c r="K81">
        <v>116</v>
      </c>
      <c r="L81" t="s">
        <v>42</v>
      </c>
      <c r="M81">
        <v>1</v>
      </c>
      <c r="N81">
        <v>18</v>
      </c>
      <c r="P81" t="s">
        <v>771</v>
      </c>
    </row>
    <row r="82" spans="1:17" x14ac:dyDescent="0.2">
      <c r="A82" t="s">
        <v>17</v>
      </c>
      <c r="B82" t="s">
        <v>124</v>
      </c>
      <c r="C82" t="s">
        <v>19</v>
      </c>
      <c r="D82" t="s">
        <v>125</v>
      </c>
      <c r="E82" t="s">
        <v>109</v>
      </c>
      <c r="F82" t="s">
        <v>126</v>
      </c>
      <c r="G82" t="s">
        <v>127</v>
      </c>
      <c r="H82" t="s">
        <v>128</v>
      </c>
      <c r="I82" t="s">
        <v>126</v>
      </c>
      <c r="J82">
        <v>2020</v>
      </c>
      <c r="K82">
        <v>235</v>
      </c>
      <c r="L82" t="s">
        <v>25</v>
      </c>
      <c r="M82">
        <v>1183</v>
      </c>
      <c r="N82">
        <v>1185</v>
      </c>
      <c r="P82" t="s">
        <v>771</v>
      </c>
    </row>
    <row r="83" spans="1:17" x14ac:dyDescent="0.2">
      <c r="A83" t="s">
        <v>17</v>
      </c>
      <c r="B83" t="s">
        <v>180</v>
      </c>
      <c r="C83" t="s">
        <v>19</v>
      </c>
      <c r="D83" t="s">
        <v>153</v>
      </c>
      <c r="E83" t="s">
        <v>131</v>
      </c>
      <c r="F83" t="s">
        <v>181</v>
      </c>
      <c r="G83" t="s">
        <v>182</v>
      </c>
      <c r="H83" t="s">
        <v>183</v>
      </c>
      <c r="I83" t="s">
        <v>181</v>
      </c>
      <c r="J83">
        <v>2020</v>
      </c>
      <c r="K83">
        <v>93</v>
      </c>
      <c r="L83" t="s">
        <v>25</v>
      </c>
      <c r="M83">
        <v>102696</v>
      </c>
      <c r="N83">
        <v>102697</v>
      </c>
      <c r="P83" t="s">
        <v>771</v>
      </c>
    </row>
    <row r="84" spans="1:17" x14ac:dyDescent="0.2">
      <c r="A84" t="s">
        <v>17</v>
      </c>
      <c r="B84" t="s">
        <v>102</v>
      </c>
      <c r="C84" t="s">
        <v>19</v>
      </c>
      <c r="D84" t="s">
        <v>103</v>
      </c>
      <c r="F84" t="s">
        <v>104</v>
      </c>
      <c r="G84" t="s">
        <v>105</v>
      </c>
      <c r="H84" t="s">
        <v>106</v>
      </c>
      <c r="I84" t="s">
        <v>104</v>
      </c>
      <c r="J84">
        <v>2020</v>
      </c>
      <c r="K84">
        <v>126</v>
      </c>
      <c r="L84" t="s">
        <v>25</v>
      </c>
      <c r="M84" t="s">
        <v>32</v>
      </c>
      <c r="N84" t="s">
        <v>25</v>
      </c>
      <c r="P84" t="s">
        <v>773</v>
      </c>
    </row>
    <row r="85" spans="1:17" x14ac:dyDescent="0.2">
      <c r="A85" t="s">
        <v>17</v>
      </c>
      <c r="B85" t="s">
        <v>226</v>
      </c>
      <c r="C85" t="s">
        <v>19</v>
      </c>
      <c r="D85" t="s">
        <v>227</v>
      </c>
      <c r="E85" t="s">
        <v>140</v>
      </c>
      <c r="F85" t="s">
        <v>228</v>
      </c>
      <c r="G85" t="s">
        <v>229</v>
      </c>
      <c r="H85" t="s">
        <v>230</v>
      </c>
      <c r="I85" t="s">
        <v>228</v>
      </c>
      <c r="J85">
        <v>2019</v>
      </c>
      <c r="K85">
        <v>7</v>
      </c>
      <c r="L85" t="s">
        <v>25</v>
      </c>
      <c r="M85">
        <v>1</v>
      </c>
      <c r="N85">
        <v>10</v>
      </c>
      <c r="P85" t="s">
        <v>771</v>
      </c>
      <c r="Q85" t="s">
        <v>770</v>
      </c>
    </row>
    <row r="86" spans="1:17" x14ac:dyDescent="0.2">
      <c r="A86" t="s">
        <v>17</v>
      </c>
      <c r="B86" t="s">
        <v>267</v>
      </c>
      <c r="C86" t="s">
        <v>19</v>
      </c>
      <c r="D86" t="s">
        <v>268</v>
      </c>
      <c r="E86" t="s">
        <v>140</v>
      </c>
      <c r="F86" t="s">
        <v>269</v>
      </c>
      <c r="G86" t="s">
        <v>270</v>
      </c>
      <c r="H86" t="s">
        <v>271</v>
      </c>
      <c r="I86" t="s">
        <v>269</v>
      </c>
      <c r="J86">
        <v>2019</v>
      </c>
      <c r="K86">
        <v>31</v>
      </c>
      <c r="L86" t="s">
        <v>112</v>
      </c>
      <c r="M86">
        <v>1</v>
      </c>
      <c r="N86">
        <v>4</v>
      </c>
      <c r="P86" t="s">
        <v>773</v>
      </c>
    </row>
    <row r="87" spans="1:17" x14ac:dyDescent="0.2">
      <c r="A87" t="s">
        <v>17</v>
      </c>
      <c r="B87" t="s">
        <v>162</v>
      </c>
      <c r="C87" t="s">
        <v>19</v>
      </c>
      <c r="D87" t="s">
        <v>163</v>
      </c>
      <c r="E87" t="s">
        <v>164</v>
      </c>
      <c r="F87" t="s">
        <v>165</v>
      </c>
      <c r="G87" t="s">
        <v>166</v>
      </c>
      <c r="H87" t="s">
        <v>167</v>
      </c>
      <c r="I87" t="s">
        <v>165</v>
      </c>
      <c r="J87">
        <v>2020</v>
      </c>
      <c r="K87">
        <v>80</v>
      </c>
      <c r="L87" t="s">
        <v>112</v>
      </c>
      <c r="M87">
        <v>1</v>
      </c>
      <c r="N87">
        <v>35</v>
      </c>
      <c r="P87" t="s">
        <v>774</v>
      </c>
    </row>
    <row r="88" spans="1:17" x14ac:dyDescent="0.2">
      <c r="A88" t="s">
        <v>17</v>
      </c>
      <c r="B88" t="s">
        <v>117</v>
      </c>
      <c r="C88" t="s">
        <v>19</v>
      </c>
      <c r="D88" t="s">
        <v>67</v>
      </c>
      <c r="F88" t="s">
        <v>72</v>
      </c>
      <c r="G88" t="s">
        <v>118</v>
      </c>
      <c r="H88" t="s">
        <v>74</v>
      </c>
      <c r="I88" t="s">
        <v>72</v>
      </c>
      <c r="J88">
        <v>2020</v>
      </c>
      <c r="K88">
        <v>131</v>
      </c>
      <c r="L88">
        <v>1</v>
      </c>
      <c r="M88">
        <v>163</v>
      </c>
      <c r="N88">
        <v>171</v>
      </c>
      <c r="P88" t="s">
        <v>771</v>
      </c>
    </row>
    <row r="89" spans="1:17" x14ac:dyDescent="0.2">
      <c r="A89" t="s">
        <v>17</v>
      </c>
      <c r="B89" t="s">
        <v>144</v>
      </c>
      <c r="C89" t="s">
        <v>19</v>
      </c>
      <c r="D89" t="s">
        <v>145</v>
      </c>
      <c r="E89" t="s">
        <v>55</v>
      </c>
      <c r="F89" t="s">
        <v>56</v>
      </c>
      <c r="G89" t="s">
        <v>146</v>
      </c>
      <c r="H89" t="s">
        <v>58</v>
      </c>
      <c r="I89" t="s">
        <v>56</v>
      </c>
      <c r="J89">
        <v>2020</v>
      </c>
      <c r="K89">
        <v>55</v>
      </c>
      <c r="L89">
        <v>5</v>
      </c>
      <c r="M89">
        <v>55022</v>
      </c>
      <c r="N89">
        <v>55027</v>
      </c>
      <c r="P89" t="s">
        <v>773</v>
      </c>
      <c r="Q89" t="s">
        <v>772</v>
      </c>
    </row>
    <row r="90" spans="1:17" x14ac:dyDescent="0.2">
      <c r="A90" t="s">
        <v>17</v>
      </c>
      <c r="B90" t="s">
        <v>409</v>
      </c>
      <c r="C90" t="s">
        <v>19</v>
      </c>
      <c r="D90" t="s">
        <v>410</v>
      </c>
      <c r="E90" t="s">
        <v>55</v>
      </c>
      <c r="F90" t="s">
        <v>411</v>
      </c>
      <c r="G90" t="s">
        <v>412</v>
      </c>
      <c r="H90" t="s">
        <v>413</v>
      </c>
      <c r="I90" t="s">
        <v>411</v>
      </c>
      <c r="J90">
        <v>2018</v>
      </c>
      <c r="K90">
        <v>33</v>
      </c>
      <c r="L90" t="s">
        <v>25</v>
      </c>
      <c r="M90">
        <v>936</v>
      </c>
      <c r="N90">
        <v>944</v>
      </c>
      <c r="P90" t="s">
        <v>771</v>
      </c>
      <c r="Q90" t="s">
        <v>770</v>
      </c>
    </row>
    <row r="91" spans="1:17" x14ac:dyDescent="0.2">
      <c r="A91" t="s">
        <v>17</v>
      </c>
      <c r="B91" t="s">
        <v>123</v>
      </c>
      <c r="C91" t="s">
        <v>19</v>
      </c>
      <c r="D91" t="s">
        <v>67</v>
      </c>
      <c r="F91" t="s">
        <v>72</v>
      </c>
      <c r="G91" t="s">
        <v>118</v>
      </c>
      <c r="H91" t="s">
        <v>74</v>
      </c>
      <c r="I91" t="s">
        <v>72</v>
      </c>
      <c r="J91">
        <v>2020</v>
      </c>
      <c r="K91">
        <v>131</v>
      </c>
      <c r="L91">
        <v>1</v>
      </c>
      <c r="M91">
        <v>163</v>
      </c>
      <c r="N91">
        <v>171</v>
      </c>
      <c r="P91" t="s">
        <v>771</v>
      </c>
    </row>
    <row r="92" spans="1:17" x14ac:dyDescent="0.2">
      <c r="A92" t="s">
        <v>17</v>
      </c>
      <c r="B92" t="s">
        <v>363</v>
      </c>
      <c r="C92" t="s">
        <v>19</v>
      </c>
      <c r="D92" t="s">
        <v>364</v>
      </c>
      <c r="E92" t="s">
        <v>21</v>
      </c>
      <c r="F92" t="s">
        <v>293</v>
      </c>
      <c r="G92" t="s">
        <v>365</v>
      </c>
      <c r="H92" t="s">
        <v>295</v>
      </c>
      <c r="I92" t="s">
        <v>293</v>
      </c>
      <c r="J92">
        <v>2018</v>
      </c>
      <c r="K92">
        <v>822</v>
      </c>
      <c r="L92" t="s">
        <v>25</v>
      </c>
      <c r="M92">
        <v>95</v>
      </c>
      <c r="N92">
        <v>104</v>
      </c>
      <c r="P92" t="s">
        <v>771</v>
      </c>
      <c r="Q92" t="s">
        <v>770</v>
      </c>
    </row>
    <row r="93" spans="1:17" x14ac:dyDescent="0.2">
      <c r="A93" t="s">
        <v>17</v>
      </c>
      <c r="B93" t="s">
        <v>302</v>
      </c>
      <c r="C93" t="s">
        <v>19</v>
      </c>
      <c r="D93" t="s">
        <v>303</v>
      </c>
      <c r="E93" t="s">
        <v>38</v>
      </c>
      <c r="F93" t="s">
        <v>293</v>
      </c>
      <c r="G93" t="s">
        <v>304</v>
      </c>
      <c r="H93" t="s">
        <v>295</v>
      </c>
      <c r="I93" t="s">
        <v>293</v>
      </c>
      <c r="J93">
        <v>2019</v>
      </c>
      <c r="K93">
        <v>833</v>
      </c>
      <c r="L93" t="s">
        <v>112</v>
      </c>
      <c r="M93">
        <v>536</v>
      </c>
      <c r="N93">
        <v>542</v>
      </c>
      <c r="P93" t="s">
        <v>770</v>
      </c>
    </row>
    <row r="94" spans="1:17" x14ac:dyDescent="0.2">
      <c r="A94" t="s">
        <v>17</v>
      </c>
      <c r="B94" t="s">
        <v>394</v>
      </c>
      <c r="C94" t="s">
        <v>19</v>
      </c>
      <c r="D94" t="s">
        <v>395</v>
      </c>
      <c r="E94" t="s">
        <v>55</v>
      </c>
      <c r="F94" t="s">
        <v>269</v>
      </c>
      <c r="G94" t="s">
        <v>396</v>
      </c>
      <c r="H94" t="s">
        <v>271</v>
      </c>
      <c r="I94" t="s">
        <v>269</v>
      </c>
      <c r="J94">
        <v>2018</v>
      </c>
      <c r="K94">
        <v>31</v>
      </c>
      <c r="L94" t="s">
        <v>25</v>
      </c>
      <c r="M94">
        <v>2003</v>
      </c>
      <c r="N94">
        <v>2009</v>
      </c>
      <c r="P94" t="s">
        <v>773</v>
      </c>
    </row>
    <row r="97" spans="1:34" ht="15.75" thickBot="1" x14ac:dyDescent="0.3">
      <c r="B97" s="6" t="s">
        <v>772</v>
      </c>
      <c r="C97" s="6"/>
      <c r="D97" s="6"/>
      <c r="E97" s="6"/>
      <c r="F97" s="6"/>
      <c r="I97" s="6" t="s">
        <v>773</v>
      </c>
      <c r="J97" s="6"/>
      <c r="K97" s="6"/>
      <c r="L97" s="6"/>
      <c r="M97" s="6"/>
      <c r="P97" s="6" t="s">
        <v>771</v>
      </c>
      <c r="Q97" s="6"/>
      <c r="R97" s="6"/>
      <c r="S97" s="6"/>
      <c r="T97" s="6"/>
      <c r="W97" s="6" t="s">
        <v>770</v>
      </c>
      <c r="X97" s="6"/>
      <c r="Y97" s="6"/>
      <c r="Z97" s="6"/>
      <c r="AA97" s="6"/>
      <c r="AD97" s="6" t="s">
        <v>774</v>
      </c>
      <c r="AE97" s="6"/>
      <c r="AF97" s="6"/>
      <c r="AG97" s="6"/>
      <c r="AH97" s="6"/>
    </row>
    <row r="98" spans="1:34" ht="16.5" thickTop="1" thickBot="1" x14ac:dyDescent="0.3">
      <c r="B98" s="4">
        <v>2018</v>
      </c>
      <c r="C98" s="4">
        <v>2019</v>
      </c>
      <c r="D98" s="4">
        <v>2020</v>
      </c>
      <c r="E98" s="4">
        <v>2021</v>
      </c>
      <c r="F98" s="4">
        <v>2022</v>
      </c>
      <c r="I98" s="4">
        <v>2018</v>
      </c>
      <c r="J98" s="4">
        <v>2019</v>
      </c>
      <c r="K98" s="4">
        <v>2020</v>
      </c>
      <c r="L98" s="4">
        <v>2021</v>
      </c>
      <c r="M98" s="4">
        <v>2022</v>
      </c>
      <c r="P98" s="4">
        <v>2018</v>
      </c>
      <c r="Q98" s="4">
        <v>2019</v>
      </c>
      <c r="R98" s="4">
        <v>2020</v>
      </c>
      <c r="S98" s="4">
        <v>2021</v>
      </c>
      <c r="T98" s="4">
        <v>2022</v>
      </c>
      <c r="W98" s="4">
        <v>2018</v>
      </c>
      <c r="X98" s="4">
        <v>2019</v>
      </c>
      <c r="Y98" s="4">
        <v>2020</v>
      </c>
      <c r="Z98" s="4">
        <v>2021</v>
      </c>
      <c r="AA98" s="4">
        <v>2022</v>
      </c>
      <c r="AD98" s="4">
        <v>2018</v>
      </c>
      <c r="AE98" s="4">
        <v>2019</v>
      </c>
      <c r="AF98" s="4">
        <v>2020</v>
      </c>
      <c r="AG98" s="4">
        <v>2021</v>
      </c>
      <c r="AH98" s="4">
        <v>2022</v>
      </c>
    </row>
    <row r="99" spans="1:34" ht="16.5" thickTop="1" thickBot="1" x14ac:dyDescent="0.3">
      <c r="A99" s="4" t="s">
        <v>775</v>
      </c>
      <c r="B99" s="4">
        <f>COUNTIFS($J$2:$J$94,2018,$P$2:$P$94,"Matemáticas")</f>
        <v>3</v>
      </c>
      <c r="C99" s="4">
        <f>COUNTIFS($J$2:$J$94,2019,$P$2:$P$94,"Matemáticas")</f>
        <v>3</v>
      </c>
      <c r="D99" s="4">
        <f>COUNTIFS($J$2:$J$94,2020,$P$2:$P$94,"Matemáticas")</f>
        <v>2</v>
      </c>
      <c r="E99" s="4">
        <f>COUNTIFS($J$2:$J$94,2021,$P$2:$P$94,"Matemáticas")</f>
        <v>0</v>
      </c>
      <c r="F99" s="4">
        <f>COUNTIFS($J$2:$J$94,2022,$P$2:$P$94,"Matemáticas")</f>
        <v>0</v>
      </c>
      <c r="H99" s="4" t="s">
        <v>776</v>
      </c>
      <c r="I99" s="4">
        <f>COUNTIFS($J$2:$J$94,2018,$P$2:$P$94,"Física")</f>
        <v>9</v>
      </c>
      <c r="J99" s="4">
        <f>COUNTIFS($J$2:$J$94,2019,$P$2:$P$94,"Física")</f>
        <v>5</v>
      </c>
      <c r="K99" s="4">
        <f>COUNTIFS($J$2:$J$94,2020,$P$2:$P$94,"Física")</f>
        <v>7</v>
      </c>
      <c r="L99" s="4">
        <f>COUNTIFS($J$2:$J$94,2021,$P$2:$P$94,"Física")</f>
        <v>1</v>
      </c>
      <c r="M99" s="4">
        <f>COUNTIFS($J$2:$J$94,2022,$P$2:$P$94,"Física")</f>
        <v>0</v>
      </c>
      <c r="O99" s="4" t="s">
        <v>776</v>
      </c>
      <c r="P99" s="4">
        <f>COUNTIFS($J$2:$J$94,2018,$P$2:$P$94,"Biología")</f>
        <v>12</v>
      </c>
      <c r="Q99" s="4">
        <f>COUNTIFS($J$2:$J$94,2019,$P$2:$P$94,"Biología")</f>
        <v>11</v>
      </c>
      <c r="R99" s="4">
        <f>COUNTIFS($J$2:$J$94,2020,$P$2:$P$94,"Biología")</f>
        <v>12</v>
      </c>
      <c r="S99" s="4">
        <f>COUNTIFS($J$2:$J$94,2021,$P$2:$P$94,"Biología")</f>
        <v>8</v>
      </c>
      <c r="T99" s="4">
        <f>COUNTIFS($J$2:$J$94,2022,$P$2:$P$94,"Biología")</f>
        <v>0</v>
      </c>
      <c r="V99" s="4" t="s">
        <v>776</v>
      </c>
      <c r="W99" s="4">
        <f>COUNTIFS($J$2:$J$94,2018,$P$2:$P$94,"Química")</f>
        <v>10</v>
      </c>
      <c r="X99" s="4">
        <f>COUNTIFS($J$2:$J$94,2019,$P$2:$P$94,"Química")</f>
        <v>4</v>
      </c>
      <c r="Y99" s="4">
        <f>COUNTIFS($J$2:$J$94,2020,$P$2:$P$94,"Química")</f>
        <v>1</v>
      </c>
      <c r="Z99" s="4">
        <f>COUNTIFS($J$2:$J$94,2021,$P$2:$P$94,"Química")</f>
        <v>2</v>
      </c>
      <c r="AA99" s="4">
        <f>COUNTIFS($J$2:$J$94,2022,$P$2:$P$94,"Química")</f>
        <v>2</v>
      </c>
      <c r="AC99" s="4" t="s">
        <v>776</v>
      </c>
      <c r="AD99" s="4">
        <f>COUNTIFS($J$2:$J$94,2018,$P$2:$P$94,"Ciencias Sociales")</f>
        <v>0</v>
      </c>
      <c r="AE99" s="4">
        <f>COUNTIFS($J$2:$J$94,2019,$P$2:$P$94,"Ciencias Sociales")</f>
        <v>0</v>
      </c>
      <c r="AF99" s="4">
        <f>COUNTIFS($J$2:$J$94,2020,$P$2:$P$94,"Ciencias Sociales")</f>
        <v>1</v>
      </c>
      <c r="AG99" s="4">
        <f>COUNTIFS($J$2:$J$94,2021,$P$2:$P$94,"Ciencias Sociales")</f>
        <v>0</v>
      </c>
      <c r="AH99" s="4">
        <f>COUNTIFS($J$2:$J$94,2022,$P$2:$P$94,"Ciencias Sociales")</f>
        <v>0</v>
      </c>
    </row>
    <row r="100" spans="1:34" ht="16.5" thickTop="1" thickBot="1" x14ac:dyDescent="0.3">
      <c r="A100" s="4" t="s">
        <v>777</v>
      </c>
      <c r="B100" s="4">
        <f>COUNTIFS($J$2:$J$94,2018,$Q$2:$Q$94,"Matemáticas")</f>
        <v>0</v>
      </c>
      <c r="C100" s="4">
        <f>COUNTIFS($J$2:$J$94,2019,$Q$2:$Q$94,"Matemáticas")</f>
        <v>0</v>
      </c>
      <c r="D100" s="4">
        <f>COUNTIFS($J$2:$J$94,2020,$Q$2:$Q$94,"Matemáticas")</f>
        <v>1</v>
      </c>
      <c r="E100" s="4">
        <f>COUNTIFS($J$2:$J$94,2021,$Q$2:$Q$94,"Matemáticas")</f>
        <v>1</v>
      </c>
      <c r="F100" s="4">
        <f>COUNTIFS($J$2:$J$94,2022,$Q$2:$Q$94,"Matemáticas")</f>
        <v>0</v>
      </c>
      <c r="H100" s="4" t="s">
        <v>778</v>
      </c>
      <c r="I100" s="4">
        <f>COUNTIFS($J$2:$J$94,2018,$Q$2:$Q$94,"Física")</f>
        <v>0</v>
      </c>
      <c r="J100" s="4">
        <f>COUNTIFS($J$2:$J$94,2019,$Q$2:$Q$94,"Física")</f>
        <v>0</v>
      </c>
      <c r="K100" s="4">
        <f>COUNTIFS($J$2:$J$94,2020,$Q$2:$Q$94,"Física")</f>
        <v>0</v>
      </c>
      <c r="L100" s="4">
        <f>COUNTIFS($J$2:$J$94,2021,$Q$2:$Q$94,"Física")</f>
        <v>0</v>
      </c>
      <c r="M100" s="4">
        <f>COUNTIFS($J$2:$J$94,2022,$Q$2:$Q$94,"Física")</f>
        <v>0</v>
      </c>
      <c r="O100" s="4" t="s">
        <v>778</v>
      </c>
      <c r="P100" s="4">
        <f>COUNTIFS($J$2:$J$94,2018,$Q$2:$Q$94,"Biología")</f>
        <v>6</v>
      </c>
      <c r="Q100" s="4">
        <f>COUNTIFS($J$2:$J$94,2019,$Q$2:$Q$94,"Biología")</f>
        <v>3</v>
      </c>
      <c r="R100" s="4">
        <f>COUNTIFS($J$2:$J$94,2020,$Q$2:$Q$94,"Biología")</f>
        <v>0</v>
      </c>
      <c r="S100" s="4">
        <f>COUNTIFS($J$2:$J$94,2021,$Q$2:$Q$94,"Biología")</f>
        <v>1</v>
      </c>
      <c r="T100" s="4">
        <f>COUNTIFS($J$2:$J$94,2022,$Q$2:$Q$94,"Biología")</f>
        <v>0</v>
      </c>
      <c r="V100" s="4" t="s">
        <v>778</v>
      </c>
      <c r="W100" s="4">
        <f>COUNTIFS($J$2:$J$94,2018,$Q$2:$Q$94,"Química")</f>
        <v>5</v>
      </c>
      <c r="X100" s="4">
        <f>COUNTIFS($J$2:$J$94,2019,$Q$2:$Q$94,"Química")</f>
        <v>2</v>
      </c>
      <c r="Y100" s="4">
        <f>COUNTIFS($J$2:$J$94,2020,$Q$2:$Q$94,"Química")</f>
        <v>1</v>
      </c>
      <c r="Z100" s="4">
        <f>COUNTIFS($J$2:$J$94,2021,$Q$2:$Q$94,"Química")</f>
        <v>0</v>
      </c>
      <c r="AA100" s="4">
        <f>COUNTIFS($J$2:$J$94,2022,$Q$2:$Q$94,"Química")</f>
        <v>0</v>
      </c>
      <c r="AC100" s="4" t="s">
        <v>778</v>
      </c>
      <c r="AD100" s="4">
        <f>COUNTIFS($J$2:$J$94,2018,$Q$2:$Q$94,"Ciencias Sociales")</f>
        <v>0</v>
      </c>
      <c r="AE100" s="4">
        <f>COUNTIFS($J$2:$J$94,2019,$Q$2:$Q$94,"Ciencias Sociales")</f>
        <v>0</v>
      </c>
      <c r="AF100" s="4">
        <f>COUNTIFS($J$2:$J$94,2020,$Q$2:$Q$94,"Ciencias Sociales")</f>
        <v>0</v>
      </c>
      <c r="AG100" s="4">
        <f>COUNTIFS($J$2:$J$94,2021,$Q$2:$Q$94,"Ciencias Sociales")</f>
        <v>0</v>
      </c>
      <c r="AH100" s="4">
        <f>COUNTIFS($J$2:$J$94,2022,$Q$2:$Q$94,"Ciencias Sociales")</f>
        <v>0</v>
      </c>
    </row>
    <row r="101" spans="1:34" ht="16.5" thickTop="1" thickBot="1" x14ac:dyDescent="0.3">
      <c r="A101" s="4" t="s">
        <v>779</v>
      </c>
      <c r="B101" s="4">
        <f>B99+B100</f>
        <v>3</v>
      </c>
      <c r="C101" s="4">
        <f t="shared" ref="C101:F101" si="0">C99+C100</f>
        <v>3</v>
      </c>
      <c r="D101" s="4">
        <f t="shared" si="0"/>
        <v>3</v>
      </c>
      <c r="E101" s="4">
        <f t="shared" si="0"/>
        <v>1</v>
      </c>
      <c r="F101" s="4">
        <f t="shared" si="0"/>
        <v>0</v>
      </c>
      <c r="H101" s="4" t="s">
        <v>779</v>
      </c>
      <c r="I101" s="4">
        <f>I99+I100</f>
        <v>9</v>
      </c>
      <c r="J101" s="4">
        <f t="shared" ref="J101" si="1">J99+J100</f>
        <v>5</v>
      </c>
      <c r="K101" s="4">
        <f t="shared" ref="K101" si="2">K99+K100</f>
        <v>7</v>
      </c>
      <c r="L101" s="4">
        <f t="shared" ref="L101" si="3">L99+L100</f>
        <v>1</v>
      </c>
      <c r="M101" s="4">
        <f t="shared" ref="M101" si="4">M99+M100</f>
        <v>0</v>
      </c>
      <c r="O101" s="4" t="s">
        <v>779</v>
      </c>
      <c r="P101" s="4">
        <f>P99+P100</f>
        <v>18</v>
      </c>
      <c r="Q101" s="4">
        <f t="shared" ref="Q101" si="5">Q99+Q100</f>
        <v>14</v>
      </c>
      <c r="R101" s="4">
        <f t="shared" ref="R101" si="6">R99+R100</f>
        <v>12</v>
      </c>
      <c r="S101" s="4">
        <f t="shared" ref="S101" si="7">S99+S100</f>
        <v>9</v>
      </c>
      <c r="T101" s="4">
        <f t="shared" ref="T101" si="8">T99+T100</f>
        <v>0</v>
      </c>
      <c r="V101" s="4" t="s">
        <v>779</v>
      </c>
      <c r="W101" s="4">
        <f>W99+W100</f>
        <v>15</v>
      </c>
      <c r="X101" s="4">
        <f t="shared" ref="X101" si="9">X99+X100</f>
        <v>6</v>
      </c>
      <c r="Y101" s="4">
        <f t="shared" ref="Y101" si="10">Y99+Y100</f>
        <v>2</v>
      </c>
      <c r="Z101" s="4">
        <f t="shared" ref="Z101" si="11">Z99+Z100</f>
        <v>2</v>
      </c>
      <c r="AA101" s="4">
        <f t="shared" ref="AA101" si="12">AA99+AA100</f>
        <v>2</v>
      </c>
      <c r="AC101" s="4" t="s">
        <v>779</v>
      </c>
      <c r="AD101" s="4">
        <f>AD99+AD100</f>
        <v>0</v>
      </c>
      <c r="AE101" s="4">
        <f t="shared" ref="AE101" si="13">AE99+AE100</f>
        <v>0</v>
      </c>
      <c r="AF101" s="4">
        <f t="shared" ref="AF101" si="14">AF99+AF100</f>
        <v>1</v>
      </c>
      <c r="AG101" s="4">
        <f t="shared" ref="AG101" si="15">AG99+AG100</f>
        <v>0</v>
      </c>
      <c r="AH101" s="4">
        <f t="shared" ref="AH101" si="16">AH99+AH100</f>
        <v>0</v>
      </c>
    </row>
    <row r="102" spans="1:34" ht="13.5" thickTop="1" x14ac:dyDescent="0.2"/>
    <row r="123" spans="1:6" ht="15.75" thickBot="1" x14ac:dyDescent="0.3">
      <c r="B123" s="6" t="s">
        <v>807</v>
      </c>
      <c r="C123" s="6"/>
      <c r="D123" s="6"/>
      <c r="E123" s="6"/>
      <c r="F123" s="6"/>
    </row>
    <row r="124" spans="1:6" ht="16.5" thickTop="1" thickBot="1" x14ac:dyDescent="0.3">
      <c r="B124" s="4">
        <v>2018</v>
      </c>
      <c r="C124" s="4">
        <v>2019</v>
      </c>
      <c r="D124" s="4">
        <v>2020</v>
      </c>
      <c r="E124" s="4">
        <v>2021</v>
      </c>
      <c r="F124" s="4">
        <v>2022</v>
      </c>
    </row>
    <row r="125" spans="1:6" ht="16.5" thickTop="1" thickBot="1" x14ac:dyDescent="0.3">
      <c r="A125" t="s">
        <v>808</v>
      </c>
      <c r="B125" s="4">
        <f>COUNTIFS($J$2:$J$94,2018)</f>
        <v>34</v>
      </c>
      <c r="C125" s="4">
        <f>COUNTIFS($J$2:$J$94,2019)</f>
        <v>23</v>
      </c>
      <c r="D125" s="4">
        <f>COUNTIFS($J$2:$J$94,2020)</f>
        <v>23</v>
      </c>
      <c r="E125" s="4">
        <f>COUNTIFS($J$2:$J$94,2021)</f>
        <v>11</v>
      </c>
      <c r="F125" s="4">
        <f>COUNTIFS($J$2:$J$94,2022)</f>
        <v>2</v>
      </c>
    </row>
    <row r="126" spans="1:6" ht="13.5" thickTop="1" x14ac:dyDescent="0.2"/>
  </sheetData>
  <mergeCells count="6">
    <mergeCell ref="B123:F123"/>
    <mergeCell ref="B97:F97"/>
    <mergeCell ref="I97:M97"/>
    <mergeCell ref="P97:T97"/>
    <mergeCell ref="W97:AA97"/>
    <mergeCell ref="AD97:AH97"/>
  </mergeCells>
  <hyperlinks>
    <hyperlink ref="G23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topLeftCell="A78" workbookViewId="0">
      <selection activeCell="D87" sqref="D87"/>
    </sheetView>
  </sheetViews>
  <sheetFormatPr baseColWidth="10" defaultRowHeight="12.75" x14ac:dyDescent="0.2"/>
  <cols>
    <col min="11" max="13" width="0" hidden="1" customWidth="1"/>
    <col min="14" max="14" width="11.28515625" hidden="1" customWidth="1"/>
    <col min="19" max="19" width="12.7109375" bestFit="1" customWidth="1"/>
  </cols>
  <sheetData>
    <row r="1" spans="1:19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 t="s">
        <v>780</v>
      </c>
      <c r="S1" s="5" t="s">
        <v>781</v>
      </c>
    </row>
    <row r="2" spans="1:19" x14ac:dyDescent="0.2">
      <c r="A2" t="s">
        <v>17</v>
      </c>
      <c r="B2" t="s">
        <v>437</v>
      </c>
      <c r="C2" t="s">
        <v>19</v>
      </c>
      <c r="D2" t="s">
        <v>436</v>
      </c>
      <c r="E2" t="s">
        <v>55</v>
      </c>
      <c r="F2" t="s">
        <v>375</v>
      </c>
      <c r="G2" t="s">
        <v>438</v>
      </c>
      <c r="H2" t="s">
        <v>384</v>
      </c>
      <c r="I2" t="s">
        <v>375</v>
      </c>
      <c r="J2">
        <v>2018</v>
      </c>
      <c r="K2">
        <v>10</v>
      </c>
      <c r="L2" t="s">
        <v>25</v>
      </c>
      <c r="M2">
        <v>1196</v>
      </c>
      <c r="N2">
        <v>1202</v>
      </c>
      <c r="P2" t="s">
        <v>770</v>
      </c>
      <c r="R2" t="s">
        <v>804</v>
      </c>
      <c r="S2" t="b">
        <f>ISNUMBER(SEARCH(R2,D2))</f>
        <v>0</v>
      </c>
    </row>
    <row r="3" spans="1:19" x14ac:dyDescent="0.2">
      <c r="A3" t="s">
        <v>17</v>
      </c>
      <c r="B3" t="s">
        <v>258</v>
      </c>
      <c r="C3" t="s">
        <v>19</v>
      </c>
      <c r="D3" t="s">
        <v>242</v>
      </c>
      <c r="E3" t="s">
        <v>131</v>
      </c>
      <c r="F3" t="s">
        <v>259</v>
      </c>
      <c r="G3" t="s">
        <v>260</v>
      </c>
      <c r="H3" t="s">
        <v>261</v>
      </c>
      <c r="I3" t="s">
        <v>259</v>
      </c>
      <c r="J3">
        <v>2019</v>
      </c>
      <c r="K3">
        <v>107</v>
      </c>
      <c r="L3">
        <v>3</v>
      </c>
      <c r="M3">
        <v>439</v>
      </c>
      <c r="N3">
        <v>446</v>
      </c>
      <c r="P3" t="s">
        <v>771</v>
      </c>
      <c r="R3" t="s">
        <v>804</v>
      </c>
      <c r="S3" t="b">
        <f t="shared" ref="S3:S66" si="0">ISNUMBER(SEARCH(R3,D3))</f>
        <v>0</v>
      </c>
    </row>
    <row r="4" spans="1:19" x14ac:dyDescent="0.2">
      <c r="A4" t="s">
        <v>17</v>
      </c>
      <c r="B4" t="s">
        <v>241</v>
      </c>
      <c r="C4" t="s">
        <v>19</v>
      </c>
      <c r="D4" t="s">
        <v>242</v>
      </c>
      <c r="F4" t="s">
        <v>243</v>
      </c>
      <c r="G4" t="s">
        <v>244</v>
      </c>
      <c r="H4" t="s">
        <v>245</v>
      </c>
      <c r="I4" t="s">
        <v>243</v>
      </c>
      <c r="J4">
        <v>2019</v>
      </c>
      <c r="K4">
        <v>4</v>
      </c>
      <c r="L4" t="s">
        <v>25</v>
      </c>
      <c r="M4">
        <v>562</v>
      </c>
      <c r="N4">
        <v>574</v>
      </c>
      <c r="P4" t="s">
        <v>771</v>
      </c>
      <c r="R4" t="s">
        <v>804</v>
      </c>
      <c r="S4" t="b">
        <f t="shared" si="0"/>
        <v>0</v>
      </c>
    </row>
    <row r="5" spans="1:19" x14ac:dyDescent="0.2">
      <c r="A5" t="s">
        <v>17</v>
      </c>
      <c r="B5" t="s">
        <v>289</v>
      </c>
      <c r="C5" t="s">
        <v>19</v>
      </c>
      <c r="D5" t="s">
        <v>158</v>
      </c>
      <c r="F5" t="s">
        <v>159</v>
      </c>
      <c r="G5" t="s">
        <v>290</v>
      </c>
      <c r="H5" t="s">
        <v>161</v>
      </c>
      <c r="I5" t="s">
        <v>159</v>
      </c>
      <c r="J5">
        <v>2019</v>
      </c>
      <c r="K5">
        <v>11401</v>
      </c>
      <c r="L5" t="s">
        <v>112</v>
      </c>
      <c r="M5">
        <v>384</v>
      </c>
      <c r="N5">
        <v>391</v>
      </c>
      <c r="P5" t="s">
        <v>772</v>
      </c>
      <c r="R5" t="s">
        <v>804</v>
      </c>
      <c r="S5" t="b">
        <f t="shared" si="0"/>
        <v>0</v>
      </c>
    </row>
    <row r="6" spans="1:19" x14ac:dyDescent="0.2">
      <c r="A6" t="s">
        <v>17</v>
      </c>
      <c r="B6" t="s">
        <v>190</v>
      </c>
      <c r="C6" t="s">
        <v>19</v>
      </c>
      <c r="D6" t="s">
        <v>191</v>
      </c>
      <c r="E6" t="s">
        <v>55</v>
      </c>
      <c r="F6" t="s">
        <v>192</v>
      </c>
      <c r="G6" t="s">
        <v>193</v>
      </c>
      <c r="H6" t="s">
        <v>194</v>
      </c>
      <c r="I6" t="s">
        <v>192</v>
      </c>
      <c r="J6">
        <v>2020</v>
      </c>
      <c r="K6">
        <v>224</v>
      </c>
      <c r="L6" t="s">
        <v>25</v>
      </c>
      <c r="M6">
        <v>1</v>
      </c>
      <c r="N6">
        <v>7</v>
      </c>
      <c r="P6" t="s">
        <v>770</v>
      </c>
      <c r="R6" t="s">
        <v>804</v>
      </c>
      <c r="S6" t="b">
        <f t="shared" si="0"/>
        <v>0</v>
      </c>
    </row>
    <row r="7" spans="1:19" x14ac:dyDescent="0.2">
      <c r="A7" t="s">
        <v>17</v>
      </c>
      <c r="B7" t="s">
        <v>262</v>
      </c>
      <c r="C7" t="s">
        <v>19</v>
      </c>
      <c r="D7" t="s">
        <v>263</v>
      </c>
      <c r="F7" t="s">
        <v>264</v>
      </c>
      <c r="G7" t="s">
        <v>265</v>
      </c>
      <c r="H7" t="s">
        <v>266</v>
      </c>
      <c r="I7" t="s">
        <v>264</v>
      </c>
      <c r="J7">
        <v>2019</v>
      </c>
      <c r="K7">
        <v>7</v>
      </c>
      <c r="L7" t="s">
        <v>25</v>
      </c>
      <c r="M7">
        <v>98182</v>
      </c>
      <c r="N7">
        <v>98196</v>
      </c>
      <c r="P7" t="s">
        <v>772</v>
      </c>
      <c r="R7" t="s">
        <v>804</v>
      </c>
      <c r="S7" t="b">
        <f t="shared" si="0"/>
        <v>0</v>
      </c>
    </row>
    <row r="8" spans="1:19" x14ac:dyDescent="0.2">
      <c r="A8" t="s">
        <v>17</v>
      </c>
      <c r="B8" t="s">
        <v>349</v>
      </c>
      <c r="C8" t="s">
        <v>19</v>
      </c>
      <c r="D8" t="s">
        <v>350</v>
      </c>
      <c r="E8" t="s">
        <v>351</v>
      </c>
      <c r="F8" t="s">
        <v>352</v>
      </c>
      <c r="G8" t="s">
        <v>353</v>
      </c>
      <c r="H8" t="s">
        <v>354</v>
      </c>
      <c r="I8" t="s">
        <v>352</v>
      </c>
      <c r="J8">
        <v>2018</v>
      </c>
      <c r="K8">
        <v>13</v>
      </c>
      <c r="L8" t="s">
        <v>112</v>
      </c>
      <c r="M8">
        <v>8711</v>
      </c>
      <c r="N8">
        <v>8722</v>
      </c>
      <c r="P8" t="s">
        <v>770</v>
      </c>
      <c r="R8" t="s">
        <v>804</v>
      </c>
      <c r="S8" t="b">
        <f t="shared" si="0"/>
        <v>0</v>
      </c>
    </row>
    <row r="9" spans="1:19" x14ac:dyDescent="0.2">
      <c r="A9" t="s">
        <v>17</v>
      </c>
      <c r="B9" t="s">
        <v>397</v>
      </c>
      <c r="C9" t="s">
        <v>19</v>
      </c>
      <c r="D9" t="s">
        <v>398</v>
      </c>
      <c r="E9" t="s">
        <v>38</v>
      </c>
      <c r="F9" t="s">
        <v>399</v>
      </c>
      <c r="G9" t="s">
        <v>400</v>
      </c>
      <c r="H9" t="s">
        <v>401</v>
      </c>
      <c r="I9" t="s">
        <v>399</v>
      </c>
      <c r="J9">
        <v>2018</v>
      </c>
      <c r="K9">
        <v>40</v>
      </c>
      <c r="L9" t="s">
        <v>42</v>
      </c>
      <c r="M9">
        <v>1</v>
      </c>
      <c r="N9">
        <v>17</v>
      </c>
      <c r="P9" t="s">
        <v>771</v>
      </c>
      <c r="R9" t="s">
        <v>804</v>
      </c>
      <c r="S9" t="b">
        <f t="shared" si="0"/>
        <v>0</v>
      </c>
    </row>
    <row r="10" spans="1:19" x14ac:dyDescent="0.2">
      <c r="A10" t="s">
        <v>17</v>
      </c>
      <c r="B10" t="s">
        <v>175</v>
      </c>
      <c r="C10" t="s">
        <v>19</v>
      </c>
      <c r="D10" t="s">
        <v>176</v>
      </c>
      <c r="E10" t="s">
        <v>140</v>
      </c>
      <c r="F10" t="s">
        <v>177</v>
      </c>
      <c r="G10" t="s">
        <v>178</v>
      </c>
      <c r="H10" t="s">
        <v>179</v>
      </c>
      <c r="I10" t="s">
        <v>177</v>
      </c>
      <c r="J10">
        <v>2020</v>
      </c>
      <c r="K10">
        <v>11</v>
      </c>
      <c r="L10" t="s">
        <v>25</v>
      </c>
      <c r="M10">
        <v>1</v>
      </c>
      <c r="N10">
        <v>20</v>
      </c>
      <c r="P10" t="s">
        <v>771</v>
      </c>
      <c r="Q10" t="s">
        <v>770</v>
      </c>
      <c r="R10" t="s">
        <v>804</v>
      </c>
      <c r="S10" t="b">
        <f t="shared" si="0"/>
        <v>1</v>
      </c>
    </row>
    <row r="11" spans="1:19" x14ac:dyDescent="0.2">
      <c r="A11" t="s">
        <v>17</v>
      </c>
      <c r="B11" t="s">
        <v>43</v>
      </c>
      <c r="C11" t="s">
        <v>19</v>
      </c>
      <c r="D11" t="s">
        <v>44</v>
      </c>
      <c r="E11" t="s">
        <v>38</v>
      </c>
      <c r="F11" t="s">
        <v>45</v>
      </c>
      <c r="G11" t="s">
        <v>46</v>
      </c>
      <c r="H11" t="s">
        <v>47</v>
      </c>
      <c r="I11" t="s">
        <v>45</v>
      </c>
      <c r="J11">
        <v>2021</v>
      </c>
      <c r="K11">
        <v>25</v>
      </c>
      <c r="L11">
        <v>2</v>
      </c>
      <c r="M11">
        <v>13</v>
      </c>
      <c r="N11">
        <v>29</v>
      </c>
      <c r="P11" t="s">
        <v>771</v>
      </c>
      <c r="R11" t="s">
        <v>804</v>
      </c>
      <c r="S11" t="b">
        <f t="shared" si="0"/>
        <v>0</v>
      </c>
    </row>
    <row r="12" spans="1:19" x14ac:dyDescent="0.2">
      <c r="A12" t="s">
        <v>17</v>
      </c>
      <c r="B12" t="s">
        <v>275</v>
      </c>
      <c r="C12" t="s">
        <v>19</v>
      </c>
      <c r="D12" t="s">
        <v>276</v>
      </c>
      <c r="E12" t="s">
        <v>109</v>
      </c>
      <c r="F12" t="s">
        <v>277</v>
      </c>
      <c r="G12" t="s">
        <v>278</v>
      </c>
      <c r="H12" t="s">
        <v>279</v>
      </c>
      <c r="I12" t="s">
        <v>277</v>
      </c>
      <c r="J12">
        <v>2019</v>
      </c>
      <c r="K12">
        <v>31</v>
      </c>
      <c r="L12" t="s">
        <v>25</v>
      </c>
      <c r="M12">
        <v>695</v>
      </c>
      <c r="N12">
        <v>703</v>
      </c>
      <c r="P12" t="s">
        <v>770</v>
      </c>
      <c r="Q12" t="s">
        <v>771</v>
      </c>
      <c r="R12" t="s">
        <v>804</v>
      </c>
      <c r="S12" t="b">
        <f t="shared" si="0"/>
        <v>0</v>
      </c>
    </row>
    <row r="13" spans="1:19" x14ac:dyDescent="0.2">
      <c r="A13" t="s">
        <v>17</v>
      </c>
      <c r="B13" t="s">
        <v>36</v>
      </c>
      <c r="C13" t="s">
        <v>19</v>
      </c>
      <c r="D13" t="s">
        <v>37</v>
      </c>
      <c r="E13" t="s">
        <v>38</v>
      </c>
      <c r="F13" t="s">
        <v>39</v>
      </c>
      <c r="G13" t="s">
        <v>40</v>
      </c>
      <c r="H13" t="s">
        <v>41</v>
      </c>
      <c r="I13" t="s">
        <v>39</v>
      </c>
      <c r="J13">
        <v>2021</v>
      </c>
      <c r="K13">
        <v>25</v>
      </c>
      <c r="L13" t="s">
        <v>42</v>
      </c>
      <c r="M13">
        <v>263</v>
      </c>
      <c r="N13">
        <v>273</v>
      </c>
      <c r="P13" t="s">
        <v>771</v>
      </c>
      <c r="R13" t="s">
        <v>804</v>
      </c>
      <c r="S13" t="b">
        <f t="shared" si="0"/>
        <v>0</v>
      </c>
    </row>
    <row r="14" spans="1:19" x14ac:dyDescent="0.2">
      <c r="A14" t="s">
        <v>17</v>
      </c>
      <c r="B14" t="s">
        <v>309</v>
      </c>
      <c r="C14" t="s">
        <v>19</v>
      </c>
      <c r="D14" t="s">
        <v>67</v>
      </c>
      <c r="E14" t="s">
        <v>131</v>
      </c>
      <c r="F14" t="s">
        <v>310</v>
      </c>
      <c r="H14" t="s">
        <v>311</v>
      </c>
      <c r="I14" t="s">
        <v>310</v>
      </c>
      <c r="J14">
        <v>2019</v>
      </c>
      <c r="K14">
        <v>50</v>
      </c>
      <c r="L14" t="s">
        <v>112</v>
      </c>
      <c r="M14">
        <v>52</v>
      </c>
      <c r="N14">
        <v>57</v>
      </c>
      <c r="P14" t="s">
        <v>771</v>
      </c>
      <c r="R14" t="s">
        <v>804</v>
      </c>
      <c r="S14" t="b">
        <f t="shared" si="0"/>
        <v>0</v>
      </c>
    </row>
    <row r="15" spans="1:19" x14ac:dyDescent="0.2">
      <c r="A15" t="s">
        <v>17</v>
      </c>
      <c r="B15" t="s">
        <v>33</v>
      </c>
      <c r="C15" t="s">
        <v>19</v>
      </c>
      <c r="D15" t="s">
        <v>20</v>
      </c>
      <c r="E15" t="s">
        <v>21</v>
      </c>
      <c r="F15" t="s">
        <v>22</v>
      </c>
      <c r="G15" t="s">
        <v>34</v>
      </c>
      <c r="H15" t="s">
        <v>24</v>
      </c>
      <c r="I15" t="s">
        <v>22</v>
      </c>
      <c r="J15">
        <v>2021</v>
      </c>
      <c r="K15">
        <v>1246</v>
      </c>
      <c r="L15" t="s">
        <v>25</v>
      </c>
      <c r="M15">
        <v>131162</v>
      </c>
      <c r="N15" t="s">
        <v>35</v>
      </c>
      <c r="P15" t="s">
        <v>770</v>
      </c>
      <c r="R15" t="s">
        <v>804</v>
      </c>
      <c r="S15" t="b">
        <f t="shared" si="0"/>
        <v>0</v>
      </c>
    </row>
    <row r="16" spans="1:19" x14ac:dyDescent="0.2">
      <c r="A16" t="s">
        <v>17</v>
      </c>
      <c r="B16" t="s">
        <v>84</v>
      </c>
      <c r="C16" t="s">
        <v>19</v>
      </c>
      <c r="D16" t="s">
        <v>85</v>
      </c>
      <c r="E16" t="s">
        <v>86</v>
      </c>
      <c r="F16" t="s">
        <v>87</v>
      </c>
      <c r="G16" t="s">
        <v>88</v>
      </c>
      <c r="H16" t="s">
        <v>89</v>
      </c>
      <c r="I16" t="s">
        <v>87</v>
      </c>
      <c r="J16">
        <v>2021</v>
      </c>
      <c r="K16">
        <v>11</v>
      </c>
      <c r="L16">
        <v>11</v>
      </c>
      <c r="M16">
        <v>5950</v>
      </c>
      <c r="N16">
        <v>5965</v>
      </c>
      <c r="P16" t="s">
        <v>771</v>
      </c>
      <c r="R16" t="s">
        <v>804</v>
      </c>
      <c r="S16" t="b">
        <f t="shared" si="0"/>
        <v>0</v>
      </c>
    </row>
    <row r="17" spans="1:19" x14ac:dyDescent="0.2">
      <c r="A17" t="s">
        <v>17</v>
      </c>
      <c r="B17" t="s">
        <v>390</v>
      </c>
      <c r="C17" t="s">
        <v>19</v>
      </c>
      <c r="D17" t="s">
        <v>379</v>
      </c>
      <c r="E17" t="s">
        <v>55</v>
      </c>
      <c r="F17" t="s">
        <v>391</v>
      </c>
      <c r="G17" t="s">
        <v>392</v>
      </c>
      <c r="H17" t="s">
        <v>393</v>
      </c>
      <c r="I17" t="s">
        <v>391</v>
      </c>
      <c r="J17">
        <v>2018</v>
      </c>
      <c r="K17">
        <v>37</v>
      </c>
      <c r="L17" t="s">
        <v>25</v>
      </c>
      <c r="M17">
        <v>57</v>
      </c>
      <c r="N17">
        <v>65</v>
      </c>
      <c r="P17" t="s">
        <v>773</v>
      </c>
      <c r="R17" t="s">
        <v>804</v>
      </c>
      <c r="S17" t="b">
        <f t="shared" si="0"/>
        <v>0</v>
      </c>
    </row>
    <row r="18" spans="1:19" x14ac:dyDescent="0.2">
      <c r="A18" t="s">
        <v>17</v>
      </c>
      <c r="B18" t="s">
        <v>344</v>
      </c>
      <c r="C18" t="s">
        <v>19</v>
      </c>
      <c r="D18" t="s">
        <v>345</v>
      </c>
      <c r="E18" t="s">
        <v>55</v>
      </c>
      <c r="F18" t="s">
        <v>346</v>
      </c>
      <c r="G18" t="s">
        <v>347</v>
      </c>
      <c r="H18" t="s">
        <v>348</v>
      </c>
      <c r="I18" t="s">
        <v>346</v>
      </c>
      <c r="J18">
        <v>2018</v>
      </c>
      <c r="K18">
        <v>8</v>
      </c>
      <c r="L18" t="s">
        <v>25</v>
      </c>
      <c r="M18">
        <v>31261</v>
      </c>
      <c r="N18">
        <v>31266</v>
      </c>
      <c r="P18" t="s">
        <v>770</v>
      </c>
      <c r="Q18" t="s">
        <v>771</v>
      </c>
      <c r="R18" t="s">
        <v>804</v>
      </c>
      <c r="S18" t="b">
        <f t="shared" si="0"/>
        <v>0</v>
      </c>
    </row>
    <row r="19" spans="1:19" x14ac:dyDescent="0.2">
      <c r="A19" t="s">
        <v>17</v>
      </c>
      <c r="B19" t="s">
        <v>434</v>
      </c>
      <c r="C19" t="s">
        <v>19</v>
      </c>
      <c r="D19" t="s">
        <v>385</v>
      </c>
      <c r="E19" t="s">
        <v>422</v>
      </c>
      <c r="F19" t="s">
        <v>352</v>
      </c>
      <c r="G19" t="s">
        <v>435</v>
      </c>
      <c r="H19" t="s">
        <v>354</v>
      </c>
      <c r="I19" t="s">
        <v>352</v>
      </c>
      <c r="J19">
        <v>2018</v>
      </c>
      <c r="K19">
        <v>13</v>
      </c>
      <c r="L19" t="s">
        <v>112</v>
      </c>
      <c r="M19">
        <v>5005</v>
      </c>
      <c r="N19">
        <v>5015</v>
      </c>
      <c r="P19" t="s">
        <v>770</v>
      </c>
      <c r="Q19" t="s">
        <v>771</v>
      </c>
      <c r="R19" t="s">
        <v>804</v>
      </c>
      <c r="S19" t="b">
        <f t="shared" si="0"/>
        <v>0</v>
      </c>
    </row>
    <row r="20" spans="1:19" x14ac:dyDescent="0.2">
      <c r="A20" t="s">
        <v>17</v>
      </c>
      <c r="B20" t="s">
        <v>330</v>
      </c>
      <c r="C20" t="s">
        <v>19</v>
      </c>
      <c r="D20" t="s">
        <v>331</v>
      </c>
      <c r="E20" t="s">
        <v>332</v>
      </c>
      <c r="F20" t="s">
        <v>333</v>
      </c>
      <c r="G20" t="s">
        <v>334</v>
      </c>
      <c r="H20" t="s">
        <v>335</v>
      </c>
      <c r="I20" t="s">
        <v>333</v>
      </c>
      <c r="J20">
        <v>2018</v>
      </c>
      <c r="K20">
        <v>34</v>
      </c>
      <c r="L20">
        <v>10</v>
      </c>
      <c r="M20">
        <v>1171</v>
      </c>
      <c r="N20">
        <v>1175</v>
      </c>
      <c r="P20" t="s">
        <v>771</v>
      </c>
      <c r="Q20" t="s">
        <v>770</v>
      </c>
      <c r="R20" t="s">
        <v>804</v>
      </c>
      <c r="S20" t="b">
        <f t="shared" si="0"/>
        <v>0</v>
      </c>
    </row>
    <row r="21" spans="1:19" x14ac:dyDescent="0.2">
      <c r="A21" t="s">
        <v>17</v>
      </c>
      <c r="B21" t="s">
        <v>404</v>
      </c>
      <c r="C21" t="s">
        <v>19</v>
      </c>
      <c r="D21" t="s">
        <v>405</v>
      </c>
      <c r="E21" t="s">
        <v>21</v>
      </c>
      <c r="F21" t="s">
        <v>406</v>
      </c>
      <c r="G21" t="s">
        <v>407</v>
      </c>
      <c r="H21" t="s">
        <v>408</v>
      </c>
      <c r="I21" t="s">
        <v>406</v>
      </c>
      <c r="J21">
        <v>2018</v>
      </c>
      <c r="K21">
        <v>73</v>
      </c>
      <c r="L21" t="s">
        <v>25</v>
      </c>
      <c r="M21">
        <v>504</v>
      </c>
      <c r="N21">
        <v>511</v>
      </c>
      <c r="P21" t="s">
        <v>771</v>
      </c>
      <c r="Q21" t="s">
        <v>770</v>
      </c>
      <c r="R21" t="s">
        <v>804</v>
      </c>
      <c r="S21" t="b">
        <f t="shared" si="0"/>
        <v>0</v>
      </c>
    </row>
    <row r="22" spans="1:19" x14ac:dyDescent="0.2">
      <c r="A22" t="s">
        <v>17</v>
      </c>
      <c r="B22" t="s">
        <v>307</v>
      </c>
      <c r="C22" t="s">
        <v>19</v>
      </c>
      <c r="D22" t="s">
        <v>768</v>
      </c>
      <c r="E22" t="s">
        <v>298</v>
      </c>
      <c r="F22" t="s">
        <v>299</v>
      </c>
      <c r="G22" t="s">
        <v>300</v>
      </c>
      <c r="H22" t="s">
        <v>301</v>
      </c>
      <c r="I22" t="s">
        <v>299</v>
      </c>
      <c r="J22">
        <v>2019</v>
      </c>
      <c r="K22">
        <v>9</v>
      </c>
      <c r="L22" t="s">
        <v>112</v>
      </c>
      <c r="M22">
        <v>62</v>
      </c>
      <c r="N22">
        <v>69</v>
      </c>
      <c r="P22" t="s">
        <v>770</v>
      </c>
      <c r="Q22" t="s">
        <v>771</v>
      </c>
      <c r="R22" t="s">
        <v>804</v>
      </c>
      <c r="S22" t="b">
        <f t="shared" si="0"/>
        <v>0</v>
      </c>
    </row>
    <row r="23" spans="1:19" x14ac:dyDescent="0.2">
      <c r="A23" t="s">
        <v>17</v>
      </c>
      <c r="B23" t="s">
        <v>338</v>
      </c>
      <c r="C23" t="s">
        <v>19</v>
      </c>
      <c r="D23" t="s">
        <v>339</v>
      </c>
      <c r="E23" t="s">
        <v>109</v>
      </c>
      <c r="F23" t="s">
        <v>277</v>
      </c>
      <c r="G23" s="3" t="s">
        <v>340</v>
      </c>
      <c r="H23" t="s">
        <v>279</v>
      </c>
      <c r="I23" t="s">
        <v>277</v>
      </c>
      <c r="J23">
        <v>2018</v>
      </c>
      <c r="K23">
        <v>30</v>
      </c>
      <c r="L23" t="s">
        <v>341</v>
      </c>
      <c r="M23">
        <v>2760</v>
      </c>
      <c r="N23">
        <v>2767</v>
      </c>
      <c r="P23" t="s">
        <v>770</v>
      </c>
      <c r="Q23" t="s">
        <v>771</v>
      </c>
      <c r="R23" t="s">
        <v>804</v>
      </c>
      <c r="S23" t="b">
        <f t="shared" si="0"/>
        <v>0</v>
      </c>
    </row>
    <row r="24" spans="1:19" x14ac:dyDescent="0.2">
      <c r="A24" t="s">
        <v>17</v>
      </c>
      <c r="B24" t="s">
        <v>370</v>
      </c>
      <c r="C24" t="s">
        <v>19</v>
      </c>
      <c r="D24" t="s">
        <v>371</v>
      </c>
      <c r="E24" t="s">
        <v>140</v>
      </c>
      <c r="F24" t="s">
        <v>282</v>
      </c>
      <c r="G24" t="s">
        <v>372</v>
      </c>
      <c r="H24" t="s">
        <v>284</v>
      </c>
      <c r="I24" t="s">
        <v>282</v>
      </c>
      <c r="J24">
        <v>2018</v>
      </c>
      <c r="K24">
        <v>23</v>
      </c>
      <c r="L24" t="s">
        <v>112</v>
      </c>
      <c r="M24">
        <v>2013</v>
      </c>
      <c r="N24">
        <v>2029</v>
      </c>
      <c r="P24" t="s">
        <v>770</v>
      </c>
      <c r="R24" t="s">
        <v>804</v>
      </c>
      <c r="S24" t="b">
        <f t="shared" si="0"/>
        <v>0</v>
      </c>
    </row>
    <row r="25" spans="1:19" x14ac:dyDescent="0.2">
      <c r="A25" t="s">
        <v>17</v>
      </c>
      <c r="B25" t="s">
        <v>113</v>
      </c>
      <c r="C25" t="s">
        <v>19</v>
      </c>
      <c r="D25" t="s">
        <v>114</v>
      </c>
      <c r="E25" t="s">
        <v>115</v>
      </c>
      <c r="F25" t="s">
        <v>98</v>
      </c>
      <c r="G25" t="s">
        <v>99</v>
      </c>
      <c r="H25" t="s">
        <v>116</v>
      </c>
      <c r="I25" t="s">
        <v>98</v>
      </c>
      <c r="J25">
        <v>2020</v>
      </c>
      <c r="K25">
        <v>68</v>
      </c>
      <c r="L25">
        <v>2</v>
      </c>
      <c r="M25">
        <v>177</v>
      </c>
      <c r="N25">
        <v>189</v>
      </c>
      <c r="P25" t="s">
        <v>771</v>
      </c>
      <c r="R25" t="s">
        <v>804</v>
      </c>
      <c r="S25" t="b">
        <f t="shared" si="0"/>
        <v>0</v>
      </c>
    </row>
    <row r="26" spans="1:19" x14ac:dyDescent="0.2">
      <c r="A26" t="s">
        <v>17</v>
      </c>
      <c r="B26" t="s">
        <v>201</v>
      </c>
      <c r="C26" t="s">
        <v>19</v>
      </c>
      <c r="D26" t="s">
        <v>202</v>
      </c>
      <c r="E26" t="s">
        <v>38</v>
      </c>
      <c r="F26" t="s">
        <v>203</v>
      </c>
      <c r="G26" t="s">
        <v>204</v>
      </c>
      <c r="H26" t="s">
        <v>205</v>
      </c>
      <c r="I26" t="s">
        <v>203</v>
      </c>
      <c r="J26">
        <v>2019</v>
      </c>
      <c r="K26">
        <v>43</v>
      </c>
      <c r="L26">
        <v>169</v>
      </c>
      <c r="M26">
        <v>737</v>
      </c>
      <c r="N26">
        <v>745</v>
      </c>
      <c r="P26" t="s">
        <v>771</v>
      </c>
      <c r="R26" t="s">
        <v>804</v>
      </c>
      <c r="S26" t="b">
        <f t="shared" si="0"/>
        <v>0</v>
      </c>
    </row>
    <row r="27" spans="1:19" x14ac:dyDescent="0.2">
      <c r="A27" t="s">
        <v>17</v>
      </c>
      <c r="B27" t="s">
        <v>402</v>
      </c>
      <c r="C27" t="s">
        <v>19</v>
      </c>
      <c r="D27" t="s">
        <v>320</v>
      </c>
      <c r="E27" t="s">
        <v>38</v>
      </c>
      <c r="F27" t="s">
        <v>399</v>
      </c>
      <c r="G27" t="s">
        <v>403</v>
      </c>
      <c r="H27" t="s">
        <v>401</v>
      </c>
      <c r="I27" t="s">
        <v>399</v>
      </c>
      <c r="J27">
        <v>2018</v>
      </c>
      <c r="K27">
        <v>40</v>
      </c>
      <c r="L27" t="s">
        <v>42</v>
      </c>
      <c r="M27">
        <v>27</v>
      </c>
      <c r="N27">
        <v>40</v>
      </c>
      <c r="P27" t="s">
        <v>771</v>
      </c>
      <c r="R27" t="s">
        <v>804</v>
      </c>
      <c r="S27" t="b">
        <f t="shared" si="0"/>
        <v>0</v>
      </c>
    </row>
    <row r="28" spans="1:19" x14ac:dyDescent="0.2">
      <c r="A28" t="s">
        <v>17</v>
      </c>
      <c r="B28" t="s">
        <v>135</v>
      </c>
      <c r="C28" t="s">
        <v>19</v>
      </c>
      <c r="D28" t="s">
        <v>108</v>
      </c>
      <c r="F28" t="s">
        <v>136</v>
      </c>
      <c r="G28" t="s">
        <v>137</v>
      </c>
      <c r="H28" t="s">
        <v>138</v>
      </c>
      <c r="I28" t="s">
        <v>136</v>
      </c>
      <c r="J28">
        <v>2020</v>
      </c>
      <c r="K28" t="s">
        <v>112</v>
      </c>
      <c r="L28" t="s">
        <v>112</v>
      </c>
      <c r="M28">
        <v>1</v>
      </c>
      <c r="N28">
        <v>7</v>
      </c>
      <c r="P28" t="s">
        <v>773</v>
      </c>
      <c r="R28" t="s">
        <v>804</v>
      </c>
      <c r="S28" t="b">
        <f t="shared" si="0"/>
        <v>0</v>
      </c>
    </row>
    <row r="29" spans="1:19" x14ac:dyDescent="0.2">
      <c r="A29" t="s">
        <v>17</v>
      </c>
      <c r="B29" t="s">
        <v>152</v>
      </c>
      <c r="C29" t="s">
        <v>19</v>
      </c>
      <c r="D29" t="s">
        <v>153</v>
      </c>
      <c r="F29" t="s">
        <v>154</v>
      </c>
      <c r="G29" t="s">
        <v>155</v>
      </c>
      <c r="H29" t="s">
        <v>156</v>
      </c>
      <c r="I29" t="s">
        <v>154</v>
      </c>
      <c r="J29">
        <v>2020</v>
      </c>
      <c r="K29">
        <v>51</v>
      </c>
      <c r="L29" t="s">
        <v>25</v>
      </c>
      <c r="M29">
        <v>1091</v>
      </c>
      <c r="N29">
        <v>1099</v>
      </c>
      <c r="P29" t="s">
        <v>771</v>
      </c>
      <c r="R29" t="s">
        <v>804</v>
      </c>
      <c r="S29" t="b">
        <f t="shared" si="0"/>
        <v>0</v>
      </c>
    </row>
    <row r="30" spans="1:19" x14ac:dyDescent="0.2">
      <c r="A30" t="s">
        <v>17</v>
      </c>
      <c r="B30" t="s">
        <v>387</v>
      </c>
      <c r="C30" t="s">
        <v>19</v>
      </c>
      <c r="D30" t="s">
        <v>217</v>
      </c>
      <c r="F30" t="s">
        <v>45</v>
      </c>
      <c r="G30" t="s">
        <v>388</v>
      </c>
      <c r="H30" t="s">
        <v>47</v>
      </c>
      <c r="I30" t="s">
        <v>45</v>
      </c>
      <c r="J30">
        <v>2018</v>
      </c>
      <c r="K30">
        <v>22</v>
      </c>
      <c r="L30">
        <v>2</v>
      </c>
      <c r="M30">
        <v>68</v>
      </c>
      <c r="N30">
        <v>75</v>
      </c>
      <c r="P30" t="s">
        <v>771</v>
      </c>
      <c r="R30" t="s">
        <v>804</v>
      </c>
      <c r="S30" t="b">
        <f t="shared" si="0"/>
        <v>0</v>
      </c>
    </row>
    <row r="31" spans="1:19" x14ac:dyDescent="0.2">
      <c r="A31" t="s">
        <v>17</v>
      </c>
      <c r="B31" t="s">
        <v>417</v>
      </c>
      <c r="C31" t="s">
        <v>19</v>
      </c>
      <c r="D31" t="s">
        <v>418</v>
      </c>
      <c r="E31" t="s">
        <v>351</v>
      </c>
      <c r="F31" t="s">
        <v>352</v>
      </c>
      <c r="G31" t="s">
        <v>419</v>
      </c>
      <c r="H31" t="s">
        <v>354</v>
      </c>
      <c r="I31" t="s">
        <v>352</v>
      </c>
      <c r="J31">
        <v>2018</v>
      </c>
      <c r="K31">
        <v>13</v>
      </c>
      <c r="L31" t="s">
        <v>25</v>
      </c>
      <c r="M31">
        <v>5775</v>
      </c>
      <c r="N31">
        <v>5787</v>
      </c>
      <c r="P31" t="s">
        <v>771</v>
      </c>
      <c r="Q31" t="s">
        <v>770</v>
      </c>
      <c r="R31" t="s">
        <v>804</v>
      </c>
      <c r="S31" t="b">
        <f t="shared" si="0"/>
        <v>0</v>
      </c>
    </row>
    <row r="32" spans="1:19" x14ac:dyDescent="0.2">
      <c r="A32" t="s">
        <v>17</v>
      </c>
      <c r="B32" t="s">
        <v>358</v>
      </c>
      <c r="C32" t="s">
        <v>19</v>
      </c>
      <c r="D32" t="s">
        <v>359</v>
      </c>
      <c r="E32" t="s">
        <v>140</v>
      </c>
      <c r="F32" t="s">
        <v>360</v>
      </c>
      <c r="G32" t="s">
        <v>361</v>
      </c>
      <c r="H32" t="s">
        <v>362</v>
      </c>
      <c r="I32" t="s">
        <v>360</v>
      </c>
      <c r="J32">
        <v>2018</v>
      </c>
      <c r="K32">
        <v>18</v>
      </c>
      <c r="L32" t="s">
        <v>112</v>
      </c>
      <c r="M32">
        <v>2934</v>
      </c>
      <c r="N32">
        <v>2948</v>
      </c>
      <c r="P32" t="s">
        <v>770</v>
      </c>
      <c r="Q32" t="s">
        <v>771</v>
      </c>
      <c r="R32" t="s">
        <v>804</v>
      </c>
      <c r="S32" t="b">
        <f t="shared" si="0"/>
        <v>0</v>
      </c>
    </row>
    <row r="33" spans="1:19" x14ac:dyDescent="0.2">
      <c r="A33" t="s">
        <v>17</v>
      </c>
      <c r="B33" t="s">
        <v>195</v>
      </c>
      <c r="C33" t="s">
        <v>19</v>
      </c>
      <c r="D33" t="s">
        <v>196</v>
      </c>
      <c r="E33" t="s">
        <v>197</v>
      </c>
      <c r="F33" t="s">
        <v>198</v>
      </c>
      <c r="G33" t="s">
        <v>199</v>
      </c>
      <c r="H33" t="s">
        <v>200</v>
      </c>
      <c r="I33" t="s">
        <v>198</v>
      </c>
      <c r="J33">
        <v>2020</v>
      </c>
      <c r="K33">
        <v>98</v>
      </c>
      <c r="L33">
        <v>5</v>
      </c>
      <c r="M33">
        <v>488</v>
      </c>
      <c r="N33">
        <v>496</v>
      </c>
      <c r="P33" t="s">
        <v>773</v>
      </c>
      <c r="R33" t="s">
        <v>804</v>
      </c>
      <c r="S33" t="b">
        <f t="shared" si="0"/>
        <v>0</v>
      </c>
    </row>
    <row r="34" spans="1:19" x14ac:dyDescent="0.2">
      <c r="A34" t="s">
        <v>17</v>
      </c>
      <c r="B34" t="s">
        <v>440</v>
      </c>
      <c r="C34" t="s">
        <v>19</v>
      </c>
      <c r="D34" t="s">
        <v>441</v>
      </c>
      <c r="E34" t="s">
        <v>131</v>
      </c>
      <c r="F34" t="s">
        <v>442</v>
      </c>
      <c r="G34" t="s">
        <v>443</v>
      </c>
      <c r="H34" t="s">
        <v>444</v>
      </c>
      <c r="I34" t="s">
        <v>442</v>
      </c>
      <c r="J34">
        <v>2018</v>
      </c>
      <c r="K34">
        <v>749</v>
      </c>
      <c r="L34" t="s">
        <v>112</v>
      </c>
      <c r="M34">
        <v>40</v>
      </c>
      <c r="N34">
        <v>43</v>
      </c>
      <c r="P34" t="s">
        <v>773</v>
      </c>
      <c r="R34" t="s">
        <v>804</v>
      </c>
      <c r="S34" t="b">
        <f t="shared" si="0"/>
        <v>0</v>
      </c>
    </row>
    <row r="35" spans="1:19" x14ac:dyDescent="0.2">
      <c r="A35" t="s">
        <v>17</v>
      </c>
      <c r="B35" t="s">
        <v>429</v>
      </c>
      <c r="C35" t="s">
        <v>19</v>
      </c>
      <c r="D35" t="s">
        <v>430</v>
      </c>
      <c r="E35" t="s">
        <v>38</v>
      </c>
      <c r="F35" t="s">
        <v>431</v>
      </c>
      <c r="G35" t="s">
        <v>432</v>
      </c>
      <c r="H35" t="s">
        <v>433</v>
      </c>
      <c r="I35" t="s">
        <v>431</v>
      </c>
      <c r="J35">
        <v>2018</v>
      </c>
      <c r="K35">
        <v>23</v>
      </c>
      <c r="L35">
        <v>1</v>
      </c>
      <c r="M35">
        <v>13</v>
      </c>
      <c r="N35">
        <v>18</v>
      </c>
      <c r="P35" t="s">
        <v>773</v>
      </c>
      <c r="R35" t="s">
        <v>804</v>
      </c>
      <c r="S35" t="b">
        <f t="shared" si="0"/>
        <v>0</v>
      </c>
    </row>
    <row r="36" spans="1:19" x14ac:dyDescent="0.2">
      <c r="A36" t="s">
        <v>17</v>
      </c>
      <c r="B36" t="s">
        <v>285</v>
      </c>
      <c r="C36" t="s">
        <v>19</v>
      </c>
      <c r="D36" t="s">
        <v>108</v>
      </c>
      <c r="E36" t="s">
        <v>55</v>
      </c>
      <c r="F36" t="s">
        <v>286</v>
      </c>
      <c r="G36" t="s">
        <v>287</v>
      </c>
      <c r="H36" t="s">
        <v>288</v>
      </c>
      <c r="I36" t="s">
        <v>286</v>
      </c>
      <c r="J36">
        <v>2019</v>
      </c>
      <c r="K36">
        <v>473</v>
      </c>
      <c r="L36">
        <v>1</v>
      </c>
      <c r="M36">
        <v>221</v>
      </c>
      <c r="N36">
        <v>227</v>
      </c>
      <c r="P36" t="s">
        <v>773</v>
      </c>
      <c r="R36" t="s">
        <v>804</v>
      </c>
      <c r="S36" t="b">
        <f t="shared" si="0"/>
        <v>0</v>
      </c>
    </row>
    <row r="37" spans="1:19" x14ac:dyDescent="0.2">
      <c r="A37" t="s">
        <v>17</v>
      </c>
      <c r="B37" t="s">
        <v>323</v>
      </c>
      <c r="C37" t="s">
        <v>19</v>
      </c>
      <c r="D37" t="s">
        <v>108</v>
      </c>
      <c r="E37" t="s">
        <v>131</v>
      </c>
      <c r="F37" t="s">
        <v>269</v>
      </c>
      <c r="G37" t="s">
        <v>324</v>
      </c>
      <c r="H37" t="s">
        <v>271</v>
      </c>
      <c r="I37" t="s">
        <v>269</v>
      </c>
      <c r="J37">
        <v>2018</v>
      </c>
      <c r="K37">
        <v>31</v>
      </c>
      <c r="L37">
        <v>12</v>
      </c>
      <c r="M37">
        <v>3941</v>
      </c>
      <c r="N37">
        <v>3947</v>
      </c>
      <c r="P37" t="s">
        <v>773</v>
      </c>
      <c r="R37" t="s">
        <v>804</v>
      </c>
      <c r="S37" t="b">
        <f t="shared" si="0"/>
        <v>0</v>
      </c>
    </row>
    <row r="38" spans="1:19" x14ac:dyDescent="0.2">
      <c r="A38" t="s">
        <v>17</v>
      </c>
      <c r="B38" t="s">
        <v>184</v>
      </c>
      <c r="C38" t="s">
        <v>19</v>
      </c>
      <c r="D38" t="s">
        <v>185</v>
      </c>
      <c r="E38" t="s">
        <v>186</v>
      </c>
      <c r="F38" t="s">
        <v>187</v>
      </c>
      <c r="G38" t="s">
        <v>188</v>
      </c>
      <c r="H38" t="s">
        <v>189</v>
      </c>
      <c r="I38" t="s">
        <v>187</v>
      </c>
      <c r="J38">
        <v>2020</v>
      </c>
      <c r="K38">
        <v>16</v>
      </c>
      <c r="L38">
        <v>5</v>
      </c>
      <c r="M38">
        <v>1181</v>
      </c>
      <c r="N38">
        <v>1198</v>
      </c>
      <c r="P38" t="s">
        <v>771</v>
      </c>
      <c r="R38" t="s">
        <v>804</v>
      </c>
      <c r="S38" t="b">
        <f t="shared" si="0"/>
        <v>0</v>
      </c>
    </row>
    <row r="39" spans="1:19" x14ac:dyDescent="0.2">
      <c r="A39" t="s">
        <v>17</v>
      </c>
      <c r="B39" t="s">
        <v>366</v>
      </c>
      <c r="C39" t="s">
        <v>19</v>
      </c>
      <c r="D39" t="s">
        <v>67</v>
      </c>
      <c r="E39" t="s">
        <v>38</v>
      </c>
      <c r="F39" t="s">
        <v>68</v>
      </c>
      <c r="G39" t="s">
        <v>367</v>
      </c>
      <c r="H39" t="s">
        <v>70</v>
      </c>
      <c r="I39" t="s">
        <v>68</v>
      </c>
      <c r="J39">
        <v>2018</v>
      </c>
      <c r="K39">
        <v>9</v>
      </c>
      <c r="L39" t="s">
        <v>112</v>
      </c>
      <c r="M39">
        <v>1</v>
      </c>
      <c r="N39">
        <v>14</v>
      </c>
      <c r="P39" t="s">
        <v>771</v>
      </c>
      <c r="R39" t="s">
        <v>804</v>
      </c>
      <c r="S39" t="b">
        <f t="shared" si="0"/>
        <v>0</v>
      </c>
    </row>
    <row r="40" spans="1:19" x14ac:dyDescent="0.2">
      <c r="A40" t="s">
        <v>17</v>
      </c>
      <c r="B40" t="s">
        <v>71</v>
      </c>
      <c r="C40" t="s">
        <v>19</v>
      </c>
      <c r="D40" t="s">
        <v>67</v>
      </c>
      <c r="F40" t="s">
        <v>72</v>
      </c>
      <c r="G40" t="s">
        <v>73</v>
      </c>
      <c r="H40" t="s">
        <v>74</v>
      </c>
      <c r="I40" t="s">
        <v>72</v>
      </c>
      <c r="J40">
        <v>2021</v>
      </c>
      <c r="K40">
        <v>134</v>
      </c>
      <c r="L40">
        <v>2</v>
      </c>
      <c r="M40">
        <v>486</v>
      </c>
      <c r="N40">
        <v>497</v>
      </c>
      <c r="P40" t="s">
        <v>771</v>
      </c>
      <c r="R40" t="s">
        <v>804</v>
      </c>
      <c r="S40" t="b">
        <f t="shared" si="0"/>
        <v>0</v>
      </c>
    </row>
    <row r="41" spans="1:19" x14ac:dyDescent="0.2">
      <c r="A41" t="s">
        <v>17</v>
      </c>
      <c r="B41" t="s">
        <v>325</v>
      </c>
      <c r="C41" t="s">
        <v>19</v>
      </c>
      <c r="D41" t="s">
        <v>326</v>
      </c>
      <c r="E41" t="s">
        <v>86</v>
      </c>
      <c r="F41" t="s">
        <v>327</v>
      </c>
      <c r="G41" t="s">
        <v>328</v>
      </c>
      <c r="H41" t="s">
        <v>329</v>
      </c>
      <c r="I41" t="s">
        <v>327</v>
      </c>
      <c r="J41">
        <v>2018</v>
      </c>
      <c r="K41">
        <v>11</v>
      </c>
      <c r="L41" t="s">
        <v>25</v>
      </c>
      <c r="M41">
        <v>718</v>
      </c>
      <c r="N41">
        <v>725</v>
      </c>
      <c r="P41" t="s">
        <v>772</v>
      </c>
      <c r="R41" t="s">
        <v>804</v>
      </c>
      <c r="S41" t="b">
        <f t="shared" si="0"/>
        <v>0</v>
      </c>
    </row>
    <row r="42" spans="1:19" x14ac:dyDescent="0.2">
      <c r="A42" t="s">
        <v>17</v>
      </c>
      <c r="B42" t="s">
        <v>336</v>
      </c>
      <c r="C42" t="s">
        <v>19</v>
      </c>
      <c r="D42" t="s">
        <v>67</v>
      </c>
      <c r="E42" t="s">
        <v>131</v>
      </c>
      <c r="F42" t="s">
        <v>68</v>
      </c>
      <c r="G42" t="s">
        <v>337</v>
      </c>
      <c r="H42" t="s">
        <v>70</v>
      </c>
      <c r="I42" t="s">
        <v>68</v>
      </c>
      <c r="J42">
        <v>2018</v>
      </c>
      <c r="K42">
        <v>9</v>
      </c>
      <c r="L42" t="s">
        <v>112</v>
      </c>
      <c r="M42">
        <v>1</v>
      </c>
      <c r="N42">
        <v>16</v>
      </c>
      <c r="P42" t="s">
        <v>771</v>
      </c>
      <c r="R42" t="s">
        <v>804</v>
      </c>
      <c r="S42" t="b">
        <f t="shared" si="0"/>
        <v>0</v>
      </c>
    </row>
    <row r="43" spans="1:19" x14ac:dyDescent="0.2">
      <c r="A43" t="s">
        <v>17</v>
      </c>
      <c r="B43" t="s">
        <v>255</v>
      </c>
      <c r="C43" t="s">
        <v>19</v>
      </c>
      <c r="D43" t="s">
        <v>256</v>
      </c>
      <c r="F43" t="s">
        <v>159</v>
      </c>
      <c r="G43" t="s">
        <v>257</v>
      </c>
      <c r="H43" t="s">
        <v>161</v>
      </c>
      <c r="I43" t="s">
        <v>159</v>
      </c>
      <c r="J43">
        <v>2019</v>
      </c>
      <c r="K43">
        <v>11867</v>
      </c>
      <c r="L43" t="s">
        <v>25</v>
      </c>
      <c r="M43">
        <v>577</v>
      </c>
      <c r="N43">
        <v>588</v>
      </c>
      <c r="P43" t="s">
        <v>772</v>
      </c>
      <c r="R43" t="s">
        <v>804</v>
      </c>
      <c r="S43" t="b">
        <f t="shared" si="0"/>
        <v>0</v>
      </c>
    </row>
    <row r="44" spans="1:19" x14ac:dyDescent="0.2">
      <c r="A44" t="s">
        <v>17</v>
      </c>
      <c r="B44" t="s">
        <v>157</v>
      </c>
      <c r="C44" t="s">
        <v>19</v>
      </c>
      <c r="D44" t="s">
        <v>158</v>
      </c>
      <c r="F44" t="s">
        <v>159</v>
      </c>
      <c r="G44" t="s">
        <v>160</v>
      </c>
      <c r="H44" t="s">
        <v>161</v>
      </c>
      <c r="I44" t="s">
        <v>159</v>
      </c>
      <c r="J44">
        <v>2020</v>
      </c>
      <c r="K44">
        <v>12088</v>
      </c>
      <c r="L44" t="s">
        <v>25</v>
      </c>
      <c r="M44">
        <v>108</v>
      </c>
      <c r="N44">
        <v>117</v>
      </c>
      <c r="P44" t="s">
        <v>772</v>
      </c>
      <c r="R44" t="s">
        <v>804</v>
      </c>
      <c r="S44" t="b">
        <f t="shared" si="0"/>
        <v>0</v>
      </c>
    </row>
    <row r="45" spans="1:19" x14ac:dyDescent="0.2">
      <c r="A45" t="s">
        <v>17</v>
      </c>
      <c r="B45" t="s">
        <v>107</v>
      </c>
      <c r="C45" t="s">
        <v>19</v>
      </c>
      <c r="D45" t="s">
        <v>108</v>
      </c>
      <c r="E45" t="s">
        <v>109</v>
      </c>
      <c r="F45" t="s">
        <v>104</v>
      </c>
      <c r="G45" t="s">
        <v>110</v>
      </c>
      <c r="H45" t="s">
        <v>111</v>
      </c>
      <c r="I45" t="s">
        <v>104</v>
      </c>
      <c r="J45">
        <v>2020</v>
      </c>
      <c r="K45">
        <v>126</v>
      </c>
      <c r="L45" t="s">
        <v>112</v>
      </c>
      <c r="M45">
        <v>1</v>
      </c>
      <c r="N45">
        <v>10</v>
      </c>
      <c r="P45" t="s">
        <v>773</v>
      </c>
      <c r="R45" t="s">
        <v>804</v>
      </c>
      <c r="S45" t="b">
        <f t="shared" si="0"/>
        <v>0</v>
      </c>
    </row>
    <row r="46" spans="1:19" x14ac:dyDescent="0.2">
      <c r="A46" t="s">
        <v>17</v>
      </c>
      <c r="B46" t="s">
        <v>119</v>
      </c>
      <c r="C46" t="s">
        <v>19</v>
      </c>
      <c r="D46" t="s">
        <v>67</v>
      </c>
      <c r="F46" t="s">
        <v>120</v>
      </c>
      <c r="G46" t="s">
        <v>121</v>
      </c>
      <c r="H46" t="s">
        <v>122</v>
      </c>
      <c r="I46" t="s">
        <v>120</v>
      </c>
      <c r="J46">
        <v>2020</v>
      </c>
      <c r="K46">
        <v>41</v>
      </c>
      <c r="L46">
        <v>4</v>
      </c>
      <c r="M46">
        <v>1</v>
      </c>
      <c r="N46">
        <v>8</v>
      </c>
      <c r="P46" t="s">
        <v>771</v>
      </c>
      <c r="R46" t="s">
        <v>804</v>
      </c>
      <c r="S46" t="b">
        <f t="shared" si="0"/>
        <v>0</v>
      </c>
    </row>
    <row r="47" spans="1:19" x14ac:dyDescent="0.2">
      <c r="A47" t="s">
        <v>17</v>
      </c>
      <c r="B47" t="s">
        <v>446</v>
      </c>
      <c r="C47" t="s">
        <v>19</v>
      </c>
      <c r="D47" t="s">
        <v>447</v>
      </c>
      <c r="E47" t="s">
        <v>21</v>
      </c>
      <c r="F47" t="s">
        <v>448</v>
      </c>
      <c r="G47" t="s">
        <v>449</v>
      </c>
      <c r="H47" t="s">
        <v>450</v>
      </c>
      <c r="I47" t="s">
        <v>448</v>
      </c>
      <c r="J47">
        <v>2018</v>
      </c>
      <c r="K47">
        <v>68</v>
      </c>
      <c r="L47" t="s">
        <v>112</v>
      </c>
      <c r="M47">
        <v>105</v>
      </c>
      <c r="N47">
        <v>114</v>
      </c>
      <c r="P47" t="s">
        <v>771</v>
      </c>
      <c r="R47" t="s">
        <v>804</v>
      </c>
      <c r="S47" t="b">
        <f t="shared" si="0"/>
        <v>0</v>
      </c>
    </row>
    <row r="48" spans="1:19" x14ac:dyDescent="0.2">
      <c r="A48" t="s">
        <v>17</v>
      </c>
      <c r="B48" t="s">
        <v>250</v>
      </c>
      <c r="C48" t="s">
        <v>19</v>
      </c>
      <c r="D48" t="s">
        <v>251</v>
      </c>
      <c r="F48" t="s">
        <v>252</v>
      </c>
      <c r="G48" t="s">
        <v>253</v>
      </c>
      <c r="H48" t="s">
        <v>254</v>
      </c>
      <c r="I48" t="s">
        <v>252</v>
      </c>
      <c r="J48">
        <v>2019</v>
      </c>
      <c r="K48">
        <v>100</v>
      </c>
      <c r="L48" t="s">
        <v>25</v>
      </c>
      <c r="M48">
        <v>155137</v>
      </c>
      <c r="N48">
        <v>155149</v>
      </c>
      <c r="P48" t="s">
        <v>773</v>
      </c>
      <c r="R48" t="s">
        <v>804</v>
      </c>
      <c r="S48" t="b">
        <f t="shared" si="0"/>
        <v>0</v>
      </c>
    </row>
    <row r="49" spans="1:19" x14ac:dyDescent="0.2">
      <c r="A49" t="s">
        <v>17</v>
      </c>
      <c r="B49" t="s">
        <v>423</v>
      </c>
      <c r="C49" t="s">
        <v>19</v>
      </c>
      <c r="D49" t="s">
        <v>424</v>
      </c>
      <c r="E49" t="s">
        <v>140</v>
      </c>
      <c r="F49" t="s">
        <v>425</v>
      </c>
      <c r="G49" t="s">
        <v>426</v>
      </c>
      <c r="H49" t="s">
        <v>427</v>
      </c>
      <c r="I49" t="s">
        <v>425</v>
      </c>
      <c r="J49">
        <v>2018</v>
      </c>
      <c r="K49">
        <v>10</v>
      </c>
      <c r="L49">
        <v>2</v>
      </c>
      <c r="M49">
        <v>97</v>
      </c>
      <c r="N49">
        <v>102</v>
      </c>
      <c r="P49" t="s">
        <v>772</v>
      </c>
      <c r="R49" t="s">
        <v>804</v>
      </c>
      <c r="S49" t="b">
        <f t="shared" si="0"/>
        <v>0</v>
      </c>
    </row>
    <row r="50" spans="1:19" x14ac:dyDescent="0.2">
      <c r="A50" t="s">
        <v>17</v>
      </c>
      <c r="B50" t="s">
        <v>27</v>
      </c>
      <c r="C50" t="s">
        <v>19</v>
      </c>
      <c r="D50" t="s">
        <v>28</v>
      </c>
      <c r="F50" t="s">
        <v>29</v>
      </c>
      <c r="G50" t="s">
        <v>30</v>
      </c>
      <c r="H50" t="s">
        <v>31</v>
      </c>
      <c r="I50" t="s">
        <v>29</v>
      </c>
      <c r="J50">
        <v>2022</v>
      </c>
      <c r="K50">
        <v>101</v>
      </c>
      <c r="L50" t="s">
        <v>25</v>
      </c>
      <c r="M50" t="s">
        <v>32</v>
      </c>
      <c r="N50" t="s">
        <v>25</v>
      </c>
      <c r="P50" t="s">
        <v>770</v>
      </c>
      <c r="R50" t="s">
        <v>804</v>
      </c>
      <c r="S50" t="b">
        <f t="shared" si="0"/>
        <v>1</v>
      </c>
    </row>
    <row r="51" spans="1:19" x14ac:dyDescent="0.2">
      <c r="A51" t="s">
        <v>17</v>
      </c>
      <c r="B51" t="s">
        <v>75</v>
      </c>
      <c r="C51" t="s">
        <v>19</v>
      </c>
      <c r="D51" t="s">
        <v>67</v>
      </c>
      <c r="F51" t="s">
        <v>76</v>
      </c>
      <c r="G51" t="s">
        <v>77</v>
      </c>
      <c r="H51" t="s">
        <v>78</v>
      </c>
      <c r="I51" t="s">
        <v>76</v>
      </c>
      <c r="J51">
        <v>2021</v>
      </c>
      <c r="K51">
        <v>19</v>
      </c>
      <c r="L51">
        <v>8</v>
      </c>
      <c r="M51">
        <v>1040</v>
      </c>
      <c r="N51">
        <v>1048</v>
      </c>
      <c r="P51" t="s">
        <v>771</v>
      </c>
      <c r="R51" t="s">
        <v>804</v>
      </c>
      <c r="S51" t="b">
        <f t="shared" si="0"/>
        <v>0</v>
      </c>
    </row>
    <row r="52" spans="1:19" x14ac:dyDescent="0.2">
      <c r="A52" t="s">
        <v>17</v>
      </c>
      <c r="B52" t="s">
        <v>314</v>
      </c>
      <c r="C52" t="s">
        <v>19</v>
      </c>
      <c r="D52" t="s">
        <v>315</v>
      </c>
      <c r="E52" t="s">
        <v>62</v>
      </c>
      <c r="F52" t="s">
        <v>316</v>
      </c>
      <c r="G52" t="s">
        <v>317</v>
      </c>
      <c r="H52" t="s">
        <v>318</v>
      </c>
      <c r="I52" t="s">
        <v>316</v>
      </c>
      <c r="J52">
        <v>2018</v>
      </c>
      <c r="K52">
        <v>28</v>
      </c>
      <c r="L52">
        <v>4</v>
      </c>
      <c r="M52">
        <v>1676</v>
      </c>
      <c r="N52">
        <v>1687</v>
      </c>
      <c r="P52" t="s">
        <v>773</v>
      </c>
      <c r="R52" t="s">
        <v>804</v>
      </c>
      <c r="S52" t="b">
        <f t="shared" si="0"/>
        <v>0</v>
      </c>
    </row>
    <row r="53" spans="1:19" x14ac:dyDescent="0.2">
      <c r="A53" t="s">
        <v>17</v>
      </c>
      <c r="B53" t="s">
        <v>171</v>
      </c>
      <c r="C53" t="s">
        <v>19</v>
      </c>
      <c r="D53" t="s">
        <v>108</v>
      </c>
      <c r="F53" t="s">
        <v>172</v>
      </c>
      <c r="G53" t="s">
        <v>173</v>
      </c>
      <c r="H53" t="s">
        <v>174</v>
      </c>
      <c r="I53" t="s">
        <v>172</v>
      </c>
      <c r="J53">
        <v>2020</v>
      </c>
      <c r="K53">
        <v>241</v>
      </c>
      <c r="L53">
        <v>44</v>
      </c>
      <c r="M53">
        <v>1</v>
      </c>
      <c r="N53">
        <v>7</v>
      </c>
      <c r="P53" t="s">
        <v>773</v>
      </c>
      <c r="R53" t="s">
        <v>804</v>
      </c>
      <c r="S53" t="b">
        <f t="shared" si="0"/>
        <v>0</v>
      </c>
    </row>
    <row r="54" spans="1:19" x14ac:dyDescent="0.2">
      <c r="A54" t="s">
        <v>17</v>
      </c>
      <c r="B54" t="s">
        <v>216</v>
      </c>
      <c r="C54" t="s">
        <v>19</v>
      </c>
      <c r="D54" t="s">
        <v>217</v>
      </c>
      <c r="E54" t="s">
        <v>218</v>
      </c>
      <c r="F54" t="s">
        <v>219</v>
      </c>
      <c r="G54" t="s">
        <v>220</v>
      </c>
      <c r="H54" t="s">
        <v>221</v>
      </c>
      <c r="I54" t="s">
        <v>219</v>
      </c>
      <c r="J54">
        <v>2019</v>
      </c>
      <c r="K54">
        <v>92</v>
      </c>
      <c r="L54">
        <v>8</v>
      </c>
      <c r="M54">
        <v>1</v>
      </c>
      <c r="N54">
        <v>7</v>
      </c>
      <c r="P54" t="s">
        <v>771</v>
      </c>
      <c r="R54" t="s">
        <v>804</v>
      </c>
      <c r="S54" t="b">
        <f t="shared" si="0"/>
        <v>0</v>
      </c>
    </row>
    <row r="55" spans="1:19" x14ac:dyDescent="0.2">
      <c r="A55" t="s">
        <v>17</v>
      </c>
      <c r="B55" t="s">
        <v>280</v>
      </c>
      <c r="C55" t="s">
        <v>19</v>
      </c>
      <c r="D55" t="s">
        <v>281</v>
      </c>
      <c r="E55" t="s">
        <v>140</v>
      </c>
      <c r="F55" t="s">
        <v>282</v>
      </c>
      <c r="G55" t="s">
        <v>283</v>
      </c>
      <c r="H55" t="s">
        <v>284</v>
      </c>
      <c r="I55" t="s">
        <v>282</v>
      </c>
      <c r="J55">
        <v>2019</v>
      </c>
      <c r="K55">
        <v>23</v>
      </c>
      <c r="L55" t="s">
        <v>25</v>
      </c>
      <c r="M55">
        <v>1673</v>
      </c>
      <c r="N55">
        <v>1675</v>
      </c>
      <c r="P55" t="s">
        <v>771</v>
      </c>
      <c r="R55" t="s">
        <v>804</v>
      </c>
      <c r="S55" t="b">
        <f t="shared" si="0"/>
        <v>0</v>
      </c>
    </row>
    <row r="56" spans="1:19" x14ac:dyDescent="0.2">
      <c r="A56" t="s">
        <v>17</v>
      </c>
      <c r="B56" t="s">
        <v>439</v>
      </c>
      <c r="C56" t="s">
        <v>19</v>
      </c>
      <c r="D56" t="s">
        <v>385</v>
      </c>
      <c r="E56" t="s">
        <v>86</v>
      </c>
      <c r="F56" t="s">
        <v>375</v>
      </c>
      <c r="G56" t="s">
        <v>438</v>
      </c>
      <c r="H56" t="s">
        <v>384</v>
      </c>
      <c r="I56" t="s">
        <v>375</v>
      </c>
      <c r="J56">
        <v>2018</v>
      </c>
      <c r="K56">
        <v>10</v>
      </c>
      <c r="L56" t="s">
        <v>112</v>
      </c>
      <c r="M56">
        <v>1196</v>
      </c>
      <c r="N56">
        <v>1202</v>
      </c>
      <c r="P56" t="s">
        <v>770</v>
      </c>
      <c r="R56" t="s">
        <v>804</v>
      </c>
      <c r="S56" t="b">
        <f t="shared" si="0"/>
        <v>0</v>
      </c>
    </row>
    <row r="57" spans="1:19" x14ac:dyDescent="0.2">
      <c r="A57" t="s">
        <v>17</v>
      </c>
      <c r="B57" t="s">
        <v>147</v>
      </c>
      <c r="C57" t="s">
        <v>19</v>
      </c>
      <c r="D57" t="s">
        <v>148</v>
      </c>
      <c r="E57" t="s">
        <v>131</v>
      </c>
      <c r="F57" t="s">
        <v>149</v>
      </c>
      <c r="G57" t="s">
        <v>150</v>
      </c>
      <c r="H57" t="s">
        <v>151</v>
      </c>
      <c r="I57" t="s">
        <v>149</v>
      </c>
      <c r="J57">
        <v>2020</v>
      </c>
      <c r="K57">
        <v>32</v>
      </c>
      <c r="L57">
        <v>3</v>
      </c>
      <c r="M57">
        <v>1</v>
      </c>
      <c r="N57">
        <v>16</v>
      </c>
      <c r="P57" t="s">
        <v>772</v>
      </c>
      <c r="R57" t="s">
        <v>804</v>
      </c>
      <c r="S57" t="b">
        <f t="shared" si="0"/>
        <v>0</v>
      </c>
    </row>
    <row r="58" spans="1:19" x14ac:dyDescent="0.2">
      <c r="A58" t="s">
        <v>17</v>
      </c>
      <c r="B58" t="s">
        <v>129</v>
      </c>
      <c r="C58" t="s">
        <v>19</v>
      </c>
      <c r="D58" t="s">
        <v>130</v>
      </c>
      <c r="E58" t="s">
        <v>131</v>
      </c>
      <c r="F58" t="s">
        <v>132</v>
      </c>
      <c r="G58" t="s">
        <v>133</v>
      </c>
      <c r="H58" t="s">
        <v>134</v>
      </c>
      <c r="I58" t="s">
        <v>132</v>
      </c>
      <c r="J58">
        <v>2020</v>
      </c>
      <c r="K58">
        <v>48</v>
      </c>
      <c r="L58">
        <v>43</v>
      </c>
      <c r="M58">
        <v>43</v>
      </c>
      <c r="N58">
        <v>48</v>
      </c>
      <c r="P58" t="s">
        <v>771</v>
      </c>
      <c r="R58" t="s">
        <v>804</v>
      </c>
      <c r="S58" t="b">
        <f t="shared" si="0"/>
        <v>0</v>
      </c>
    </row>
    <row r="59" spans="1:19" x14ac:dyDescent="0.2">
      <c r="A59" t="s">
        <v>17</v>
      </c>
      <c r="B59" t="s">
        <v>378</v>
      </c>
      <c r="C59" t="s">
        <v>19</v>
      </c>
      <c r="D59" t="s">
        <v>379</v>
      </c>
      <c r="E59" t="s">
        <v>55</v>
      </c>
      <c r="F59" t="s">
        <v>380</v>
      </c>
      <c r="G59" t="s">
        <v>381</v>
      </c>
      <c r="H59" t="s">
        <v>382</v>
      </c>
      <c r="I59" t="s">
        <v>380</v>
      </c>
      <c r="J59">
        <v>2018</v>
      </c>
      <c r="K59">
        <v>13</v>
      </c>
      <c r="L59" t="s">
        <v>25</v>
      </c>
      <c r="M59">
        <v>933</v>
      </c>
      <c r="N59">
        <v>938</v>
      </c>
      <c r="P59" t="s">
        <v>773</v>
      </c>
      <c r="R59" t="s">
        <v>804</v>
      </c>
      <c r="S59" t="b">
        <f t="shared" si="0"/>
        <v>0</v>
      </c>
    </row>
    <row r="60" spans="1:19" x14ac:dyDescent="0.2">
      <c r="A60" t="s">
        <v>17</v>
      </c>
      <c r="B60" t="s">
        <v>66</v>
      </c>
      <c r="C60" t="s">
        <v>19</v>
      </c>
      <c r="D60" t="s">
        <v>67</v>
      </c>
      <c r="F60" t="s">
        <v>68</v>
      </c>
      <c r="G60" t="s">
        <v>69</v>
      </c>
      <c r="H60" t="s">
        <v>70</v>
      </c>
      <c r="I60" t="s">
        <v>68</v>
      </c>
      <c r="J60">
        <v>2021</v>
      </c>
      <c r="K60">
        <v>12</v>
      </c>
      <c r="L60">
        <v>5</v>
      </c>
      <c r="M60">
        <v>1</v>
      </c>
      <c r="N60">
        <v>15</v>
      </c>
      <c r="P60" t="s">
        <v>771</v>
      </c>
      <c r="R60" t="s">
        <v>804</v>
      </c>
      <c r="S60" t="b">
        <f t="shared" si="0"/>
        <v>0</v>
      </c>
    </row>
    <row r="61" spans="1:19" x14ac:dyDescent="0.2">
      <c r="A61" t="s">
        <v>17</v>
      </c>
      <c r="B61" t="s">
        <v>231</v>
      </c>
      <c r="C61" t="s">
        <v>19</v>
      </c>
      <c r="D61" t="s">
        <v>232</v>
      </c>
      <c r="E61" t="s">
        <v>140</v>
      </c>
      <c r="F61" t="s">
        <v>233</v>
      </c>
      <c r="G61" t="s">
        <v>234</v>
      </c>
      <c r="H61" t="s">
        <v>235</v>
      </c>
      <c r="I61" t="s">
        <v>233</v>
      </c>
      <c r="J61">
        <v>2019</v>
      </c>
      <c r="K61">
        <v>622</v>
      </c>
      <c r="L61" t="s">
        <v>112</v>
      </c>
      <c r="M61">
        <v>622</v>
      </c>
      <c r="N61">
        <v>634</v>
      </c>
      <c r="P61" t="s">
        <v>771</v>
      </c>
      <c r="R61" t="s">
        <v>804</v>
      </c>
      <c r="S61" t="b">
        <f t="shared" si="0"/>
        <v>0</v>
      </c>
    </row>
    <row r="62" spans="1:19" x14ac:dyDescent="0.2">
      <c r="A62" t="s">
        <v>17</v>
      </c>
      <c r="B62" t="s">
        <v>389</v>
      </c>
      <c r="C62" t="s">
        <v>19</v>
      </c>
      <c r="D62" t="s">
        <v>769</v>
      </c>
      <c r="E62" t="s">
        <v>86</v>
      </c>
      <c r="F62" t="s">
        <v>104</v>
      </c>
      <c r="G62" t="s">
        <v>357</v>
      </c>
      <c r="H62" t="s">
        <v>111</v>
      </c>
      <c r="I62" t="s">
        <v>104</v>
      </c>
      <c r="J62">
        <v>2018</v>
      </c>
      <c r="K62">
        <v>124</v>
      </c>
      <c r="L62">
        <v>564</v>
      </c>
      <c r="M62">
        <v>1</v>
      </c>
      <c r="N62">
        <v>6</v>
      </c>
      <c r="P62" t="s">
        <v>773</v>
      </c>
      <c r="R62" t="s">
        <v>804</v>
      </c>
      <c r="S62" t="b">
        <f t="shared" si="0"/>
        <v>0</v>
      </c>
    </row>
    <row r="63" spans="1:19" x14ac:dyDescent="0.2">
      <c r="A63" t="s">
        <v>17</v>
      </c>
      <c r="B63" t="s">
        <v>206</v>
      </c>
      <c r="C63" t="s">
        <v>19</v>
      </c>
      <c r="D63" t="s">
        <v>67</v>
      </c>
      <c r="F63" t="s">
        <v>207</v>
      </c>
      <c r="G63" t="s">
        <v>208</v>
      </c>
      <c r="H63" t="s">
        <v>209</v>
      </c>
      <c r="I63" t="s">
        <v>207</v>
      </c>
      <c r="J63">
        <v>2019</v>
      </c>
      <c r="K63">
        <v>53</v>
      </c>
      <c r="L63">
        <v>4</v>
      </c>
      <c r="M63">
        <v>310</v>
      </c>
      <c r="N63">
        <v>315</v>
      </c>
      <c r="P63" t="s">
        <v>771</v>
      </c>
      <c r="R63" t="s">
        <v>804</v>
      </c>
      <c r="S63" t="b">
        <f t="shared" si="0"/>
        <v>0</v>
      </c>
    </row>
    <row r="64" spans="1:19" x14ac:dyDescent="0.2">
      <c r="A64" t="s">
        <v>17</v>
      </c>
      <c r="B64" t="s">
        <v>246</v>
      </c>
      <c r="C64" t="s">
        <v>19</v>
      </c>
      <c r="D64" t="s">
        <v>67</v>
      </c>
      <c r="F64" t="s">
        <v>247</v>
      </c>
      <c r="G64" t="s">
        <v>248</v>
      </c>
      <c r="H64" t="s">
        <v>249</v>
      </c>
      <c r="I64" t="s">
        <v>247</v>
      </c>
      <c r="J64">
        <v>2019</v>
      </c>
      <c r="K64">
        <v>51</v>
      </c>
      <c r="L64" t="s">
        <v>112</v>
      </c>
      <c r="M64">
        <v>1</v>
      </c>
      <c r="N64">
        <v>13</v>
      </c>
      <c r="P64" t="s">
        <v>771</v>
      </c>
      <c r="R64" t="s">
        <v>804</v>
      </c>
      <c r="S64" t="b">
        <f t="shared" si="0"/>
        <v>0</v>
      </c>
    </row>
    <row r="65" spans="1:19" x14ac:dyDescent="0.2">
      <c r="A65" t="s">
        <v>17</v>
      </c>
      <c r="B65" t="s">
        <v>319</v>
      </c>
      <c r="C65" t="s">
        <v>19</v>
      </c>
      <c r="D65" t="s">
        <v>320</v>
      </c>
      <c r="E65" t="s">
        <v>38</v>
      </c>
      <c r="F65" t="s">
        <v>321</v>
      </c>
      <c r="H65" t="s">
        <v>322</v>
      </c>
      <c r="I65" t="s">
        <v>321</v>
      </c>
      <c r="J65">
        <v>2018</v>
      </c>
      <c r="K65">
        <v>33</v>
      </c>
      <c r="L65">
        <v>2</v>
      </c>
      <c r="M65">
        <v>1</v>
      </c>
      <c r="N65">
        <v>8</v>
      </c>
      <c r="P65" t="s">
        <v>771</v>
      </c>
      <c r="R65" t="s">
        <v>804</v>
      </c>
      <c r="S65" t="b">
        <f t="shared" si="0"/>
        <v>0</v>
      </c>
    </row>
    <row r="66" spans="1:19" x14ac:dyDescent="0.2">
      <c r="A66" t="s">
        <v>17</v>
      </c>
      <c r="B66" t="s">
        <v>90</v>
      </c>
      <c r="C66" t="s">
        <v>19</v>
      </c>
      <c r="D66" t="s">
        <v>91</v>
      </c>
      <c r="E66" t="s">
        <v>55</v>
      </c>
      <c r="F66" t="s">
        <v>56</v>
      </c>
      <c r="G66" t="s">
        <v>57</v>
      </c>
      <c r="H66" t="s">
        <v>58</v>
      </c>
      <c r="I66" t="s">
        <v>56</v>
      </c>
      <c r="J66">
        <v>2021</v>
      </c>
      <c r="K66">
        <v>56</v>
      </c>
      <c r="L66">
        <v>2</v>
      </c>
      <c r="M66">
        <v>1</v>
      </c>
      <c r="N66">
        <v>3</v>
      </c>
      <c r="P66" t="s">
        <v>773</v>
      </c>
      <c r="Q66" t="s">
        <v>772</v>
      </c>
      <c r="R66" t="s">
        <v>804</v>
      </c>
      <c r="S66" t="b">
        <f t="shared" si="0"/>
        <v>0</v>
      </c>
    </row>
    <row r="67" spans="1:19" x14ac:dyDescent="0.2">
      <c r="A67" t="s">
        <v>17</v>
      </c>
      <c r="B67" t="s">
        <v>48</v>
      </c>
      <c r="C67" t="s">
        <v>19</v>
      </c>
      <c r="D67" t="s">
        <v>49</v>
      </c>
      <c r="E67" t="s">
        <v>38</v>
      </c>
      <c r="F67" t="s">
        <v>50</v>
      </c>
      <c r="G67" t="s">
        <v>51</v>
      </c>
      <c r="H67" t="s">
        <v>52</v>
      </c>
      <c r="I67" t="s">
        <v>50</v>
      </c>
      <c r="J67">
        <v>2021</v>
      </c>
      <c r="K67">
        <v>26</v>
      </c>
      <c r="L67">
        <v>2</v>
      </c>
      <c r="M67">
        <v>278</v>
      </c>
      <c r="N67">
        <v>282</v>
      </c>
      <c r="P67" t="s">
        <v>771</v>
      </c>
      <c r="R67" t="s">
        <v>804</v>
      </c>
      <c r="S67" t="b">
        <f t="shared" ref="S67:S94" si="1">ISNUMBER(SEARCH(R67,D67))</f>
        <v>0</v>
      </c>
    </row>
    <row r="68" spans="1:19" x14ac:dyDescent="0.2">
      <c r="A68" t="s">
        <v>17</v>
      </c>
      <c r="B68" t="s">
        <v>453</v>
      </c>
      <c r="C68" t="s">
        <v>19</v>
      </c>
      <c r="D68" t="s">
        <v>326</v>
      </c>
      <c r="E68" t="s">
        <v>21</v>
      </c>
      <c r="F68" t="s">
        <v>454</v>
      </c>
      <c r="G68" t="s">
        <v>455</v>
      </c>
      <c r="H68" t="s">
        <v>456</v>
      </c>
      <c r="I68" t="s">
        <v>454</v>
      </c>
      <c r="J68">
        <v>2018</v>
      </c>
      <c r="K68">
        <v>300</v>
      </c>
      <c r="L68" t="s">
        <v>25</v>
      </c>
      <c r="M68">
        <v>45</v>
      </c>
      <c r="N68">
        <v>68</v>
      </c>
      <c r="P68" t="s">
        <v>772</v>
      </c>
      <c r="R68" t="s">
        <v>804</v>
      </c>
      <c r="S68" t="b">
        <f t="shared" si="1"/>
        <v>0</v>
      </c>
    </row>
    <row r="69" spans="1:19" x14ac:dyDescent="0.2">
      <c r="A69" t="s">
        <v>17</v>
      </c>
      <c r="B69" t="s">
        <v>451</v>
      </c>
      <c r="C69" t="s">
        <v>19</v>
      </c>
      <c r="D69" t="s">
        <v>385</v>
      </c>
      <c r="E69" t="s">
        <v>140</v>
      </c>
      <c r="F69" t="s">
        <v>282</v>
      </c>
      <c r="G69" t="s">
        <v>452</v>
      </c>
      <c r="H69" t="s">
        <v>284</v>
      </c>
      <c r="I69" t="s">
        <v>282</v>
      </c>
      <c r="J69">
        <v>2018</v>
      </c>
      <c r="K69">
        <v>23</v>
      </c>
      <c r="L69">
        <v>1</v>
      </c>
      <c r="M69">
        <v>54</v>
      </c>
      <c r="N69">
        <v>70</v>
      </c>
      <c r="P69" t="s">
        <v>770</v>
      </c>
      <c r="Q69" t="s">
        <v>771</v>
      </c>
      <c r="R69" t="s">
        <v>804</v>
      </c>
      <c r="S69" t="b">
        <f t="shared" si="1"/>
        <v>0</v>
      </c>
    </row>
    <row r="70" spans="1:19" x14ac:dyDescent="0.2">
      <c r="A70" t="s">
        <v>17</v>
      </c>
      <c r="B70" t="s">
        <v>168</v>
      </c>
      <c r="C70" t="s">
        <v>19</v>
      </c>
      <c r="D70" t="s">
        <v>169</v>
      </c>
      <c r="E70" t="s">
        <v>86</v>
      </c>
      <c r="F70" t="s">
        <v>72</v>
      </c>
      <c r="G70" t="s">
        <v>170</v>
      </c>
      <c r="H70" t="s">
        <v>74</v>
      </c>
      <c r="I70" t="s">
        <v>72</v>
      </c>
      <c r="J70">
        <v>2020</v>
      </c>
      <c r="K70">
        <v>129</v>
      </c>
      <c r="L70" t="s">
        <v>25</v>
      </c>
      <c r="M70">
        <v>190</v>
      </c>
      <c r="N70">
        <v>198</v>
      </c>
      <c r="P70" t="s">
        <v>771</v>
      </c>
      <c r="R70" t="s">
        <v>804</v>
      </c>
      <c r="S70" t="b">
        <f t="shared" si="1"/>
        <v>0</v>
      </c>
    </row>
    <row r="71" spans="1:19" x14ac:dyDescent="0.2">
      <c r="A71" t="s">
        <v>17</v>
      </c>
      <c r="B71" t="s">
        <v>236</v>
      </c>
      <c r="C71" t="s">
        <v>19</v>
      </c>
      <c r="D71" t="s">
        <v>237</v>
      </c>
      <c r="E71" t="s">
        <v>38</v>
      </c>
      <c r="F71" t="s">
        <v>238</v>
      </c>
      <c r="G71" t="s">
        <v>239</v>
      </c>
      <c r="H71" t="s">
        <v>240</v>
      </c>
      <c r="I71" t="s">
        <v>238</v>
      </c>
      <c r="J71">
        <v>2019</v>
      </c>
      <c r="K71">
        <v>852</v>
      </c>
      <c r="L71" t="s">
        <v>112</v>
      </c>
      <c r="M71">
        <v>1</v>
      </c>
      <c r="N71">
        <v>9</v>
      </c>
      <c r="P71" t="s">
        <v>771</v>
      </c>
      <c r="Q71" t="s">
        <v>770</v>
      </c>
      <c r="R71" t="s">
        <v>804</v>
      </c>
      <c r="S71" t="b">
        <f t="shared" si="1"/>
        <v>0</v>
      </c>
    </row>
    <row r="72" spans="1:19" x14ac:dyDescent="0.2">
      <c r="A72" t="s">
        <v>17</v>
      </c>
      <c r="B72" t="s">
        <v>373</v>
      </c>
      <c r="C72" t="s">
        <v>19</v>
      </c>
      <c r="D72" t="s">
        <v>374</v>
      </c>
      <c r="E72" t="s">
        <v>86</v>
      </c>
      <c r="F72" t="s">
        <v>375</v>
      </c>
      <c r="G72" t="s">
        <v>376</v>
      </c>
      <c r="H72" t="s">
        <v>377</v>
      </c>
      <c r="I72" t="s">
        <v>375</v>
      </c>
      <c r="J72">
        <v>2018</v>
      </c>
      <c r="K72">
        <v>10</v>
      </c>
      <c r="L72" t="s">
        <v>112</v>
      </c>
      <c r="M72">
        <v>3680</v>
      </c>
      <c r="N72">
        <v>3689</v>
      </c>
      <c r="P72" t="s">
        <v>770</v>
      </c>
      <c r="Q72" t="s">
        <v>771</v>
      </c>
      <c r="R72" t="s">
        <v>804</v>
      </c>
      <c r="S72" t="b">
        <f t="shared" si="1"/>
        <v>0</v>
      </c>
    </row>
    <row r="73" spans="1:19" x14ac:dyDescent="0.2">
      <c r="A73" t="s">
        <v>17</v>
      </c>
      <c r="B73" t="s">
        <v>92</v>
      </c>
      <c r="C73" t="s">
        <v>19</v>
      </c>
      <c r="D73" t="s">
        <v>93</v>
      </c>
      <c r="E73" t="s">
        <v>62</v>
      </c>
      <c r="F73" t="s">
        <v>94</v>
      </c>
      <c r="G73" t="s">
        <v>95</v>
      </c>
      <c r="H73" t="s">
        <v>96</v>
      </c>
      <c r="I73" t="s">
        <v>94</v>
      </c>
      <c r="J73">
        <v>2020</v>
      </c>
      <c r="K73">
        <v>18</v>
      </c>
      <c r="L73">
        <v>4</v>
      </c>
      <c r="M73">
        <v>1</v>
      </c>
      <c r="N73">
        <v>19</v>
      </c>
      <c r="P73" t="s">
        <v>771</v>
      </c>
      <c r="R73" t="s">
        <v>804</v>
      </c>
      <c r="S73" t="b">
        <f t="shared" si="1"/>
        <v>0</v>
      </c>
    </row>
    <row r="74" spans="1:19" x14ac:dyDescent="0.2">
      <c r="A74" t="s">
        <v>17</v>
      </c>
      <c r="B74" t="s">
        <v>273</v>
      </c>
      <c r="C74" t="s">
        <v>19</v>
      </c>
      <c r="D74" t="s">
        <v>108</v>
      </c>
      <c r="E74" t="s">
        <v>131</v>
      </c>
      <c r="F74" t="s">
        <v>269</v>
      </c>
      <c r="G74" t="s">
        <v>274</v>
      </c>
      <c r="H74" t="s">
        <v>271</v>
      </c>
      <c r="I74" t="s">
        <v>269</v>
      </c>
      <c r="J74">
        <v>2019</v>
      </c>
      <c r="K74">
        <v>32</v>
      </c>
      <c r="L74">
        <v>5</v>
      </c>
      <c r="M74">
        <v>1383</v>
      </c>
      <c r="N74">
        <v>1388</v>
      </c>
      <c r="P74" t="s">
        <v>773</v>
      </c>
      <c r="R74" t="s">
        <v>804</v>
      </c>
      <c r="S74" t="b">
        <f t="shared" si="1"/>
        <v>0</v>
      </c>
    </row>
    <row r="75" spans="1:19" x14ac:dyDescent="0.2">
      <c r="A75" t="s">
        <v>17</v>
      </c>
      <c r="B75" t="s">
        <v>139</v>
      </c>
      <c r="C75" t="s">
        <v>19</v>
      </c>
      <c r="D75" t="s">
        <v>108</v>
      </c>
      <c r="E75" t="s">
        <v>140</v>
      </c>
      <c r="F75" t="s">
        <v>141</v>
      </c>
      <c r="G75" t="s">
        <v>142</v>
      </c>
      <c r="H75" t="s">
        <v>143</v>
      </c>
      <c r="I75" t="s">
        <v>141</v>
      </c>
      <c r="J75">
        <v>2020</v>
      </c>
      <c r="K75">
        <v>10</v>
      </c>
      <c r="L75">
        <v>16</v>
      </c>
      <c r="M75">
        <v>1</v>
      </c>
      <c r="N75">
        <v>12</v>
      </c>
      <c r="P75" t="s">
        <v>773</v>
      </c>
      <c r="R75" t="s">
        <v>804</v>
      </c>
      <c r="S75" t="b">
        <f t="shared" si="1"/>
        <v>0</v>
      </c>
    </row>
    <row r="76" spans="1:19" x14ac:dyDescent="0.2">
      <c r="A76" t="s">
        <v>17</v>
      </c>
      <c r="B76" t="s">
        <v>342</v>
      </c>
      <c r="C76" t="s">
        <v>19</v>
      </c>
      <c r="D76" t="s">
        <v>108</v>
      </c>
      <c r="E76" t="s">
        <v>131</v>
      </c>
      <c r="F76" t="s">
        <v>104</v>
      </c>
      <c r="G76" t="s">
        <v>343</v>
      </c>
      <c r="H76" t="s">
        <v>111</v>
      </c>
      <c r="I76" t="s">
        <v>104</v>
      </c>
      <c r="J76">
        <v>2018</v>
      </c>
      <c r="K76">
        <v>127</v>
      </c>
      <c r="L76">
        <v>698</v>
      </c>
      <c r="M76">
        <v>1</v>
      </c>
      <c r="N76">
        <v>11</v>
      </c>
      <c r="P76" t="s">
        <v>773</v>
      </c>
      <c r="R76" t="s">
        <v>804</v>
      </c>
      <c r="S76" t="b">
        <f t="shared" si="1"/>
        <v>0</v>
      </c>
    </row>
    <row r="77" spans="1:19" x14ac:dyDescent="0.2">
      <c r="A77" t="s">
        <v>17</v>
      </c>
      <c r="B77" t="s">
        <v>222</v>
      </c>
      <c r="C77" t="s">
        <v>19</v>
      </c>
      <c r="D77" t="s">
        <v>223</v>
      </c>
      <c r="E77" t="s">
        <v>55</v>
      </c>
      <c r="F77" t="s">
        <v>81</v>
      </c>
      <c r="G77" t="s">
        <v>224</v>
      </c>
      <c r="H77" t="s">
        <v>225</v>
      </c>
      <c r="I77" t="s">
        <v>81</v>
      </c>
      <c r="J77">
        <v>2019</v>
      </c>
      <c r="K77">
        <v>39</v>
      </c>
      <c r="L77" t="s">
        <v>25</v>
      </c>
      <c r="M77">
        <v>18041</v>
      </c>
      <c r="N77">
        <v>18048</v>
      </c>
      <c r="P77" t="s">
        <v>770</v>
      </c>
      <c r="Q77" t="s">
        <v>771</v>
      </c>
      <c r="R77" t="s">
        <v>804</v>
      </c>
      <c r="S77" t="b">
        <f t="shared" si="1"/>
        <v>0</v>
      </c>
    </row>
    <row r="78" spans="1:19" x14ac:dyDescent="0.2">
      <c r="A78" t="s">
        <v>17</v>
      </c>
      <c r="B78" t="s">
        <v>79</v>
      </c>
      <c r="C78" t="s">
        <v>19</v>
      </c>
      <c r="D78" t="s">
        <v>80</v>
      </c>
      <c r="E78" t="s">
        <v>55</v>
      </c>
      <c r="F78" t="s">
        <v>81</v>
      </c>
      <c r="G78" t="s">
        <v>82</v>
      </c>
      <c r="H78" t="s">
        <v>83</v>
      </c>
      <c r="I78" t="s">
        <v>81</v>
      </c>
      <c r="J78">
        <v>2021</v>
      </c>
      <c r="K78">
        <v>45</v>
      </c>
      <c r="L78" t="s">
        <v>25</v>
      </c>
      <c r="M78">
        <v>590</v>
      </c>
      <c r="N78">
        <v>596</v>
      </c>
      <c r="P78" t="s">
        <v>770</v>
      </c>
      <c r="Q78" t="s">
        <v>771</v>
      </c>
      <c r="R78" t="s">
        <v>804</v>
      </c>
      <c r="S78" t="b">
        <f t="shared" si="1"/>
        <v>0</v>
      </c>
    </row>
    <row r="79" spans="1:19" x14ac:dyDescent="0.2">
      <c r="A79" t="s">
        <v>17</v>
      </c>
      <c r="B79" t="s">
        <v>211</v>
      </c>
      <c r="C79" t="s">
        <v>19</v>
      </c>
      <c r="D79" t="s">
        <v>212</v>
      </c>
      <c r="E79" t="s">
        <v>213</v>
      </c>
      <c r="F79" t="s">
        <v>214</v>
      </c>
      <c r="H79" t="s">
        <v>215</v>
      </c>
      <c r="I79" t="s">
        <v>214</v>
      </c>
      <c r="J79">
        <v>2019</v>
      </c>
      <c r="K79">
        <v>36</v>
      </c>
      <c r="L79">
        <v>2</v>
      </c>
      <c r="M79">
        <v>139</v>
      </c>
      <c r="N79">
        <v>143</v>
      </c>
      <c r="P79" t="s">
        <v>773</v>
      </c>
      <c r="R79" t="s">
        <v>804</v>
      </c>
      <c r="S79" t="b">
        <f t="shared" si="1"/>
        <v>0</v>
      </c>
    </row>
    <row r="80" spans="1:19" x14ac:dyDescent="0.2">
      <c r="A80" t="s">
        <v>17</v>
      </c>
      <c r="B80" t="s">
        <v>18</v>
      </c>
      <c r="C80" t="s">
        <v>19</v>
      </c>
      <c r="D80" t="s">
        <v>20</v>
      </c>
      <c r="E80" t="s">
        <v>21</v>
      </c>
      <c r="F80" t="s">
        <v>22</v>
      </c>
      <c r="G80" t="s">
        <v>23</v>
      </c>
      <c r="H80" t="s">
        <v>24</v>
      </c>
      <c r="I80" t="s">
        <v>22</v>
      </c>
      <c r="J80">
        <v>2022</v>
      </c>
      <c r="K80">
        <v>15</v>
      </c>
      <c r="L80" t="s">
        <v>25</v>
      </c>
      <c r="M80">
        <v>133307</v>
      </c>
      <c r="N80" t="s">
        <v>26</v>
      </c>
      <c r="P80" t="s">
        <v>770</v>
      </c>
      <c r="R80" t="s">
        <v>804</v>
      </c>
      <c r="S80" t="b">
        <f t="shared" si="1"/>
        <v>0</v>
      </c>
    </row>
    <row r="81" spans="1:19" x14ac:dyDescent="0.2">
      <c r="A81" t="s">
        <v>17</v>
      </c>
      <c r="B81" t="s">
        <v>59</v>
      </c>
      <c r="C81" t="s">
        <v>60</v>
      </c>
      <c r="D81" t="s">
        <v>61</v>
      </c>
      <c r="E81" t="s">
        <v>62</v>
      </c>
      <c r="F81" t="s">
        <v>63</v>
      </c>
      <c r="G81" t="s">
        <v>64</v>
      </c>
      <c r="H81" t="s">
        <v>65</v>
      </c>
      <c r="I81" t="s">
        <v>63</v>
      </c>
      <c r="J81">
        <v>2021</v>
      </c>
      <c r="K81">
        <v>116</v>
      </c>
      <c r="L81" t="s">
        <v>42</v>
      </c>
      <c r="M81">
        <v>1</v>
      </c>
      <c r="N81">
        <v>18</v>
      </c>
      <c r="P81" t="s">
        <v>771</v>
      </c>
      <c r="R81" t="s">
        <v>804</v>
      </c>
      <c r="S81" t="b">
        <f t="shared" si="1"/>
        <v>0</v>
      </c>
    </row>
    <row r="82" spans="1:19" x14ac:dyDescent="0.2">
      <c r="A82" t="s">
        <v>17</v>
      </c>
      <c r="B82" t="s">
        <v>124</v>
      </c>
      <c r="C82" t="s">
        <v>19</v>
      </c>
      <c r="D82" t="s">
        <v>125</v>
      </c>
      <c r="E82" t="s">
        <v>109</v>
      </c>
      <c r="F82" t="s">
        <v>126</v>
      </c>
      <c r="G82" t="s">
        <v>127</v>
      </c>
      <c r="H82" t="s">
        <v>128</v>
      </c>
      <c r="I82" t="s">
        <v>126</v>
      </c>
      <c r="J82">
        <v>2020</v>
      </c>
      <c r="K82">
        <v>235</v>
      </c>
      <c r="L82" t="s">
        <v>25</v>
      </c>
      <c r="M82">
        <v>1183</v>
      </c>
      <c r="N82">
        <v>1185</v>
      </c>
      <c r="P82" t="s">
        <v>771</v>
      </c>
      <c r="R82" t="s">
        <v>804</v>
      </c>
      <c r="S82" t="b">
        <f t="shared" si="1"/>
        <v>0</v>
      </c>
    </row>
    <row r="83" spans="1:19" x14ac:dyDescent="0.2">
      <c r="A83" t="s">
        <v>17</v>
      </c>
      <c r="B83" t="s">
        <v>180</v>
      </c>
      <c r="C83" t="s">
        <v>19</v>
      </c>
      <c r="D83" t="s">
        <v>153</v>
      </c>
      <c r="E83" t="s">
        <v>131</v>
      </c>
      <c r="F83" t="s">
        <v>181</v>
      </c>
      <c r="G83" t="s">
        <v>182</v>
      </c>
      <c r="H83" t="s">
        <v>183</v>
      </c>
      <c r="I83" t="s">
        <v>181</v>
      </c>
      <c r="J83">
        <v>2020</v>
      </c>
      <c r="K83">
        <v>93</v>
      </c>
      <c r="L83" t="s">
        <v>25</v>
      </c>
      <c r="M83">
        <v>102696</v>
      </c>
      <c r="N83">
        <v>102697</v>
      </c>
      <c r="P83" t="s">
        <v>771</v>
      </c>
      <c r="R83" t="s">
        <v>804</v>
      </c>
      <c r="S83" t="b">
        <f t="shared" si="1"/>
        <v>0</v>
      </c>
    </row>
    <row r="84" spans="1:19" x14ac:dyDescent="0.2">
      <c r="A84" t="s">
        <v>17</v>
      </c>
      <c r="B84" t="s">
        <v>102</v>
      </c>
      <c r="C84" t="s">
        <v>19</v>
      </c>
      <c r="D84" t="s">
        <v>103</v>
      </c>
      <c r="F84" t="s">
        <v>104</v>
      </c>
      <c r="G84" t="s">
        <v>105</v>
      </c>
      <c r="H84" t="s">
        <v>106</v>
      </c>
      <c r="I84" t="s">
        <v>104</v>
      </c>
      <c r="J84">
        <v>2020</v>
      </c>
      <c r="K84">
        <v>126</v>
      </c>
      <c r="L84" t="s">
        <v>25</v>
      </c>
      <c r="M84" t="s">
        <v>32</v>
      </c>
      <c r="N84" t="s">
        <v>25</v>
      </c>
      <c r="P84" t="s">
        <v>773</v>
      </c>
      <c r="R84" t="s">
        <v>804</v>
      </c>
      <c r="S84" t="b">
        <f t="shared" si="1"/>
        <v>0</v>
      </c>
    </row>
    <row r="85" spans="1:19" x14ac:dyDescent="0.2">
      <c r="A85" t="s">
        <v>17</v>
      </c>
      <c r="B85" t="s">
        <v>226</v>
      </c>
      <c r="C85" t="s">
        <v>19</v>
      </c>
      <c r="D85" t="s">
        <v>227</v>
      </c>
      <c r="E85" t="s">
        <v>140</v>
      </c>
      <c r="F85" t="s">
        <v>228</v>
      </c>
      <c r="G85" t="s">
        <v>229</v>
      </c>
      <c r="H85" t="s">
        <v>230</v>
      </c>
      <c r="I85" t="s">
        <v>228</v>
      </c>
      <c r="J85">
        <v>2019</v>
      </c>
      <c r="K85">
        <v>7</v>
      </c>
      <c r="L85" t="s">
        <v>25</v>
      </c>
      <c r="M85">
        <v>1</v>
      </c>
      <c r="N85">
        <v>10</v>
      </c>
      <c r="P85" t="s">
        <v>771</v>
      </c>
      <c r="Q85" t="s">
        <v>770</v>
      </c>
      <c r="R85" t="s">
        <v>804</v>
      </c>
      <c r="S85" t="b">
        <f t="shared" si="1"/>
        <v>0</v>
      </c>
    </row>
    <row r="86" spans="1:19" x14ac:dyDescent="0.2">
      <c r="A86" t="s">
        <v>17</v>
      </c>
      <c r="B86" t="s">
        <v>267</v>
      </c>
      <c r="C86" t="s">
        <v>19</v>
      </c>
      <c r="D86" t="s">
        <v>268</v>
      </c>
      <c r="E86" t="s">
        <v>140</v>
      </c>
      <c r="F86" t="s">
        <v>269</v>
      </c>
      <c r="G86" t="s">
        <v>270</v>
      </c>
      <c r="H86" t="s">
        <v>271</v>
      </c>
      <c r="I86" t="s">
        <v>269</v>
      </c>
      <c r="J86">
        <v>2019</v>
      </c>
      <c r="K86">
        <v>31</v>
      </c>
      <c r="L86" t="s">
        <v>112</v>
      </c>
      <c r="M86">
        <v>1</v>
      </c>
      <c r="N86">
        <v>4</v>
      </c>
      <c r="P86" t="s">
        <v>773</v>
      </c>
      <c r="R86" t="s">
        <v>804</v>
      </c>
      <c r="S86" t="b">
        <f t="shared" si="1"/>
        <v>0</v>
      </c>
    </row>
    <row r="87" spans="1:19" x14ac:dyDescent="0.2">
      <c r="A87" t="s">
        <v>17</v>
      </c>
      <c r="B87" t="s">
        <v>162</v>
      </c>
      <c r="C87" t="s">
        <v>19</v>
      </c>
      <c r="D87" t="s">
        <v>163</v>
      </c>
      <c r="E87" t="s">
        <v>164</v>
      </c>
      <c r="F87" t="s">
        <v>165</v>
      </c>
      <c r="G87" t="s">
        <v>166</v>
      </c>
      <c r="H87" t="s">
        <v>167</v>
      </c>
      <c r="I87" t="s">
        <v>165</v>
      </c>
      <c r="J87">
        <v>2020</v>
      </c>
      <c r="K87">
        <v>80</v>
      </c>
      <c r="L87" t="s">
        <v>112</v>
      </c>
      <c r="M87">
        <v>1</v>
      </c>
      <c r="N87">
        <v>35</v>
      </c>
      <c r="P87" t="s">
        <v>774</v>
      </c>
      <c r="R87" t="s">
        <v>804</v>
      </c>
      <c r="S87" t="b">
        <f t="shared" si="1"/>
        <v>0</v>
      </c>
    </row>
    <row r="88" spans="1:19" x14ac:dyDescent="0.2">
      <c r="A88" t="s">
        <v>17</v>
      </c>
      <c r="B88" t="s">
        <v>117</v>
      </c>
      <c r="C88" t="s">
        <v>19</v>
      </c>
      <c r="D88" t="s">
        <v>67</v>
      </c>
      <c r="F88" t="s">
        <v>72</v>
      </c>
      <c r="G88" t="s">
        <v>118</v>
      </c>
      <c r="H88" t="s">
        <v>74</v>
      </c>
      <c r="I88" t="s">
        <v>72</v>
      </c>
      <c r="J88">
        <v>2020</v>
      </c>
      <c r="K88">
        <v>131</v>
      </c>
      <c r="L88">
        <v>1</v>
      </c>
      <c r="M88">
        <v>163</v>
      </c>
      <c r="N88">
        <v>171</v>
      </c>
      <c r="P88" t="s">
        <v>771</v>
      </c>
      <c r="R88" t="s">
        <v>804</v>
      </c>
      <c r="S88" t="b">
        <f t="shared" si="1"/>
        <v>0</v>
      </c>
    </row>
    <row r="89" spans="1:19" x14ac:dyDescent="0.2">
      <c r="A89" t="s">
        <v>17</v>
      </c>
      <c r="B89" t="s">
        <v>144</v>
      </c>
      <c r="C89" t="s">
        <v>19</v>
      </c>
      <c r="D89" t="s">
        <v>145</v>
      </c>
      <c r="E89" t="s">
        <v>55</v>
      </c>
      <c r="F89" t="s">
        <v>56</v>
      </c>
      <c r="G89" t="s">
        <v>146</v>
      </c>
      <c r="H89" t="s">
        <v>58</v>
      </c>
      <c r="I89" t="s">
        <v>56</v>
      </c>
      <c r="J89">
        <v>2020</v>
      </c>
      <c r="K89">
        <v>55</v>
      </c>
      <c r="L89">
        <v>5</v>
      </c>
      <c r="M89">
        <v>55022</v>
      </c>
      <c r="N89">
        <v>55027</v>
      </c>
      <c r="P89" t="s">
        <v>773</v>
      </c>
      <c r="Q89" t="s">
        <v>772</v>
      </c>
      <c r="R89" t="s">
        <v>804</v>
      </c>
      <c r="S89" t="b">
        <f t="shared" si="1"/>
        <v>0</v>
      </c>
    </row>
    <row r="90" spans="1:19" x14ac:dyDescent="0.2">
      <c r="A90" t="s">
        <v>17</v>
      </c>
      <c r="B90" t="s">
        <v>409</v>
      </c>
      <c r="C90" t="s">
        <v>19</v>
      </c>
      <c r="D90" t="s">
        <v>410</v>
      </c>
      <c r="E90" t="s">
        <v>55</v>
      </c>
      <c r="F90" t="s">
        <v>411</v>
      </c>
      <c r="G90" t="s">
        <v>412</v>
      </c>
      <c r="H90" t="s">
        <v>413</v>
      </c>
      <c r="I90" t="s">
        <v>411</v>
      </c>
      <c r="J90">
        <v>2018</v>
      </c>
      <c r="K90">
        <v>33</v>
      </c>
      <c r="L90" t="s">
        <v>25</v>
      </c>
      <c r="M90">
        <v>936</v>
      </c>
      <c r="N90">
        <v>944</v>
      </c>
      <c r="P90" t="s">
        <v>771</v>
      </c>
      <c r="Q90" t="s">
        <v>770</v>
      </c>
      <c r="R90" t="s">
        <v>804</v>
      </c>
      <c r="S90" t="b">
        <f t="shared" si="1"/>
        <v>0</v>
      </c>
    </row>
    <row r="91" spans="1:19" x14ac:dyDescent="0.2">
      <c r="A91" t="s">
        <v>17</v>
      </c>
      <c r="B91" t="s">
        <v>123</v>
      </c>
      <c r="C91" t="s">
        <v>19</v>
      </c>
      <c r="D91" t="s">
        <v>67</v>
      </c>
      <c r="F91" t="s">
        <v>72</v>
      </c>
      <c r="G91" t="s">
        <v>118</v>
      </c>
      <c r="H91" t="s">
        <v>74</v>
      </c>
      <c r="I91" t="s">
        <v>72</v>
      </c>
      <c r="J91">
        <v>2020</v>
      </c>
      <c r="K91">
        <v>131</v>
      </c>
      <c r="L91">
        <v>1</v>
      </c>
      <c r="M91">
        <v>163</v>
      </c>
      <c r="N91">
        <v>171</v>
      </c>
      <c r="P91" t="s">
        <v>771</v>
      </c>
      <c r="R91" t="s">
        <v>804</v>
      </c>
      <c r="S91" t="b">
        <f t="shared" si="1"/>
        <v>0</v>
      </c>
    </row>
    <row r="92" spans="1:19" x14ac:dyDescent="0.2">
      <c r="A92" t="s">
        <v>17</v>
      </c>
      <c r="B92" t="s">
        <v>363</v>
      </c>
      <c r="C92" t="s">
        <v>19</v>
      </c>
      <c r="D92" t="s">
        <v>364</v>
      </c>
      <c r="E92" t="s">
        <v>21</v>
      </c>
      <c r="F92" t="s">
        <v>293</v>
      </c>
      <c r="G92" t="s">
        <v>365</v>
      </c>
      <c r="H92" t="s">
        <v>295</v>
      </c>
      <c r="I92" t="s">
        <v>293</v>
      </c>
      <c r="J92">
        <v>2018</v>
      </c>
      <c r="K92">
        <v>822</v>
      </c>
      <c r="L92" t="s">
        <v>25</v>
      </c>
      <c r="M92">
        <v>95</v>
      </c>
      <c r="N92">
        <v>104</v>
      </c>
      <c r="P92" t="s">
        <v>771</v>
      </c>
      <c r="Q92" t="s">
        <v>770</v>
      </c>
      <c r="R92" t="s">
        <v>804</v>
      </c>
      <c r="S92" t="b">
        <f t="shared" si="1"/>
        <v>0</v>
      </c>
    </row>
    <row r="93" spans="1:19" x14ac:dyDescent="0.2">
      <c r="A93" t="s">
        <v>17</v>
      </c>
      <c r="B93" t="s">
        <v>302</v>
      </c>
      <c r="C93" t="s">
        <v>19</v>
      </c>
      <c r="D93" t="s">
        <v>303</v>
      </c>
      <c r="E93" t="s">
        <v>38</v>
      </c>
      <c r="F93" t="s">
        <v>293</v>
      </c>
      <c r="G93" t="s">
        <v>304</v>
      </c>
      <c r="H93" t="s">
        <v>295</v>
      </c>
      <c r="I93" t="s">
        <v>293</v>
      </c>
      <c r="J93">
        <v>2019</v>
      </c>
      <c r="K93">
        <v>833</v>
      </c>
      <c r="L93" t="s">
        <v>112</v>
      </c>
      <c r="M93">
        <v>536</v>
      </c>
      <c r="N93">
        <v>542</v>
      </c>
      <c r="P93" t="s">
        <v>770</v>
      </c>
      <c r="R93" t="s">
        <v>804</v>
      </c>
      <c r="S93" t="b">
        <f t="shared" si="1"/>
        <v>0</v>
      </c>
    </row>
    <row r="94" spans="1:19" x14ac:dyDescent="0.2">
      <c r="A94" t="s">
        <v>17</v>
      </c>
      <c r="B94" t="s">
        <v>394</v>
      </c>
      <c r="C94" t="s">
        <v>19</v>
      </c>
      <c r="D94" t="s">
        <v>395</v>
      </c>
      <c r="E94" t="s">
        <v>55</v>
      </c>
      <c r="F94" t="s">
        <v>269</v>
      </c>
      <c r="G94" t="s">
        <v>396</v>
      </c>
      <c r="H94" t="s">
        <v>271</v>
      </c>
      <c r="I94" t="s">
        <v>269</v>
      </c>
      <c r="J94">
        <v>2018</v>
      </c>
      <c r="K94">
        <v>31</v>
      </c>
      <c r="L94" t="s">
        <v>25</v>
      </c>
      <c r="M94">
        <v>2003</v>
      </c>
      <c r="N94">
        <v>2009</v>
      </c>
      <c r="P94" t="s">
        <v>773</v>
      </c>
      <c r="R94" t="s">
        <v>804</v>
      </c>
      <c r="S94" t="b">
        <f t="shared" si="1"/>
        <v>0</v>
      </c>
    </row>
  </sheetData>
  <autoFilter ref="A1:S94"/>
  <hyperlinks>
    <hyperlink ref="G23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G23" sqref="G23"/>
    </sheetView>
  </sheetViews>
  <sheetFormatPr baseColWidth="10" defaultRowHeight="12.75" x14ac:dyDescent="0.2"/>
  <cols>
    <col min="2" max="2" width="39.7109375" bestFit="1" customWidth="1"/>
    <col min="3" max="3" width="10.7109375" customWidth="1"/>
  </cols>
  <sheetData>
    <row r="1" spans="1:7" ht="15" x14ac:dyDescent="0.25">
      <c r="A1" s="5" t="s">
        <v>782</v>
      </c>
      <c r="B1" s="5" t="s">
        <v>783</v>
      </c>
      <c r="C1" s="5">
        <v>2018</v>
      </c>
      <c r="D1" s="5">
        <v>2019</v>
      </c>
      <c r="E1" s="5">
        <v>2020</v>
      </c>
      <c r="F1" s="5">
        <v>2021</v>
      </c>
      <c r="G1" s="5">
        <v>2022</v>
      </c>
    </row>
    <row r="2" spans="1:7" x14ac:dyDescent="0.2">
      <c r="A2" t="s">
        <v>771</v>
      </c>
      <c r="B2" t="s">
        <v>784</v>
      </c>
      <c r="F2">
        <v>1</v>
      </c>
    </row>
    <row r="3" spans="1:7" x14ac:dyDescent="0.2">
      <c r="A3" t="s">
        <v>771</v>
      </c>
      <c r="B3" t="s">
        <v>785</v>
      </c>
      <c r="D3">
        <v>1</v>
      </c>
      <c r="F3">
        <v>1</v>
      </c>
    </row>
    <row r="4" spans="1:7" x14ac:dyDescent="0.2">
      <c r="A4" t="s">
        <v>771</v>
      </c>
      <c r="B4" t="s">
        <v>786</v>
      </c>
      <c r="F4">
        <v>1</v>
      </c>
    </row>
    <row r="5" spans="1:7" x14ac:dyDescent="0.2">
      <c r="A5" t="s">
        <v>771</v>
      </c>
      <c r="B5" t="s">
        <v>787</v>
      </c>
      <c r="D5">
        <v>2</v>
      </c>
      <c r="E5">
        <v>2</v>
      </c>
      <c r="F5">
        <v>1</v>
      </c>
    </row>
    <row r="6" spans="1:7" x14ac:dyDescent="0.2">
      <c r="A6" t="s">
        <v>771</v>
      </c>
      <c r="B6" t="s">
        <v>788</v>
      </c>
      <c r="C6">
        <v>5</v>
      </c>
      <c r="D6">
        <v>2</v>
      </c>
      <c r="E6">
        <v>5</v>
      </c>
      <c r="F6">
        <v>1</v>
      </c>
    </row>
    <row r="7" spans="1:7" x14ac:dyDescent="0.2">
      <c r="A7" t="s">
        <v>771</v>
      </c>
      <c r="B7" t="s">
        <v>789</v>
      </c>
      <c r="C7">
        <v>2</v>
      </c>
      <c r="D7">
        <v>3</v>
      </c>
      <c r="E7">
        <v>4</v>
      </c>
    </row>
    <row r="8" spans="1:7" x14ac:dyDescent="0.2">
      <c r="A8" t="s">
        <v>771</v>
      </c>
      <c r="B8" t="s">
        <v>790</v>
      </c>
      <c r="C8">
        <v>26</v>
      </c>
      <c r="D8">
        <v>8</v>
      </c>
      <c r="E8">
        <v>3</v>
      </c>
      <c r="F8">
        <v>1</v>
      </c>
    </row>
    <row r="9" spans="1:7" x14ac:dyDescent="0.2">
      <c r="A9" t="s">
        <v>771</v>
      </c>
      <c r="B9" t="s">
        <v>791</v>
      </c>
      <c r="C9">
        <v>3</v>
      </c>
      <c r="D9">
        <v>1</v>
      </c>
    </row>
    <row r="10" spans="1:7" x14ac:dyDescent="0.2">
      <c r="A10" t="s">
        <v>774</v>
      </c>
      <c r="B10" t="s">
        <v>792</v>
      </c>
      <c r="E10">
        <v>1</v>
      </c>
    </row>
    <row r="11" spans="1:7" x14ac:dyDescent="0.2">
      <c r="A11" t="s">
        <v>773</v>
      </c>
      <c r="B11" t="s">
        <v>793</v>
      </c>
      <c r="C11">
        <v>1</v>
      </c>
      <c r="D11">
        <v>1</v>
      </c>
      <c r="E11">
        <v>3</v>
      </c>
      <c r="F11">
        <v>2</v>
      </c>
    </row>
    <row r="12" spans="1:7" x14ac:dyDescent="0.2">
      <c r="A12" t="s">
        <v>773</v>
      </c>
      <c r="B12" t="s">
        <v>794</v>
      </c>
      <c r="C12">
        <v>1</v>
      </c>
      <c r="E12">
        <v>1</v>
      </c>
    </row>
    <row r="13" spans="1:7" x14ac:dyDescent="0.2">
      <c r="A13" t="s">
        <v>773</v>
      </c>
      <c r="B13" t="s">
        <v>795</v>
      </c>
      <c r="C13">
        <v>4</v>
      </c>
      <c r="D13">
        <v>4</v>
      </c>
      <c r="E13">
        <v>4</v>
      </c>
    </row>
    <row r="14" spans="1:7" x14ac:dyDescent="0.2">
      <c r="A14" t="s">
        <v>773</v>
      </c>
      <c r="B14" t="s">
        <v>796</v>
      </c>
      <c r="D14">
        <v>1</v>
      </c>
    </row>
    <row r="15" spans="1:7" x14ac:dyDescent="0.2">
      <c r="A15" t="s">
        <v>773</v>
      </c>
      <c r="B15" t="s">
        <v>797</v>
      </c>
      <c r="C15">
        <v>2</v>
      </c>
      <c r="D15">
        <v>1</v>
      </c>
    </row>
    <row r="16" spans="1:7" x14ac:dyDescent="0.2">
      <c r="A16" t="s">
        <v>773</v>
      </c>
      <c r="B16" t="s">
        <v>798</v>
      </c>
      <c r="C16">
        <v>1</v>
      </c>
    </row>
    <row r="17" spans="1:7" x14ac:dyDescent="0.2">
      <c r="A17" t="s">
        <v>773</v>
      </c>
      <c r="B17" t="s">
        <v>799</v>
      </c>
      <c r="C17">
        <v>3</v>
      </c>
    </row>
    <row r="18" spans="1:7" x14ac:dyDescent="0.2">
      <c r="A18" t="s">
        <v>773</v>
      </c>
      <c r="B18" t="s">
        <v>800</v>
      </c>
      <c r="C18">
        <v>1</v>
      </c>
    </row>
    <row r="19" spans="1:7" x14ac:dyDescent="0.2">
      <c r="A19" t="s">
        <v>773</v>
      </c>
      <c r="B19" t="s">
        <v>801</v>
      </c>
      <c r="D19">
        <v>3</v>
      </c>
      <c r="E19">
        <v>1</v>
      </c>
    </row>
    <row r="20" spans="1:7" x14ac:dyDescent="0.2">
      <c r="A20" t="s">
        <v>772</v>
      </c>
      <c r="B20" t="s">
        <v>802</v>
      </c>
      <c r="C20">
        <v>1</v>
      </c>
      <c r="E20">
        <v>3</v>
      </c>
      <c r="F20">
        <v>1</v>
      </c>
    </row>
    <row r="21" spans="1:7" x14ac:dyDescent="0.2">
      <c r="A21" t="s">
        <v>772</v>
      </c>
      <c r="B21" t="s">
        <v>803</v>
      </c>
      <c r="C21">
        <v>2</v>
      </c>
    </row>
    <row r="22" spans="1:7" x14ac:dyDescent="0.2">
      <c r="A22" t="s">
        <v>770</v>
      </c>
      <c r="B22" t="s">
        <v>804</v>
      </c>
      <c r="E22">
        <v>1</v>
      </c>
      <c r="G22">
        <v>1</v>
      </c>
    </row>
    <row r="23" spans="1:7" x14ac:dyDescent="0.2">
      <c r="A23" t="s">
        <v>770</v>
      </c>
      <c r="B23" t="s">
        <v>805</v>
      </c>
      <c r="D23">
        <v>2</v>
      </c>
      <c r="F23">
        <v>2</v>
      </c>
      <c r="G23">
        <v>1</v>
      </c>
    </row>
    <row r="24" spans="1:7" x14ac:dyDescent="0.2">
      <c r="A24" t="s">
        <v>770</v>
      </c>
      <c r="B24" t="s">
        <v>806</v>
      </c>
      <c r="C24">
        <v>27</v>
      </c>
      <c r="D2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articulos</vt:lpstr>
      <vt:lpstr>ArticulosNoRepetidos</vt:lpstr>
      <vt:lpstr>Articulos Area</vt:lpstr>
      <vt:lpstr>Buscador</vt:lpstr>
      <vt:lpstr>Individual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</cp:lastModifiedBy>
  <cp:revision>0</cp:revision>
  <dcterms:modified xsi:type="dcterms:W3CDTF">2022-08-02T13:14:51Z</dcterms:modified>
  <dc:language>es-CO</dc:language>
</cp:coreProperties>
</file>