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dan\Downloads\Profile\"/>
    </mc:Choice>
  </mc:AlternateContent>
  <xr:revisionPtr revIDLastSave="0" documentId="8_{EE725D47-1E3D-4804-A0B9-E032D85821C6}" xr6:coauthVersionLast="47" xr6:coauthVersionMax="47" xr10:uidLastSave="{00000000-0000-0000-0000-000000000000}"/>
  <bookViews>
    <workbookView xWindow="-120" yWindow="-120" windowWidth="29040" windowHeight="15720" xr2:uid="{6924CEEE-DD62-4A77-B752-B957B2D956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 s="1"/>
  <c r="C39" i="1"/>
  <c r="C40" i="1" s="1"/>
  <c r="D39" i="1"/>
  <c r="C31" i="1"/>
  <c r="C32" i="1" s="1"/>
  <c r="D31" i="1"/>
  <c r="D32" i="1" s="1"/>
  <c r="C23" i="1"/>
  <c r="D16" i="1"/>
  <c r="D15" i="1"/>
  <c r="D23" i="1"/>
  <c r="D24" i="1" s="1"/>
  <c r="D48" i="1"/>
  <c r="D40" i="1"/>
  <c r="C24" i="1"/>
  <c r="C15" i="1"/>
  <c r="C16" i="1" s="1"/>
  <c r="C8" i="1"/>
  <c r="D8" i="1"/>
</calcChain>
</file>

<file path=xl/sharedStrings.xml><?xml version="1.0" encoding="utf-8"?>
<sst xmlns="http://schemas.openxmlformats.org/spreadsheetml/2006/main" count="54" uniqueCount="15">
  <si>
    <t>Commited Instructions [%]</t>
  </si>
  <si>
    <t>FU Busy [%]</t>
  </si>
  <si>
    <t>IntAlu</t>
  </si>
  <si>
    <t>MemRead</t>
  </si>
  <si>
    <t>MemWrite</t>
  </si>
  <si>
    <t>Float &amp; SIMD</t>
  </si>
  <si>
    <t>Otro tipo</t>
  </si>
  <si>
    <t>h264_dec</t>
  </si>
  <si>
    <t>Tipo de Instrucciones</t>
  </si>
  <si>
    <t>Tipo de Instrucciónes</t>
  </si>
  <si>
    <t>h264_enc</t>
  </si>
  <si>
    <t>jpeg2k_enc</t>
  </si>
  <si>
    <t>jpeg2k_dec</t>
  </si>
  <si>
    <t>mp3_dec</t>
  </si>
  <si>
    <t>mp3_enc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</si>
</sst>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h264_dec - Perfíl de instrucciones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Hoja1!$B$4:$B$8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Hoja1!$C$4:$C$8</c:f>
              <c:numCache>
                <c:formatCode>General</c:formatCode>
                <c:ptCount val="5"/>
                <c:pt idx="0">
                  <c:v>54.21</c:v>
                </c:pt>
                <c:pt idx="1">
                  <c:v>19.940000000000001</c:v>
                </c:pt>
                <c:pt idx="2">
                  <c:v>11.67</c:v>
                </c:pt>
                <c:pt idx="3">
                  <c:v>12.09</c:v>
                </c:pt>
                <c:pt idx="4">
                  <c:v>2.0899999999999892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8-4F30-94B7-A37E8E3EB6E0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Hoja1!$B$4:$B$8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Hoja1!$D$4:$D$8</c:f>
              <c:numCache>
                <c:formatCode>General</c:formatCode>
                <c:ptCount val="5"/>
                <c:pt idx="0">
                  <c:v>20.72</c:v>
                </c:pt>
                <c:pt idx="1">
                  <c:v>2.21</c:v>
                </c:pt>
                <c:pt idx="2">
                  <c:v>56.92</c:v>
                </c:pt>
                <c:pt idx="3">
                  <c:v>18.88</c:v>
                </c:pt>
                <c:pt idx="4">
                  <c:v>1.2700000000000102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8-4F30-94B7-A37E8E3EB6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h264_enc - Perfíl de instrucciones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Hoja1!$B$12:$B$16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Hoja1!$C$12:$C$16</c:f>
              <c:numCache>
                <c:formatCode>General</c:formatCode>
                <c:ptCount val="5"/>
                <c:pt idx="0">
                  <c:v>39.65</c:v>
                </c:pt>
                <c:pt idx="1">
                  <c:v>15.54</c:v>
                </c:pt>
                <c:pt idx="2">
                  <c:v>9.0399999999999991</c:v>
                </c:pt>
                <c:pt idx="3">
                  <c:v>31.43</c:v>
                </c:pt>
                <c:pt idx="4">
                  <c:v>4.3400000000000034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1-49C4-AD51-623E4B841B35}"/>
            </c:ext>
          </c:extLst>
        </c:ser>
        <c:ser>
          <c:idx val="1"/>
          <c:order val="1"/>
          <c:tx>
            <c:strRef>
              <c:f>Hoja1!$D$11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Hoja1!$B$12:$B$16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Hoja1!$D$12:$D$16</c:f>
              <c:numCache>
                <c:formatCode>General</c:formatCode>
                <c:ptCount val="5"/>
                <c:pt idx="0">
                  <c:v>14.46</c:v>
                </c:pt>
                <c:pt idx="1">
                  <c:v>1.79</c:v>
                </c:pt>
                <c:pt idx="2">
                  <c:v>45.01</c:v>
                </c:pt>
                <c:pt idx="3">
                  <c:v>38.5</c:v>
                </c:pt>
                <c:pt idx="4">
                  <c:v>0.24000000000000909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1-49C4-AD51-623E4B841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jpeg2k_dec - Perfíl de instrucciones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Hoja1!$B$20:$B$24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Hoja1!$C$20:$C$24</c:f>
              <c:numCache>
                <c:formatCode>General</c:formatCode>
                <c:ptCount val="5"/>
                <c:pt idx="0">
                  <c:v>68.040000000000006</c:v>
                </c:pt>
                <c:pt idx="1">
                  <c:v>16.04</c:v>
                </c:pt>
                <c:pt idx="2">
                  <c:v>11.75</c:v>
                </c:pt>
                <c:pt idx="3">
                  <c:v>3.5899999999999892</c:v>
                </c:pt>
                <c:pt idx="4">
                  <c:v>0.57999999999999829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7-4258-8763-9F5F74A5609C}"/>
            </c:ext>
          </c:extLst>
        </c:ser>
        <c:ser>
          <c:idx val="1"/>
          <c:order val="1"/>
          <c:tx>
            <c:strRef>
              <c:f>Hoja1!$D$19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Hoja1!$B$20:$B$24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Hoja1!$D$20:$D$24</c:f>
              <c:numCache>
                <c:formatCode>General</c:formatCode>
                <c:ptCount val="5"/>
                <c:pt idx="0">
                  <c:v>29.79</c:v>
                </c:pt>
                <c:pt idx="1">
                  <c:v>0.94</c:v>
                </c:pt>
                <c:pt idx="2">
                  <c:v>58.14</c:v>
                </c:pt>
                <c:pt idx="3">
                  <c:v>9.1900000000000013</c:v>
                </c:pt>
                <c:pt idx="4">
                  <c:v>1.9399999999999977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7-4258-8763-9F5F74A56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jpeg2k_enc - Perfíl de instrucciones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Hoja1!$C$27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Hoja1!$B$28:$B$32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Hoja1!$C$28:$C$32</c:f>
              <c:numCache>
                <c:formatCode>General</c:formatCode>
                <c:ptCount val="5"/>
                <c:pt idx="0">
                  <c:v>75.63</c:v>
                </c:pt>
                <c:pt idx="1">
                  <c:v>17.690000000000001</c:v>
                </c:pt>
                <c:pt idx="2">
                  <c:v>6.26</c:v>
                </c:pt>
                <c:pt idx="3">
                  <c:v>0.32999999999999829</c:v>
                </c:pt>
                <c:pt idx="4">
                  <c:v>9.0000000000003411E-2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D-498E-9033-B7A1F7BC688B}"/>
            </c:ext>
          </c:extLst>
        </c:ser>
        <c:ser>
          <c:idx val="1"/>
          <c:order val="1"/>
          <c:tx>
            <c:strRef>
              <c:f>Hoja1!$D$27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Hoja1!$B$28:$B$32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Hoja1!$D$28:$D$32</c:f>
              <c:numCache>
                <c:formatCode>General</c:formatCode>
                <c:ptCount val="5"/>
                <c:pt idx="0">
                  <c:v>84.21</c:v>
                </c:pt>
                <c:pt idx="1">
                  <c:v>0.46</c:v>
                </c:pt>
                <c:pt idx="2">
                  <c:v>15.18</c:v>
                </c:pt>
                <c:pt idx="3">
                  <c:v>0.13000000000000966</c:v>
                </c:pt>
                <c:pt idx="4">
                  <c:v>1.9999999999996021E-2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D-498E-9033-B7A1F7BC6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mp3_dec - Perfíl de instrucciones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Hoja1!$C$35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Hoja1!$B$36:$B$40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Hoja1!$C$36:$C$40</c:f>
              <c:numCache>
                <c:formatCode>General</c:formatCode>
                <c:ptCount val="5"/>
                <c:pt idx="0">
                  <c:v>28.08</c:v>
                </c:pt>
                <c:pt idx="1">
                  <c:v>20.8</c:v>
                </c:pt>
                <c:pt idx="2">
                  <c:v>10.57</c:v>
                </c:pt>
                <c:pt idx="3">
                  <c:v>33.089999999999996</c:v>
                </c:pt>
                <c:pt idx="4">
                  <c:v>7.460000000000008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6-4E74-AEEC-463AEBC749EE}"/>
            </c:ext>
          </c:extLst>
        </c:ser>
        <c:ser>
          <c:idx val="1"/>
          <c:order val="1"/>
          <c:tx>
            <c:strRef>
              <c:f>Hoja1!$D$35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Hoja1!$B$36:$B$40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Hoja1!$D$36:$D$40</c:f>
              <c:numCache>
                <c:formatCode>General</c:formatCode>
                <c:ptCount val="5"/>
                <c:pt idx="0">
                  <c:v>10.56</c:v>
                </c:pt>
                <c:pt idx="1">
                  <c:v>7.11</c:v>
                </c:pt>
                <c:pt idx="2">
                  <c:v>36.869999999999997</c:v>
                </c:pt>
                <c:pt idx="3">
                  <c:v>45.39</c:v>
                </c:pt>
                <c:pt idx="4">
                  <c:v>6.9999999999993179E-2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6-4E74-AEEC-463AEBC74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mp3_enc - Perfíl de instrucciones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Commited Instructions [%]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Hoja1!$B$44:$B$48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Hoja1!$C$44:$C$48</c:f>
              <c:numCache>
                <c:formatCode>General</c:formatCode>
                <c:ptCount val="5"/>
                <c:pt idx="0">
                  <c:v>35.03</c:v>
                </c:pt>
                <c:pt idx="1">
                  <c:v>41.7</c:v>
                </c:pt>
                <c:pt idx="2">
                  <c:v>13.17</c:v>
                </c:pt>
                <c:pt idx="3">
                  <c:v>9.8300000000000054</c:v>
                </c:pt>
                <c:pt idx="4">
                  <c:v>0.26999999999998181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2-46B0-B920-792DCB6A00B0}"/>
            </c:ext>
          </c:extLst>
        </c:ser>
        <c:ser>
          <c:idx val="1"/>
          <c:order val="1"/>
          <c:tx>
            <c:strRef>
              <c:f>Hoja1!$D$43</c:f>
              <c:strCache>
                <c:ptCount val="1"/>
                <c:pt idx="0">
                  <c:v>FU Busy [%]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Hoja1!$B$44:$B$48</c:f>
              <c:strCache>
                <c:ptCount val="5"/>
                <c:pt idx="0">
                  <c:v>IntAlu</c:v>
                </c:pt>
                <c:pt idx="1">
                  <c:v>MemRead</c:v>
                </c:pt>
                <c:pt idx="2">
                  <c:v>MemWrite</c:v>
                </c:pt>
                <c:pt idx="3">
                  <c:v>Float &amp; SIMD</c:v>
                </c:pt>
                <c:pt idx="4">
                  <c:v>Otro tipo</c:v>
                </c:pt>
              </c:strCache>
            </c:strRef>
          </c:cat>
          <c:val>
            <c:numRef>
              <c:f>Hoja1!$D$44:$D$48</c:f>
              <c:numCache>
                <c:formatCode>General</c:formatCode>
                <c:ptCount val="5"/>
                <c:pt idx="0">
                  <c:v>3.78</c:v>
                </c:pt>
                <c:pt idx="1">
                  <c:v>11</c:v>
                </c:pt>
                <c:pt idx="2">
                  <c:v>31.33</c:v>
                </c:pt>
                <c:pt idx="3">
                  <c:v>52.08</c:v>
                </c:pt>
                <c:pt idx="4">
                  <c:v>1.8100000000000023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2-46B0-B920-792DCB6A0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545104"/>
        <c:axId val="1050536944"/>
      </c:barChart>
      <c:catAx>
        <c:axId val="10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Tipo</a:t>
                </a:r>
                <a:r>
                  <a:rPr lang="es-CO" baseline="0">
                    <a:solidFill>
                      <a:schemeClr val="bg1"/>
                    </a:solidFill>
                  </a:rPr>
                  <a:t> de instrucciones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36944"/>
        <c:crosses val="autoZero"/>
        <c:auto val="1"/>
        <c:lblAlgn val="ctr"/>
        <c:lblOffset val="100"/>
        <c:noMultiLvlLbl val="0"/>
      </c:catAx>
      <c:valAx>
        <c:axId val="1050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bg1"/>
                    </a:solidFill>
                  </a:rPr>
                  <a:t>porcentaje</a:t>
                </a:r>
                <a:r>
                  <a:rPr lang="es-CO" baseline="0">
                    <a:solidFill>
                      <a:schemeClr val="bg1"/>
                    </a:solidFill>
                  </a:rPr>
                  <a:t> (%)</a:t>
                </a:r>
                <a:endParaRPr lang="es-CO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176211</xdr:rowOff>
    </xdr:from>
    <xdr:to>
      <xdr:col>11</xdr:col>
      <xdr:colOff>104775</xdr:colOff>
      <xdr:row>11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6AF41-F2BE-EFB0-2E2D-6A4B677D9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185737</xdr:rowOff>
    </xdr:from>
    <xdr:to>
      <xdr:col>18</xdr:col>
      <xdr:colOff>0</xdr:colOff>
      <xdr:row>11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7FC260-6E4A-327D-3668-6C23D6073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11</xdr:row>
      <xdr:rowOff>185737</xdr:rowOff>
    </xdr:from>
    <xdr:to>
      <xdr:col>11</xdr:col>
      <xdr:colOff>66675</xdr:colOff>
      <xdr:row>24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67C3F5-244F-2345-1261-B5C608DB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12</xdr:row>
      <xdr:rowOff>14287</xdr:rowOff>
    </xdr:from>
    <xdr:to>
      <xdr:col>18</xdr:col>
      <xdr:colOff>47625</xdr:colOff>
      <xdr:row>24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233DB6-25EC-0A4B-C804-999CFE9D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25</xdr:row>
      <xdr:rowOff>176212</xdr:rowOff>
    </xdr:from>
    <xdr:to>
      <xdr:col>11</xdr:col>
      <xdr:colOff>47625</xdr:colOff>
      <xdr:row>36</xdr:row>
      <xdr:rowOff>61912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4FAB6EE-4766-CFC3-59D2-79737D78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25</xdr:row>
      <xdr:rowOff>185737</xdr:rowOff>
    </xdr:from>
    <xdr:to>
      <xdr:col>18</xdr:col>
      <xdr:colOff>0</xdr:colOff>
      <xdr:row>36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BAA79A-FBE1-6229-4B0C-42417175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996-B257-40BE-BDD0-46F4491BD433}">
  <dimension ref="A2:E48"/>
  <sheetViews>
    <sheetView tabSelected="1" topLeftCell="A19" workbookViewId="0">
      <selection activeCell="B2" sqref="B2:D48"/>
    </sheetView>
  </sheetViews>
  <sheetFormatPr baseColWidth="10" defaultRowHeight="15" x14ac:dyDescent="0.25"/>
  <cols>
    <col min="3" max="3" width="15.7109375" style="2" customWidth="1"/>
    <col min="4" max="4" width="11.42578125" style="2"/>
    <col min="5" max="5" width="11.42578125" style="1"/>
  </cols>
  <sheetData>
    <row r="2" spans="2:4" x14ac:dyDescent="0.25">
      <c r="B2" s="3" t="s">
        <v>7</v>
      </c>
      <c r="C2" s="3"/>
      <c r="D2" s="3"/>
    </row>
    <row r="3" spans="2:4" ht="45" x14ac:dyDescent="0.25">
      <c r="B3" s="4" t="s">
        <v>8</v>
      </c>
      <c r="C3" s="4" t="s">
        <v>0</v>
      </c>
      <c r="D3" s="4" t="s">
        <v>1</v>
      </c>
    </row>
    <row r="4" spans="2:4" x14ac:dyDescent="0.25">
      <c r="B4" s="5" t="s">
        <v>2</v>
      </c>
      <c r="C4" s="4">
        <v>54.21</v>
      </c>
      <c r="D4" s="4">
        <v>20.72</v>
      </c>
    </row>
    <row r="5" spans="2:4" x14ac:dyDescent="0.25">
      <c r="B5" s="5" t="s">
        <v>3</v>
      </c>
      <c r="C5" s="4">
        <v>19.940000000000001</v>
      </c>
      <c r="D5" s="4">
        <v>2.21</v>
      </c>
    </row>
    <row r="6" spans="2:4" x14ac:dyDescent="0.25">
      <c r="B6" s="5" t="s">
        <v>4</v>
      </c>
      <c r="C6" s="4">
        <v>11.67</v>
      </c>
      <c r="D6" s="4">
        <v>56.92</v>
      </c>
    </row>
    <row r="7" spans="2:4" x14ac:dyDescent="0.25">
      <c r="B7" s="5" t="s">
        <v>5</v>
      </c>
      <c r="C7" s="4">
        <v>12.09</v>
      </c>
      <c r="D7" s="4">
        <v>18.88</v>
      </c>
    </row>
    <row r="8" spans="2:4" x14ac:dyDescent="0.25">
      <c r="B8" s="5" t="s">
        <v>6</v>
      </c>
      <c r="C8" s="4">
        <f>100-(C4+C5+C6+C7)</f>
        <v>2.0899999999999892</v>
      </c>
      <c r="D8" s="4">
        <f>100-(D4+D5+D6+D7)</f>
        <v>1.2700000000000102</v>
      </c>
    </row>
    <row r="10" spans="2:4" x14ac:dyDescent="0.25">
      <c r="B10" s="3" t="s">
        <v>10</v>
      </c>
      <c r="C10" s="3"/>
      <c r="D10" s="3"/>
    </row>
    <row r="11" spans="2:4" ht="45" x14ac:dyDescent="0.25">
      <c r="B11" s="4" t="s">
        <v>9</v>
      </c>
      <c r="C11" s="4" t="s">
        <v>0</v>
      </c>
      <c r="D11" s="4" t="s">
        <v>1</v>
      </c>
    </row>
    <row r="12" spans="2:4" x14ac:dyDescent="0.25">
      <c r="B12" s="5" t="s">
        <v>2</v>
      </c>
      <c r="C12" s="4">
        <v>39.65</v>
      </c>
      <c r="D12" s="4">
        <v>14.46</v>
      </c>
    </row>
    <row r="13" spans="2:4" x14ac:dyDescent="0.25">
      <c r="B13" s="5" t="s">
        <v>3</v>
      </c>
      <c r="C13" s="4">
        <v>15.54</v>
      </c>
      <c r="D13" s="4">
        <v>1.79</v>
      </c>
    </row>
    <row r="14" spans="2:4" x14ac:dyDescent="0.25">
      <c r="B14" s="5" t="s">
        <v>4</v>
      </c>
      <c r="C14" s="4">
        <v>9.0399999999999991</v>
      </c>
      <c r="D14" s="4">
        <v>45.01</v>
      </c>
    </row>
    <row r="15" spans="2:4" x14ac:dyDescent="0.25">
      <c r="B15" s="5" t="s">
        <v>5</v>
      </c>
      <c r="C15" s="4">
        <f>75.41-43.98</f>
        <v>31.43</v>
      </c>
      <c r="D15" s="4">
        <f>53.2-14.7</f>
        <v>38.5</v>
      </c>
    </row>
    <row r="16" spans="2:4" x14ac:dyDescent="0.25">
      <c r="B16" s="5" t="s">
        <v>6</v>
      </c>
      <c r="C16" s="4">
        <f>100-(C12+C13+C14+C15)</f>
        <v>4.3400000000000034</v>
      </c>
      <c r="D16" s="4">
        <f>100-(D12+D13+D14+D15)</f>
        <v>0.24000000000000909</v>
      </c>
    </row>
    <row r="18" spans="1:5" x14ac:dyDescent="0.25">
      <c r="B18" s="3" t="s">
        <v>12</v>
      </c>
      <c r="C18" s="3"/>
      <c r="D18" s="3"/>
    </row>
    <row r="19" spans="1:5" ht="45" x14ac:dyDescent="0.25">
      <c r="B19" s="4" t="s">
        <v>9</v>
      </c>
      <c r="C19" s="4" t="s">
        <v>0</v>
      </c>
      <c r="D19" s="4" t="s">
        <v>1</v>
      </c>
    </row>
    <row r="20" spans="1:5" x14ac:dyDescent="0.25">
      <c r="B20" s="5" t="s">
        <v>2</v>
      </c>
      <c r="C20" s="4">
        <v>68.040000000000006</v>
      </c>
      <c r="D20" s="4">
        <v>29.79</v>
      </c>
    </row>
    <row r="21" spans="1:5" x14ac:dyDescent="0.25">
      <c r="B21" s="5" t="s">
        <v>3</v>
      </c>
      <c r="C21" s="4">
        <v>16.04</v>
      </c>
      <c r="D21" s="4">
        <v>0.94</v>
      </c>
    </row>
    <row r="22" spans="1:5" x14ac:dyDescent="0.25">
      <c r="B22" s="5" t="s">
        <v>4</v>
      </c>
      <c r="C22" s="4">
        <v>11.75</v>
      </c>
      <c r="D22" s="4">
        <v>58.14</v>
      </c>
    </row>
    <row r="23" spans="1:5" x14ac:dyDescent="0.25">
      <c r="B23" s="5" t="s">
        <v>5</v>
      </c>
      <c r="C23" s="4">
        <f>72.21-68.62</f>
        <v>3.5899999999999892</v>
      </c>
      <c r="D23" s="4">
        <f>40.92-31.73</f>
        <v>9.1900000000000013</v>
      </c>
    </row>
    <row r="24" spans="1:5" x14ac:dyDescent="0.25">
      <c r="B24" s="5" t="s">
        <v>6</v>
      </c>
      <c r="C24" s="4">
        <f>100-(C20+C21+C22+C23)</f>
        <v>0.57999999999999829</v>
      </c>
      <c r="D24" s="4">
        <f>100-(D20+D21+D22+D23)</f>
        <v>1.9399999999999977</v>
      </c>
    </row>
    <row r="25" spans="1:5" x14ac:dyDescent="0.25">
      <c r="A25" s="6"/>
      <c r="B25" s="6"/>
      <c r="C25" s="7"/>
      <c r="D25" s="7"/>
      <c r="E25" s="8"/>
    </row>
    <row r="26" spans="1:5" x14ac:dyDescent="0.25">
      <c r="B26" s="3" t="s">
        <v>11</v>
      </c>
      <c r="C26" s="3"/>
      <c r="D26" s="3"/>
    </row>
    <row r="27" spans="1:5" ht="45" x14ac:dyDescent="0.25">
      <c r="B27" s="4" t="s">
        <v>9</v>
      </c>
      <c r="C27" s="4" t="s">
        <v>0</v>
      </c>
      <c r="D27" s="4" t="s">
        <v>1</v>
      </c>
    </row>
    <row r="28" spans="1:5" x14ac:dyDescent="0.25">
      <c r="B28" s="5" t="s">
        <v>2</v>
      </c>
      <c r="C28" s="4">
        <v>75.63</v>
      </c>
      <c r="D28" s="4">
        <v>84.21</v>
      </c>
    </row>
    <row r="29" spans="1:5" x14ac:dyDescent="0.25">
      <c r="B29" s="5" t="s">
        <v>3</v>
      </c>
      <c r="C29" s="4">
        <v>17.690000000000001</v>
      </c>
      <c r="D29" s="4">
        <v>0.46</v>
      </c>
    </row>
    <row r="30" spans="1:5" x14ac:dyDescent="0.25">
      <c r="B30" s="5" t="s">
        <v>4</v>
      </c>
      <c r="C30" s="4">
        <v>6.26</v>
      </c>
      <c r="D30" s="4">
        <v>15.18</v>
      </c>
    </row>
    <row r="31" spans="1:5" x14ac:dyDescent="0.25">
      <c r="B31" s="5" t="s">
        <v>5</v>
      </c>
      <c r="C31" s="4">
        <f>76.05-75.72</f>
        <v>0.32999999999999829</v>
      </c>
      <c r="D31" s="4">
        <f>84.37-84.24</f>
        <v>0.13000000000000966</v>
      </c>
    </row>
    <row r="32" spans="1:5" x14ac:dyDescent="0.25">
      <c r="B32" s="5" t="s">
        <v>6</v>
      </c>
      <c r="C32" s="4">
        <f>100-(C28+C29+C30+C31)</f>
        <v>9.0000000000003411E-2</v>
      </c>
      <c r="D32" s="4">
        <f>100-(D28+D29+D30+D31)</f>
        <v>1.9999999999996021E-2</v>
      </c>
    </row>
    <row r="34" spans="2:4" x14ac:dyDescent="0.25">
      <c r="B34" s="3" t="s">
        <v>13</v>
      </c>
      <c r="C34" s="3"/>
      <c r="D34" s="3"/>
    </row>
    <row r="35" spans="2:4" ht="45" x14ac:dyDescent="0.25">
      <c r="B35" s="4" t="s">
        <v>9</v>
      </c>
      <c r="C35" s="4" t="s">
        <v>0</v>
      </c>
      <c r="D35" s="4" t="s">
        <v>1</v>
      </c>
    </row>
    <row r="36" spans="2:4" x14ac:dyDescent="0.25">
      <c r="B36" s="5" t="s">
        <v>2</v>
      </c>
      <c r="C36" s="4">
        <v>28.08</v>
      </c>
      <c r="D36" s="4">
        <v>10.56</v>
      </c>
    </row>
    <row r="37" spans="2:4" x14ac:dyDescent="0.25">
      <c r="B37" s="5" t="s">
        <v>3</v>
      </c>
      <c r="C37" s="4">
        <v>20.8</v>
      </c>
      <c r="D37" s="4">
        <v>7.11</v>
      </c>
    </row>
    <row r="38" spans="2:4" x14ac:dyDescent="0.25">
      <c r="B38" s="5" t="s">
        <v>4</v>
      </c>
      <c r="C38" s="4">
        <v>10.57</v>
      </c>
      <c r="D38" s="4">
        <v>36.869999999999997</v>
      </c>
    </row>
    <row r="39" spans="2:4" x14ac:dyDescent="0.25">
      <c r="B39" s="5" t="s">
        <v>5</v>
      </c>
      <c r="C39" s="4">
        <f>68.63-35.54</f>
        <v>33.089999999999996</v>
      </c>
      <c r="D39" s="4">
        <f>56.02-10.63</f>
        <v>45.39</v>
      </c>
    </row>
    <row r="40" spans="2:4" x14ac:dyDescent="0.25">
      <c r="B40" s="5" t="s">
        <v>6</v>
      </c>
      <c r="C40" s="4">
        <f>100-(C36+C37+C38+C39)</f>
        <v>7.460000000000008</v>
      </c>
      <c r="D40" s="4">
        <f>100-(D36+D37+D38+D39)</f>
        <v>6.9999999999993179E-2</v>
      </c>
    </row>
    <row r="42" spans="2:4" x14ac:dyDescent="0.25">
      <c r="B42" s="3" t="s">
        <v>14</v>
      </c>
      <c r="C42" s="3"/>
      <c r="D42" s="3"/>
    </row>
    <row r="43" spans="2:4" ht="45" x14ac:dyDescent="0.25">
      <c r="B43" s="4" t="s">
        <v>9</v>
      </c>
      <c r="C43" s="4" t="s">
        <v>0</v>
      </c>
      <c r="D43" s="4" t="s">
        <v>1</v>
      </c>
    </row>
    <row r="44" spans="2:4" x14ac:dyDescent="0.25">
      <c r="B44" s="5" t="s">
        <v>2</v>
      </c>
      <c r="C44" s="4">
        <v>35.03</v>
      </c>
      <c r="D44" s="4">
        <v>3.78</v>
      </c>
    </row>
    <row r="45" spans="2:4" x14ac:dyDescent="0.25">
      <c r="B45" s="5" t="s">
        <v>3</v>
      </c>
      <c r="C45" s="4">
        <v>41.7</v>
      </c>
      <c r="D45" s="4">
        <v>11</v>
      </c>
    </row>
    <row r="46" spans="2:4" x14ac:dyDescent="0.25">
      <c r="B46" s="5" t="s">
        <v>4</v>
      </c>
      <c r="C46" s="4">
        <v>13.17</v>
      </c>
      <c r="D46" s="4">
        <v>31.33</v>
      </c>
    </row>
    <row r="47" spans="2:4" x14ac:dyDescent="0.25">
      <c r="B47" s="5" t="s">
        <v>5</v>
      </c>
      <c r="C47" s="4">
        <f>45.13-35.3</f>
        <v>9.8300000000000054</v>
      </c>
      <c r="D47" s="4">
        <v>52.08</v>
      </c>
    </row>
    <row r="48" spans="2:4" x14ac:dyDescent="0.25">
      <c r="B48" s="5" t="s">
        <v>6</v>
      </c>
      <c r="C48" s="4">
        <f>100-(C44+C45+C46+C47)</f>
        <v>0.26999999999998181</v>
      </c>
      <c r="D48" s="4">
        <f>100-(D44+D45+D46+D47)</f>
        <v>1.8100000000000023</v>
      </c>
    </row>
  </sheetData>
  <mergeCells count="6">
    <mergeCell ref="B2:D2"/>
    <mergeCell ref="B10:D10"/>
    <mergeCell ref="B26:D26"/>
    <mergeCell ref="B18:D18"/>
    <mergeCell ref="B34:D34"/>
    <mergeCell ref="B42:D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ALVAREZ MUNOZ</dc:creator>
  <cp:lastModifiedBy>CAMILO ALVAREZ MUNOZ</cp:lastModifiedBy>
  <dcterms:created xsi:type="dcterms:W3CDTF">2024-10-25T01:46:17Z</dcterms:created>
  <dcterms:modified xsi:type="dcterms:W3CDTF">2024-10-25T02:56:22Z</dcterms:modified>
</cp:coreProperties>
</file>