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BACK-UP\SENA\VIII TRIMESTRE\PROYECTO-SOFTWARE DE INCIDENCIAS\Documentos Proyecto\Informe de costos\"/>
    </mc:Choice>
  </mc:AlternateContent>
  <bookViews>
    <workbookView xWindow="120" yWindow="150" windowWidth="18915" windowHeight="11370" activeTab="1"/>
  </bookViews>
  <sheets>
    <sheet name="CRONOGRAMA" sheetId="5" r:id="rId1"/>
    <sheet name="PRESUPUESTO" sheetId="1" r:id="rId2"/>
    <sheet name="SELECCION DE PERSONAL" sheetId="4" r:id="rId3"/>
    <sheet name="USO DE RECURSOS" sheetId="6" r:id="rId4"/>
  </sheets>
  <calcPr calcId="152511"/>
</workbook>
</file>

<file path=xl/calcChain.xml><?xml version="1.0" encoding="utf-8"?>
<calcChain xmlns="http://schemas.openxmlformats.org/spreadsheetml/2006/main">
  <c r="F19" i="6" l="1"/>
  <c r="F22" i="6" l="1"/>
  <c r="F21" i="6"/>
  <c r="F20" i="6"/>
  <c r="E5" i="6"/>
  <c r="E6" i="6"/>
  <c r="E7" i="6"/>
  <c r="E8" i="6"/>
  <c r="E9" i="6"/>
  <c r="E10" i="6"/>
  <c r="E11" i="6"/>
  <c r="E12" i="6"/>
  <c r="E4" i="6"/>
  <c r="F23" i="6" l="1"/>
  <c r="E13" i="6"/>
  <c r="E14" i="6" s="1"/>
  <c r="E15" i="6" s="1"/>
  <c r="D8" i="1"/>
  <c r="D18" i="1" s="1"/>
  <c r="D19" i="1" l="1"/>
  <c r="D21" i="1" s="1"/>
</calcChain>
</file>

<file path=xl/sharedStrings.xml><?xml version="1.0" encoding="utf-8"?>
<sst xmlns="http://schemas.openxmlformats.org/spreadsheetml/2006/main" count="101" uniqueCount="77">
  <si>
    <t xml:space="preserve">INFORME DE COSTOS </t>
  </si>
  <si>
    <t>PRODUCTO</t>
  </si>
  <si>
    <t>VALOR PAGADO</t>
  </si>
  <si>
    <t>VALOR TOTAL A PAGAR</t>
  </si>
  <si>
    <t>Licencia de windows server 2008</t>
  </si>
  <si>
    <t>Monitor LCD marca LG 16"</t>
  </si>
  <si>
    <t>Mouse , teclado</t>
  </si>
  <si>
    <t>Instalacion de server 2008 (servicio técnico de instalacion)</t>
  </si>
  <si>
    <t>Mantenimiento preventivo (cada 3 meses) valor por mes</t>
  </si>
  <si>
    <t>Instalacion de cableado estructurado</t>
  </si>
  <si>
    <t>Adecuacion del sitio  (iluminacion , ventilacion , sillas y escritorio)</t>
  </si>
  <si>
    <t>VALOR PARCIAL</t>
  </si>
  <si>
    <t>IVA</t>
  </si>
  <si>
    <t>Licencia de antivirus</t>
  </si>
  <si>
    <t>IBM SERVER 2008 , Procesador CORE I7 de quinta generación, Memoria RAM de 10 GB, Disco duro de 8 teras</t>
  </si>
  <si>
    <t>ENERO</t>
  </si>
  <si>
    <t>ABRIL</t>
  </si>
  <si>
    <t>JULIO</t>
  </si>
  <si>
    <t>OCTUBRE</t>
  </si>
  <si>
    <t>DICIEMBRE</t>
  </si>
  <si>
    <t>PERIODO</t>
  </si>
  <si>
    <t>VALOR</t>
  </si>
  <si>
    <t>TOTAL</t>
  </si>
  <si>
    <t>INFORME COSTO DE MANTENIMIENTO PREVENTIVO ANUAL</t>
  </si>
  <si>
    <t>Diseño y Desarrollo del Software (4 tecnologos)</t>
  </si>
  <si>
    <t>COTIZACIÓN DESARROLLO</t>
  </si>
  <si>
    <t>Nombre</t>
  </si>
  <si>
    <t>Carlos Alejandro Fajardo Gómez</t>
  </si>
  <si>
    <t>Rol</t>
  </si>
  <si>
    <t>Categoría Profesional</t>
  </si>
  <si>
    <t>TSU-Informática</t>
  </si>
  <si>
    <t>Responsabilidad</t>
  </si>
  <si>
    <t>Información de contacto</t>
  </si>
  <si>
    <t>cafajardo6@misena.edu.co</t>
  </si>
  <si>
    <t>Bryan Camilo Rojas Rojas</t>
  </si>
  <si>
    <t>bcrojas10@misena.edu.co</t>
  </si>
  <si>
    <t>Giovanni Camacho Quevedo</t>
  </si>
  <si>
    <t>gcamacho63@misena.edu.co</t>
  </si>
  <si>
    <t xml:space="preserve"> Manuel Antonio Rubiano</t>
  </si>
  <si>
    <t>marubiano29@misena.edu.co</t>
  </si>
  <si>
    <t xml:space="preserve">SELECCIÓN DE PERSONAL </t>
  </si>
  <si>
    <t>Nombre del Proyecto</t>
  </si>
  <si>
    <t>Acronimo</t>
  </si>
  <si>
    <t>CR</t>
  </si>
  <si>
    <t>Desarollador-Programador</t>
  </si>
  <si>
    <t>Diseñador web</t>
  </si>
  <si>
    <t>Analista base de datos</t>
  </si>
  <si>
    <t>Analista soporte de redes</t>
  </si>
  <si>
    <t>Desarrollo base de datos,normalizacion  y programación del SIS-I</t>
  </si>
  <si>
    <t>INSUMOS /MATERIALES REQUERIDOS</t>
  </si>
  <si>
    <t>Memorias USB</t>
  </si>
  <si>
    <t>COSTO UNITARIO</t>
  </si>
  <si>
    <t>CANTIDAD</t>
  </si>
  <si>
    <t>COSTO TOTAL (CANTIDAD X COSTO POR UNIDAD)</t>
  </si>
  <si>
    <t>Tajalapiz</t>
  </si>
  <si>
    <t>Borrador</t>
  </si>
  <si>
    <t>Disco duro Toshiba 1 TB</t>
  </si>
  <si>
    <t>Bloc</t>
  </si>
  <si>
    <t>Lapices (x caja)</t>
  </si>
  <si>
    <t>Esferos(x caja)</t>
  </si>
  <si>
    <t>Resaltador Sharpie (x caja)</t>
  </si>
  <si>
    <t>OCUPACION/ESPECIALIDAD</t>
  </si>
  <si>
    <t>Tecnologo ADSI</t>
  </si>
  <si>
    <t>CANTIDAD DE HORAS</t>
  </si>
  <si>
    <t>VALOR HORA</t>
  </si>
  <si>
    <t>VALOR TOTAL (CANTIDAD X VALOR HORA)</t>
  </si>
  <si>
    <t>SEMANAS</t>
  </si>
  <si>
    <t>MANO DE OBRA ESPECIALIZADA</t>
  </si>
  <si>
    <t>VALOR TOTAL</t>
  </si>
  <si>
    <t>INSUMOS REQUERIDOS ELABORACIÓN DEL PROYECTO</t>
  </si>
  <si>
    <t>Otros (Energia, Internet)</t>
  </si>
  <si>
    <t xml:space="preserve">Proyecto:  Sistema de información web, desarrollo prototipo de software de incidencias para equipos de impresión. donde se registren, solucionen y midan los tiempos de atención en las incidencias.
“Printer Solution”
</t>
  </si>
  <si>
    <t>“Printer Solution ACGM”</t>
  </si>
  <si>
    <t>Análisis de información, diseño WEB y programación del SIS-I</t>
  </si>
  <si>
    <t>Análisis de información, programación del SIS-I</t>
  </si>
  <si>
    <t>Estructura y cableado de redes,implementacion e instalacion del SIS-I</t>
  </si>
  <si>
    <t>PRESUPUESTO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</si>
</sst>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70C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0" borderId="0" xfId="0" applyFont="1" applyFill="1"/>
    <xf numFmtId="164" fontId="7" fillId="0" borderId="1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PRESUPUESTO!$C$6</c:f>
              <c:strCache>
                <c:ptCount val="1"/>
                <c:pt idx="0">
                  <c:v>PRODUCTO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PRESUPUESTO!$C$7:$C$16</c:f>
              <c:strCache>
                <c:ptCount val="10"/>
                <c:pt idx="0">
                  <c:v>IBM SERVER 2008 , Procesador CORE I7 de quinta generación, Memoria RAM de 10 GB, Disco duro de 8 teras</c:v>
                </c:pt>
                <c:pt idx="1">
                  <c:v>Diseño y Desarrollo del Software (4 tecnologos)</c:v>
                </c:pt>
                <c:pt idx="2">
                  <c:v>Licencia de windows server 2008</c:v>
                </c:pt>
                <c:pt idx="3">
                  <c:v>Licencia de antivirus</c:v>
                </c:pt>
                <c:pt idx="4">
                  <c:v>Monitor LCD marca LG 16"</c:v>
                </c:pt>
                <c:pt idx="5">
                  <c:v>Mouse , teclado</c:v>
                </c:pt>
                <c:pt idx="6">
                  <c:v>Adecuacion del sitio  (iluminacion , ventilacion , sillas y escritorio)</c:v>
                </c:pt>
                <c:pt idx="7">
                  <c:v>Instalacion de server 2008 (servicio técnico de instalacion)</c:v>
                </c:pt>
                <c:pt idx="8">
                  <c:v>Mantenimiento preventivo (cada 3 meses) valor por mes</c:v>
                </c:pt>
                <c:pt idx="9">
                  <c:v>Instalacion de cableado estructurado</c:v>
                </c:pt>
              </c:strCache>
            </c:strRef>
          </c:cat>
          <c:val>
            <c:numRef>
              <c:f>PRESUPUESTO!$D$7:$D$16</c:f>
              <c:numCache>
                <c:formatCode>#,##0\ _€</c:formatCode>
                <c:ptCount val="10"/>
                <c:pt idx="0" formatCode="#,##0">
                  <c:v>1750000</c:v>
                </c:pt>
                <c:pt idx="1">
                  <c:v>2400000</c:v>
                </c:pt>
                <c:pt idx="2" formatCode="#,##0">
                  <c:v>100000</c:v>
                </c:pt>
                <c:pt idx="3" formatCode="#,##0">
                  <c:v>150000</c:v>
                </c:pt>
                <c:pt idx="4" formatCode="#,##0">
                  <c:v>400000</c:v>
                </c:pt>
                <c:pt idx="5" formatCode="#,##0">
                  <c:v>80000</c:v>
                </c:pt>
                <c:pt idx="6" formatCode="#,##0">
                  <c:v>250000</c:v>
                </c:pt>
                <c:pt idx="7" formatCode="#,##0">
                  <c:v>250000</c:v>
                </c:pt>
                <c:pt idx="8" formatCode="#,##0">
                  <c:v>150000</c:v>
                </c:pt>
                <c:pt idx="9" formatCode="#,##0">
                  <c:v>350000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0D-494B-9C9C-8B5B6742BA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PRESUPUESTO!$H$6</c:f>
              <c:strCache>
                <c:ptCount val="1"/>
                <c:pt idx="0">
                  <c:v>VALOR</c:v>
                </c:pt>
              </c:strCache>
            </c:strRef>
          </c:tx>
          <c:marker>
            <c:symbol val="none"/>
          </c:marker>
          <c:cat>
            <c:strRef>
              <c:f>PRESUPUESTO!$G$7:$G$11</c:f>
              <c:strCache>
                <c:ptCount val="5"/>
                <c:pt idx="0">
                  <c:v>ENERO</c:v>
                </c:pt>
                <c:pt idx="1">
                  <c:v>ABRIL</c:v>
                </c:pt>
                <c:pt idx="2">
                  <c:v>JULIO</c:v>
                </c:pt>
                <c:pt idx="3">
                  <c:v>OCTUBRE</c:v>
                </c:pt>
                <c:pt idx="4">
                  <c:v>DICIEMBRE</c:v>
                </c:pt>
              </c:strCache>
            </c:strRef>
          </c:cat>
          <c:val>
            <c:numRef>
              <c:f>PRESUPUESTO!$H$7:$H$11</c:f>
              <c:numCache>
                <c:formatCode>#,##0</c:formatCode>
                <c:ptCount val="5"/>
                <c:pt idx="0">
                  <c:v>150000</c:v>
                </c:pt>
                <c:pt idx="1">
                  <c:v>140000</c:v>
                </c:pt>
                <c:pt idx="2">
                  <c:v>150000</c:v>
                </c:pt>
                <c:pt idx="3">
                  <c:v>140000</c:v>
                </c:pt>
                <c:pt idx="4">
                  <c:v>150000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21-4B2C-9FA3-C6AB8B54D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133104"/>
        <c:axId val="324135456"/>
      </c:lineChart>
      <c:catAx>
        <c:axId val="32413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4135456"/>
        <c:crosses val="autoZero"/>
        <c:auto val="1"/>
        <c:lblAlgn val="ctr"/>
        <c:lblOffset val="100"/>
        <c:noMultiLvlLbl val="0"/>
      </c:catAx>
      <c:valAx>
        <c:axId val="3241354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2413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171449</xdr:rowOff>
    </xdr:from>
    <xdr:to>
      <xdr:col>6</xdr:col>
      <xdr:colOff>361950</xdr:colOff>
      <xdr:row>43</xdr:row>
      <xdr:rowOff>142874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</xdr:row>
      <xdr:rowOff>38099</xdr:rowOff>
    </xdr:from>
    <xdr:to>
      <xdr:col>16</xdr:col>
      <xdr:colOff>752475</xdr:colOff>
      <xdr:row>13</xdr:row>
      <xdr:rowOff>57149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7" sqref="C17"/>
    </sheetView>
  </sheetViews>
  <sheetFormatPr baseColWidth="10" defaultRowHeight="15" x14ac:dyDescent="0.25"/>
  <sheetData>
    <row r="1" spans="1:1" x14ac:dyDescent="0.25">
      <c r="A1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1"/>
  <sheetViews>
    <sheetView tabSelected="1" workbookViewId="0">
      <selection activeCell="A11" sqref="A11"/>
    </sheetView>
  </sheetViews>
  <sheetFormatPr baseColWidth="10" defaultRowHeight="15" x14ac:dyDescent="0.25"/>
  <cols>
    <col min="1" max="1" width="11.42578125" style="1"/>
    <col min="2" max="2" width="6.5703125" style="1" customWidth="1"/>
    <col min="3" max="3" width="50.140625" style="1" customWidth="1"/>
    <col min="4" max="4" width="16" style="1" customWidth="1"/>
    <col min="5" max="5" width="14" style="1" customWidth="1"/>
    <col min="6" max="6" width="11.42578125" style="1"/>
    <col min="7" max="7" width="12.28515625" style="1" customWidth="1"/>
    <col min="8" max="8" width="31.42578125" style="1" customWidth="1"/>
    <col min="9" max="16384" width="11.42578125" style="1"/>
  </cols>
  <sheetData>
    <row r="2" spans="3:8" ht="51.75" customHeight="1" x14ac:dyDescent="0.25">
      <c r="C2" s="29" t="s">
        <v>76</v>
      </c>
      <c r="D2" s="29"/>
      <c r="E2" s="29"/>
      <c r="F2" s="29"/>
      <c r="G2" s="29"/>
      <c r="H2" s="29"/>
    </row>
    <row r="3" spans="3:8" x14ac:dyDescent="0.25">
      <c r="C3" s="9"/>
      <c r="D3" s="9"/>
      <c r="E3" s="9"/>
      <c r="F3" s="9"/>
      <c r="G3" s="9"/>
      <c r="H3" s="9"/>
    </row>
    <row r="4" spans="3:8" x14ac:dyDescent="0.25">
      <c r="C4" s="30" t="s">
        <v>25</v>
      </c>
      <c r="D4" s="30"/>
    </row>
    <row r="5" spans="3:8" x14ac:dyDescent="0.25">
      <c r="C5" s="26" t="s">
        <v>0</v>
      </c>
      <c r="D5" s="26"/>
      <c r="G5" s="27" t="s">
        <v>23</v>
      </c>
      <c r="H5" s="28"/>
    </row>
    <row r="6" spans="3:8" x14ac:dyDescent="0.25">
      <c r="C6" s="7" t="s">
        <v>1</v>
      </c>
      <c r="D6" s="7" t="s">
        <v>2</v>
      </c>
      <c r="G6" s="7" t="s">
        <v>20</v>
      </c>
      <c r="H6" s="7" t="s">
        <v>21</v>
      </c>
    </row>
    <row r="7" spans="3:8" ht="45" x14ac:dyDescent="0.25">
      <c r="C7" s="5" t="s">
        <v>14</v>
      </c>
      <c r="D7" s="6">
        <v>1750000</v>
      </c>
      <c r="G7" s="4" t="s">
        <v>15</v>
      </c>
      <c r="H7" s="6">
        <v>150000</v>
      </c>
    </row>
    <row r="8" spans="3:8" x14ac:dyDescent="0.25">
      <c r="C8" s="5" t="s">
        <v>24</v>
      </c>
      <c r="D8" s="25">
        <f>'USO DE RECURSOS'!F23</f>
        <v>2400000</v>
      </c>
      <c r="G8" s="4" t="s">
        <v>16</v>
      </c>
      <c r="H8" s="6">
        <v>140000</v>
      </c>
    </row>
    <row r="9" spans="3:8" ht="33.75" customHeight="1" x14ac:dyDescent="0.25">
      <c r="C9" s="5" t="s">
        <v>4</v>
      </c>
      <c r="D9" s="6">
        <v>100000</v>
      </c>
      <c r="G9" s="4" t="s">
        <v>17</v>
      </c>
      <c r="H9" s="6">
        <v>150000</v>
      </c>
    </row>
    <row r="10" spans="3:8" ht="31.5" customHeight="1" x14ac:dyDescent="0.25">
      <c r="C10" s="5" t="s">
        <v>13</v>
      </c>
      <c r="D10" s="6">
        <v>150000</v>
      </c>
      <c r="G10" s="4" t="s">
        <v>18</v>
      </c>
      <c r="H10" s="6">
        <v>140000</v>
      </c>
    </row>
    <row r="11" spans="3:8" ht="37.5" customHeight="1" x14ac:dyDescent="0.25">
      <c r="C11" s="5" t="s">
        <v>5</v>
      </c>
      <c r="D11" s="6">
        <v>400000</v>
      </c>
      <c r="G11" s="4" t="s">
        <v>19</v>
      </c>
      <c r="H11" s="6">
        <v>150000</v>
      </c>
    </row>
    <row r="12" spans="3:8" ht="36.75" customHeight="1" x14ac:dyDescent="0.25">
      <c r="C12" s="5" t="s">
        <v>6</v>
      </c>
      <c r="D12" s="6">
        <v>80000</v>
      </c>
      <c r="G12" s="4" t="s">
        <v>22</v>
      </c>
      <c r="H12" s="6">
        <v>750000</v>
      </c>
    </row>
    <row r="13" spans="3:8" ht="30" x14ac:dyDescent="0.25">
      <c r="C13" s="5" t="s">
        <v>10</v>
      </c>
      <c r="D13" s="6">
        <v>250000</v>
      </c>
    </row>
    <row r="14" spans="3:8" ht="30" customHeight="1" x14ac:dyDescent="0.25">
      <c r="C14" s="5" t="s">
        <v>7</v>
      </c>
      <c r="D14" s="6">
        <v>250000</v>
      </c>
    </row>
    <row r="15" spans="3:8" ht="30" x14ac:dyDescent="0.25">
      <c r="C15" s="5" t="s">
        <v>8</v>
      </c>
      <c r="D15" s="6">
        <v>150000</v>
      </c>
    </row>
    <row r="16" spans="3:8" x14ac:dyDescent="0.25">
      <c r="C16" s="5" t="s">
        <v>9</v>
      </c>
      <c r="D16" s="6">
        <v>350000</v>
      </c>
    </row>
    <row r="18" spans="3:4" x14ac:dyDescent="0.25">
      <c r="C18" s="2" t="s">
        <v>11</v>
      </c>
      <c r="D18" s="3">
        <f>SUM(D7:D16)</f>
        <v>5880000</v>
      </c>
    </row>
    <row r="19" spans="3:4" x14ac:dyDescent="0.25">
      <c r="C19" s="2" t="s">
        <v>12</v>
      </c>
      <c r="D19" s="3">
        <f>D18/100*16</f>
        <v>940800</v>
      </c>
    </row>
    <row r="21" spans="3:4" x14ac:dyDescent="0.25">
      <c r="C21" s="2" t="s">
        <v>3</v>
      </c>
      <c r="D21" s="3">
        <f>SUM(D18:D19)</f>
        <v>6820800</v>
      </c>
    </row>
  </sheetData>
  <mergeCells count="4">
    <mergeCell ref="C5:D5"/>
    <mergeCell ref="G5:H5"/>
    <mergeCell ref="C2:H2"/>
    <mergeCell ref="C4:D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8"/>
  <sheetViews>
    <sheetView topLeftCell="A14" workbookViewId="0">
      <selection activeCell="B3" sqref="B3:F18"/>
    </sheetView>
  </sheetViews>
  <sheetFormatPr baseColWidth="10" defaultRowHeight="15" x14ac:dyDescent="0.25"/>
  <cols>
    <col min="1" max="1" width="7.140625" customWidth="1"/>
    <col min="2" max="2" width="17" customWidth="1"/>
    <col min="3" max="3" width="29.7109375" bestFit="1" customWidth="1"/>
    <col min="5" max="5" width="16.140625" bestFit="1" customWidth="1"/>
    <col min="6" max="6" width="43.140625" customWidth="1"/>
  </cols>
  <sheetData>
    <row r="3" spans="2:6" x14ac:dyDescent="0.25">
      <c r="B3" s="31" t="s">
        <v>40</v>
      </c>
      <c r="C3" s="31"/>
      <c r="D3" s="31"/>
      <c r="E3" s="31"/>
      <c r="F3" s="31"/>
    </row>
    <row r="4" spans="2:6" x14ac:dyDescent="0.25">
      <c r="B4" s="31"/>
      <c r="C4" s="31"/>
      <c r="D4" s="31"/>
      <c r="E4" s="31"/>
      <c r="F4" s="31"/>
    </row>
    <row r="5" spans="2:6" ht="30" x14ac:dyDescent="0.25">
      <c r="B5" s="8" t="s">
        <v>41</v>
      </c>
      <c r="C5" s="26" t="s">
        <v>71</v>
      </c>
      <c r="D5" s="31"/>
      <c r="E5" s="31"/>
      <c r="F5" s="31"/>
    </row>
    <row r="6" spans="2:6" ht="29.25" customHeight="1" x14ac:dyDescent="0.25">
      <c r="B6" s="13" t="s">
        <v>42</v>
      </c>
      <c r="C6" s="32" t="s">
        <v>72</v>
      </c>
      <c r="D6" s="33"/>
      <c r="E6" s="33"/>
      <c r="F6" s="34"/>
    </row>
    <row r="7" spans="2:6" s="15" customFormat="1" x14ac:dyDescent="0.25">
      <c r="B7" s="14"/>
      <c r="C7" s="14"/>
      <c r="D7" s="14"/>
      <c r="E7" s="14"/>
      <c r="F7" s="14"/>
    </row>
    <row r="8" spans="2:6" x14ac:dyDescent="0.25">
      <c r="B8" s="12" t="s">
        <v>26</v>
      </c>
      <c r="C8" s="10" t="s">
        <v>27</v>
      </c>
      <c r="E8" s="12" t="s">
        <v>26</v>
      </c>
      <c r="F8" s="10" t="s">
        <v>34</v>
      </c>
    </row>
    <row r="9" spans="2:6" x14ac:dyDescent="0.25">
      <c r="B9" s="12" t="s">
        <v>28</v>
      </c>
      <c r="C9" s="10" t="s">
        <v>44</v>
      </c>
      <c r="E9" s="12" t="s">
        <v>28</v>
      </c>
      <c r="F9" s="10" t="s">
        <v>45</v>
      </c>
    </row>
    <row r="10" spans="2:6" ht="25.5" x14ac:dyDescent="0.25">
      <c r="B10" s="12" t="s">
        <v>29</v>
      </c>
      <c r="C10" s="10" t="s">
        <v>30</v>
      </c>
      <c r="E10" s="12" t="s">
        <v>29</v>
      </c>
      <c r="F10" s="10" t="s">
        <v>30</v>
      </c>
    </row>
    <row r="11" spans="2:6" ht="25.5" x14ac:dyDescent="0.25">
      <c r="B11" s="12" t="s">
        <v>31</v>
      </c>
      <c r="C11" s="10" t="s">
        <v>74</v>
      </c>
      <c r="E11" s="12" t="s">
        <v>31</v>
      </c>
      <c r="F11" s="10" t="s">
        <v>73</v>
      </c>
    </row>
    <row r="12" spans="2:6" ht="25.5" x14ac:dyDescent="0.25">
      <c r="B12" s="12" t="s">
        <v>32</v>
      </c>
      <c r="C12" s="11" t="s">
        <v>33</v>
      </c>
      <c r="E12" s="12" t="s">
        <v>32</v>
      </c>
      <c r="F12" s="11" t="s">
        <v>35</v>
      </c>
    </row>
    <row r="14" spans="2:6" x14ac:dyDescent="0.25">
      <c r="B14" s="12" t="s">
        <v>26</v>
      </c>
      <c r="C14" s="10" t="s">
        <v>38</v>
      </c>
      <c r="E14" s="12" t="s">
        <v>26</v>
      </c>
      <c r="F14" s="10" t="s">
        <v>36</v>
      </c>
    </row>
    <row r="15" spans="2:6" x14ac:dyDescent="0.25">
      <c r="B15" s="12" t="s">
        <v>28</v>
      </c>
      <c r="C15" s="10" t="s">
        <v>47</v>
      </c>
      <c r="E15" s="12" t="s">
        <v>28</v>
      </c>
      <c r="F15" s="10" t="s">
        <v>46</v>
      </c>
    </row>
    <row r="16" spans="2:6" ht="25.5" x14ac:dyDescent="0.25">
      <c r="B16" s="12" t="s">
        <v>29</v>
      </c>
      <c r="C16" s="10" t="s">
        <v>30</v>
      </c>
      <c r="E16" s="12" t="s">
        <v>29</v>
      </c>
      <c r="F16" s="10" t="s">
        <v>30</v>
      </c>
    </row>
    <row r="17" spans="2:6" ht="38.25" x14ac:dyDescent="0.25">
      <c r="B17" s="12" t="s">
        <v>31</v>
      </c>
      <c r="C17" s="10" t="s">
        <v>75</v>
      </c>
      <c r="E17" s="12" t="s">
        <v>31</v>
      </c>
      <c r="F17" s="10" t="s">
        <v>48</v>
      </c>
    </row>
    <row r="18" spans="2:6" ht="25.5" x14ac:dyDescent="0.25">
      <c r="B18" s="12" t="s">
        <v>32</v>
      </c>
      <c r="C18" s="11" t="s">
        <v>39</v>
      </c>
      <c r="E18" s="12" t="s">
        <v>32</v>
      </c>
      <c r="F18" s="11" t="s">
        <v>37</v>
      </c>
    </row>
  </sheetData>
  <mergeCells count="3">
    <mergeCell ref="B3:F4"/>
    <mergeCell ref="C5:F5"/>
    <mergeCell ref="C6:F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workbookViewId="0">
      <selection activeCell="F26" sqref="F26"/>
    </sheetView>
  </sheetViews>
  <sheetFormatPr baseColWidth="10" defaultRowHeight="15" x14ac:dyDescent="0.25"/>
  <cols>
    <col min="1" max="1" width="4.28515625" customWidth="1"/>
    <col min="2" max="2" width="25.7109375" customWidth="1"/>
    <col min="3" max="3" width="16.42578125" bestFit="1" customWidth="1"/>
    <col min="4" max="4" width="17.7109375" customWidth="1"/>
    <col min="5" max="5" width="32" bestFit="1" customWidth="1"/>
    <col min="6" max="6" width="20.7109375" customWidth="1"/>
    <col min="7" max="7" width="25.28515625" customWidth="1"/>
    <col min="8" max="9" width="19" customWidth="1"/>
    <col min="10" max="10" width="22.42578125" customWidth="1"/>
    <col min="11" max="11" width="18.5703125" customWidth="1"/>
  </cols>
  <sheetData>
    <row r="2" spans="2:5" ht="27.75" customHeight="1" x14ac:dyDescent="0.25">
      <c r="B2" s="36" t="s">
        <v>69</v>
      </c>
      <c r="C2" s="37"/>
      <c r="D2" s="37"/>
      <c r="E2" s="38"/>
    </row>
    <row r="3" spans="2:5" ht="30" x14ac:dyDescent="0.25">
      <c r="B3" s="16" t="s">
        <v>49</v>
      </c>
      <c r="C3" s="16" t="s">
        <v>51</v>
      </c>
      <c r="D3" s="16" t="s">
        <v>52</v>
      </c>
      <c r="E3" s="16" t="s">
        <v>53</v>
      </c>
    </row>
    <row r="4" spans="2:5" s="20" customFormat="1" x14ac:dyDescent="0.25">
      <c r="B4" s="19" t="s">
        <v>50</v>
      </c>
      <c r="C4" s="21">
        <v>20000</v>
      </c>
      <c r="D4" s="21">
        <v>4</v>
      </c>
      <c r="E4" s="21">
        <f>C4*D4</f>
        <v>80000</v>
      </c>
    </row>
    <row r="5" spans="2:5" s="20" customFormat="1" x14ac:dyDescent="0.25">
      <c r="B5" s="19" t="s">
        <v>56</v>
      </c>
      <c r="C5" s="21">
        <v>200000</v>
      </c>
      <c r="D5" s="21">
        <v>1</v>
      </c>
      <c r="E5" s="21">
        <f t="shared" ref="E5:E12" si="0">C5*D5</f>
        <v>200000</v>
      </c>
    </row>
    <row r="6" spans="2:5" s="20" customFormat="1" x14ac:dyDescent="0.25">
      <c r="B6" s="19" t="s">
        <v>57</v>
      </c>
      <c r="C6" s="21">
        <v>2500</v>
      </c>
      <c r="D6" s="21">
        <v>1</v>
      </c>
      <c r="E6" s="21">
        <f t="shared" si="0"/>
        <v>2500</v>
      </c>
    </row>
    <row r="7" spans="2:5" s="20" customFormat="1" x14ac:dyDescent="0.25">
      <c r="B7" s="19" t="s">
        <v>58</v>
      </c>
      <c r="C7" s="21">
        <v>3000</v>
      </c>
      <c r="D7" s="21">
        <v>1</v>
      </c>
      <c r="E7" s="21">
        <f t="shared" si="0"/>
        <v>3000</v>
      </c>
    </row>
    <row r="8" spans="2:5" s="20" customFormat="1" x14ac:dyDescent="0.25">
      <c r="B8" s="19" t="s">
        <v>59</v>
      </c>
      <c r="C8" s="21">
        <v>6000</v>
      </c>
      <c r="D8" s="21">
        <v>1</v>
      </c>
      <c r="E8" s="21">
        <f t="shared" si="0"/>
        <v>6000</v>
      </c>
    </row>
    <row r="9" spans="2:5" s="20" customFormat="1" x14ac:dyDescent="0.25">
      <c r="B9" s="19" t="s">
        <v>55</v>
      </c>
      <c r="C9" s="21">
        <v>200</v>
      </c>
      <c r="D9" s="21">
        <v>4</v>
      </c>
      <c r="E9" s="21">
        <f t="shared" si="0"/>
        <v>800</v>
      </c>
    </row>
    <row r="10" spans="2:5" s="20" customFormat="1" x14ac:dyDescent="0.25">
      <c r="B10" s="19" t="s">
        <v>54</v>
      </c>
      <c r="C10" s="21">
        <v>500</v>
      </c>
      <c r="D10" s="21">
        <v>4</v>
      </c>
      <c r="E10" s="21">
        <f t="shared" si="0"/>
        <v>2000</v>
      </c>
    </row>
    <row r="11" spans="2:5" s="20" customFormat="1" x14ac:dyDescent="0.25">
      <c r="B11" s="19" t="s">
        <v>60</v>
      </c>
      <c r="C11" s="21">
        <v>16000</v>
      </c>
      <c r="D11" s="21">
        <v>1</v>
      </c>
      <c r="E11" s="21">
        <f t="shared" si="0"/>
        <v>16000</v>
      </c>
    </row>
    <row r="12" spans="2:5" s="20" customFormat="1" x14ac:dyDescent="0.25">
      <c r="B12" s="19" t="s">
        <v>70</v>
      </c>
      <c r="C12" s="21">
        <v>60000</v>
      </c>
      <c r="D12" s="21">
        <v>1</v>
      </c>
      <c r="E12" s="21">
        <f t="shared" si="0"/>
        <v>60000</v>
      </c>
    </row>
    <row r="13" spans="2:5" x14ac:dyDescent="0.25">
      <c r="D13" s="17" t="s">
        <v>11</v>
      </c>
      <c r="E13" s="22">
        <f>SUM(E4:E12)</f>
        <v>370300</v>
      </c>
    </row>
    <row r="14" spans="2:5" x14ac:dyDescent="0.25">
      <c r="D14" s="17" t="s">
        <v>12</v>
      </c>
      <c r="E14" s="22">
        <f>(E13*16/100)</f>
        <v>59248</v>
      </c>
    </row>
    <row r="15" spans="2:5" x14ac:dyDescent="0.25">
      <c r="D15" s="17" t="s">
        <v>68</v>
      </c>
      <c r="E15" s="22">
        <f>(E13+E14)</f>
        <v>429548</v>
      </c>
    </row>
    <row r="17" spans="2:6" ht="23.25" customHeight="1" x14ac:dyDescent="0.25">
      <c r="B17" s="36" t="s">
        <v>67</v>
      </c>
      <c r="C17" s="37"/>
      <c r="D17" s="37"/>
      <c r="E17" s="37"/>
      <c r="F17" s="38"/>
    </row>
    <row r="18" spans="2:6" ht="45" x14ac:dyDescent="0.25">
      <c r="B18" s="16" t="s">
        <v>61</v>
      </c>
      <c r="C18" s="16" t="s">
        <v>63</v>
      </c>
      <c r="D18" s="16" t="s">
        <v>66</v>
      </c>
      <c r="E18" s="16" t="s">
        <v>64</v>
      </c>
      <c r="F18" s="16" t="s">
        <v>65</v>
      </c>
    </row>
    <row r="19" spans="2:6" x14ac:dyDescent="0.25">
      <c r="B19" s="19" t="s">
        <v>62</v>
      </c>
      <c r="C19" s="21">
        <v>240</v>
      </c>
      <c r="D19" s="35">
        <v>4</v>
      </c>
      <c r="E19" s="21">
        <v>2500</v>
      </c>
      <c r="F19" s="21">
        <f>C19*E19</f>
        <v>600000</v>
      </c>
    </row>
    <row r="20" spans="2:6" x14ac:dyDescent="0.25">
      <c r="B20" s="19" t="s">
        <v>62</v>
      </c>
      <c r="C20" s="21">
        <v>240</v>
      </c>
      <c r="D20" s="35"/>
      <c r="E20" s="21">
        <v>2500</v>
      </c>
      <c r="F20" s="21">
        <f>C20*E20</f>
        <v>600000</v>
      </c>
    </row>
    <row r="21" spans="2:6" x14ac:dyDescent="0.25">
      <c r="B21" s="19" t="s">
        <v>62</v>
      </c>
      <c r="C21" s="21">
        <v>240</v>
      </c>
      <c r="D21" s="35"/>
      <c r="E21" s="21">
        <v>2500</v>
      </c>
      <c r="F21" s="21">
        <f>C21*E21</f>
        <v>600000</v>
      </c>
    </row>
    <row r="22" spans="2:6" x14ac:dyDescent="0.25">
      <c r="B22" s="19" t="s">
        <v>62</v>
      </c>
      <c r="C22" s="21">
        <v>240</v>
      </c>
      <c r="D22" s="35"/>
      <c r="E22" s="21">
        <v>2500</v>
      </c>
      <c r="F22" s="21">
        <f>C22*E22</f>
        <v>600000</v>
      </c>
    </row>
    <row r="23" spans="2:6" x14ac:dyDescent="0.25">
      <c r="B23" s="23"/>
      <c r="C23" s="24"/>
      <c r="D23" s="24"/>
      <c r="E23" s="18" t="s">
        <v>68</v>
      </c>
      <c r="F23" s="25">
        <f>SUM(F19:F22)</f>
        <v>2400000</v>
      </c>
    </row>
    <row r="24" spans="2:6" x14ac:dyDescent="0.25">
      <c r="B24" s="23"/>
      <c r="C24" s="24"/>
      <c r="D24" s="24"/>
      <c r="E24" s="24"/>
      <c r="F24" s="24"/>
    </row>
    <row r="25" spans="2:6" x14ac:dyDescent="0.25">
      <c r="B25" s="23"/>
      <c r="C25" s="24"/>
      <c r="D25" s="24"/>
      <c r="E25" s="24"/>
      <c r="F25" s="24"/>
    </row>
    <row r="26" spans="2:6" x14ac:dyDescent="0.25">
      <c r="B26" s="23"/>
      <c r="C26" s="24"/>
      <c r="D26" s="24"/>
      <c r="E26" s="24"/>
      <c r="F26" s="24"/>
    </row>
  </sheetData>
  <mergeCells count="3">
    <mergeCell ref="D19:D22"/>
    <mergeCell ref="B17:F17"/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CRONOGRAMA</vt:lpstr>
      <vt:lpstr>PRESUPUESTO</vt:lpstr>
      <vt:lpstr>SELECCION DE PERSONAL</vt:lpstr>
      <vt:lpstr>USO DE RECURSOS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xerox</dc:creator>
  <cp:lastModifiedBy>SENA</cp:lastModifiedBy>
  <dcterms:created xsi:type="dcterms:W3CDTF">2016-06-03T19:29:01Z</dcterms:created>
  <dcterms:modified xsi:type="dcterms:W3CDTF">2016-09-14T01:45:11Z</dcterms:modified>
</cp:coreProperties>
</file>