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Matriz de riesgos" sheetId="2" r:id="rId5"/>
    <sheet state="visible" name="Restricciones" sheetId="3" r:id="rId6"/>
    <sheet state="visible" name="Estrategia" sheetId="4" r:id="rId7"/>
    <sheet state="visible" name="Alcance-No Alcance" sheetId="5" r:id="rId8"/>
    <sheet state="visible" name="Estimación" sheetId="6" r:id="rId9"/>
    <sheet state="visible" name="Casos de Pruebas" sheetId="7" r:id="rId10"/>
    <sheet state="visible" name="Incidentes" sheetId="8" r:id="rId11"/>
  </sheets>
  <definedNames/>
  <calcPr/>
  <extLst>
    <ext uri="GoogleSheetsCustomDataVersion1">
      <go:sheetsCustomData xmlns:go="http://customooxmlschemas.google.com/" r:id="rId12" roundtripDataSignature="AMtx7mgHl4kH0CXjBpKynjtOGSsGOEIYLg=="/>
    </ext>
  </extLst>
</workbook>
</file>

<file path=xl/sharedStrings.xml><?xml version="1.0" encoding="utf-8"?>
<sst xmlns="http://schemas.openxmlformats.org/spreadsheetml/2006/main" count="201" uniqueCount="172">
  <si>
    <t>Código</t>
  </si>
  <si>
    <t>Nombre</t>
  </si>
  <si>
    <t>Descripción</t>
  </si>
  <si>
    <t>Prioridad</t>
  </si>
  <si>
    <t>Puntos</t>
  </si>
  <si>
    <t>Estado</t>
  </si>
  <si>
    <t>HU001</t>
  </si>
  <si>
    <t>CONSULTAR CURSOS</t>
  </si>
  <si>
    <t>Cursos existentes en los que el usuario puede matricularse y realizarlos</t>
  </si>
  <si>
    <t>-</t>
  </si>
  <si>
    <t>Finalizada</t>
  </si>
  <si>
    <r>
      <rPr>
        <rFont val="Calibri"/>
        <b/>
        <color theme="1"/>
      </rPr>
      <t>HU001 CONSULTAR CURSOS</t>
    </r>
    <r>
      <rPr>
        <rFont val="Calibri"/>
        <color theme="1"/>
      </rPr>
      <t xml:space="preserve">
</t>
    </r>
    <r>
      <rPr>
        <rFont val="Calibri"/>
        <b/>
        <color theme="1"/>
      </rPr>
      <t>Yo como</t>
    </r>
    <r>
      <rPr>
        <rFont val="Calibri"/>
        <color theme="1"/>
      </rPr>
      <t xml:space="preserve"> Usuario
</t>
    </r>
    <r>
      <rPr>
        <rFont val="Calibri"/>
        <b/>
        <color theme="1"/>
      </rPr>
      <t>Quiero</t>
    </r>
    <r>
      <rPr>
        <rFont val="Calibri"/>
        <color theme="1"/>
      </rPr>
      <t xml:space="preserve"> consultar cursos disponibles en el aplicativo Choucair Academy
</t>
    </r>
    <r>
      <rPr>
        <rFont val="Calibri"/>
        <b/>
        <color theme="1"/>
      </rPr>
      <t>Para</t>
    </r>
    <r>
      <rPr>
        <rFont val="Calibri"/>
        <color theme="1"/>
      </rPr>
      <t xml:space="preserve"> saber si un curso al que deseo acceder se encuentra disponible
</t>
    </r>
    <r>
      <rPr>
        <rFont val="Calibri"/>
        <b/>
        <color theme="1"/>
      </rPr>
      <t>CRITERIOS DE ACEPTACIÓN</t>
    </r>
    <r>
      <rPr>
        <rFont val="Calibri"/>
        <color theme="1"/>
      </rPr>
      <t xml:space="preserve">
El campo de búsqueda debe ser obligatorio
El aplicativo debe permitir filtrar la búsqueda por título del curso
El aplicativo debe permitir filtrar la búsqueda por área a la que pertenece el curso
El aplicativo debe permitir filtrar la búsqueda por cursos en los que actualmente se encuentra registrado el usuario
El aplicativo debe permitir filtrar la búsqueda por fecha de modificación del curso
El aplicativo debe mostrar los cursos disponibles y contenidos de estos correspondientes a la búsqueda realizada</t>
    </r>
  </si>
  <si>
    <t> </t>
  </si>
  <si>
    <t xml:space="preserve">Id </t>
  </si>
  <si>
    <t>Riesgo a evaluar</t>
  </si>
  <si>
    <t>Impacto</t>
  </si>
  <si>
    <t>Probabilidad</t>
  </si>
  <si>
    <t>Riesgo calculado</t>
  </si>
  <si>
    <t>Nivel</t>
  </si>
  <si>
    <t>Porcentaje ajuste %</t>
  </si>
  <si>
    <t>Plan de acción</t>
  </si>
  <si>
    <t>Riesgos de Proyecto</t>
  </si>
  <si>
    <t>RPY01</t>
  </si>
  <si>
    <t xml:space="preserve">Restricciones de plazo para salida a producción </t>
  </si>
  <si>
    <t>Alto</t>
  </si>
  <si>
    <t>Evitarlo: Renegociar la fecha de salida a producción del producto, definir un mejor cronograma de actividades y verificar su cumplimiento y definir lo más importante para el cliente (Alcance - tiempo - recursos)</t>
  </si>
  <si>
    <t>RPY02</t>
  </si>
  <si>
    <t>Incorrecta priorización de las tareas Sprint</t>
  </si>
  <si>
    <t>Medio</t>
  </si>
  <si>
    <t>Traspasarlo: Re plantear la discusión de las tareas con el PO y el equipo de desarrollo, priorizando una ruta critica</t>
  </si>
  <si>
    <t>RPY03</t>
  </si>
  <si>
    <t>Falta de herramientas para gestion de incidencias</t>
  </si>
  <si>
    <t> Mitigarlo: Introducir herramientas como Jira, Azure DevOps o Bugtracker</t>
  </si>
  <si>
    <t>Riesgos de Producto</t>
  </si>
  <si>
    <t>RPD01</t>
  </si>
  <si>
    <t xml:space="preserve">Mantenibilidad  baja por falta de herramientas de gestion de versiones </t>
  </si>
  <si>
    <t>Bajo</t>
  </si>
  <si>
    <t>Ejecutar pruebas basadas en estructuras y aceptación</t>
  </si>
  <si>
    <t>RPD02</t>
  </si>
  <si>
    <t>Alta complejidad a nivel de interfaz al momento de usar el sistema</t>
  </si>
  <si>
    <t>Pruebas exploratorias, de usabilidad y de caja negra</t>
  </si>
  <si>
    <t>RPD03</t>
  </si>
  <si>
    <t>Permisos de usuario y acceso a consulta de cursos</t>
  </si>
  <si>
    <t xml:space="preserve">Pruebas de seguridad y usabilidad para  información y visualización correcta del flujo respectivo </t>
  </si>
  <si>
    <t>Restricciones</t>
  </si>
  <si>
    <t>ID</t>
  </si>
  <si>
    <t>Enunciado</t>
  </si>
  <si>
    <t>R001</t>
  </si>
  <si>
    <t>La aplicación solo está disponible en versión web</t>
  </si>
  <si>
    <t>R002</t>
  </si>
  <si>
    <t>El acceso es solo al frontend</t>
  </si>
  <si>
    <t>R003</t>
  </si>
  <si>
    <t>La salida a producción es de 15 días hábiles</t>
  </si>
  <si>
    <t>Estrategia</t>
  </si>
  <si>
    <t>En base a los riesgos del producto y los requerimientos del usuario, hemos decido definir el órden de las funcionalides más importates y que se deben probar.</t>
  </si>
  <si>
    <t>Funcionalidad</t>
  </si>
  <si>
    <t>Atributos a evaluar</t>
  </si>
  <si>
    <t>Tipo de prueba</t>
  </si>
  <si>
    <t>Consultar cursos</t>
  </si>
  <si>
    <t>Confirmacion del cumplimiento de los criterios de aceptación</t>
  </si>
  <si>
    <t>Ingreso de datos validos y no validos</t>
  </si>
  <si>
    <t>Pruebas de caja negra</t>
  </si>
  <si>
    <t>Accesibilidad a la búsqueda junto con información de cursos</t>
  </si>
  <si>
    <t>Pruebas de aceptación</t>
  </si>
  <si>
    <t>Facilidad de uso a  nivel de interfaz</t>
  </si>
  <si>
    <t>Pruebas usabilidad</t>
  </si>
  <si>
    <t>Permisos de usuario correctamente definidos</t>
  </si>
  <si>
    <t>Pruebas de Integridad de la información</t>
  </si>
  <si>
    <t>En general se realizarán pruebas sobre los módulos o procesos con mayor relevancia para el cliente(negocio), partiendo del punto de vista de los siguientes aspectos: Funcionamiento esperado, facilidad de uso de la interfaz de usuario y la integridad de los datos. Esto con el propósito de  cumplir a cabalidad con el tiempo estipulado por el cliente y  asegurarnos de brindarle confianza a la hora del cumplimiento de sus objetivos de negocio.</t>
  </si>
  <si>
    <r>
      <rPr>
        <rFont val="Calibri"/>
        <b/>
        <color theme="1"/>
        <sz val="11.0"/>
      </rPr>
      <t xml:space="preserve">Alcance: </t>
    </r>
    <r>
      <rPr>
        <rFont val="Calibri"/>
        <color theme="1"/>
        <sz val="11.0"/>
      </rPr>
      <t>Se requiere validar el correcto funcionamiento del flujo de consulta de cursos en el aplicativo web de Choucair Academy. Se realizán  las siguientes pruebas bajo un ambiente suministrado por Choucair Testing: Pruebas de usabilidad, de caja negra,de integridad de la información a nivel de frontend y de aceptación. Enfocadas en la facilidad de uso de la interfaz, la integridad de los datos de entrada y funcionamiento esperado.                                                                                                                                                                                    El marco de trabajo será dado bajo la prioridad de los requerimientos, empezando por la funcionalidad  de negocio con mayor valor hasta la menor, haciendo énfasis en los atributos de calidad como lo son la usabilidad, integridad de datos y funcionalidad a nivel de frontend</t>
    </r>
  </si>
  <si>
    <r>
      <rPr>
        <rFont val="Calibri"/>
        <b/>
        <color theme="1"/>
        <sz val="11.0"/>
      </rPr>
      <t>No alcance:</t>
    </r>
    <r>
      <rPr>
        <rFont val="Calibri"/>
        <color theme="1"/>
        <sz val="11.0"/>
      </rPr>
      <t xml:space="preserve"> Los siguientes flujos estarán excluidos de los casos de prueba: matricularse en nuevo curso, realizar el curso. Además, se excluirán las funcionalidades relacionadas con el backend, esto por motivo de que solo se realizaron modificaciones netamente de usabilidad y experiencia de usuario.  </t>
    </r>
  </si>
  <si>
    <t>Actividades</t>
  </si>
  <si>
    <t>Esfuerzo por unidad (hrs)</t>
  </si>
  <si>
    <t>Recursos/Frecuencia</t>
  </si>
  <si>
    <t>Esfuerzo total (hrs)</t>
  </si>
  <si>
    <t>Visión  y planeación</t>
  </si>
  <si>
    <t>Reunión de contextualización</t>
  </si>
  <si>
    <t>Reunión de identificación de riesgos generales</t>
  </si>
  <si>
    <t xml:space="preserve">Identificación de restricciones, supuestos, riesgos </t>
  </si>
  <si>
    <t xml:space="preserve">Realización de matriz de riesgo RTM </t>
  </si>
  <si>
    <t xml:space="preserve">Definir el alcance y no alcance </t>
  </si>
  <si>
    <t>Definir la estrategia</t>
  </si>
  <si>
    <t>Estimación de tiempo</t>
  </si>
  <si>
    <t>Cronograma</t>
  </si>
  <si>
    <t>Reunión de aprobación</t>
  </si>
  <si>
    <t>TOTAL</t>
  </si>
  <si>
    <t>Diseño</t>
  </si>
  <si>
    <t>Smoke test</t>
  </si>
  <si>
    <t>Regresión</t>
  </si>
  <si>
    <t>Estructuración de tests para consulta de cursos</t>
  </si>
  <si>
    <t>Ejecución</t>
  </si>
  <si>
    <t>Smoke test del release</t>
  </si>
  <si>
    <t>Ejecución de consulta de cursos</t>
  </si>
  <si>
    <t>Regression test del aplicativo</t>
  </si>
  <si>
    <t>Realización de informe de ejecución</t>
  </si>
  <si>
    <t>Entrega</t>
  </si>
  <si>
    <t>Verificación de los resultados de pruebas</t>
  </si>
  <si>
    <t>Preparación de documentación y resultados de pruebas</t>
  </si>
  <si>
    <t>Generación de informe final</t>
  </si>
  <si>
    <t>Logística</t>
  </si>
  <si>
    <t>Reuniones diarias</t>
  </si>
  <si>
    <t>Sprint retrospective</t>
  </si>
  <si>
    <t>Sprint review</t>
  </si>
  <si>
    <t>Preparación de datos de prueba y ambiente</t>
  </si>
  <si>
    <t xml:space="preserve">Gestión de issues </t>
  </si>
  <si>
    <t>Envío de correo de seguimiento</t>
  </si>
  <si>
    <t>Entrega de proyecto formal</t>
  </si>
  <si>
    <t>Otras actividades del proyecto</t>
  </si>
  <si>
    <t>ESFUERZO TOTAL</t>
  </si>
  <si>
    <t>FACTOR AJUSTE</t>
  </si>
  <si>
    <t>%</t>
  </si>
  <si>
    <t>ESFUERZO MÁS PROBABLE</t>
  </si>
  <si>
    <t>dias EMP</t>
  </si>
  <si>
    <t>CASOS DE PRUEBAS - CHOUCAIR ACADEMY</t>
  </si>
  <si>
    <t>Nombre de caso</t>
  </si>
  <si>
    <t>Precondiciones</t>
  </si>
  <si>
    <t>Pasos a seguir</t>
  </si>
  <si>
    <t>Resultado esperado</t>
  </si>
  <si>
    <t>Resultado obtenido</t>
  </si>
  <si>
    <t>CP001</t>
  </si>
  <si>
    <t>Buscar curso llenando el campo requerido</t>
  </si>
  <si>
    <t>Ingresar mediante navegador web al aplicativo y logear como Usuario.                                            
Debe de existir al menos un curso disponible.</t>
  </si>
  <si>
    <t xml:space="preserve">1. Seleccionar el campo de búsqueda.                                    
2. Dilingenciar el nombre de un curso disponible en el campo.                                                       
3. Presionar "enter" para realizar la búsqueda.                                                                                          </t>
  </si>
  <si>
    <t xml:space="preserve">Al presionar "enter" se debe visualizar el resultado de la búsqueda </t>
  </si>
  <si>
    <t>Se visualiza un resultado con éxito, lo que indica que la búsqueda se realizó correctamente</t>
  </si>
  <si>
    <t>CP002</t>
  </si>
  <si>
    <t>Buscar curso filtrando mediante título</t>
  </si>
  <si>
    <t>1. Seleccionar el campo de búsqueda.                                    
2. Dejar el campo vacío o llenarlo con las palabras clave a buscar.                                                       
3. Presionar "enter" para intentar realizar una búsqueda.         
4. Desplegar la opción de filtro
5. Diligenciar el campo de titulo 
6. Presionar el botón de "búsqueda"</t>
  </si>
  <si>
    <t>Al presionar el botón "búsqueda" se deben obtener resultados de cursos con el título ingresado</t>
  </si>
  <si>
    <t>CP003</t>
  </si>
  <si>
    <t>Buscar solo los cursos en los que me encuentro actualmente matriculado</t>
  </si>
  <si>
    <t>Ingresar mediante navegador web al aplicativo y logear como Usuario.                                            
El Usuario debe estar matriculado en al menos un curso.</t>
  </si>
  <si>
    <t>1. Seleccionar el campo de búsqueda.                                    
2. Dejar el campo vacío o llenarlo con las palabras clave a buscar.                                                       
3. Presionar "enter" para intentar realizar una búsqueda.         
4. Desplegar la opción de filtro
5. Marcar la casilla "solo mis cursos"
6. Presionar el botón de "búsqueda"</t>
  </si>
  <si>
    <t>Al presionar el botón "búsqueda" se deben obtener resultados solo de cursos en los que el usuario se encuentra matriculado</t>
  </si>
  <si>
    <t>CP004</t>
  </si>
  <si>
    <t>Buscar un curso dejando los campos requeridos vacíos</t>
  </si>
  <si>
    <t xml:space="preserve">Ingresar mediante navegador web al aplicativo y logear como Usuario.                                            </t>
  </si>
  <si>
    <t xml:space="preserve">1. Seleccionar el campo de búsqueda.                                    
2. Dejar el campo vacío.                                                       
3. Presionar "enter" para realizar la búsqueda.                                    </t>
  </si>
  <si>
    <t>Al presionar "enter", se debe generar una alerta requiriendo los campos vacíos para completar la acción.</t>
  </si>
  <si>
    <t>La búsqueda no se realizó correctamente y redirigió a la página de búsqueda donde se nos piden campos obligatorios.</t>
  </si>
  <si>
    <t>CP005</t>
  </si>
  <si>
    <t>Buscar una fecha de modificación mayor a la fecha actual</t>
  </si>
  <si>
    <t>1. Seleccionar el campo de búsqueda.                                    
2. Dejar el campo vacío o llenarlo con las palabras clave a buscar.                                                       
3. Presionar "enter" para intentar realizar una búsqueda.         
4. Desplegar la opción de filtro
5. Ingresar una fecha mayor a la actual en el campo de modificado después
6. Presionar el botón de "búsqueda"</t>
  </si>
  <si>
    <t>Al presionar el botón "búsqueda" se debe generar una alerta indicando que la fecha es mayor a la del día actual</t>
  </si>
  <si>
    <t>El sistema permite ingresar y realizar busquedas con una fecha mayor a la actual.</t>
  </si>
  <si>
    <t>CP006</t>
  </si>
  <si>
    <t>Buscar curso utilizando caracteres especiales</t>
  </si>
  <si>
    <t xml:space="preserve">1. Seleccionar el campo de búsqueda.                                    
2. Dilingenciar caracteres especiales en el campo de búsqueda.                                                       
3. Presionar "enter" para realizar la búsqueda.                                                                                          </t>
  </si>
  <si>
    <t>Al presionar "enter", se debe generar una alerta indicando que no se permite el ingreso de caracteres especiales para realizar una búsqueda</t>
  </si>
  <si>
    <t>Aunque no se obtengan cursos como resultado, la búsqueda se realiza igualmente</t>
  </si>
  <si>
    <t>REPORTE DE DEFECTOS</t>
  </si>
  <si>
    <t>REVISION DE ESPECIFICACIONES DE LA APP CHOUCAIR ACADEMY</t>
  </si>
  <si>
    <t>NRO</t>
  </si>
  <si>
    <t>Componente/Campo/Reporte/Documento</t>
  </si>
  <si>
    <t>Versión</t>
  </si>
  <si>
    <t>Fecha de detección</t>
  </si>
  <si>
    <t>Detectado por</t>
  </si>
  <si>
    <t>Tipo</t>
  </si>
  <si>
    <r>
      <rPr>
        <rFont val="Arial"/>
        <b/>
        <color theme="0"/>
        <sz val="9.0"/>
      </rPr>
      <t xml:space="preserve">Etapa Detección: </t>
    </r>
    <r>
      <rPr>
        <rFont val="Arial"/>
        <b val="0"/>
        <color theme="0"/>
        <sz val="9.0"/>
      </rPr>
      <t>Etapa del Ciclo de Vida de desarrollo donde se detectó.</t>
    </r>
  </si>
  <si>
    <t>Fecha solución</t>
  </si>
  <si>
    <t>Búsqueda</t>
  </si>
  <si>
    <t>El campo de búsqueda no es requerido.</t>
  </si>
  <si>
    <t>Nuevo</t>
  </si>
  <si>
    <t>Camilo Pastrana</t>
  </si>
  <si>
    <t>Consideración</t>
  </si>
  <si>
    <t>Baja</t>
  </si>
  <si>
    <t>Construcción</t>
  </si>
  <si>
    <t>Búsqueda/Búsqueda global</t>
  </si>
  <si>
    <t>El campo de búsqueda permite el ingreso de caracteres especiales</t>
  </si>
  <si>
    <t>Sugerencia</t>
  </si>
  <si>
    <t>Búsqueda/Búsqueda global/Modificado después de</t>
  </si>
  <si>
    <t>Se permite el ingreso de fechas mayores a la actual</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</si>
</sst>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b/>
      <sz val="11.0"/>
      <color rgb="FF000000"/>
      <name val="Calibri"/>
    </font>
    <font>
      <sz val="11.0"/>
      <color rgb="FF000000"/>
      <name val="Calibri"/>
    </font>
    <font>
      <color theme="1"/>
      <name val="Calibri"/>
      <scheme val="minor"/>
    </font>
    <font>
      <sz val="16.0"/>
      <color theme="1"/>
      <name val="Calibri"/>
    </font>
    <font>
      <b/>
      <sz val="16.0"/>
      <color rgb="FFFFFFFF"/>
      <name val="Calibri"/>
    </font>
    <font>
      <b/>
      <sz val="14.0"/>
      <color rgb="FF1F497D"/>
      <name val="Calibri"/>
    </font>
    <font>
      <sz val="14.0"/>
      <color theme="1"/>
      <name val="Calibri"/>
    </font>
    <font/>
    <font>
      <sz val="11.0"/>
      <color theme="1"/>
      <name val="Calibri"/>
    </font>
    <font>
      <b/>
      <sz val="14.0"/>
      <color theme="1"/>
      <name val="Calibri"/>
    </font>
    <font>
      <b/>
      <sz val="12.0"/>
      <color theme="1"/>
      <name val="Calibri"/>
    </font>
    <font>
      <sz val="12.0"/>
      <color theme="1"/>
      <name val="Calibri"/>
    </font>
    <font>
      <b/>
      <sz val="11.0"/>
      <color theme="0"/>
      <name val="Calibri"/>
    </font>
    <font>
      <b/>
      <sz val="11.0"/>
      <color theme="1"/>
      <name val="Calibri"/>
    </font>
    <font>
      <b/>
      <sz val="11.0"/>
      <color rgb="FF444444"/>
      <name val="Calibri"/>
    </font>
    <font>
      <sz val="14.0"/>
      <color rgb="FFFFFFFF"/>
      <name val="Calibri"/>
    </font>
    <font>
      <sz val="11.0"/>
      <color rgb="FF70AD47"/>
      <name val="Calibri"/>
    </font>
    <font>
      <sz val="11.0"/>
      <color theme="10"/>
      <name val="Calibri"/>
    </font>
    <font>
      <sz val="11.0"/>
      <color rgb="FFC00000"/>
      <name val="Calibri"/>
    </font>
    <font>
      <sz val="11.0"/>
      <color rgb="FFFF0000"/>
      <name val="Calibri"/>
    </font>
    <font>
      <b/>
      <sz val="14.0"/>
      <color theme="1"/>
      <name val="Arial"/>
    </font>
    <font>
      <sz val="11.0"/>
      <color theme="1"/>
      <name val="Arial"/>
    </font>
    <font>
      <b/>
      <sz val="11.0"/>
      <color theme="1"/>
      <name val="Arial"/>
    </font>
    <font>
      <b/>
      <sz val="9.0"/>
      <color theme="0"/>
      <name val="Arial"/>
    </font>
  </fonts>
  <fills count="10">
    <fill>
      <patternFill patternType="none"/>
    </fill>
    <fill>
      <patternFill patternType="lightGray"/>
    </fill>
    <fill>
      <patternFill patternType="solid">
        <fgColor rgb="FF8EA9DB"/>
        <bgColor rgb="FF8EA9DB"/>
      </patternFill>
    </fill>
    <fill>
      <patternFill patternType="solid">
        <fgColor rgb="FFD9E2F3"/>
        <bgColor rgb="FFD9E2F3"/>
      </patternFill>
    </fill>
    <fill>
      <patternFill patternType="solid">
        <fgColor rgb="FF4472C4"/>
        <bgColor rgb="FF4472C4"/>
      </patternFill>
    </fill>
    <fill>
      <patternFill patternType="solid">
        <fgColor rgb="FFB4C6E7"/>
        <bgColor rgb="FFB4C6E7"/>
      </patternFill>
    </fill>
    <fill>
      <patternFill patternType="solid">
        <fgColor theme="4"/>
        <bgColor theme="4"/>
      </patternFill>
    </fill>
    <fill>
      <patternFill patternType="solid">
        <fgColor rgb="FFFFE699"/>
        <bgColor rgb="FFFFE699"/>
      </patternFill>
    </fill>
    <fill>
      <patternFill patternType="solid">
        <fgColor rgb="FF2F75B5"/>
        <bgColor rgb="FF2F75B5"/>
      </patternFill>
    </fill>
    <fill>
      <patternFill patternType="solid">
        <fgColor rgb="FF44546A"/>
        <bgColor rgb="FF44546A"/>
      </patternFill>
    </fill>
  </fills>
  <borders count="2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top/>
      <bottom/>
    </border>
    <border>
      <top/>
      <bottom/>
    </border>
    <border>
      <right/>
      <top/>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border>
    <border>
      <left/>
      <right style="thin">
        <color rgb="FF000000"/>
      </right>
      <top/>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3" fontId="1" numFmtId="0" xfId="0" applyAlignment="1" applyBorder="1" applyFill="1" applyFont="1">
      <alignment horizontal="left" readingOrder="0" shrinkToFit="0" wrapText="1"/>
    </xf>
    <xf borderId="1" fillId="3" fontId="2" numFmtId="0" xfId="0" applyAlignment="1" applyBorder="1" applyFont="1">
      <alignment horizontal="left" readingOrder="0" shrinkToFit="0" wrapText="1"/>
    </xf>
    <xf borderId="1" fillId="3" fontId="2" numFmtId="0" xfId="0" applyAlignment="1" applyBorder="1" applyFont="1">
      <alignment horizontal="center" readingOrder="0" shrinkToFit="0" wrapText="1"/>
    </xf>
    <xf borderId="0" fillId="0" fontId="3" numFmtId="0" xfId="0" applyAlignment="1" applyFont="1">
      <alignment readingOrder="0"/>
    </xf>
    <xf borderId="1" fillId="0" fontId="4" numFmtId="0" xfId="0" applyAlignment="1" applyBorder="1" applyFont="1">
      <alignment vertical="bottom"/>
    </xf>
    <xf borderId="2" fillId="4" fontId="5" numFmtId="0" xfId="0" applyAlignment="1" applyBorder="1" applyFill="1" applyFont="1">
      <alignment vertical="bottom"/>
    </xf>
    <xf borderId="3" fillId="4" fontId="5" numFmtId="0" xfId="0" applyAlignment="1" applyBorder="1" applyFont="1">
      <alignment vertical="bottom"/>
    </xf>
    <xf borderId="4" fillId="0" fontId="6" numFmtId="0" xfId="0" applyAlignment="1" applyBorder="1" applyFont="1">
      <alignment horizontal="center" shrinkToFit="0" vertical="center" wrapText="1"/>
    </xf>
    <xf borderId="2" fillId="5" fontId="7" numFmtId="0" xfId="0" applyAlignment="1" applyBorder="1" applyFill="1" applyFont="1">
      <alignment vertical="bottom"/>
    </xf>
    <xf borderId="2" fillId="5" fontId="7" numFmtId="0" xfId="0" applyAlignment="1" applyBorder="1" applyFont="1">
      <alignment shrinkToFit="0" wrapText="1"/>
    </xf>
    <xf borderId="2" fillId="5" fontId="7" numFmtId="0" xfId="0" applyAlignment="1" applyBorder="1" applyFont="1">
      <alignment horizontal="center"/>
    </xf>
    <xf borderId="3" fillId="5" fontId="7" numFmtId="0" xfId="0" applyAlignment="1" applyBorder="1" applyFont="1">
      <alignment shrinkToFit="0" vertical="bottom" wrapText="1"/>
    </xf>
    <xf borderId="4" fillId="0" fontId="8" numFmtId="0" xfId="0" applyBorder="1" applyFont="1"/>
    <xf borderId="2" fillId="3" fontId="7" numFmtId="0" xfId="0" applyAlignment="1" applyBorder="1" applyFont="1">
      <alignment readingOrder="0" vertical="bottom"/>
    </xf>
    <xf borderId="2" fillId="3" fontId="7" numFmtId="0" xfId="0" applyAlignment="1" applyBorder="1" applyFont="1">
      <alignment shrinkToFit="0" wrapText="1"/>
    </xf>
    <xf borderId="2" fillId="3" fontId="7" numFmtId="0" xfId="0" applyAlignment="1" applyBorder="1" applyFont="1">
      <alignment horizontal="center"/>
    </xf>
    <xf borderId="3" fillId="3" fontId="7" numFmtId="0" xfId="0" applyAlignment="1" applyBorder="1" applyFont="1">
      <alignment shrinkToFit="0" vertical="bottom" wrapText="1"/>
    </xf>
    <xf borderId="5" fillId="0" fontId="8" numFmtId="0" xfId="0" applyBorder="1" applyFont="1"/>
    <xf borderId="2" fillId="5" fontId="7" numFmtId="0" xfId="0" applyAlignment="1" applyBorder="1" applyFont="1">
      <alignment readingOrder="0" vertical="bottom"/>
    </xf>
    <xf borderId="6" fillId="3" fontId="7" numFmtId="0" xfId="0" applyAlignment="1" applyBorder="1" applyFont="1">
      <alignment readingOrder="0" vertical="bottom"/>
    </xf>
    <xf borderId="6" fillId="3" fontId="7" numFmtId="0" xfId="0" applyAlignment="1" applyBorder="1" applyFont="1">
      <alignment readingOrder="0" shrinkToFit="0" wrapText="1"/>
    </xf>
    <xf borderId="6" fillId="3" fontId="7" numFmtId="0" xfId="0" applyAlignment="1" applyBorder="1" applyFont="1">
      <alignment horizontal="center"/>
    </xf>
    <xf borderId="0" fillId="3" fontId="7" numFmtId="0" xfId="0" applyAlignment="1" applyFont="1">
      <alignment readingOrder="0" shrinkToFit="0" vertical="bottom" wrapText="1"/>
    </xf>
    <xf borderId="7" fillId="5" fontId="4" numFmtId="0" xfId="0" applyAlignment="1" applyBorder="1" applyFont="1">
      <alignment horizontal="center" vertical="center"/>
    </xf>
    <xf borderId="8" fillId="0" fontId="8" numFmtId="0" xfId="0" applyBorder="1" applyFont="1"/>
    <xf borderId="1" fillId="0" fontId="9" numFmtId="0" xfId="0" applyAlignment="1" applyBorder="1" applyFont="1">
      <alignment horizontal="center" vertical="center"/>
    </xf>
    <xf borderId="1" fillId="0" fontId="9" numFmtId="0" xfId="0" applyBorder="1" applyFont="1"/>
    <xf borderId="1" fillId="0" fontId="9" numFmtId="0" xfId="0" applyAlignment="1" applyBorder="1" applyFont="1">
      <alignment readingOrder="0"/>
    </xf>
    <xf borderId="9" fillId="5" fontId="10" numFmtId="0" xfId="0" applyAlignment="1" applyBorder="1" applyFont="1">
      <alignment horizontal="center"/>
    </xf>
    <xf borderId="10" fillId="0" fontId="8" numFmtId="0" xfId="0" applyBorder="1" applyFont="1"/>
    <xf borderId="11" fillId="0" fontId="8" numFmtId="0" xfId="0" applyBorder="1" applyFont="1"/>
    <xf borderId="7" fillId="0" fontId="9" numFmtId="0" xfId="0" applyAlignment="1" applyBorder="1" applyFont="1">
      <alignment horizontal="center"/>
    </xf>
    <xf borderId="12" fillId="0" fontId="8" numFmtId="0" xfId="0" applyBorder="1" applyFont="1"/>
    <xf borderId="1" fillId="0" fontId="11" numFmtId="0" xfId="0" applyBorder="1" applyFont="1"/>
    <xf borderId="13" fillId="0" fontId="9" numFmtId="0" xfId="0" applyAlignment="1" applyBorder="1" applyFont="1">
      <alignment horizontal="center" vertical="center"/>
    </xf>
    <xf borderId="13" fillId="0" fontId="9" numFmtId="0" xfId="0" applyAlignment="1" applyBorder="1" applyFont="1">
      <alignment horizontal="center" readingOrder="0" vertical="center"/>
    </xf>
    <xf borderId="13" fillId="0" fontId="9" numFmtId="0" xfId="0" applyAlignment="1" applyBorder="1" applyFont="1">
      <alignment horizontal="left" shrinkToFit="0" vertical="center" wrapText="1"/>
    </xf>
    <xf borderId="1" fillId="0" fontId="12" numFmtId="0" xfId="0" applyAlignment="1" applyBorder="1" applyFont="1">
      <alignment horizontal="left" vertical="center"/>
    </xf>
    <xf borderId="1" fillId="0" fontId="9" numFmtId="0" xfId="0" applyAlignment="1" applyBorder="1" applyFont="1">
      <alignment horizontal="left" vertical="center"/>
    </xf>
    <xf borderId="1" fillId="0" fontId="9" numFmtId="0" xfId="0" applyAlignment="1" applyBorder="1" applyFont="1">
      <alignment horizontal="left" readingOrder="0" shrinkToFit="0" vertical="center" wrapText="1"/>
    </xf>
    <xf borderId="1" fillId="0" fontId="9" numFmtId="0" xfId="0" applyAlignment="1" applyBorder="1" applyFont="1">
      <alignment shrinkToFit="0" vertical="center" wrapText="1"/>
    </xf>
    <xf borderId="1" fillId="0" fontId="9" numFmtId="0" xfId="0" applyAlignment="1" applyBorder="1" applyFont="1">
      <alignment vertical="top"/>
    </xf>
    <xf borderId="1" fillId="0" fontId="9" numFmtId="0" xfId="0" applyAlignment="1" applyBorder="1" applyFont="1">
      <alignment readingOrder="0" shrinkToFit="0" vertical="top" wrapText="1"/>
    </xf>
    <xf borderId="13" fillId="0" fontId="9" numFmtId="0" xfId="0" applyAlignment="1" applyBorder="1" applyFont="1">
      <alignment horizontal="left" vertical="center"/>
    </xf>
    <xf borderId="14" fillId="0" fontId="9" numFmtId="0" xfId="0" applyAlignment="1" applyBorder="1" applyFont="1">
      <alignment horizontal="left" readingOrder="0" shrinkToFit="0" vertical="center" wrapText="1"/>
    </xf>
    <xf borderId="15" fillId="0" fontId="8" numFmtId="0" xfId="0" applyBorder="1" applyFont="1"/>
    <xf borderId="16" fillId="0" fontId="8" numFmtId="0" xfId="0" applyBorder="1" applyFont="1"/>
    <xf borderId="17" fillId="0" fontId="8" numFmtId="0" xfId="0" applyBorder="1" applyFont="1"/>
    <xf borderId="6" fillId="0" fontId="8" numFmtId="0" xfId="0" applyBorder="1" applyFont="1"/>
    <xf borderId="18" fillId="0" fontId="8" numFmtId="0" xfId="0" applyBorder="1" applyFont="1"/>
    <xf borderId="3" fillId="0" fontId="8" numFmtId="0" xfId="0" applyBorder="1" applyFont="1"/>
    <xf borderId="2" fillId="0" fontId="8" numFmtId="0" xfId="0" applyBorder="1" applyFont="1"/>
    <xf borderId="0" fillId="0" fontId="2" numFmtId="0" xfId="0" applyFont="1"/>
    <xf borderId="0" fillId="0" fontId="2" numFmtId="0" xfId="0" applyAlignment="1" applyFont="1">
      <alignment shrinkToFit="0" wrapText="1"/>
    </xf>
    <xf borderId="0" fillId="0" fontId="9" numFmtId="0" xfId="0" applyAlignment="1" applyFont="1">
      <alignment readingOrder="0" shrinkToFit="0" vertical="top" wrapText="1"/>
    </xf>
    <xf borderId="19" fillId="6" fontId="13" numFmtId="0" xfId="0" applyBorder="1" applyFill="1" applyFont="1"/>
    <xf borderId="19" fillId="6" fontId="13" numFmtId="0" xfId="0" applyAlignment="1" applyBorder="1" applyFont="1">
      <alignment horizontal="center"/>
    </xf>
    <xf borderId="9" fillId="5" fontId="1" numFmtId="0" xfId="0" applyAlignment="1" applyBorder="1" applyFont="1">
      <alignment horizontal="left" vertical="center"/>
    </xf>
    <xf borderId="0" fillId="0" fontId="3" numFmtId="0" xfId="0" applyFont="1"/>
    <xf borderId="0" fillId="0" fontId="9" numFmtId="1" xfId="0" applyFont="1" applyNumberFormat="1"/>
    <xf borderId="19" fillId="2" fontId="14" numFmtId="0" xfId="0" applyAlignment="1" applyBorder="1" applyFont="1">
      <alignment horizontal="left"/>
    </xf>
    <xf borderId="19" fillId="2" fontId="14" numFmtId="1" xfId="0" applyBorder="1" applyFont="1" applyNumberFormat="1"/>
    <xf borderId="19" fillId="2" fontId="14" numFmtId="0" xfId="0" applyBorder="1" applyFont="1"/>
    <xf borderId="9" fillId="5" fontId="14" numFmtId="0" xfId="0" applyAlignment="1" applyBorder="1" applyFont="1">
      <alignment horizontal="left"/>
    </xf>
    <xf borderId="0" fillId="0" fontId="2" numFmtId="0" xfId="0" applyAlignment="1" applyFont="1">
      <alignment horizontal="right"/>
    </xf>
    <xf borderId="19" fillId="2" fontId="1" numFmtId="0" xfId="0" applyBorder="1" applyFont="1"/>
    <xf borderId="19" fillId="5" fontId="14" numFmtId="0" xfId="0" applyAlignment="1" applyBorder="1" applyFont="1">
      <alignment horizontal="left"/>
    </xf>
    <xf borderId="0" fillId="0" fontId="2" numFmtId="1" xfId="0" applyAlignment="1" applyFont="1" applyNumberFormat="1">
      <alignment horizontal="right"/>
    </xf>
    <xf borderId="19" fillId="2" fontId="1" numFmtId="1" xfId="0" applyBorder="1" applyFont="1" applyNumberFormat="1"/>
    <xf borderId="19" fillId="2" fontId="14" numFmtId="2" xfId="0" applyBorder="1" applyFont="1" applyNumberFormat="1"/>
    <xf borderId="19" fillId="2" fontId="15" numFmtId="0" xfId="0" applyBorder="1" applyFont="1"/>
    <xf borderId="19" fillId="7" fontId="14" numFmtId="0" xfId="0" applyBorder="1" applyFill="1" applyFont="1"/>
    <xf borderId="19" fillId="7" fontId="14" numFmtId="0" xfId="0" applyAlignment="1" applyBorder="1" applyFont="1">
      <alignment horizontal="right"/>
    </xf>
    <xf borderId="20" fillId="8" fontId="16" numFmtId="0" xfId="0" applyAlignment="1" applyBorder="1" applyFill="1" applyFont="1">
      <alignment horizontal="center" readingOrder="0" shrinkToFit="0" vertical="center" wrapText="1"/>
    </xf>
    <xf borderId="21" fillId="0" fontId="8" numFmtId="0" xfId="0" applyBorder="1" applyFont="1"/>
    <xf borderId="22" fillId="0" fontId="8" numFmtId="0" xfId="0" applyBorder="1" applyFont="1"/>
    <xf borderId="23" fillId="5" fontId="1" numFmtId="0" xfId="0" applyAlignment="1" applyBorder="1" applyFont="1">
      <alignment horizontal="center" shrinkToFit="0" vertical="center" wrapText="1"/>
    </xf>
    <xf borderId="19" fillId="5" fontId="1" numFmtId="0" xfId="0" applyAlignment="1" applyBorder="1" applyFont="1">
      <alignment horizontal="center" shrinkToFit="0" vertical="center" wrapText="1"/>
    </xf>
    <xf borderId="24" fillId="5" fontId="1" numFmtId="0" xfId="0" applyAlignment="1" applyBorder="1" applyFont="1">
      <alignment horizontal="center" shrinkToFit="0" vertical="center" wrapText="1"/>
    </xf>
    <xf borderId="17" fillId="0" fontId="9" numFmtId="0" xfId="0" applyAlignment="1" applyBorder="1" applyFont="1">
      <alignment horizontal="left" readingOrder="0" vertical="center"/>
    </xf>
    <xf borderId="0" fillId="0" fontId="17"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6" fillId="0" fontId="2" numFmtId="0" xfId="0" applyAlignment="1" applyBorder="1" applyFont="1">
      <alignment horizontal="left" readingOrder="0" shrinkToFit="0" vertical="center" wrapText="1"/>
    </xf>
    <xf borderId="0" fillId="0" fontId="18" numFmtId="0" xfId="0" applyFont="1"/>
    <xf borderId="0" fillId="0" fontId="19" numFmtId="0" xfId="0" applyAlignment="1" applyFont="1">
      <alignment horizontal="left" readingOrder="0" shrinkToFit="0" vertical="center" wrapText="1"/>
    </xf>
    <xf borderId="18" fillId="0" fontId="9" numFmtId="0" xfId="0" applyAlignment="1" applyBorder="1" applyFont="1">
      <alignment horizontal="left" readingOrder="0" vertical="center"/>
    </xf>
    <xf borderId="3" fillId="0" fontId="19"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0" fillId="0" fontId="17" numFmtId="0" xfId="0" applyAlignment="1" applyFont="1">
      <alignment shrinkToFit="0" wrapText="1"/>
    </xf>
    <xf borderId="0" fillId="0" fontId="19" numFmtId="0" xfId="0" applyAlignment="1" applyFont="1">
      <alignment shrinkToFit="0" wrapText="1"/>
    </xf>
    <xf borderId="0" fillId="0" fontId="20" numFmtId="0" xfId="0" applyAlignment="1" applyFont="1">
      <alignment shrinkToFit="0" wrapText="1"/>
    </xf>
    <xf borderId="0" fillId="0" fontId="9" numFmtId="0" xfId="0" applyAlignment="1" applyFont="1">
      <alignment shrinkToFit="0" wrapText="1"/>
    </xf>
    <xf borderId="0" fillId="0" fontId="21" numFmtId="0" xfId="0" applyFont="1"/>
    <xf borderId="0" fillId="0" fontId="22" numFmtId="0" xfId="0" applyFont="1"/>
    <xf borderId="0" fillId="0" fontId="22" numFmtId="0" xfId="0" applyAlignment="1" applyFont="1">
      <alignment horizontal="center"/>
    </xf>
    <xf borderId="0" fillId="0" fontId="21" numFmtId="0" xfId="0" applyAlignment="1" applyFont="1">
      <alignment readingOrder="0"/>
    </xf>
    <xf borderId="0" fillId="0" fontId="23" numFmtId="0" xfId="0" applyFont="1"/>
    <xf borderId="1" fillId="9" fontId="24" numFmtId="0" xfId="0" applyAlignment="1" applyBorder="1" applyFill="1" applyFont="1">
      <alignment horizontal="center" shrinkToFit="0" vertical="center" wrapText="1"/>
    </xf>
    <xf borderId="1" fillId="0" fontId="22" numFmtId="0" xfId="0" applyAlignment="1" applyBorder="1" applyFont="1">
      <alignment horizontal="center" shrinkToFit="0" vertical="center" wrapText="1"/>
    </xf>
    <xf borderId="1" fillId="0" fontId="23" numFmtId="0" xfId="0" applyAlignment="1" applyBorder="1" applyFont="1">
      <alignment horizontal="center" readingOrder="0" shrinkToFit="0" vertical="center" wrapText="1"/>
    </xf>
    <xf borderId="1" fillId="0" fontId="22" numFmtId="0" xfId="0" applyAlignment="1" applyBorder="1" applyFont="1">
      <alignment horizontal="left" readingOrder="0" shrinkToFit="0" vertical="center" wrapText="1"/>
    </xf>
    <xf borderId="1" fillId="0" fontId="22" numFmtId="14" xfId="0" applyAlignment="1" applyBorder="1" applyFont="1" applyNumberFormat="1">
      <alignment horizontal="center" readingOrder="0" shrinkToFit="0" vertical="center" wrapText="1"/>
    </xf>
    <xf borderId="1" fillId="0" fontId="22" numFmtId="0" xfId="0" applyAlignment="1" applyBorder="1" applyFont="1">
      <alignment horizontal="center" readingOrder="0" shrinkToFit="0" vertical="center" wrapText="1"/>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27.86"/>
  </cols>
  <sheetData>
    <row r="1">
      <c r="A1" s="1" t="s">
        <v>0</v>
      </c>
      <c r="B1" s="1" t="s">
        <v>1</v>
      </c>
      <c r="C1" s="1" t="s">
        <v>2</v>
      </c>
      <c r="D1" s="1" t="s">
        <v>3</v>
      </c>
      <c r="E1" s="1" t="s">
        <v>4</v>
      </c>
      <c r="F1" s="1" t="s">
        <v>5</v>
      </c>
    </row>
    <row r="2">
      <c r="A2" s="2" t="s">
        <v>6</v>
      </c>
      <c r="B2" s="3" t="s">
        <v>7</v>
      </c>
      <c r="C2" s="3" t="s">
        <v>8</v>
      </c>
      <c r="D2" s="4">
        <v>1.0</v>
      </c>
      <c r="E2" s="3" t="s">
        <v>9</v>
      </c>
      <c r="F2" s="3" t="s">
        <v>10</v>
      </c>
    </row>
    <row r="4">
      <c r="A4" s="5" t="s">
        <v>11</v>
      </c>
    </row>
  </sheetData>
  <mergeCells count="1">
    <mergeCell ref="A4: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43"/>
    <col customWidth="1" min="3" max="3" width="8.71"/>
    <col customWidth="1" min="4" max="4" width="42.14"/>
    <col customWidth="1" min="5" max="5" width="13.29"/>
    <col customWidth="1" min="6" max="6" width="18.14"/>
    <col customWidth="1" min="7" max="8" width="22.57"/>
    <col customWidth="1" min="9" max="9" width="25.86"/>
    <col customWidth="1" min="10" max="10" width="38.57"/>
    <col customWidth="1" min="11" max="26" width="8.71"/>
  </cols>
  <sheetData>
    <row r="3">
      <c r="B3" s="6" t="s">
        <v>12</v>
      </c>
      <c r="C3" s="7" t="s">
        <v>13</v>
      </c>
      <c r="D3" s="7" t="s">
        <v>14</v>
      </c>
      <c r="E3" s="7" t="s">
        <v>15</v>
      </c>
      <c r="F3" s="7" t="s">
        <v>16</v>
      </c>
      <c r="G3" s="7" t="s">
        <v>17</v>
      </c>
      <c r="H3" s="7" t="s">
        <v>18</v>
      </c>
      <c r="I3" s="7" t="s">
        <v>19</v>
      </c>
      <c r="J3" s="8" t="s">
        <v>20</v>
      </c>
    </row>
    <row r="4" ht="66.75" customHeight="1">
      <c r="B4" s="9" t="s">
        <v>21</v>
      </c>
      <c r="C4" s="10" t="s">
        <v>22</v>
      </c>
      <c r="D4" s="11" t="s">
        <v>23</v>
      </c>
      <c r="E4" s="12">
        <v>3.0</v>
      </c>
      <c r="F4" s="12">
        <v>3.0</v>
      </c>
      <c r="G4" s="12">
        <f t="shared" ref="G4:G9" si="1">F4*E4</f>
        <v>9</v>
      </c>
      <c r="H4" s="12" t="s">
        <v>24</v>
      </c>
      <c r="I4" s="12">
        <v>3.0</v>
      </c>
      <c r="J4" s="13" t="s">
        <v>25</v>
      </c>
    </row>
    <row r="5" ht="75.0" customHeight="1">
      <c r="B5" s="14"/>
      <c r="C5" s="15" t="s">
        <v>26</v>
      </c>
      <c r="D5" s="16" t="s">
        <v>27</v>
      </c>
      <c r="E5" s="17">
        <v>2.0</v>
      </c>
      <c r="F5" s="17">
        <v>2.0</v>
      </c>
      <c r="G5" s="17">
        <f t="shared" si="1"/>
        <v>4</v>
      </c>
      <c r="H5" s="17" t="s">
        <v>28</v>
      </c>
      <c r="I5" s="17">
        <v>2.0</v>
      </c>
      <c r="J5" s="18" t="s">
        <v>29</v>
      </c>
    </row>
    <row r="6">
      <c r="B6" s="19"/>
      <c r="C6" s="20" t="s">
        <v>30</v>
      </c>
      <c r="D6" s="11" t="s">
        <v>31</v>
      </c>
      <c r="E6" s="12">
        <v>3.0</v>
      </c>
      <c r="F6" s="12">
        <v>3.0</v>
      </c>
      <c r="G6" s="12">
        <f t="shared" si="1"/>
        <v>9</v>
      </c>
      <c r="H6" s="12" t="s">
        <v>24</v>
      </c>
      <c r="I6" s="12">
        <v>3.0</v>
      </c>
      <c r="J6" s="13" t="s">
        <v>32</v>
      </c>
    </row>
    <row r="7">
      <c r="B7" s="9" t="s">
        <v>33</v>
      </c>
      <c r="C7" s="15" t="s">
        <v>34</v>
      </c>
      <c r="D7" s="16" t="s">
        <v>35</v>
      </c>
      <c r="E7" s="17">
        <v>2.0</v>
      </c>
      <c r="F7" s="17">
        <v>1.0</v>
      </c>
      <c r="G7" s="17">
        <f t="shared" si="1"/>
        <v>2</v>
      </c>
      <c r="H7" s="17" t="s">
        <v>36</v>
      </c>
      <c r="I7" s="17">
        <v>1.0</v>
      </c>
      <c r="J7" s="18" t="s">
        <v>37</v>
      </c>
    </row>
    <row r="8">
      <c r="B8" s="14"/>
      <c r="C8" s="20" t="s">
        <v>38</v>
      </c>
      <c r="D8" s="11" t="s">
        <v>39</v>
      </c>
      <c r="E8" s="12">
        <v>3.0</v>
      </c>
      <c r="F8" s="12">
        <v>2.0</v>
      </c>
      <c r="G8" s="12">
        <f t="shared" si="1"/>
        <v>6</v>
      </c>
      <c r="H8" s="12" t="s">
        <v>24</v>
      </c>
      <c r="I8" s="12">
        <v>3.0</v>
      </c>
      <c r="J8" s="13" t="s">
        <v>40</v>
      </c>
    </row>
    <row r="9">
      <c r="B9" s="19"/>
      <c r="C9" s="21" t="s">
        <v>41</v>
      </c>
      <c r="D9" s="22" t="s">
        <v>42</v>
      </c>
      <c r="E9" s="23">
        <v>2.0</v>
      </c>
      <c r="F9" s="23">
        <v>1.0</v>
      </c>
      <c r="G9" s="23">
        <f t="shared" si="1"/>
        <v>2</v>
      </c>
      <c r="H9" s="23" t="s">
        <v>36</v>
      </c>
      <c r="I9" s="23">
        <v>1.0</v>
      </c>
      <c r="J9" s="24" t="s">
        <v>43</v>
      </c>
    </row>
    <row r="11" ht="63.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4:B6"/>
    <mergeCell ref="B7:B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98.14"/>
    <col customWidth="1" min="3" max="26" width="8.71"/>
  </cols>
  <sheetData>
    <row r="2" hidden="1"/>
    <row r="3">
      <c r="A3" s="25" t="s">
        <v>44</v>
      </c>
      <c r="B3" s="26"/>
    </row>
    <row r="4">
      <c r="A4" s="27" t="s">
        <v>45</v>
      </c>
      <c r="B4" s="27" t="s">
        <v>46</v>
      </c>
    </row>
    <row r="5" ht="27.0" customHeight="1">
      <c r="A5" s="28" t="s">
        <v>47</v>
      </c>
      <c r="B5" s="28" t="s">
        <v>48</v>
      </c>
    </row>
    <row r="6">
      <c r="A6" s="28" t="s">
        <v>49</v>
      </c>
      <c r="B6" s="29" t="s">
        <v>50</v>
      </c>
    </row>
    <row r="7">
      <c r="A7" s="28" t="s">
        <v>51</v>
      </c>
      <c r="B7" s="29" t="s">
        <v>52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3:B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21.14"/>
    <col customWidth="1" min="3" max="3" width="42.86"/>
    <col customWidth="1" min="4" max="4" width="36.57"/>
    <col customWidth="1" min="5" max="26" width="8.71"/>
  </cols>
  <sheetData>
    <row r="1">
      <c r="A1" s="30" t="s">
        <v>53</v>
      </c>
      <c r="B1" s="31"/>
      <c r="C1" s="31"/>
      <c r="D1" s="31"/>
      <c r="E1" s="31"/>
      <c r="F1" s="31"/>
      <c r="G1" s="32"/>
    </row>
    <row r="2" ht="30.0" customHeight="1">
      <c r="A2" s="33" t="s">
        <v>54</v>
      </c>
      <c r="B2" s="34"/>
      <c r="C2" s="34"/>
      <c r="D2" s="34"/>
      <c r="E2" s="34"/>
      <c r="F2" s="34"/>
      <c r="G2" s="26"/>
    </row>
    <row r="3" ht="27.75" customHeight="1">
      <c r="A3" s="28"/>
      <c r="B3" s="35" t="s">
        <v>55</v>
      </c>
      <c r="C3" s="35" t="s">
        <v>56</v>
      </c>
      <c r="D3" s="35" t="s">
        <v>57</v>
      </c>
      <c r="E3" s="28"/>
      <c r="F3" s="28"/>
      <c r="G3" s="28"/>
    </row>
    <row r="4" ht="16.5" customHeight="1">
      <c r="A4" s="36">
        <v>1.0</v>
      </c>
      <c r="B4" s="37" t="s">
        <v>58</v>
      </c>
      <c r="C4" s="38" t="s">
        <v>59</v>
      </c>
      <c r="D4" s="39" t="s">
        <v>60</v>
      </c>
      <c r="E4" s="28"/>
      <c r="F4" s="28"/>
      <c r="G4" s="28"/>
    </row>
    <row r="5" ht="15.0" customHeight="1">
      <c r="A5" s="14"/>
      <c r="B5" s="14"/>
      <c r="C5" s="19"/>
      <c r="D5" s="40" t="s">
        <v>61</v>
      </c>
      <c r="E5" s="28"/>
      <c r="F5" s="28"/>
      <c r="G5" s="28"/>
    </row>
    <row r="6" ht="34.5" customHeight="1">
      <c r="A6" s="14"/>
      <c r="B6" s="14"/>
      <c r="C6" s="41" t="s">
        <v>62</v>
      </c>
      <c r="D6" s="5" t="s">
        <v>63</v>
      </c>
      <c r="E6" s="28"/>
      <c r="F6" s="28"/>
      <c r="G6" s="28"/>
    </row>
    <row r="7">
      <c r="A7" s="14"/>
      <c r="B7" s="14"/>
      <c r="C7" s="42" t="s">
        <v>64</v>
      </c>
      <c r="D7" s="43" t="s">
        <v>65</v>
      </c>
      <c r="E7" s="28"/>
      <c r="F7" s="28"/>
      <c r="G7" s="28"/>
    </row>
    <row r="8" ht="34.5" customHeight="1">
      <c r="A8" s="19"/>
      <c r="B8" s="19"/>
      <c r="C8" s="44" t="s">
        <v>66</v>
      </c>
      <c r="D8" s="45" t="s">
        <v>67</v>
      </c>
      <c r="E8" s="28"/>
      <c r="F8" s="28"/>
      <c r="G8" s="28"/>
    </row>
    <row r="9" ht="15.75" customHeight="1">
      <c r="A9" s="46" t="s">
        <v>68</v>
      </c>
      <c r="B9" s="47"/>
      <c r="C9" s="47"/>
      <c r="D9" s="48"/>
      <c r="E9" s="28"/>
      <c r="F9" s="28"/>
      <c r="G9" s="28"/>
    </row>
    <row r="10">
      <c r="A10" s="49"/>
      <c r="D10" s="50"/>
      <c r="E10" s="28"/>
      <c r="F10" s="28"/>
      <c r="G10" s="28"/>
    </row>
    <row r="11" ht="16.5" customHeight="1">
      <c r="A11" s="49"/>
      <c r="D11" s="50"/>
      <c r="E11" s="28"/>
      <c r="F11" s="28"/>
      <c r="G11" s="28"/>
    </row>
    <row r="12">
      <c r="A12" s="51"/>
      <c r="B12" s="52"/>
      <c r="C12" s="52"/>
      <c r="D12" s="53"/>
      <c r="E12" s="28"/>
      <c r="F12" s="28"/>
      <c r="G12" s="28"/>
    </row>
    <row r="14" ht="32.25" customHeight="1">
      <c r="C14" s="54"/>
      <c r="D14" s="55"/>
    </row>
    <row r="21" ht="15.75" customHeight="1"/>
    <row r="22" ht="15.75" customHeight="1"/>
    <row r="23" ht="15.75" customHeight="1"/>
    <row r="24" ht="41.25" customHeight="1"/>
    <row r="25" ht="15.75" customHeight="1"/>
    <row r="26" ht="96.0" customHeight="1"/>
    <row r="27" ht="15.75" customHeight="1"/>
    <row r="28" ht="15.75" customHeight="1"/>
    <row r="29" ht="15.75" hidden="1"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G1"/>
    <mergeCell ref="A2:G2"/>
    <mergeCell ref="A4:A8"/>
    <mergeCell ref="B4:B8"/>
    <mergeCell ref="C4:C5"/>
    <mergeCell ref="A9:D1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71"/>
    <col customWidth="1" min="2" max="26" width="8.71"/>
  </cols>
  <sheetData>
    <row r="1" ht="183.0" customHeight="1">
      <c r="A1" s="56" t="s">
        <v>69</v>
      </c>
    </row>
    <row r="3">
      <c r="A3" s="56" t="s">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5.86"/>
    <col customWidth="1" min="3" max="3" width="28.0"/>
    <col customWidth="1" min="4" max="4" width="23.29"/>
    <col customWidth="1" min="5" max="5" width="18.57"/>
    <col customWidth="1" min="6" max="26" width="8.71"/>
  </cols>
  <sheetData>
    <row r="2">
      <c r="B2" s="57" t="s">
        <v>71</v>
      </c>
      <c r="C2" s="58" t="s">
        <v>72</v>
      </c>
      <c r="D2" s="58" t="s">
        <v>73</v>
      </c>
      <c r="E2" s="58" t="s">
        <v>74</v>
      </c>
    </row>
    <row r="3">
      <c r="B3" s="59" t="s">
        <v>75</v>
      </c>
      <c r="C3" s="31"/>
      <c r="D3" s="31"/>
      <c r="E3" s="32"/>
    </row>
    <row r="4">
      <c r="B4" s="60" t="s">
        <v>76</v>
      </c>
      <c r="C4" s="61">
        <v>1.0</v>
      </c>
      <c r="D4" s="60">
        <v>5.0</v>
      </c>
      <c r="E4" s="60">
        <f t="shared" ref="E4:E12" si="1">C4*D4</f>
        <v>5</v>
      </c>
    </row>
    <row r="5">
      <c r="B5" s="60" t="s">
        <v>77</v>
      </c>
      <c r="C5" s="60">
        <v>1.0</v>
      </c>
      <c r="D5" s="60">
        <v>5.0</v>
      </c>
      <c r="E5" s="60">
        <f t="shared" si="1"/>
        <v>5</v>
      </c>
    </row>
    <row r="6">
      <c r="B6" s="60" t="s">
        <v>78</v>
      </c>
      <c r="C6" s="60">
        <v>2.0</v>
      </c>
      <c r="D6" s="60">
        <v>2.0</v>
      </c>
      <c r="E6" s="60">
        <f t="shared" si="1"/>
        <v>4</v>
      </c>
    </row>
    <row r="7">
      <c r="B7" s="60" t="s">
        <v>79</v>
      </c>
      <c r="C7" s="60">
        <v>1.5</v>
      </c>
      <c r="D7" s="60">
        <v>3.0</v>
      </c>
      <c r="E7" s="60">
        <f t="shared" si="1"/>
        <v>4.5</v>
      </c>
    </row>
    <row r="8">
      <c r="B8" s="60" t="s">
        <v>80</v>
      </c>
      <c r="C8" s="60">
        <v>1.0</v>
      </c>
      <c r="D8" s="60">
        <v>2.0</v>
      </c>
      <c r="E8" s="60">
        <f t="shared" si="1"/>
        <v>2</v>
      </c>
    </row>
    <row r="9">
      <c r="B9" s="60" t="s">
        <v>81</v>
      </c>
      <c r="C9" s="60">
        <v>1.0</v>
      </c>
      <c r="D9" s="60">
        <v>3.0</v>
      </c>
      <c r="E9" s="60">
        <f t="shared" si="1"/>
        <v>3</v>
      </c>
    </row>
    <row r="10">
      <c r="B10" s="60" t="s">
        <v>82</v>
      </c>
      <c r="C10" s="60">
        <v>2.0</v>
      </c>
      <c r="D10" s="60">
        <v>5.0</v>
      </c>
      <c r="E10" s="60">
        <f t="shared" si="1"/>
        <v>10</v>
      </c>
    </row>
    <row r="11">
      <c r="B11" s="60" t="s">
        <v>83</v>
      </c>
      <c r="C11" s="60">
        <v>2.0</v>
      </c>
      <c r="D11" s="60">
        <v>2.0</v>
      </c>
      <c r="E11" s="60">
        <f t="shared" si="1"/>
        <v>4</v>
      </c>
    </row>
    <row r="12">
      <c r="B12" s="60" t="s">
        <v>84</v>
      </c>
      <c r="C12" s="60">
        <v>1.0</v>
      </c>
      <c r="D12" s="60">
        <v>5.0</v>
      </c>
      <c r="E12" s="60">
        <f t="shared" si="1"/>
        <v>5</v>
      </c>
    </row>
    <row r="13">
      <c r="B13" s="62" t="s">
        <v>85</v>
      </c>
      <c r="C13" s="63">
        <f t="shared" ref="C13:E13" si="2">SUM(C4:C12)</f>
        <v>12.5</v>
      </c>
      <c r="D13" s="64">
        <f t="shared" si="2"/>
        <v>32</v>
      </c>
      <c r="E13" s="64">
        <f t="shared" si="2"/>
        <v>42.5</v>
      </c>
    </row>
    <row r="14">
      <c r="B14" s="65" t="s">
        <v>86</v>
      </c>
      <c r="C14" s="31"/>
      <c r="D14" s="31"/>
      <c r="E14" s="32"/>
    </row>
    <row r="15">
      <c r="B15" s="60" t="s">
        <v>87</v>
      </c>
      <c r="C15" s="60">
        <v>1.0</v>
      </c>
      <c r="D15" s="60">
        <v>1.0</v>
      </c>
      <c r="E15" s="66">
        <f t="shared" ref="E15:E17" si="3">C15*D15</f>
        <v>1</v>
      </c>
    </row>
    <row r="16">
      <c r="B16" s="60" t="s">
        <v>88</v>
      </c>
      <c r="C16" s="60">
        <v>1.0</v>
      </c>
      <c r="D16" s="60">
        <v>1.0</v>
      </c>
      <c r="E16" s="66">
        <f t="shared" si="3"/>
        <v>1</v>
      </c>
    </row>
    <row r="17">
      <c r="B17" s="5" t="s">
        <v>89</v>
      </c>
      <c r="C17" s="54">
        <v>1.0</v>
      </c>
      <c r="D17" s="60">
        <v>20.0</v>
      </c>
      <c r="E17" s="66">
        <f t="shared" si="3"/>
        <v>20</v>
      </c>
    </row>
    <row r="18">
      <c r="B18" s="62" t="s">
        <v>85</v>
      </c>
      <c r="C18" s="63">
        <f t="shared" ref="C18:E18" si="4">SUM(C15:C17)</f>
        <v>3</v>
      </c>
      <c r="D18" s="64">
        <f t="shared" si="4"/>
        <v>22</v>
      </c>
      <c r="E18" s="64">
        <f t="shared" si="4"/>
        <v>22</v>
      </c>
    </row>
    <row r="19">
      <c r="B19" s="65" t="s">
        <v>90</v>
      </c>
      <c r="C19" s="31"/>
      <c r="D19" s="31"/>
      <c r="E19" s="32"/>
    </row>
    <row r="20">
      <c r="B20" s="60" t="s">
        <v>91</v>
      </c>
      <c r="C20" s="60">
        <v>1.5</v>
      </c>
      <c r="D20" s="60">
        <v>1.0</v>
      </c>
      <c r="E20" s="60">
        <f t="shared" ref="E20:E23" si="5">C20*D20</f>
        <v>1.5</v>
      </c>
    </row>
    <row r="21" ht="15.75" customHeight="1">
      <c r="B21" s="5" t="s">
        <v>92</v>
      </c>
      <c r="C21" s="60">
        <v>1.0</v>
      </c>
      <c r="D21" s="60">
        <v>20.0</v>
      </c>
      <c r="E21" s="60">
        <f t="shared" si="5"/>
        <v>20</v>
      </c>
    </row>
    <row r="22" ht="15.75" customHeight="1">
      <c r="B22" s="60" t="s">
        <v>93</v>
      </c>
      <c r="C22" s="60">
        <v>5.0</v>
      </c>
      <c r="D22" s="60">
        <v>1.0</v>
      </c>
      <c r="E22" s="60">
        <f t="shared" si="5"/>
        <v>5</v>
      </c>
    </row>
    <row r="23" ht="15.75" customHeight="1">
      <c r="B23" s="60" t="s">
        <v>94</v>
      </c>
      <c r="C23" s="60">
        <v>1.0</v>
      </c>
      <c r="D23" s="60">
        <v>1.0</v>
      </c>
      <c r="E23" s="60">
        <f t="shared" si="5"/>
        <v>1</v>
      </c>
    </row>
    <row r="24" ht="15.75" customHeight="1">
      <c r="B24" s="62" t="s">
        <v>85</v>
      </c>
      <c r="C24" s="64">
        <f t="shared" ref="C24:E24" si="6">SUM(C20:C23)</f>
        <v>8.5</v>
      </c>
      <c r="D24" s="64">
        <f t="shared" si="6"/>
        <v>23</v>
      </c>
      <c r="E24" s="64">
        <f t="shared" si="6"/>
        <v>27.5</v>
      </c>
    </row>
    <row r="25" ht="15.75" customHeight="1">
      <c r="B25" s="65" t="s">
        <v>95</v>
      </c>
      <c r="C25" s="31"/>
      <c r="D25" s="31"/>
      <c r="E25" s="32"/>
    </row>
    <row r="26" ht="15.75" customHeight="1">
      <c r="B26" s="60" t="s">
        <v>96</v>
      </c>
      <c r="C26" s="60">
        <v>2.0</v>
      </c>
      <c r="D26" s="60">
        <v>5.0</v>
      </c>
      <c r="E26" s="60">
        <f t="shared" ref="E26:E28" si="7">C26*D26</f>
        <v>10</v>
      </c>
    </row>
    <row r="27" ht="15.75" customHeight="1">
      <c r="B27" s="60" t="s">
        <v>97</v>
      </c>
      <c r="C27" s="60">
        <v>4.0</v>
      </c>
      <c r="D27" s="60">
        <v>5.0</v>
      </c>
      <c r="E27" s="60">
        <f t="shared" si="7"/>
        <v>20</v>
      </c>
    </row>
    <row r="28" ht="15.75" customHeight="1">
      <c r="B28" s="60" t="s">
        <v>98</v>
      </c>
      <c r="C28" s="60">
        <v>1.0</v>
      </c>
      <c r="D28" s="60">
        <v>5.0</v>
      </c>
      <c r="E28" s="60">
        <f t="shared" si="7"/>
        <v>5</v>
      </c>
    </row>
    <row r="29" ht="15.75" customHeight="1">
      <c r="B29" s="67" t="s">
        <v>85</v>
      </c>
      <c r="C29" s="67">
        <f t="shared" ref="C29:E29" si="8">SUM(C26:C28)</f>
        <v>7</v>
      </c>
      <c r="D29" s="67">
        <f t="shared" si="8"/>
        <v>15</v>
      </c>
      <c r="E29" s="67">
        <f t="shared" si="8"/>
        <v>35</v>
      </c>
    </row>
    <row r="30" ht="15.75" customHeight="1">
      <c r="B30" s="68" t="s">
        <v>99</v>
      </c>
      <c r="C30" s="68"/>
      <c r="D30" s="68"/>
      <c r="E30" s="68"/>
    </row>
    <row r="31" ht="15.75" customHeight="1">
      <c r="B31" s="60" t="s">
        <v>100</v>
      </c>
      <c r="C31" s="60">
        <v>0.25</v>
      </c>
      <c r="D31" s="60">
        <v>10.0</v>
      </c>
      <c r="E31" s="60">
        <f t="shared" ref="E31:E33" si="9">D31*C31</f>
        <v>2.5</v>
      </c>
    </row>
    <row r="32" ht="15.75" customHeight="1">
      <c r="B32" s="60" t="s">
        <v>101</v>
      </c>
      <c r="C32" s="60">
        <v>1.0</v>
      </c>
      <c r="D32" s="60">
        <v>1.0</v>
      </c>
      <c r="E32" s="60">
        <f t="shared" si="9"/>
        <v>1</v>
      </c>
    </row>
    <row r="33" ht="15.75" customHeight="1">
      <c r="B33" s="60" t="s">
        <v>102</v>
      </c>
      <c r="C33" s="60">
        <v>2.0</v>
      </c>
      <c r="D33" s="60">
        <v>1.0</v>
      </c>
      <c r="E33" s="60">
        <f t="shared" si="9"/>
        <v>2</v>
      </c>
    </row>
    <row r="34" ht="15.75" customHeight="1">
      <c r="B34" s="60" t="s">
        <v>103</v>
      </c>
      <c r="C34" s="69">
        <v>4.0</v>
      </c>
      <c r="D34" s="60">
        <v>1.0</v>
      </c>
      <c r="E34" s="66">
        <f t="shared" ref="E34:E38" si="10">C34*D34</f>
        <v>4</v>
      </c>
    </row>
    <row r="35" ht="15.75" customHeight="1">
      <c r="B35" s="60" t="s">
        <v>104</v>
      </c>
      <c r="C35" s="60">
        <v>0.5</v>
      </c>
      <c r="D35" s="60">
        <v>90.0</v>
      </c>
      <c r="E35" s="66">
        <f t="shared" si="10"/>
        <v>45</v>
      </c>
    </row>
    <row r="36" ht="15.75" customHeight="1">
      <c r="B36" s="60" t="s">
        <v>105</v>
      </c>
      <c r="C36" s="60">
        <v>0.5</v>
      </c>
      <c r="D36" s="60">
        <v>1.0</v>
      </c>
      <c r="E36" s="66">
        <f t="shared" si="10"/>
        <v>0.5</v>
      </c>
    </row>
    <row r="37" ht="15.75" customHeight="1">
      <c r="B37" s="60" t="s">
        <v>106</v>
      </c>
      <c r="C37" s="60">
        <v>2.0</v>
      </c>
      <c r="D37" s="60">
        <v>1.0</v>
      </c>
      <c r="E37" s="66">
        <f t="shared" si="10"/>
        <v>2</v>
      </c>
    </row>
    <row r="38" ht="15.75" customHeight="1">
      <c r="B38" s="60" t="s">
        <v>107</v>
      </c>
      <c r="C38" s="60">
        <v>3.0</v>
      </c>
      <c r="D38" s="60">
        <v>1.0</v>
      </c>
      <c r="E38" s="60">
        <f t="shared" si="10"/>
        <v>3</v>
      </c>
    </row>
    <row r="39" ht="15.75" customHeight="1">
      <c r="B39" s="67" t="s">
        <v>85</v>
      </c>
      <c r="C39" s="70">
        <f t="shared" ref="C39:E39" si="11">SUM(C31:C38)</f>
        <v>13.25</v>
      </c>
      <c r="D39" s="67">
        <f t="shared" si="11"/>
        <v>106</v>
      </c>
      <c r="E39" s="67">
        <f t="shared" si="11"/>
        <v>60</v>
      </c>
    </row>
    <row r="40" ht="15.75" customHeight="1"/>
    <row r="41" ht="15.75" customHeight="1">
      <c r="B41" s="62" t="s">
        <v>108</v>
      </c>
      <c r="C41" s="71">
        <f t="shared" ref="C41:D41" si="12">SUM(C13,C18,C24,C29,C39)</f>
        <v>44.25</v>
      </c>
      <c r="D41" s="72">
        <f t="shared" si="12"/>
        <v>198</v>
      </c>
      <c r="E41" s="64">
        <f>SUM(,E13,E18,E24,E29,E39)</f>
        <v>187</v>
      </c>
    </row>
    <row r="42" ht="15.75" customHeight="1">
      <c r="B42" s="73" t="s">
        <v>109</v>
      </c>
      <c r="C42" s="73">
        <v>17.0</v>
      </c>
      <c r="D42" s="73" t="s">
        <v>110</v>
      </c>
      <c r="E42" s="73">
        <f>(E41*C42)/100</f>
        <v>31.79</v>
      </c>
    </row>
    <row r="43" ht="15.75" customHeight="1">
      <c r="B43" s="73" t="s">
        <v>111</v>
      </c>
      <c r="C43" s="74">
        <f>SUM(E41,E42)</f>
        <v>218.79</v>
      </c>
      <c r="D43" s="74"/>
      <c r="E43" s="74"/>
    </row>
    <row r="44" ht="15.75" customHeight="1"/>
    <row r="45" ht="15.75" customHeight="1">
      <c r="C45" s="60">
        <f>C43/9</f>
        <v>24.31</v>
      </c>
    </row>
    <row r="46" ht="15.75" customHeight="1">
      <c r="C46" s="60">
        <f>C45/5</f>
        <v>4.862</v>
      </c>
      <c r="D46" s="60" t="s">
        <v>112</v>
      </c>
    </row>
    <row r="47" ht="15.75" customHeight="1"/>
    <row r="48" ht="15.75" customHeight="1"/>
    <row r="49" ht="15.75" customHeight="1">
      <c r="E49" s="54"/>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c r="B60" s="60">
        <f>2</f>
        <v>2</v>
      </c>
      <c r="C60" s="60">
        <v>2.0</v>
      </c>
      <c r="D60" s="60">
        <f>B60*C60</f>
        <v>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E3"/>
    <mergeCell ref="B14:E14"/>
    <mergeCell ref="B19:E19"/>
    <mergeCell ref="B25:E2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0"/>
    <col customWidth="1" min="3" max="3" width="53.71"/>
    <col customWidth="1" min="4" max="4" width="46.14"/>
    <col customWidth="1" min="5" max="5" width="55.71"/>
    <col customWidth="1" min="6" max="6" width="53.43"/>
    <col customWidth="1" min="7" max="7" width="40.29"/>
    <col customWidth="1" min="8" max="26" width="8.71"/>
  </cols>
  <sheetData>
    <row r="1" ht="30.75" customHeight="1">
      <c r="A1" s="75" t="s">
        <v>113</v>
      </c>
      <c r="B1" s="76"/>
      <c r="C1" s="76"/>
      <c r="D1" s="76"/>
      <c r="E1" s="76"/>
      <c r="F1" s="77"/>
      <c r="G1" s="55"/>
      <c r="H1" s="55"/>
      <c r="I1" s="55"/>
      <c r="J1" s="55"/>
    </row>
    <row r="2">
      <c r="A2" s="78" t="s">
        <v>45</v>
      </c>
      <c r="B2" s="79" t="s">
        <v>114</v>
      </c>
      <c r="C2" s="79" t="s">
        <v>115</v>
      </c>
      <c r="D2" s="79" t="s">
        <v>116</v>
      </c>
      <c r="E2" s="79" t="s">
        <v>117</v>
      </c>
      <c r="F2" s="80" t="s">
        <v>118</v>
      </c>
      <c r="G2" s="55"/>
      <c r="H2" s="55"/>
      <c r="I2" s="55"/>
      <c r="J2" s="55"/>
    </row>
    <row r="3">
      <c r="A3" s="81" t="s">
        <v>119</v>
      </c>
      <c r="B3" s="82" t="s">
        <v>120</v>
      </c>
      <c r="C3" s="83" t="s">
        <v>121</v>
      </c>
      <c r="D3" s="83" t="s">
        <v>122</v>
      </c>
      <c r="E3" s="83" t="s">
        <v>123</v>
      </c>
      <c r="F3" s="84" t="s">
        <v>124</v>
      </c>
      <c r="G3" s="85"/>
      <c r="H3" s="55"/>
      <c r="I3" s="55"/>
      <c r="J3" s="55"/>
    </row>
    <row r="4">
      <c r="A4" s="81" t="s">
        <v>125</v>
      </c>
      <c r="B4" s="82" t="s">
        <v>126</v>
      </c>
      <c r="C4" s="83" t="s">
        <v>121</v>
      </c>
      <c r="D4" s="83" t="s">
        <v>127</v>
      </c>
      <c r="E4" s="83" t="s">
        <v>128</v>
      </c>
      <c r="F4" s="84" t="s">
        <v>124</v>
      </c>
      <c r="G4" s="55"/>
      <c r="H4" s="55"/>
      <c r="I4" s="55"/>
      <c r="J4" s="55"/>
    </row>
    <row r="5" ht="132.0" customHeight="1">
      <c r="A5" s="81" t="s">
        <v>129</v>
      </c>
      <c r="B5" s="82" t="s">
        <v>130</v>
      </c>
      <c r="C5" s="83" t="s">
        <v>131</v>
      </c>
      <c r="D5" s="83" t="s">
        <v>132</v>
      </c>
      <c r="E5" s="83" t="s">
        <v>133</v>
      </c>
      <c r="F5" s="84" t="s">
        <v>124</v>
      </c>
      <c r="G5" s="55"/>
      <c r="H5" s="55"/>
      <c r="I5" s="55"/>
      <c r="J5" s="55"/>
    </row>
    <row r="6">
      <c r="A6" s="81" t="s">
        <v>134</v>
      </c>
      <c r="B6" s="86" t="s">
        <v>135</v>
      </c>
      <c r="C6" s="83" t="s">
        <v>136</v>
      </c>
      <c r="D6" s="83" t="s">
        <v>137</v>
      </c>
      <c r="E6" s="83" t="s">
        <v>138</v>
      </c>
      <c r="F6" s="84" t="s">
        <v>139</v>
      </c>
      <c r="G6" s="55"/>
      <c r="H6" s="55"/>
      <c r="I6" s="55"/>
      <c r="J6" s="55"/>
    </row>
    <row r="7">
      <c r="A7" s="81" t="s">
        <v>140</v>
      </c>
      <c r="B7" s="86" t="s">
        <v>141</v>
      </c>
      <c r="C7" s="83" t="s">
        <v>121</v>
      </c>
      <c r="D7" s="83" t="s">
        <v>142</v>
      </c>
      <c r="E7" s="83" t="s">
        <v>143</v>
      </c>
      <c r="F7" s="84" t="s">
        <v>144</v>
      </c>
      <c r="G7" s="55"/>
      <c r="H7" s="55"/>
      <c r="I7" s="55"/>
      <c r="J7" s="55"/>
    </row>
    <row r="8">
      <c r="A8" s="87" t="s">
        <v>145</v>
      </c>
      <c r="B8" s="88" t="s">
        <v>146</v>
      </c>
      <c r="C8" s="89" t="s">
        <v>121</v>
      </c>
      <c r="D8" s="89" t="s">
        <v>147</v>
      </c>
      <c r="E8" s="89" t="s">
        <v>148</v>
      </c>
      <c r="F8" s="90" t="s">
        <v>149</v>
      </c>
      <c r="G8" s="55"/>
      <c r="H8" s="55"/>
      <c r="I8" s="55"/>
      <c r="J8" s="55"/>
    </row>
    <row r="9">
      <c r="B9" s="55"/>
      <c r="C9" s="55"/>
      <c r="D9" s="55"/>
      <c r="E9" s="55"/>
      <c r="F9" s="55"/>
      <c r="G9" s="55"/>
      <c r="H9" s="55"/>
      <c r="I9" s="55"/>
      <c r="J9" s="55"/>
    </row>
    <row r="10">
      <c r="B10" s="55"/>
      <c r="C10" s="55"/>
      <c r="D10" s="55"/>
      <c r="E10" s="55"/>
      <c r="F10" s="55"/>
    </row>
    <row r="12">
      <c r="B12" s="91"/>
    </row>
    <row r="13">
      <c r="B13" s="91"/>
    </row>
    <row r="14">
      <c r="B14" s="92"/>
    </row>
    <row r="15">
      <c r="B15" s="91"/>
    </row>
    <row r="16">
      <c r="B16" s="93"/>
    </row>
    <row r="17">
      <c r="B17" s="9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33.14"/>
    <col customWidth="1" min="3" max="3" width="19.57"/>
    <col customWidth="1" min="4" max="4" width="68.43"/>
    <col customWidth="1" min="5" max="5" width="31.14"/>
    <col customWidth="1" min="6" max="6" width="18.29"/>
    <col customWidth="1" min="7" max="7" width="17.29"/>
    <col customWidth="1" min="8" max="8" width="14.86"/>
    <col customWidth="1" min="9" max="9" width="17.29"/>
    <col customWidth="1" min="10" max="10" width="24.71"/>
    <col customWidth="1" min="11" max="11" width="18.57"/>
    <col customWidth="1" min="12" max="12" width="36.14"/>
    <col customWidth="1" min="13" max="26" width="8.71"/>
  </cols>
  <sheetData>
    <row r="2">
      <c r="A2" s="95" t="s">
        <v>150</v>
      </c>
      <c r="B2" s="96"/>
      <c r="C2" s="96"/>
      <c r="D2" s="96"/>
      <c r="E2" s="97"/>
      <c r="F2" s="96"/>
      <c r="G2" s="96"/>
      <c r="H2" s="96"/>
      <c r="I2" s="96"/>
      <c r="J2" s="96"/>
      <c r="L2" s="96"/>
    </row>
    <row r="3">
      <c r="A3" s="98" t="s">
        <v>151</v>
      </c>
      <c r="B3" s="96"/>
      <c r="C3" s="96"/>
      <c r="D3" s="96"/>
      <c r="E3" s="97"/>
      <c r="F3" s="96"/>
      <c r="G3" s="96"/>
      <c r="H3" s="96"/>
      <c r="I3" s="96"/>
      <c r="J3" s="96"/>
      <c r="L3" s="96"/>
    </row>
    <row r="4">
      <c r="A4" s="99"/>
      <c r="B4" s="96"/>
      <c r="C4" s="96"/>
      <c r="D4" s="96"/>
      <c r="E4" s="97"/>
      <c r="F4" s="96"/>
      <c r="G4" s="96"/>
      <c r="H4" s="96"/>
      <c r="I4" s="96"/>
      <c r="J4" s="96"/>
      <c r="L4" s="96"/>
    </row>
    <row r="5">
      <c r="A5" s="96"/>
      <c r="B5" s="96"/>
      <c r="C5" s="96"/>
      <c r="D5" s="96"/>
      <c r="E5" s="97"/>
      <c r="F5" s="96"/>
      <c r="G5" s="96"/>
      <c r="H5" s="96"/>
      <c r="I5" s="96"/>
      <c r="J5" s="96"/>
      <c r="L5" s="96"/>
    </row>
    <row r="6" ht="60.75" customHeight="1">
      <c r="A6" s="100" t="s">
        <v>152</v>
      </c>
      <c r="B6" s="100" t="s">
        <v>153</v>
      </c>
      <c r="C6" s="100" t="s">
        <v>154</v>
      </c>
      <c r="D6" s="100" t="s">
        <v>2</v>
      </c>
      <c r="E6" s="100" t="s">
        <v>5</v>
      </c>
      <c r="F6" s="100" t="s">
        <v>155</v>
      </c>
      <c r="G6" s="100" t="s">
        <v>156</v>
      </c>
      <c r="H6" s="100" t="s">
        <v>157</v>
      </c>
      <c r="I6" s="100" t="s">
        <v>15</v>
      </c>
      <c r="J6" s="100" t="s">
        <v>3</v>
      </c>
      <c r="K6" s="100" t="s">
        <v>158</v>
      </c>
      <c r="L6" s="100" t="s">
        <v>159</v>
      </c>
    </row>
    <row r="7" ht="27.0" customHeight="1">
      <c r="A7" s="101">
        <v>1.0</v>
      </c>
      <c r="B7" s="102" t="s">
        <v>160</v>
      </c>
      <c r="C7" s="101">
        <v>1.0</v>
      </c>
      <c r="D7" s="103" t="s">
        <v>161</v>
      </c>
      <c r="E7" s="101" t="s">
        <v>162</v>
      </c>
      <c r="F7" s="104">
        <v>44901.0</v>
      </c>
      <c r="G7" s="105" t="s">
        <v>163</v>
      </c>
      <c r="H7" s="101" t="s">
        <v>164</v>
      </c>
      <c r="I7" s="101" t="s">
        <v>28</v>
      </c>
      <c r="J7" s="101" t="s">
        <v>165</v>
      </c>
      <c r="K7" s="101" t="s">
        <v>166</v>
      </c>
      <c r="L7" s="101"/>
    </row>
    <row r="8" ht="21.75" customHeight="1">
      <c r="A8" s="101">
        <v>2.0</v>
      </c>
      <c r="B8" s="102" t="s">
        <v>167</v>
      </c>
      <c r="C8" s="101">
        <v>1.0</v>
      </c>
      <c r="D8" s="106" t="s">
        <v>168</v>
      </c>
      <c r="E8" s="101" t="s">
        <v>162</v>
      </c>
      <c r="F8" s="104">
        <v>44901.0</v>
      </c>
      <c r="G8" s="105" t="s">
        <v>163</v>
      </c>
      <c r="H8" s="106" t="s">
        <v>169</v>
      </c>
      <c r="I8" s="101" t="s">
        <v>36</v>
      </c>
      <c r="J8" s="101" t="s">
        <v>165</v>
      </c>
      <c r="K8" s="101" t="s">
        <v>166</v>
      </c>
      <c r="L8" s="101"/>
    </row>
    <row r="9">
      <c r="A9" s="101">
        <v>3.0</v>
      </c>
      <c r="B9" s="102" t="s">
        <v>170</v>
      </c>
      <c r="C9" s="101">
        <v>1.0</v>
      </c>
      <c r="D9" s="103" t="s">
        <v>171</v>
      </c>
      <c r="E9" s="101" t="s">
        <v>162</v>
      </c>
      <c r="F9" s="104">
        <v>44901.0</v>
      </c>
      <c r="G9" s="105" t="s">
        <v>163</v>
      </c>
      <c r="H9" s="101" t="s">
        <v>164</v>
      </c>
      <c r="I9" s="101" t="s">
        <v>36</v>
      </c>
      <c r="J9" s="101" t="s">
        <v>165</v>
      </c>
      <c r="K9" s="101" t="s">
        <v>166</v>
      </c>
      <c r="L9" s="101"/>
    </row>
    <row r="10" ht="59.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2022-10-12T22:08:03Z</dcterms:created>
</cp:coreProperties>
</file>