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ilorg\Box Sync\NWSAS\NWSAS-paper-model\"/>
    </mc:Choice>
  </mc:AlternateContent>
  <bookViews>
    <workbookView xWindow="0" yWindow="460" windowWidth="19200" windowHeight="7180"/>
  </bookViews>
  <sheets>
    <sheet name="WWR per cluster" sheetId="1" r:id="rId1"/>
    <sheet name="Priv ag water - Low pop water" sheetId="14" r:id="rId2"/>
    <sheet name="Priv ag water - High pop water" sheetId="15" r:id="rId3"/>
    <sheet name="Sub ag water - Low pop water" sheetId="16" r:id="rId4"/>
    <sheet name="Sub ag water - High pop water" sheetId="17" r:id="rId5"/>
    <sheet name="Free ag water - Low pop water" sheetId="18" r:id="rId6"/>
    <sheet name="Free ag water - High pop water" sheetId="1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4" i="19" l="1"/>
  <c r="O34" i="19"/>
  <c r="L34" i="19"/>
  <c r="H34" i="19"/>
  <c r="S33" i="19"/>
  <c r="O33" i="19"/>
  <c r="L33" i="19"/>
  <c r="H33" i="19"/>
  <c r="S32" i="19"/>
  <c r="O32" i="19"/>
  <c r="L32" i="19"/>
  <c r="H32" i="19"/>
  <c r="S31" i="19"/>
  <c r="O31" i="19"/>
  <c r="L31" i="19"/>
  <c r="H31" i="19"/>
  <c r="S30" i="19"/>
  <c r="O30" i="19"/>
  <c r="L30" i="19"/>
  <c r="H30" i="19"/>
  <c r="S29" i="19"/>
  <c r="O29" i="19"/>
  <c r="L29" i="19"/>
  <c r="H29" i="19"/>
  <c r="S28" i="19"/>
  <c r="O28" i="19"/>
  <c r="L28" i="19"/>
  <c r="H28" i="19"/>
  <c r="S27" i="19"/>
  <c r="O27" i="19"/>
  <c r="L27" i="19"/>
  <c r="H27" i="19"/>
  <c r="S26" i="19"/>
  <c r="O26" i="19"/>
  <c r="L26" i="19"/>
  <c r="H26" i="19"/>
  <c r="S25" i="19"/>
  <c r="O25" i="19"/>
  <c r="L25" i="19"/>
  <c r="H25" i="19"/>
  <c r="S24" i="19"/>
  <c r="O24" i="19"/>
  <c r="L24" i="19"/>
  <c r="H24" i="19"/>
  <c r="S23" i="19"/>
  <c r="O23" i="19"/>
  <c r="L23" i="19"/>
  <c r="H23" i="19"/>
  <c r="S22" i="19"/>
  <c r="O22" i="19"/>
  <c r="L22" i="19"/>
  <c r="H22" i="19"/>
  <c r="S21" i="19"/>
  <c r="O21" i="19"/>
  <c r="L21" i="19"/>
  <c r="H21" i="19"/>
  <c r="S20" i="19"/>
  <c r="O20" i="19"/>
  <c r="L20" i="19"/>
  <c r="H20" i="19"/>
  <c r="S19" i="19"/>
  <c r="O19" i="19"/>
  <c r="L19" i="19"/>
  <c r="H19" i="19"/>
  <c r="S18" i="19"/>
  <c r="O18" i="19"/>
  <c r="L18" i="19"/>
  <c r="H18" i="19"/>
  <c r="S17" i="19"/>
  <c r="O17" i="19"/>
  <c r="L17" i="19"/>
  <c r="H17" i="19"/>
  <c r="S16" i="19"/>
  <c r="O16" i="19"/>
  <c r="L16" i="19"/>
  <c r="H16" i="19"/>
  <c r="S15" i="19"/>
  <c r="O15" i="19"/>
  <c r="L15" i="19"/>
  <c r="H15" i="19"/>
  <c r="S14" i="19"/>
  <c r="O14" i="19"/>
  <c r="L14" i="19"/>
  <c r="H14" i="19"/>
  <c r="S13" i="19"/>
  <c r="O13" i="19"/>
  <c r="L13" i="19"/>
  <c r="H13" i="19"/>
  <c r="S12" i="19"/>
  <c r="O12" i="19"/>
  <c r="L12" i="19"/>
  <c r="H12" i="19"/>
  <c r="S11" i="19"/>
  <c r="O11" i="19"/>
  <c r="L11" i="19"/>
  <c r="H11" i="19"/>
  <c r="S10" i="19"/>
  <c r="O10" i="19"/>
  <c r="L10" i="19"/>
  <c r="H10" i="19"/>
  <c r="S9" i="19"/>
  <c r="O9" i="19"/>
  <c r="L9" i="19"/>
  <c r="H9" i="19"/>
  <c r="S8" i="19"/>
  <c r="O8" i="19"/>
  <c r="L8" i="19"/>
  <c r="H8" i="19"/>
  <c r="S7" i="19"/>
  <c r="O7" i="19"/>
  <c r="L7" i="19"/>
  <c r="H7" i="19"/>
  <c r="S6" i="19"/>
  <c r="O6" i="19"/>
  <c r="L6" i="19"/>
  <c r="H6" i="19"/>
  <c r="S5" i="19"/>
  <c r="O5" i="19"/>
  <c r="L5" i="19"/>
  <c r="H5" i="19"/>
  <c r="S4" i="19"/>
  <c r="O4" i="19"/>
  <c r="L4" i="19"/>
  <c r="H4" i="19"/>
  <c r="S3" i="19"/>
  <c r="O3" i="19"/>
  <c r="L3" i="19"/>
  <c r="H3" i="19"/>
  <c r="S2" i="19"/>
  <c r="O2" i="19"/>
  <c r="L2" i="19"/>
  <c r="H2" i="19"/>
  <c r="S34" i="18"/>
  <c r="O34" i="18"/>
  <c r="L34" i="18"/>
  <c r="H34" i="18"/>
  <c r="S33" i="18"/>
  <c r="O33" i="18"/>
  <c r="L33" i="18"/>
  <c r="H33" i="18"/>
  <c r="S32" i="18"/>
  <c r="O32" i="18"/>
  <c r="L32" i="18"/>
  <c r="H32" i="18"/>
  <c r="S31" i="18"/>
  <c r="O31" i="18"/>
  <c r="L31" i="18"/>
  <c r="H31" i="18"/>
  <c r="S30" i="18"/>
  <c r="O30" i="18"/>
  <c r="L30" i="18"/>
  <c r="H30" i="18"/>
  <c r="S29" i="18"/>
  <c r="O29" i="18"/>
  <c r="L29" i="18"/>
  <c r="H29" i="18"/>
  <c r="S28" i="18"/>
  <c r="O28" i="18"/>
  <c r="L28" i="18"/>
  <c r="H28" i="18"/>
  <c r="S27" i="18"/>
  <c r="O27" i="18"/>
  <c r="L27" i="18"/>
  <c r="H27" i="18"/>
  <c r="S26" i="18"/>
  <c r="O26" i="18"/>
  <c r="L26" i="18"/>
  <c r="H26" i="18"/>
  <c r="S25" i="18"/>
  <c r="O25" i="18"/>
  <c r="L25" i="18"/>
  <c r="H25" i="18"/>
  <c r="S24" i="18"/>
  <c r="O24" i="18"/>
  <c r="L24" i="18"/>
  <c r="H24" i="18"/>
  <c r="S23" i="18"/>
  <c r="O23" i="18"/>
  <c r="L23" i="18"/>
  <c r="H23" i="18"/>
  <c r="S22" i="18"/>
  <c r="O22" i="18"/>
  <c r="L22" i="18"/>
  <c r="H22" i="18"/>
  <c r="S21" i="18"/>
  <c r="O21" i="18"/>
  <c r="L21" i="18"/>
  <c r="H21" i="18"/>
  <c r="S20" i="18"/>
  <c r="O20" i="18"/>
  <c r="L20" i="18"/>
  <c r="H20" i="18"/>
  <c r="S19" i="18"/>
  <c r="O19" i="18"/>
  <c r="L19" i="18"/>
  <c r="H19" i="18"/>
  <c r="S18" i="18"/>
  <c r="O18" i="18"/>
  <c r="L18" i="18"/>
  <c r="H18" i="18"/>
  <c r="S17" i="18"/>
  <c r="O17" i="18"/>
  <c r="L17" i="18"/>
  <c r="H17" i="18"/>
  <c r="S16" i="18"/>
  <c r="O16" i="18"/>
  <c r="L16" i="18"/>
  <c r="H16" i="18"/>
  <c r="S15" i="18"/>
  <c r="O15" i="18"/>
  <c r="L15" i="18"/>
  <c r="H15" i="18"/>
  <c r="S14" i="18"/>
  <c r="O14" i="18"/>
  <c r="L14" i="18"/>
  <c r="H14" i="18"/>
  <c r="S13" i="18"/>
  <c r="O13" i="18"/>
  <c r="L13" i="18"/>
  <c r="H13" i="18"/>
  <c r="S12" i="18"/>
  <c r="O12" i="18"/>
  <c r="L12" i="18"/>
  <c r="H12" i="18"/>
  <c r="S11" i="18"/>
  <c r="O11" i="18"/>
  <c r="L11" i="18"/>
  <c r="H11" i="18"/>
  <c r="S10" i="18"/>
  <c r="O10" i="18"/>
  <c r="L10" i="18"/>
  <c r="H10" i="18"/>
  <c r="S9" i="18"/>
  <c r="O9" i="18"/>
  <c r="L9" i="18"/>
  <c r="H9" i="18"/>
  <c r="S8" i="18"/>
  <c r="O8" i="18"/>
  <c r="L8" i="18"/>
  <c r="H8" i="18"/>
  <c r="S7" i="18"/>
  <c r="O7" i="18"/>
  <c r="L7" i="18"/>
  <c r="H7" i="18"/>
  <c r="S6" i="18"/>
  <c r="O6" i="18"/>
  <c r="L6" i="18"/>
  <c r="H6" i="18"/>
  <c r="S5" i="18"/>
  <c r="O5" i="18"/>
  <c r="L5" i="18"/>
  <c r="H5" i="18"/>
  <c r="S4" i="18"/>
  <c r="O4" i="18"/>
  <c r="L4" i="18"/>
  <c r="H4" i="18"/>
  <c r="S3" i="18"/>
  <c r="O3" i="18"/>
  <c r="L3" i="18"/>
  <c r="H3" i="18"/>
  <c r="S2" i="18"/>
  <c r="O2" i="18"/>
  <c r="L2" i="18"/>
  <c r="H2" i="18"/>
  <c r="S34" i="17"/>
  <c r="O34" i="17"/>
  <c r="L34" i="17"/>
  <c r="H34" i="17"/>
  <c r="S33" i="17"/>
  <c r="O33" i="17"/>
  <c r="L33" i="17"/>
  <c r="H33" i="17"/>
  <c r="S32" i="17"/>
  <c r="O32" i="17"/>
  <c r="L32" i="17"/>
  <c r="H32" i="17"/>
  <c r="S31" i="17"/>
  <c r="O31" i="17"/>
  <c r="L31" i="17"/>
  <c r="H31" i="17"/>
  <c r="S30" i="17"/>
  <c r="O30" i="17"/>
  <c r="L30" i="17"/>
  <c r="H30" i="17"/>
  <c r="S29" i="17"/>
  <c r="O29" i="17"/>
  <c r="L29" i="17"/>
  <c r="H29" i="17"/>
  <c r="S28" i="17"/>
  <c r="O28" i="17"/>
  <c r="L28" i="17"/>
  <c r="H28" i="17"/>
  <c r="S27" i="17"/>
  <c r="O27" i="17"/>
  <c r="L27" i="17"/>
  <c r="H27" i="17"/>
  <c r="S26" i="17"/>
  <c r="O26" i="17"/>
  <c r="L26" i="17"/>
  <c r="H26" i="17"/>
  <c r="S25" i="17"/>
  <c r="O25" i="17"/>
  <c r="L25" i="17"/>
  <c r="H25" i="17"/>
  <c r="S24" i="17"/>
  <c r="O24" i="17"/>
  <c r="L24" i="17"/>
  <c r="H24" i="17"/>
  <c r="S23" i="17"/>
  <c r="O23" i="17"/>
  <c r="L23" i="17"/>
  <c r="H23" i="17"/>
  <c r="S22" i="17"/>
  <c r="O22" i="17"/>
  <c r="L22" i="17"/>
  <c r="H22" i="17"/>
  <c r="S21" i="17"/>
  <c r="O21" i="17"/>
  <c r="L21" i="17"/>
  <c r="H21" i="17"/>
  <c r="S20" i="17"/>
  <c r="O20" i="17"/>
  <c r="L20" i="17"/>
  <c r="H20" i="17"/>
  <c r="S19" i="17"/>
  <c r="O19" i="17"/>
  <c r="L19" i="17"/>
  <c r="H19" i="17"/>
  <c r="S18" i="17"/>
  <c r="O18" i="17"/>
  <c r="L18" i="17"/>
  <c r="H18" i="17"/>
  <c r="S17" i="17"/>
  <c r="O17" i="17"/>
  <c r="L17" i="17"/>
  <c r="H17" i="17"/>
  <c r="S16" i="17"/>
  <c r="O16" i="17"/>
  <c r="L16" i="17"/>
  <c r="H16" i="17"/>
  <c r="S15" i="17"/>
  <c r="O15" i="17"/>
  <c r="L15" i="17"/>
  <c r="H15" i="17"/>
  <c r="S14" i="17"/>
  <c r="O14" i="17"/>
  <c r="L14" i="17"/>
  <c r="H14" i="17"/>
  <c r="S13" i="17"/>
  <c r="O13" i="17"/>
  <c r="L13" i="17"/>
  <c r="H13" i="17"/>
  <c r="S12" i="17"/>
  <c r="O12" i="17"/>
  <c r="L12" i="17"/>
  <c r="H12" i="17"/>
  <c r="S11" i="17"/>
  <c r="O11" i="17"/>
  <c r="L11" i="17"/>
  <c r="H11" i="17"/>
  <c r="S10" i="17"/>
  <c r="O10" i="17"/>
  <c r="L10" i="17"/>
  <c r="H10" i="17"/>
  <c r="S9" i="17"/>
  <c r="O9" i="17"/>
  <c r="L9" i="17"/>
  <c r="H9" i="17"/>
  <c r="S8" i="17"/>
  <c r="O8" i="17"/>
  <c r="L8" i="17"/>
  <c r="H8" i="17"/>
  <c r="S7" i="17"/>
  <c r="O7" i="17"/>
  <c r="L7" i="17"/>
  <c r="H7" i="17"/>
  <c r="S6" i="17"/>
  <c r="O6" i="17"/>
  <c r="L6" i="17"/>
  <c r="H6" i="17"/>
  <c r="S5" i="17"/>
  <c r="O5" i="17"/>
  <c r="L5" i="17"/>
  <c r="H5" i="17"/>
  <c r="S4" i="17"/>
  <c r="O4" i="17"/>
  <c r="L4" i="17"/>
  <c r="H4" i="17"/>
  <c r="S3" i="17"/>
  <c r="O3" i="17"/>
  <c r="L3" i="17"/>
  <c r="H3" i="17"/>
  <c r="S2" i="17"/>
  <c r="O2" i="17"/>
  <c r="L2" i="17"/>
  <c r="H2" i="17"/>
  <c r="S34" i="16"/>
  <c r="O34" i="16"/>
  <c r="L34" i="16"/>
  <c r="H34" i="16"/>
  <c r="S33" i="16"/>
  <c r="O33" i="16"/>
  <c r="L33" i="16"/>
  <c r="H33" i="16"/>
  <c r="S32" i="16"/>
  <c r="O32" i="16"/>
  <c r="L32" i="16"/>
  <c r="H32" i="16"/>
  <c r="S31" i="16"/>
  <c r="O31" i="16"/>
  <c r="L31" i="16"/>
  <c r="H31" i="16"/>
  <c r="S30" i="16"/>
  <c r="O30" i="16"/>
  <c r="L30" i="16"/>
  <c r="H30" i="16"/>
  <c r="S29" i="16"/>
  <c r="O29" i="16"/>
  <c r="L29" i="16"/>
  <c r="H29" i="16"/>
  <c r="S28" i="16"/>
  <c r="O28" i="16"/>
  <c r="L28" i="16"/>
  <c r="H28" i="16"/>
  <c r="S27" i="16"/>
  <c r="O27" i="16"/>
  <c r="L27" i="16"/>
  <c r="H27" i="16"/>
  <c r="S26" i="16"/>
  <c r="O26" i="16"/>
  <c r="L26" i="16"/>
  <c r="H26" i="16"/>
  <c r="S25" i="16"/>
  <c r="O25" i="16"/>
  <c r="L25" i="16"/>
  <c r="H25" i="16"/>
  <c r="S24" i="16"/>
  <c r="O24" i="16"/>
  <c r="L24" i="16"/>
  <c r="H24" i="16"/>
  <c r="S23" i="16"/>
  <c r="O23" i="16"/>
  <c r="L23" i="16"/>
  <c r="H23" i="16"/>
  <c r="S22" i="16"/>
  <c r="O22" i="16"/>
  <c r="L22" i="16"/>
  <c r="H22" i="16"/>
  <c r="S21" i="16"/>
  <c r="O21" i="16"/>
  <c r="L21" i="16"/>
  <c r="H21" i="16"/>
  <c r="S20" i="16"/>
  <c r="O20" i="16"/>
  <c r="L20" i="16"/>
  <c r="H20" i="16"/>
  <c r="S19" i="16"/>
  <c r="O19" i="16"/>
  <c r="L19" i="16"/>
  <c r="H19" i="16"/>
  <c r="S18" i="16"/>
  <c r="O18" i="16"/>
  <c r="L18" i="16"/>
  <c r="H18" i="16"/>
  <c r="S17" i="16"/>
  <c r="O17" i="16"/>
  <c r="L17" i="16"/>
  <c r="H17" i="16"/>
  <c r="S16" i="16"/>
  <c r="O16" i="16"/>
  <c r="L16" i="16"/>
  <c r="H16" i="16"/>
  <c r="S15" i="16"/>
  <c r="O15" i="16"/>
  <c r="L15" i="16"/>
  <c r="H15" i="16"/>
  <c r="S14" i="16"/>
  <c r="O14" i="16"/>
  <c r="L14" i="16"/>
  <c r="H14" i="16"/>
  <c r="S13" i="16"/>
  <c r="O13" i="16"/>
  <c r="L13" i="16"/>
  <c r="H13" i="16"/>
  <c r="S12" i="16"/>
  <c r="O12" i="16"/>
  <c r="L12" i="16"/>
  <c r="H12" i="16"/>
  <c r="S11" i="16"/>
  <c r="O11" i="16"/>
  <c r="L11" i="16"/>
  <c r="H11" i="16"/>
  <c r="S10" i="16"/>
  <c r="O10" i="16"/>
  <c r="L10" i="16"/>
  <c r="H10" i="16"/>
  <c r="S9" i="16"/>
  <c r="O9" i="16"/>
  <c r="L9" i="16"/>
  <c r="H9" i="16"/>
  <c r="S8" i="16"/>
  <c r="O8" i="16"/>
  <c r="L8" i="16"/>
  <c r="H8" i="16"/>
  <c r="S7" i="16"/>
  <c r="O7" i="16"/>
  <c r="L7" i="16"/>
  <c r="H7" i="16"/>
  <c r="S6" i="16"/>
  <c r="O6" i="16"/>
  <c r="L6" i="16"/>
  <c r="H6" i="16"/>
  <c r="S5" i="16"/>
  <c r="O5" i="16"/>
  <c r="L5" i="16"/>
  <c r="H5" i="16"/>
  <c r="S4" i="16"/>
  <c r="O4" i="16"/>
  <c r="L4" i="16"/>
  <c r="H4" i="16"/>
  <c r="S3" i="16"/>
  <c r="O3" i="16"/>
  <c r="L3" i="16"/>
  <c r="H3" i="16"/>
  <c r="S2" i="16"/>
  <c r="O2" i="16"/>
  <c r="L2" i="16"/>
  <c r="H2" i="16"/>
  <c r="S34" i="15"/>
  <c r="O34" i="15"/>
  <c r="L34" i="15"/>
  <c r="H34" i="15"/>
  <c r="S33" i="15"/>
  <c r="O33" i="15"/>
  <c r="L33" i="15"/>
  <c r="H33" i="15"/>
  <c r="S32" i="15"/>
  <c r="O32" i="15"/>
  <c r="L32" i="15"/>
  <c r="H32" i="15"/>
  <c r="S31" i="15"/>
  <c r="O31" i="15"/>
  <c r="L31" i="15"/>
  <c r="H31" i="15"/>
  <c r="S30" i="15"/>
  <c r="O30" i="15"/>
  <c r="L30" i="15"/>
  <c r="H30" i="15"/>
  <c r="S29" i="15"/>
  <c r="O29" i="15"/>
  <c r="L29" i="15"/>
  <c r="H29" i="15"/>
  <c r="S28" i="15"/>
  <c r="O28" i="15"/>
  <c r="L28" i="15"/>
  <c r="H28" i="15"/>
  <c r="S27" i="15"/>
  <c r="O27" i="15"/>
  <c r="L27" i="15"/>
  <c r="H27" i="15"/>
  <c r="S26" i="15"/>
  <c r="O26" i="15"/>
  <c r="L26" i="15"/>
  <c r="H26" i="15"/>
  <c r="S25" i="15"/>
  <c r="O25" i="15"/>
  <c r="L25" i="15"/>
  <c r="H25" i="15"/>
  <c r="S24" i="15"/>
  <c r="O24" i="15"/>
  <c r="L24" i="15"/>
  <c r="H24" i="15"/>
  <c r="S23" i="15"/>
  <c r="O23" i="15"/>
  <c r="L23" i="15"/>
  <c r="H23" i="15"/>
  <c r="S22" i="15"/>
  <c r="O22" i="15"/>
  <c r="L22" i="15"/>
  <c r="H22" i="15"/>
  <c r="S21" i="15"/>
  <c r="O21" i="15"/>
  <c r="L21" i="15"/>
  <c r="H21" i="15"/>
  <c r="S20" i="15"/>
  <c r="O20" i="15"/>
  <c r="L20" i="15"/>
  <c r="H20" i="15"/>
  <c r="S19" i="15"/>
  <c r="O19" i="15"/>
  <c r="L19" i="15"/>
  <c r="H19" i="15"/>
  <c r="S18" i="15"/>
  <c r="O18" i="15"/>
  <c r="L18" i="15"/>
  <c r="H18" i="15"/>
  <c r="S17" i="15"/>
  <c r="O17" i="15"/>
  <c r="L17" i="15"/>
  <c r="H17" i="15"/>
  <c r="S16" i="15"/>
  <c r="O16" i="15"/>
  <c r="L16" i="15"/>
  <c r="H16" i="15"/>
  <c r="S15" i="15"/>
  <c r="O15" i="15"/>
  <c r="L15" i="15"/>
  <c r="H15" i="15"/>
  <c r="S14" i="15"/>
  <c r="O14" i="15"/>
  <c r="L14" i="15"/>
  <c r="H14" i="15"/>
  <c r="S13" i="15"/>
  <c r="O13" i="15"/>
  <c r="L13" i="15"/>
  <c r="H13" i="15"/>
  <c r="S12" i="15"/>
  <c r="O12" i="15"/>
  <c r="L12" i="15"/>
  <c r="H12" i="15"/>
  <c r="S11" i="15"/>
  <c r="O11" i="15"/>
  <c r="L11" i="15"/>
  <c r="H11" i="15"/>
  <c r="S10" i="15"/>
  <c r="O10" i="15"/>
  <c r="L10" i="15"/>
  <c r="H10" i="15"/>
  <c r="S9" i="15"/>
  <c r="O9" i="15"/>
  <c r="L9" i="15"/>
  <c r="H9" i="15"/>
  <c r="S8" i="15"/>
  <c r="O8" i="15"/>
  <c r="L8" i="15"/>
  <c r="H8" i="15"/>
  <c r="S7" i="15"/>
  <c r="O7" i="15"/>
  <c r="L7" i="15"/>
  <c r="H7" i="15"/>
  <c r="S6" i="15"/>
  <c r="O6" i="15"/>
  <c r="L6" i="15"/>
  <c r="H6" i="15"/>
  <c r="S5" i="15"/>
  <c r="O5" i="15"/>
  <c r="L5" i="15"/>
  <c r="H5" i="15"/>
  <c r="S4" i="15"/>
  <c r="O4" i="15"/>
  <c r="L4" i="15"/>
  <c r="H4" i="15"/>
  <c r="S3" i="15"/>
  <c r="O3" i="15"/>
  <c r="L3" i="15"/>
  <c r="H3" i="15"/>
  <c r="S2" i="15"/>
  <c r="O2" i="15"/>
  <c r="L2" i="15"/>
  <c r="H2" i="15"/>
  <c r="S34" i="14"/>
  <c r="O34" i="14"/>
  <c r="L34" i="14"/>
  <c r="H34" i="14"/>
  <c r="S33" i="14"/>
  <c r="O33" i="14"/>
  <c r="L33" i="14"/>
  <c r="H33" i="14"/>
  <c r="S32" i="14"/>
  <c r="O32" i="14"/>
  <c r="L32" i="14"/>
  <c r="H32" i="14"/>
  <c r="S31" i="14"/>
  <c r="O31" i="14"/>
  <c r="L31" i="14"/>
  <c r="H31" i="14"/>
  <c r="S30" i="14"/>
  <c r="O30" i="14"/>
  <c r="L30" i="14"/>
  <c r="H30" i="14"/>
  <c r="S29" i="14"/>
  <c r="O29" i="14"/>
  <c r="L29" i="14"/>
  <c r="H29" i="14"/>
  <c r="S28" i="14"/>
  <c r="O28" i="14"/>
  <c r="L28" i="14"/>
  <c r="H28" i="14"/>
  <c r="S27" i="14"/>
  <c r="O27" i="14"/>
  <c r="L27" i="14"/>
  <c r="H27" i="14"/>
  <c r="S26" i="14"/>
  <c r="O26" i="14"/>
  <c r="L26" i="14"/>
  <c r="H26" i="14"/>
  <c r="S25" i="14"/>
  <c r="O25" i="14"/>
  <c r="L25" i="14"/>
  <c r="H25" i="14"/>
  <c r="S24" i="14"/>
  <c r="O24" i="14"/>
  <c r="L24" i="14"/>
  <c r="H24" i="14"/>
  <c r="S23" i="14"/>
  <c r="O23" i="14"/>
  <c r="L23" i="14"/>
  <c r="H23" i="14"/>
  <c r="S22" i="14"/>
  <c r="O22" i="14"/>
  <c r="L22" i="14"/>
  <c r="H22" i="14"/>
  <c r="S21" i="14"/>
  <c r="O21" i="14"/>
  <c r="L21" i="14"/>
  <c r="H21" i="14"/>
  <c r="S20" i="14"/>
  <c r="O20" i="14"/>
  <c r="L20" i="14"/>
  <c r="H20" i="14"/>
  <c r="S19" i="14"/>
  <c r="O19" i="14"/>
  <c r="L19" i="14"/>
  <c r="H19" i="14"/>
  <c r="S18" i="14"/>
  <c r="O18" i="14"/>
  <c r="L18" i="14"/>
  <c r="H18" i="14"/>
  <c r="S17" i="14"/>
  <c r="O17" i="14"/>
  <c r="L17" i="14"/>
  <c r="H17" i="14"/>
  <c r="S16" i="14"/>
  <c r="O16" i="14"/>
  <c r="L16" i="14"/>
  <c r="H16" i="14"/>
  <c r="S15" i="14"/>
  <c r="O15" i="14"/>
  <c r="L15" i="14"/>
  <c r="H15" i="14"/>
  <c r="S14" i="14"/>
  <c r="O14" i="14"/>
  <c r="L14" i="14"/>
  <c r="H14" i="14"/>
  <c r="S13" i="14"/>
  <c r="O13" i="14"/>
  <c r="L13" i="14"/>
  <c r="H13" i="14"/>
  <c r="S12" i="14"/>
  <c r="O12" i="14"/>
  <c r="L12" i="14"/>
  <c r="H12" i="14"/>
  <c r="S11" i="14"/>
  <c r="O11" i="14"/>
  <c r="L11" i="14"/>
  <c r="H11" i="14"/>
  <c r="S10" i="14"/>
  <c r="O10" i="14"/>
  <c r="L10" i="14"/>
  <c r="H10" i="14"/>
  <c r="S9" i="14"/>
  <c r="O9" i="14"/>
  <c r="L9" i="14"/>
  <c r="H9" i="14"/>
  <c r="S8" i="14"/>
  <c r="O8" i="14"/>
  <c r="L8" i="14"/>
  <c r="H8" i="14"/>
  <c r="S7" i="14"/>
  <c r="O7" i="14"/>
  <c r="L7" i="14"/>
  <c r="H7" i="14"/>
  <c r="S6" i="14"/>
  <c r="O6" i="14"/>
  <c r="L6" i="14"/>
  <c r="H6" i="14"/>
  <c r="S5" i="14"/>
  <c r="O5" i="14"/>
  <c r="L5" i="14"/>
  <c r="H5" i="14"/>
  <c r="S4" i="14"/>
  <c r="O4" i="14"/>
  <c r="L4" i="14"/>
  <c r="H4" i="14"/>
  <c r="S3" i="14"/>
  <c r="O3" i="14"/>
  <c r="L3" i="14"/>
  <c r="H3" i="14"/>
  <c r="S2" i="14"/>
  <c r="O2" i="14"/>
  <c r="L2" i="14"/>
  <c r="H2" i="1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H3" i="1" l="1"/>
  <c r="O3" i="1"/>
  <c r="S3" i="1"/>
  <c r="H4" i="1"/>
  <c r="O4" i="1"/>
  <c r="S4" i="1"/>
  <c r="H5" i="1"/>
  <c r="O5" i="1"/>
  <c r="S5" i="1"/>
  <c r="H6" i="1"/>
  <c r="O6" i="1"/>
  <c r="S6" i="1"/>
  <c r="H7" i="1"/>
  <c r="O7" i="1"/>
  <c r="S7" i="1"/>
  <c r="H8" i="1"/>
  <c r="O8" i="1"/>
  <c r="S8" i="1"/>
  <c r="H9" i="1"/>
  <c r="O9" i="1"/>
  <c r="S9" i="1"/>
  <c r="H10" i="1"/>
  <c r="O10" i="1"/>
  <c r="S10" i="1"/>
  <c r="H11" i="1"/>
  <c r="O11" i="1"/>
  <c r="S11" i="1"/>
  <c r="H12" i="1"/>
  <c r="O12" i="1"/>
  <c r="S12" i="1"/>
  <c r="H13" i="1"/>
  <c r="O13" i="1"/>
  <c r="S13" i="1"/>
  <c r="H14" i="1"/>
  <c r="O14" i="1"/>
  <c r="S14" i="1"/>
  <c r="H15" i="1"/>
  <c r="O15" i="1"/>
  <c r="S15" i="1"/>
  <c r="H16" i="1"/>
  <c r="O16" i="1"/>
  <c r="S16" i="1"/>
  <c r="H17" i="1"/>
  <c r="O17" i="1"/>
  <c r="S17" i="1"/>
  <c r="H19" i="1"/>
  <c r="O19" i="1"/>
  <c r="S19" i="1"/>
  <c r="H20" i="1"/>
  <c r="O20" i="1"/>
  <c r="S20" i="1"/>
  <c r="H21" i="1"/>
  <c r="O21" i="1"/>
  <c r="S21" i="1"/>
  <c r="H22" i="1"/>
  <c r="O22" i="1"/>
  <c r="S22" i="1"/>
  <c r="H23" i="1"/>
  <c r="O23" i="1"/>
  <c r="S23" i="1"/>
  <c r="H24" i="1"/>
  <c r="O24" i="1"/>
  <c r="S24" i="1"/>
  <c r="H25" i="1"/>
  <c r="O25" i="1"/>
  <c r="S25" i="1"/>
  <c r="H26" i="1"/>
  <c r="O26" i="1"/>
  <c r="S26" i="1"/>
  <c r="H27" i="1"/>
  <c r="O27" i="1"/>
  <c r="S27" i="1"/>
  <c r="H29" i="1"/>
  <c r="O29" i="1"/>
  <c r="S29" i="1"/>
  <c r="H30" i="1"/>
  <c r="O30" i="1"/>
  <c r="S30" i="1"/>
  <c r="H31" i="1"/>
  <c r="O31" i="1"/>
  <c r="S31" i="1"/>
  <c r="H32" i="1"/>
  <c r="O32" i="1"/>
  <c r="S32" i="1"/>
  <c r="H33" i="1"/>
  <c r="O33" i="1"/>
  <c r="S33" i="1"/>
  <c r="H34" i="1"/>
  <c r="O34" i="1"/>
  <c r="S34" i="1"/>
  <c r="H2" i="1" l="1"/>
  <c r="O18" i="1" l="1"/>
  <c r="O28" i="1"/>
  <c r="O2" i="1"/>
  <c r="S28" i="1" l="1"/>
  <c r="S18" i="1"/>
  <c r="S2" i="1"/>
  <c r="H28" i="1" l="1"/>
  <c r="H18" i="1"/>
</calcChain>
</file>

<file path=xl/sharedStrings.xml><?xml version="1.0" encoding="utf-8"?>
<sst xmlns="http://schemas.openxmlformats.org/spreadsheetml/2006/main" count="867" uniqueCount="65">
  <si>
    <t>StartYear</t>
  </si>
  <si>
    <t>UrbanRatioStartYear</t>
  </si>
  <si>
    <t>UrbanRatioEndYear</t>
  </si>
  <si>
    <t>EndYear</t>
  </si>
  <si>
    <t>Algeria</t>
  </si>
  <si>
    <t>Tunisia</t>
  </si>
  <si>
    <t>Libya</t>
  </si>
  <si>
    <t>Region</t>
  </si>
  <si>
    <t>PopulationStartYear</t>
  </si>
  <si>
    <t>IrrigationWaterPerHa</t>
  </si>
  <si>
    <t>IrrigatedAreaHa</t>
  </si>
  <si>
    <t>UrbanPopWaterUni</t>
  </si>
  <si>
    <t>RuralPopWaterUni</t>
  </si>
  <si>
    <t>PopulationEndYear</t>
  </si>
  <si>
    <t>EnvironmentalFlow</t>
  </si>
  <si>
    <t>RechargeRate</t>
  </si>
  <si>
    <t>GroundwaterPipeD</t>
  </si>
  <si>
    <t>GroundwaterViscosity</t>
  </si>
  <si>
    <t>GroundwaterDensity</t>
  </si>
  <si>
    <t>GroundwaterRoughness</t>
  </si>
  <si>
    <t>PumpEfficiency</t>
  </si>
  <si>
    <t>IrrigatedAreaFutureHa</t>
  </si>
  <si>
    <t>Clustering</t>
  </si>
  <si>
    <t>y</t>
  </si>
  <si>
    <t>IrrigationHours</t>
  </si>
  <si>
    <t>tdsThreshold</t>
  </si>
  <si>
    <t>Province</t>
  </si>
  <si>
    <t>Djelfa</t>
  </si>
  <si>
    <t>M'Sila</t>
  </si>
  <si>
    <t>Batna</t>
  </si>
  <si>
    <t>Biskra</t>
  </si>
  <si>
    <t>Khenchela</t>
  </si>
  <si>
    <t>Tébessa</t>
  </si>
  <si>
    <t>Sfax</t>
  </si>
  <si>
    <t>Gafsa</t>
  </si>
  <si>
    <t>Laghouat</t>
  </si>
  <si>
    <t>Tozeur</t>
  </si>
  <si>
    <t>El Oued</t>
  </si>
  <si>
    <t>Gabès</t>
  </si>
  <si>
    <t>El Bayadh</t>
  </si>
  <si>
    <t>Kebili</t>
  </si>
  <si>
    <t>Naâma</t>
  </si>
  <si>
    <t>Médenine</t>
  </si>
  <si>
    <t>Ouargla</t>
  </si>
  <si>
    <t>Tataouine</t>
  </si>
  <si>
    <t>Tripoli</t>
  </si>
  <si>
    <t>Al Marqab</t>
  </si>
  <si>
    <t>Al Jifarah</t>
  </si>
  <si>
    <t>Az Zawiyah</t>
  </si>
  <si>
    <t>Ghardaïa</t>
  </si>
  <si>
    <t>Misratah</t>
  </si>
  <si>
    <t>Al Jabal al Gharbi</t>
  </si>
  <si>
    <t>Nalut</t>
  </si>
  <si>
    <t>Béchar</t>
  </si>
  <si>
    <t>Surt</t>
  </si>
  <si>
    <t>Adrar</t>
  </si>
  <si>
    <t>Illizi</t>
  </si>
  <si>
    <t>Al Jufrah</t>
  </si>
  <si>
    <t>Wadi ash Shati'</t>
  </si>
  <si>
    <t>Tamanghasset</t>
  </si>
  <si>
    <t>IntensificationRate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</si>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</sst>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6" formatCode="_(* #,##0.00_);_(* \(#,##0.00\);_(* &quot;-&quot;_);_(@_)"/>
    <numFmt numFmtId="167" formatCode="_(* #,##0_);_(* \(#,##0\);_(* &quot;-&quot;??_);_(@_)"/>
    <numFmt numFmtId="169" formatCode="_(* #,##0.0000_);_(* \(#,##0.00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166" fontId="0" fillId="0" borderId="0" xfId="1" applyNumberFormat="1" applyFont="1"/>
    <xf numFmtId="169" fontId="0" fillId="0" borderId="0" xfId="1" applyNumberFormat="1" applyFont="1"/>
    <xf numFmtId="0" fontId="3" fillId="0" borderId="0" xfId="0" applyFont="1"/>
    <xf numFmtId="0" fontId="4" fillId="0" borderId="0" xfId="0" applyFont="1"/>
    <xf numFmtId="166" fontId="5" fillId="0" borderId="0" xfId="1" applyNumberFormat="1" applyFont="1"/>
    <xf numFmtId="167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zoomScale="130" zoomScaleNormal="130" workbookViewId="0">
      <pane xSplit="2" ySplit="1" topLeftCell="J2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</f>
        <v>33604.761904761908</v>
      </c>
      <c r="M2" s="3">
        <v>14518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</f>
        <v>0</v>
      </c>
      <c r="M3" s="3">
        <v>13520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123097.5</v>
      </c>
      <c r="M4" s="3">
        <v>12383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13520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5952.3809523809523</v>
      </c>
      <c r="M6" s="3">
        <v>13520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13520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76062.5</v>
      </c>
      <c r="M8" s="3">
        <v>13023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24334.523809523809</v>
      </c>
      <c r="M9" s="3">
        <v>13520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13520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34839.285714285717</v>
      </c>
      <c r="M11" s="3">
        <v>13520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28966.666666666668</v>
      </c>
      <c r="M12" s="3">
        <v>13520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15827.380952380952</v>
      </c>
      <c r="M13" s="3">
        <v>13520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13520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33509.090909090912</v>
      </c>
      <c r="M15" s="3">
        <v>14218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1330.952380952381</v>
      </c>
      <c r="M16" s="3">
        <v>13520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6654.7619047619046</v>
      </c>
      <c r="M17" s="3">
        <v>13520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9543.75</v>
      </c>
      <c r="M18" s="3">
        <v>9134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5792.5</v>
      </c>
      <c r="M19" s="3">
        <v>10193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8656.25</v>
      </c>
      <c r="M20" s="3">
        <v>9134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15326.530612244898</v>
      </c>
      <c r="M21" s="3">
        <v>10001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1636.25</v>
      </c>
      <c r="M22" s="3">
        <v>10193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22916.25</v>
      </c>
      <c r="M23" s="3">
        <v>9134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5818.75</v>
      </c>
      <c r="M24" s="3">
        <v>9134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6112.5</v>
      </c>
      <c r="M25" s="3">
        <v>9134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10193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9134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2674.1573033707864</v>
      </c>
      <c r="M28" s="3">
        <v>7038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6045.5555555555557</v>
      </c>
      <c r="M29" s="3">
        <v>13266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24323.469387755104</v>
      </c>
      <c r="M30" s="3">
        <v>16813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3633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388.88888888888886</v>
      </c>
      <c r="M32" s="3">
        <v>13266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3633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8533.6734693877552</v>
      </c>
      <c r="M34" s="3">
        <v>16813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sortState ref="A2:B34">
    <sortCondition ref="A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J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</f>
        <v>33604.761904761908</v>
      </c>
      <c r="M2" s="3">
        <v>10512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</f>
        <v>0</v>
      </c>
      <c r="M3" s="3">
        <v>10512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123097.5</v>
      </c>
      <c r="M4" s="3">
        <v>10512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10512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5952.3809523809523</v>
      </c>
      <c r="M6" s="3">
        <v>10512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10512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76062.5</v>
      </c>
      <c r="M8" s="3">
        <v>10512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24334.523809523809</v>
      </c>
      <c r="M9" s="3">
        <v>10512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10512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34839.285714285717</v>
      </c>
      <c r="M11" s="3">
        <v>10512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28966.666666666668</v>
      </c>
      <c r="M12" s="3">
        <v>10512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15827.380952380952</v>
      </c>
      <c r="M13" s="3">
        <v>10512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10512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33509.090909090912</v>
      </c>
      <c r="M15" s="3">
        <v>10512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1330.952380952381</v>
      </c>
      <c r="M16" s="3">
        <v>10512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6654.7619047619046</v>
      </c>
      <c r="M17" s="3">
        <v>10512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9543.75</v>
      </c>
      <c r="M18" s="3">
        <v>10512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5792.5</v>
      </c>
      <c r="M19" s="3">
        <v>10512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8656.25</v>
      </c>
      <c r="M20" s="3">
        <v>10512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15326.530612244898</v>
      </c>
      <c r="M21" s="3">
        <v>10512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1636.25</v>
      </c>
      <c r="M22" s="3">
        <v>10512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22916.25</v>
      </c>
      <c r="M23" s="3">
        <v>10512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5818.75</v>
      </c>
      <c r="M24" s="3">
        <v>10512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6112.5</v>
      </c>
      <c r="M25" s="3">
        <v>10512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10512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10512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2674.1573033707864</v>
      </c>
      <c r="M28" s="3">
        <v>10512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6045.5555555555557</v>
      </c>
      <c r="M29" s="3">
        <v>10512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24323.469387755104</v>
      </c>
      <c r="M30" s="3">
        <v>10512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10512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388.88888888888886</v>
      </c>
      <c r="M32" s="3">
        <v>10512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10512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8533.6734693877552</v>
      </c>
      <c r="M34" s="3">
        <v>10512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K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73</v>
      </c>
      <c r="J2" s="4">
        <v>73</v>
      </c>
      <c r="K2" s="3">
        <v>28228</v>
      </c>
      <c r="L2" s="3">
        <f>K2/N2</f>
        <v>33604.761904761908</v>
      </c>
      <c r="M2" s="3">
        <v>10512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73</v>
      </c>
      <c r="J3" s="4">
        <v>73</v>
      </c>
      <c r="K3" s="3">
        <v>0</v>
      </c>
      <c r="L3" s="3">
        <f t="shared" ref="L3:L34" si="1">K3/N3</f>
        <v>0</v>
      </c>
      <c r="M3" s="3">
        <v>10512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73</v>
      </c>
      <c r="J4" s="4">
        <v>73</v>
      </c>
      <c r="K4" s="3">
        <v>98478</v>
      </c>
      <c r="L4" s="3">
        <f t="shared" si="1"/>
        <v>123097.5</v>
      </c>
      <c r="M4" s="3">
        <v>10512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73</v>
      </c>
      <c r="J5" s="4">
        <v>73</v>
      </c>
      <c r="K5" s="3">
        <v>0</v>
      </c>
      <c r="L5" s="3">
        <f t="shared" si="1"/>
        <v>0</v>
      </c>
      <c r="M5" s="3">
        <v>10512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73</v>
      </c>
      <c r="J6" s="4">
        <v>73</v>
      </c>
      <c r="K6" s="3">
        <v>5000</v>
      </c>
      <c r="L6" s="3">
        <f t="shared" si="1"/>
        <v>5952.3809523809523</v>
      </c>
      <c r="M6" s="3">
        <v>10512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73</v>
      </c>
      <c r="J7" s="4">
        <v>73</v>
      </c>
      <c r="K7" s="3">
        <v>0</v>
      </c>
      <c r="L7" s="3">
        <f t="shared" si="1"/>
        <v>0</v>
      </c>
      <c r="M7" s="3">
        <v>10512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73</v>
      </c>
      <c r="J8" s="4">
        <v>73</v>
      </c>
      <c r="K8" s="3">
        <v>60850</v>
      </c>
      <c r="L8" s="3">
        <f t="shared" si="1"/>
        <v>76062.5</v>
      </c>
      <c r="M8" s="3">
        <v>10512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73</v>
      </c>
      <c r="J9" s="4">
        <v>73</v>
      </c>
      <c r="K9" s="3">
        <v>20441</v>
      </c>
      <c r="L9" s="3">
        <f t="shared" si="1"/>
        <v>24334.523809523809</v>
      </c>
      <c r="M9" s="3">
        <v>10512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73</v>
      </c>
      <c r="J10" s="4">
        <v>73</v>
      </c>
      <c r="K10" s="3">
        <v>0</v>
      </c>
      <c r="L10" s="3">
        <f t="shared" si="1"/>
        <v>0</v>
      </c>
      <c r="M10" s="3">
        <v>10512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73</v>
      </c>
      <c r="J11" s="4">
        <v>73</v>
      </c>
      <c r="K11" s="3">
        <v>29265</v>
      </c>
      <c r="L11" s="3">
        <f t="shared" si="1"/>
        <v>34839.285714285717</v>
      </c>
      <c r="M11" s="3">
        <v>10512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73</v>
      </c>
      <c r="J12" s="4">
        <v>73</v>
      </c>
      <c r="K12" s="3">
        <v>24332</v>
      </c>
      <c r="L12" s="3">
        <f t="shared" si="1"/>
        <v>28966.666666666668</v>
      </c>
      <c r="M12" s="3">
        <v>10512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73</v>
      </c>
      <c r="J13" s="4">
        <v>73</v>
      </c>
      <c r="K13" s="3">
        <v>13295</v>
      </c>
      <c r="L13" s="3">
        <f t="shared" si="1"/>
        <v>15827.380952380952</v>
      </c>
      <c r="M13" s="3">
        <v>10512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73</v>
      </c>
      <c r="J14" s="4">
        <v>73</v>
      </c>
      <c r="K14" s="3">
        <v>0</v>
      </c>
      <c r="L14" s="3">
        <f t="shared" si="1"/>
        <v>0</v>
      </c>
      <c r="M14" s="3">
        <v>10512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73</v>
      </c>
      <c r="J15" s="4">
        <v>73</v>
      </c>
      <c r="K15" s="3">
        <v>29488</v>
      </c>
      <c r="L15" s="3">
        <f t="shared" si="1"/>
        <v>33509.090909090912</v>
      </c>
      <c r="M15" s="3">
        <v>10512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73</v>
      </c>
      <c r="J16" s="4">
        <v>73</v>
      </c>
      <c r="K16" s="3">
        <v>1118</v>
      </c>
      <c r="L16" s="3">
        <f t="shared" si="1"/>
        <v>1330.952380952381</v>
      </c>
      <c r="M16" s="3">
        <v>10512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73</v>
      </c>
      <c r="J17" s="4">
        <v>73</v>
      </c>
      <c r="K17" s="3">
        <v>5590</v>
      </c>
      <c r="L17" s="3">
        <f t="shared" si="1"/>
        <v>6654.7619047619046</v>
      </c>
      <c r="M17" s="3">
        <v>10512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73</v>
      </c>
      <c r="J18" s="4">
        <v>73</v>
      </c>
      <c r="K18" s="3">
        <v>7635</v>
      </c>
      <c r="L18" s="3">
        <f t="shared" si="1"/>
        <v>9543.75</v>
      </c>
      <c r="M18" s="3">
        <v>10512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73</v>
      </c>
      <c r="J19" s="4">
        <v>73</v>
      </c>
      <c r="K19" s="3">
        <v>4634</v>
      </c>
      <c r="L19" s="3">
        <f t="shared" si="1"/>
        <v>5792.5</v>
      </c>
      <c r="M19" s="3">
        <v>10512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73</v>
      </c>
      <c r="J20" s="4">
        <v>73</v>
      </c>
      <c r="K20" s="3">
        <v>6925</v>
      </c>
      <c r="L20" s="3">
        <f t="shared" si="1"/>
        <v>8656.25</v>
      </c>
      <c r="M20" s="3">
        <v>10512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73</v>
      </c>
      <c r="J21" s="4">
        <v>73</v>
      </c>
      <c r="K21" s="3">
        <v>15020</v>
      </c>
      <c r="L21" s="3">
        <f t="shared" si="1"/>
        <v>15326.530612244898</v>
      </c>
      <c r="M21" s="3">
        <v>10512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73</v>
      </c>
      <c r="J22" s="4">
        <v>73</v>
      </c>
      <c r="K22" s="3">
        <v>1309</v>
      </c>
      <c r="L22" s="3">
        <f t="shared" si="1"/>
        <v>1636.25</v>
      </c>
      <c r="M22" s="3">
        <v>10512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73</v>
      </c>
      <c r="J23" s="4">
        <v>73</v>
      </c>
      <c r="K23" s="3">
        <v>18333</v>
      </c>
      <c r="L23" s="3">
        <f t="shared" si="1"/>
        <v>22916.25</v>
      </c>
      <c r="M23" s="3">
        <v>10512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73</v>
      </c>
      <c r="J24" s="4">
        <v>73</v>
      </c>
      <c r="K24" s="3">
        <v>4655</v>
      </c>
      <c r="L24" s="3">
        <f t="shared" si="1"/>
        <v>5818.75</v>
      </c>
      <c r="M24" s="3">
        <v>10512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73</v>
      </c>
      <c r="J25" s="4">
        <v>73</v>
      </c>
      <c r="K25" s="3">
        <v>4890</v>
      </c>
      <c r="L25" s="3">
        <f t="shared" si="1"/>
        <v>6112.5</v>
      </c>
      <c r="M25" s="3">
        <v>10512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73</v>
      </c>
      <c r="J26" s="4">
        <v>73</v>
      </c>
      <c r="K26" s="3">
        <v>0</v>
      </c>
      <c r="L26" s="3">
        <f t="shared" si="1"/>
        <v>0</v>
      </c>
      <c r="M26" s="3">
        <v>10512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73</v>
      </c>
      <c r="J27" s="4">
        <v>73</v>
      </c>
      <c r="K27" s="3">
        <v>0</v>
      </c>
      <c r="L27" s="3">
        <f t="shared" si="1"/>
        <v>0</v>
      </c>
      <c r="M27" s="3">
        <v>10512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73</v>
      </c>
      <c r="J28" s="4">
        <v>73</v>
      </c>
      <c r="K28" s="3">
        <v>2380</v>
      </c>
      <c r="L28" s="3">
        <f t="shared" si="1"/>
        <v>2674.1573033707864</v>
      </c>
      <c r="M28" s="3">
        <v>10512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73</v>
      </c>
      <c r="J29" s="4">
        <v>73</v>
      </c>
      <c r="K29" s="3">
        <v>5441</v>
      </c>
      <c r="L29" s="3">
        <f t="shared" si="1"/>
        <v>6045.5555555555557</v>
      </c>
      <c r="M29" s="3">
        <v>10512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73</v>
      </c>
      <c r="J30" s="4">
        <v>73</v>
      </c>
      <c r="K30" s="3">
        <v>23837</v>
      </c>
      <c r="L30" s="3">
        <f t="shared" si="1"/>
        <v>24323.469387755104</v>
      </c>
      <c r="M30" s="3">
        <v>10512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73</v>
      </c>
      <c r="J31" s="4">
        <v>73</v>
      </c>
      <c r="K31" s="3">
        <v>0</v>
      </c>
      <c r="L31" s="3">
        <f t="shared" si="1"/>
        <v>0</v>
      </c>
      <c r="M31" s="3">
        <v>10512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73</v>
      </c>
      <c r="J32" s="4">
        <v>73</v>
      </c>
      <c r="K32" s="3">
        <v>350</v>
      </c>
      <c r="L32" s="3">
        <f t="shared" si="1"/>
        <v>388.88888888888886</v>
      </c>
      <c r="M32" s="3">
        <v>10512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73</v>
      </c>
      <c r="J33" s="4">
        <v>73</v>
      </c>
      <c r="K33" s="3">
        <v>0</v>
      </c>
      <c r="L33" s="3">
        <f t="shared" si="1"/>
        <v>0</v>
      </c>
      <c r="M33" s="3">
        <v>10512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73</v>
      </c>
      <c r="J34" s="4">
        <v>73</v>
      </c>
      <c r="K34" s="3">
        <v>8363</v>
      </c>
      <c r="L34" s="3">
        <f t="shared" si="1"/>
        <v>8533.6734693877552</v>
      </c>
      <c r="M34" s="3">
        <v>10512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F2" activePane="bottomRight" state="frozen"/>
      <selection pane="topRight" activeCell="B1" sqref="B1"/>
      <selection pane="bottomLeft" activeCell="A2" sqref="A2"/>
      <selection pane="bottomRight" activeCell="L14" sqref="L14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</f>
        <v>33604.761904761908</v>
      </c>
      <c r="M2" s="3">
        <v>15334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</f>
        <v>0</v>
      </c>
      <c r="M3" s="3">
        <v>15334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123097.5</v>
      </c>
      <c r="M4" s="3">
        <v>15334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15334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5952.3809523809523</v>
      </c>
      <c r="M6" s="3">
        <v>15334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15334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76062.5</v>
      </c>
      <c r="M8" s="3">
        <v>15334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24334.523809523809</v>
      </c>
      <c r="M9" s="3">
        <v>15334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15334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34839.285714285717</v>
      </c>
      <c r="M11" s="3">
        <v>15334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28966.666666666668</v>
      </c>
      <c r="M12" s="3">
        <v>15334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15827.380952380952</v>
      </c>
      <c r="M13" s="3">
        <v>15334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15334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33509.090909090912</v>
      </c>
      <c r="M15" s="3">
        <v>15334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1330.952380952381</v>
      </c>
      <c r="M16" s="3">
        <v>15334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6654.7619047619046</v>
      </c>
      <c r="M17" s="3">
        <v>15334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9543.75</v>
      </c>
      <c r="M18" s="3">
        <v>15334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5792.5</v>
      </c>
      <c r="M19" s="3">
        <v>15334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8656.25</v>
      </c>
      <c r="M20" s="3">
        <v>15334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15326.530612244898</v>
      </c>
      <c r="M21" s="3">
        <v>15334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1636.25</v>
      </c>
      <c r="M22" s="3">
        <v>15334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22916.25</v>
      </c>
      <c r="M23" s="3">
        <v>15334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5818.75</v>
      </c>
      <c r="M24" s="3">
        <v>15334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6112.5</v>
      </c>
      <c r="M25" s="3">
        <v>15334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15334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15334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2674.1573033707864</v>
      </c>
      <c r="M28" s="3">
        <v>15334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6045.5555555555557</v>
      </c>
      <c r="M29" s="3">
        <v>15334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24323.469387755104</v>
      </c>
      <c r="M30" s="3">
        <v>15334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15334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388.88888888888886</v>
      </c>
      <c r="M32" s="3">
        <v>15334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15334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8533.6734693877552</v>
      </c>
      <c r="M34" s="3">
        <v>15334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73</v>
      </c>
      <c r="J2" s="4">
        <v>73</v>
      </c>
      <c r="K2" s="3">
        <v>28228</v>
      </c>
      <c r="L2" s="3">
        <f>K2/N2</f>
        <v>33604.761904761908</v>
      </c>
      <c r="M2" s="3">
        <v>15334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73</v>
      </c>
      <c r="J3" s="4">
        <v>73</v>
      </c>
      <c r="K3" s="3">
        <v>0</v>
      </c>
      <c r="L3" s="3">
        <f t="shared" ref="L3:L34" si="1">K3/N3</f>
        <v>0</v>
      </c>
      <c r="M3" s="3">
        <v>15334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73</v>
      </c>
      <c r="J4" s="4">
        <v>73</v>
      </c>
      <c r="K4" s="3">
        <v>98478</v>
      </c>
      <c r="L4" s="3">
        <f t="shared" si="1"/>
        <v>123097.5</v>
      </c>
      <c r="M4" s="3">
        <v>15334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73</v>
      </c>
      <c r="J5" s="4">
        <v>73</v>
      </c>
      <c r="K5" s="3">
        <v>0</v>
      </c>
      <c r="L5" s="3">
        <f t="shared" si="1"/>
        <v>0</v>
      </c>
      <c r="M5" s="3">
        <v>15334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73</v>
      </c>
      <c r="J6" s="4">
        <v>73</v>
      </c>
      <c r="K6" s="3">
        <v>5000</v>
      </c>
      <c r="L6" s="3">
        <f t="shared" si="1"/>
        <v>5952.3809523809523</v>
      </c>
      <c r="M6" s="3">
        <v>15334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73</v>
      </c>
      <c r="J7" s="4">
        <v>73</v>
      </c>
      <c r="K7" s="3">
        <v>0</v>
      </c>
      <c r="L7" s="3">
        <f t="shared" si="1"/>
        <v>0</v>
      </c>
      <c r="M7" s="3">
        <v>15334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73</v>
      </c>
      <c r="J8" s="4">
        <v>73</v>
      </c>
      <c r="K8" s="3">
        <v>60850</v>
      </c>
      <c r="L8" s="3">
        <f t="shared" si="1"/>
        <v>76062.5</v>
      </c>
      <c r="M8" s="3">
        <v>15334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73</v>
      </c>
      <c r="J9" s="4">
        <v>73</v>
      </c>
      <c r="K9" s="3">
        <v>20441</v>
      </c>
      <c r="L9" s="3">
        <f t="shared" si="1"/>
        <v>24334.523809523809</v>
      </c>
      <c r="M9" s="3">
        <v>15334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73</v>
      </c>
      <c r="J10" s="4">
        <v>73</v>
      </c>
      <c r="K10" s="3">
        <v>0</v>
      </c>
      <c r="L10" s="3">
        <f t="shared" si="1"/>
        <v>0</v>
      </c>
      <c r="M10" s="3">
        <v>15334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73</v>
      </c>
      <c r="J11" s="4">
        <v>73</v>
      </c>
      <c r="K11" s="3">
        <v>29265</v>
      </c>
      <c r="L11" s="3">
        <f t="shared" si="1"/>
        <v>34839.285714285717</v>
      </c>
      <c r="M11" s="3">
        <v>15334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73</v>
      </c>
      <c r="J12" s="4">
        <v>73</v>
      </c>
      <c r="K12" s="3">
        <v>24332</v>
      </c>
      <c r="L12" s="3">
        <f t="shared" si="1"/>
        <v>28966.666666666668</v>
      </c>
      <c r="M12" s="3">
        <v>15334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73</v>
      </c>
      <c r="J13" s="4">
        <v>73</v>
      </c>
      <c r="K13" s="3">
        <v>13295</v>
      </c>
      <c r="L13" s="3">
        <f t="shared" si="1"/>
        <v>15827.380952380952</v>
      </c>
      <c r="M13" s="3">
        <v>15334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73</v>
      </c>
      <c r="J14" s="4">
        <v>73</v>
      </c>
      <c r="K14" s="3">
        <v>0</v>
      </c>
      <c r="L14" s="3">
        <f t="shared" si="1"/>
        <v>0</v>
      </c>
      <c r="M14" s="3">
        <v>15334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73</v>
      </c>
      <c r="J15" s="4">
        <v>73</v>
      </c>
      <c r="K15" s="3">
        <v>29488</v>
      </c>
      <c r="L15" s="3">
        <f t="shared" si="1"/>
        <v>33509.090909090912</v>
      </c>
      <c r="M15" s="3">
        <v>15334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73</v>
      </c>
      <c r="J16" s="4">
        <v>73</v>
      </c>
      <c r="K16" s="3">
        <v>1118</v>
      </c>
      <c r="L16" s="3">
        <f t="shared" si="1"/>
        <v>1330.952380952381</v>
      </c>
      <c r="M16" s="3">
        <v>15334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73</v>
      </c>
      <c r="J17" s="4">
        <v>73</v>
      </c>
      <c r="K17" s="3">
        <v>5590</v>
      </c>
      <c r="L17" s="3">
        <f t="shared" si="1"/>
        <v>6654.7619047619046</v>
      </c>
      <c r="M17" s="3">
        <v>15334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73</v>
      </c>
      <c r="J18" s="4">
        <v>73</v>
      </c>
      <c r="K18" s="3">
        <v>7635</v>
      </c>
      <c r="L18" s="3">
        <f t="shared" si="1"/>
        <v>9543.75</v>
      </c>
      <c r="M18" s="3">
        <v>15334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73</v>
      </c>
      <c r="J19" s="4">
        <v>73</v>
      </c>
      <c r="K19" s="3">
        <v>4634</v>
      </c>
      <c r="L19" s="3">
        <f t="shared" si="1"/>
        <v>5792.5</v>
      </c>
      <c r="M19" s="3">
        <v>15334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73</v>
      </c>
      <c r="J20" s="4">
        <v>73</v>
      </c>
      <c r="K20" s="3">
        <v>6925</v>
      </c>
      <c r="L20" s="3">
        <f t="shared" si="1"/>
        <v>8656.25</v>
      </c>
      <c r="M20" s="3">
        <v>15334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73</v>
      </c>
      <c r="J21" s="4">
        <v>73</v>
      </c>
      <c r="K21" s="3">
        <v>15020</v>
      </c>
      <c r="L21" s="3">
        <f t="shared" si="1"/>
        <v>15326.530612244898</v>
      </c>
      <c r="M21" s="3">
        <v>15334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73</v>
      </c>
      <c r="J22" s="4">
        <v>73</v>
      </c>
      <c r="K22" s="3">
        <v>1309</v>
      </c>
      <c r="L22" s="3">
        <f t="shared" si="1"/>
        <v>1636.25</v>
      </c>
      <c r="M22" s="3">
        <v>15334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73</v>
      </c>
      <c r="J23" s="4">
        <v>73</v>
      </c>
      <c r="K23" s="3">
        <v>18333</v>
      </c>
      <c r="L23" s="3">
        <f t="shared" si="1"/>
        <v>22916.25</v>
      </c>
      <c r="M23" s="3">
        <v>15334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73</v>
      </c>
      <c r="J24" s="4">
        <v>73</v>
      </c>
      <c r="K24" s="3">
        <v>4655</v>
      </c>
      <c r="L24" s="3">
        <f t="shared" si="1"/>
        <v>5818.75</v>
      </c>
      <c r="M24" s="3">
        <v>15334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73</v>
      </c>
      <c r="J25" s="4">
        <v>73</v>
      </c>
      <c r="K25" s="3">
        <v>4890</v>
      </c>
      <c r="L25" s="3">
        <f t="shared" si="1"/>
        <v>6112.5</v>
      </c>
      <c r="M25" s="3">
        <v>15334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73</v>
      </c>
      <c r="J26" s="4">
        <v>73</v>
      </c>
      <c r="K26" s="3">
        <v>0</v>
      </c>
      <c r="L26" s="3">
        <f t="shared" si="1"/>
        <v>0</v>
      </c>
      <c r="M26" s="3">
        <v>15334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73</v>
      </c>
      <c r="J27" s="4">
        <v>73</v>
      </c>
      <c r="K27" s="3">
        <v>0</v>
      </c>
      <c r="L27" s="3">
        <f t="shared" si="1"/>
        <v>0</v>
      </c>
      <c r="M27" s="3">
        <v>15334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73</v>
      </c>
      <c r="J28" s="4">
        <v>73</v>
      </c>
      <c r="K28" s="3">
        <v>2380</v>
      </c>
      <c r="L28" s="3">
        <f t="shared" si="1"/>
        <v>2674.1573033707864</v>
      </c>
      <c r="M28" s="3">
        <v>15334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73</v>
      </c>
      <c r="J29" s="4">
        <v>73</v>
      </c>
      <c r="K29" s="3">
        <v>5441</v>
      </c>
      <c r="L29" s="3">
        <f t="shared" si="1"/>
        <v>6045.5555555555557</v>
      </c>
      <c r="M29" s="3">
        <v>15334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73</v>
      </c>
      <c r="J30" s="4">
        <v>73</v>
      </c>
      <c r="K30" s="3">
        <v>23837</v>
      </c>
      <c r="L30" s="3">
        <f t="shared" si="1"/>
        <v>24323.469387755104</v>
      </c>
      <c r="M30" s="3">
        <v>15334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73</v>
      </c>
      <c r="J31" s="4">
        <v>73</v>
      </c>
      <c r="K31" s="3">
        <v>0</v>
      </c>
      <c r="L31" s="3">
        <f t="shared" si="1"/>
        <v>0</v>
      </c>
      <c r="M31" s="3">
        <v>15334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73</v>
      </c>
      <c r="J32" s="4">
        <v>73</v>
      </c>
      <c r="K32" s="3">
        <v>350</v>
      </c>
      <c r="L32" s="3">
        <f t="shared" si="1"/>
        <v>388.88888888888886</v>
      </c>
      <c r="M32" s="3">
        <v>15334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73</v>
      </c>
      <c r="J33" s="4">
        <v>73</v>
      </c>
      <c r="K33" s="3">
        <v>0</v>
      </c>
      <c r="L33" s="3">
        <f t="shared" si="1"/>
        <v>0</v>
      </c>
      <c r="M33" s="3">
        <v>15334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73</v>
      </c>
      <c r="J34" s="4">
        <v>73</v>
      </c>
      <c r="K34" s="3">
        <v>8363</v>
      </c>
      <c r="L34" s="3">
        <f t="shared" si="1"/>
        <v>8533.6734693877552</v>
      </c>
      <c r="M34" s="3">
        <v>15334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J2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55</v>
      </c>
      <c r="J2" s="4">
        <v>55</v>
      </c>
      <c r="K2" s="3">
        <v>28228</v>
      </c>
      <c r="L2" s="3">
        <f>K2/N2</f>
        <v>33604.761904761908</v>
      </c>
      <c r="M2" s="3">
        <v>21215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55</v>
      </c>
      <c r="J3" s="4">
        <v>55</v>
      </c>
      <c r="K3" s="3">
        <v>0</v>
      </c>
      <c r="L3" s="3">
        <f t="shared" ref="L3:L34" si="1">K3/N3</f>
        <v>0</v>
      </c>
      <c r="M3" s="3">
        <v>21215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55</v>
      </c>
      <c r="J4" s="4">
        <v>55</v>
      </c>
      <c r="K4" s="3">
        <v>98478</v>
      </c>
      <c r="L4" s="3">
        <f t="shared" si="1"/>
        <v>123097.5</v>
      </c>
      <c r="M4" s="3">
        <v>21215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55</v>
      </c>
      <c r="J5" s="4">
        <v>55</v>
      </c>
      <c r="K5" s="3">
        <v>0</v>
      </c>
      <c r="L5" s="3">
        <f t="shared" si="1"/>
        <v>0</v>
      </c>
      <c r="M5" s="3">
        <v>21215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55</v>
      </c>
      <c r="J6" s="4">
        <v>55</v>
      </c>
      <c r="K6" s="3">
        <v>5000</v>
      </c>
      <c r="L6" s="3">
        <f t="shared" si="1"/>
        <v>5952.3809523809523</v>
      </c>
      <c r="M6" s="3">
        <v>21215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55</v>
      </c>
      <c r="J7" s="4">
        <v>55</v>
      </c>
      <c r="K7" s="3">
        <v>0</v>
      </c>
      <c r="L7" s="3">
        <f t="shared" si="1"/>
        <v>0</v>
      </c>
      <c r="M7" s="3">
        <v>21215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55</v>
      </c>
      <c r="J8" s="4">
        <v>55</v>
      </c>
      <c r="K8" s="3">
        <v>60850</v>
      </c>
      <c r="L8" s="3">
        <f t="shared" si="1"/>
        <v>76062.5</v>
      </c>
      <c r="M8" s="3">
        <v>21215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55</v>
      </c>
      <c r="J9" s="4">
        <v>55</v>
      </c>
      <c r="K9" s="3">
        <v>20441</v>
      </c>
      <c r="L9" s="3">
        <f t="shared" si="1"/>
        <v>24334.523809523809</v>
      </c>
      <c r="M9" s="3">
        <v>21215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55</v>
      </c>
      <c r="J10" s="4">
        <v>55</v>
      </c>
      <c r="K10" s="3">
        <v>0</v>
      </c>
      <c r="L10" s="3">
        <f t="shared" si="1"/>
        <v>0</v>
      </c>
      <c r="M10" s="3">
        <v>21215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55</v>
      </c>
      <c r="J11" s="4">
        <v>55</v>
      </c>
      <c r="K11" s="3">
        <v>29265</v>
      </c>
      <c r="L11" s="3">
        <f t="shared" si="1"/>
        <v>34839.285714285717</v>
      </c>
      <c r="M11" s="3">
        <v>21215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55</v>
      </c>
      <c r="J12" s="4">
        <v>55</v>
      </c>
      <c r="K12" s="3">
        <v>24332</v>
      </c>
      <c r="L12" s="3">
        <f t="shared" si="1"/>
        <v>28966.666666666668</v>
      </c>
      <c r="M12" s="3">
        <v>21215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55</v>
      </c>
      <c r="J13" s="4">
        <v>55</v>
      </c>
      <c r="K13" s="3">
        <v>13295</v>
      </c>
      <c r="L13" s="3">
        <f t="shared" si="1"/>
        <v>15827.380952380952</v>
      </c>
      <c r="M13" s="3">
        <v>21215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55</v>
      </c>
      <c r="J14" s="4">
        <v>55</v>
      </c>
      <c r="K14" s="3">
        <v>0</v>
      </c>
      <c r="L14" s="3">
        <f t="shared" si="1"/>
        <v>0</v>
      </c>
      <c r="M14" s="3">
        <v>21215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55</v>
      </c>
      <c r="J15" s="4">
        <v>55</v>
      </c>
      <c r="K15" s="3">
        <v>29488</v>
      </c>
      <c r="L15" s="3">
        <f t="shared" si="1"/>
        <v>33509.090909090912</v>
      </c>
      <c r="M15" s="3">
        <v>21215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55</v>
      </c>
      <c r="J16" s="4">
        <v>55</v>
      </c>
      <c r="K16" s="3">
        <v>1118</v>
      </c>
      <c r="L16" s="3">
        <f t="shared" si="1"/>
        <v>1330.952380952381</v>
      </c>
      <c r="M16" s="3">
        <v>21215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55</v>
      </c>
      <c r="J17" s="4">
        <v>55</v>
      </c>
      <c r="K17" s="3">
        <v>5590</v>
      </c>
      <c r="L17" s="3">
        <f t="shared" si="1"/>
        <v>6654.7619047619046</v>
      </c>
      <c r="M17" s="3">
        <v>21215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55</v>
      </c>
      <c r="J18" s="4">
        <v>55</v>
      </c>
      <c r="K18" s="3">
        <v>7635</v>
      </c>
      <c r="L18" s="3">
        <f t="shared" si="1"/>
        <v>9543.75</v>
      </c>
      <c r="M18" s="3">
        <v>21215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55</v>
      </c>
      <c r="J19" s="4">
        <v>55</v>
      </c>
      <c r="K19" s="3">
        <v>4634</v>
      </c>
      <c r="L19" s="3">
        <f t="shared" si="1"/>
        <v>5792.5</v>
      </c>
      <c r="M19" s="3">
        <v>21215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55</v>
      </c>
      <c r="J20" s="4">
        <v>55</v>
      </c>
      <c r="K20" s="3">
        <v>6925</v>
      </c>
      <c r="L20" s="3">
        <f t="shared" si="1"/>
        <v>8656.25</v>
      </c>
      <c r="M20" s="3">
        <v>21215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55</v>
      </c>
      <c r="J21" s="4">
        <v>55</v>
      </c>
      <c r="K21" s="3">
        <v>15020</v>
      </c>
      <c r="L21" s="3">
        <f t="shared" si="1"/>
        <v>15326.530612244898</v>
      </c>
      <c r="M21" s="3">
        <v>21215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55</v>
      </c>
      <c r="J22" s="4">
        <v>55</v>
      </c>
      <c r="K22" s="3">
        <v>1309</v>
      </c>
      <c r="L22" s="3">
        <f t="shared" si="1"/>
        <v>1636.25</v>
      </c>
      <c r="M22" s="3">
        <v>21215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55</v>
      </c>
      <c r="J23" s="4">
        <v>55</v>
      </c>
      <c r="K23" s="3">
        <v>18333</v>
      </c>
      <c r="L23" s="3">
        <f t="shared" si="1"/>
        <v>22916.25</v>
      </c>
      <c r="M23" s="3">
        <v>21215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55</v>
      </c>
      <c r="J24" s="4">
        <v>55</v>
      </c>
      <c r="K24" s="3">
        <v>4655</v>
      </c>
      <c r="L24" s="3">
        <f t="shared" si="1"/>
        <v>5818.75</v>
      </c>
      <c r="M24" s="3">
        <v>21215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55</v>
      </c>
      <c r="J25" s="4">
        <v>55</v>
      </c>
      <c r="K25" s="3">
        <v>4890</v>
      </c>
      <c r="L25" s="3">
        <f t="shared" si="1"/>
        <v>6112.5</v>
      </c>
      <c r="M25" s="3">
        <v>21215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55</v>
      </c>
      <c r="J26" s="4">
        <v>55</v>
      </c>
      <c r="K26" s="3">
        <v>0</v>
      </c>
      <c r="L26" s="3">
        <f t="shared" si="1"/>
        <v>0</v>
      </c>
      <c r="M26" s="3">
        <v>21215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55</v>
      </c>
      <c r="J27" s="4">
        <v>55</v>
      </c>
      <c r="K27" s="3">
        <v>0</v>
      </c>
      <c r="L27" s="3">
        <f t="shared" si="1"/>
        <v>0</v>
      </c>
      <c r="M27" s="3">
        <v>21215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55</v>
      </c>
      <c r="J28" s="4">
        <v>55</v>
      </c>
      <c r="K28" s="3">
        <v>2380</v>
      </c>
      <c r="L28" s="3">
        <f t="shared" si="1"/>
        <v>2674.1573033707864</v>
      </c>
      <c r="M28" s="3">
        <v>21215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55</v>
      </c>
      <c r="J29" s="4">
        <v>55</v>
      </c>
      <c r="K29" s="3">
        <v>5441</v>
      </c>
      <c r="L29" s="3">
        <f t="shared" si="1"/>
        <v>6045.5555555555557</v>
      </c>
      <c r="M29" s="3">
        <v>21215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55</v>
      </c>
      <c r="J30" s="4">
        <v>55</v>
      </c>
      <c r="K30" s="3">
        <v>23837</v>
      </c>
      <c r="L30" s="3">
        <f t="shared" si="1"/>
        <v>24323.469387755104</v>
      </c>
      <c r="M30" s="3">
        <v>21215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55</v>
      </c>
      <c r="J31" s="4">
        <v>55</v>
      </c>
      <c r="K31" s="3">
        <v>0</v>
      </c>
      <c r="L31" s="3">
        <f t="shared" si="1"/>
        <v>0</v>
      </c>
      <c r="M31" s="3">
        <v>21215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55</v>
      </c>
      <c r="J32" s="4">
        <v>55</v>
      </c>
      <c r="K32" s="3">
        <v>350</v>
      </c>
      <c r="L32" s="3">
        <f t="shared" si="1"/>
        <v>388.88888888888886</v>
      </c>
      <c r="M32" s="3">
        <v>21215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55</v>
      </c>
      <c r="J33" s="4">
        <v>55</v>
      </c>
      <c r="K33" s="3">
        <v>0</v>
      </c>
      <c r="L33" s="3">
        <f t="shared" si="1"/>
        <v>0</v>
      </c>
      <c r="M33" s="3">
        <v>21215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55</v>
      </c>
      <c r="J34" s="4">
        <v>55</v>
      </c>
      <c r="K34" s="3">
        <v>8363</v>
      </c>
      <c r="L34" s="3">
        <f t="shared" si="1"/>
        <v>8533.6734693877552</v>
      </c>
      <c r="M34" s="3">
        <v>21215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zoomScale="130" zoomScaleNormal="13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defaultColWidth="10.83203125" defaultRowHeight="15.5" x14ac:dyDescent="0.35"/>
  <cols>
    <col min="1" max="1" width="10.83203125" style="2"/>
    <col min="2" max="2" width="15.08203125" style="2" bestFit="1" customWidth="1"/>
    <col min="3" max="4" width="9.5" style="2" bestFit="1" customWidth="1"/>
    <col min="5" max="5" width="19.6640625" style="2" bestFit="1" customWidth="1"/>
    <col min="6" max="6" width="18.5" style="6" bestFit="1" customWidth="1"/>
    <col min="7" max="7" width="19.33203125" style="2" bestFit="1" customWidth="1"/>
    <col min="8" max="8" width="19.33203125" style="2" customWidth="1"/>
    <col min="9" max="10" width="18.6640625" style="2" bestFit="1" customWidth="1"/>
    <col min="11" max="11" width="18.1640625" style="2" customWidth="1"/>
    <col min="12" max="12" width="20.83203125" style="2" bestFit="1" customWidth="1"/>
    <col min="13" max="13" width="20.33203125" style="2" bestFit="1" customWidth="1"/>
    <col min="14" max="14" width="20.33203125" style="2" customWidth="1"/>
    <col min="15" max="18" width="20" style="2" customWidth="1"/>
    <col min="19" max="19" width="20.5" style="2" bestFit="1" customWidth="1"/>
    <col min="20" max="20" width="22.33203125" style="2" bestFit="1" customWidth="1"/>
    <col min="21" max="21" width="22.33203125" style="2" customWidth="1"/>
    <col min="22" max="23" width="14.83203125" style="2" customWidth="1"/>
    <col min="24" max="16384" width="10.83203125" style="2"/>
  </cols>
  <sheetData>
    <row r="1" spans="1:24" x14ac:dyDescent="0.35">
      <c r="A1" s="1" t="s">
        <v>7</v>
      </c>
      <c r="B1" s="1" t="s">
        <v>26</v>
      </c>
      <c r="C1" s="1" t="s">
        <v>0</v>
      </c>
      <c r="D1" s="1" t="s">
        <v>3</v>
      </c>
      <c r="E1" s="1" t="s">
        <v>1</v>
      </c>
      <c r="F1" s="7" t="s">
        <v>2</v>
      </c>
      <c r="G1" s="1" t="s">
        <v>8</v>
      </c>
      <c r="H1" s="1" t="s">
        <v>13</v>
      </c>
      <c r="I1" s="1" t="s">
        <v>11</v>
      </c>
      <c r="J1" s="1" t="s">
        <v>12</v>
      </c>
      <c r="K1" s="1" t="s">
        <v>10</v>
      </c>
      <c r="L1" s="1" t="s">
        <v>21</v>
      </c>
      <c r="M1" s="1" t="s">
        <v>9</v>
      </c>
      <c r="N1" s="1" t="s">
        <v>60</v>
      </c>
      <c r="O1" s="1" t="s">
        <v>15</v>
      </c>
      <c r="P1" s="1" t="s">
        <v>14</v>
      </c>
      <c r="Q1" s="1" t="s">
        <v>16</v>
      </c>
      <c r="R1" s="1" t="s">
        <v>18</v>
      </c>
      <c r="S1" s="1" t="s">
        <v>17</v>
      </c>
      <c r="T1" s="1" t="s">
        <v>19</v>
      </c>
      <c r="U1" s="1" t="s">
        <v>20</v>
      </c>
      <c r="V1" s="1" t="s">
        <v>24</v>
      </c>
      <c r="W1" s="1" t="s">
        <v>25</v>
      </c>
      <c r="X1" s="1" t="s">
        <v>22</v>
      </c>
    </row>
    <row r="2" spans="1:24" x14ac:dyDescent="0.35">
      <c r="A2" s="2" t="s">
        <v>4</v>
      </c>
      <c r="B2" s="2" t="s">
        <v>55</v>
      </c>
      <c r="C2" s="3">
        <v>2015</v>
      </c>
      <c r="D2" s="3">
        <v>2050</v>
      </c>
      <c r="E2" s="4">
        <v>0</v>
      </c>
      <c r="F2" s="8">
        <v>0</v>
      </c>
      <c r="G2" s="3">
        <v>4240888</v>
      </c>
      <c r="H2" s="9">
        <f>G2*(1+1%)^(D2-C2)</f>
        <v>6007653.6288199332</v>
      </c>
      <c r="I2" s="4">
        <v>73</v>
      </c>
      <c r="J2" s="4">
        <v>73</v>
      </c>
      <c r="K2" s="3">
        <v>28228</v>
      </c>
      <c r="L2" s="3">
        <f>K2/N2</f>
        <v>33604.761904761908</v>
      </c>
      <c r="M2" s="3">
        <v>21215</v>
      </c>
      <c r="N2" s="4">
        <v>0.84</v>
      </c>
      <c r="O2" s="4">
        <f>1.1/1.04</f>
        <v>1.0576923076923077</v>
      </c>
      <c r="P2" s="4">
        <v>0</v>
      </c>
      <c r="Q2" s="4">
        <v>1</v>
      </c>
      <c r="R2" s="3">
        <v>1000</v>
      </c>
      <c r="S2" s="5">
        <f>1.6191</f>
        <v>1.6191</v>
      </c>
      <c r="T2" s="4">
        <v>0.3</v>
      </c>
      <c r="U2" s="4">
        <v>0.85</v>
      </c>
      <c r="V2" s="4">
        <v>0</v>
      </c>
      <c r="W2" s="3">
        <v>1000</v>
      </c>
      <c r="X2" s="2" t="s">
        <v>23</v>
      </c>
    </row>
    <row r="3" spans="1:24" x14ac:dyDescent="0.35">
      <c r="A3" s="2" t="s">
        <v>4</v>
      </c>
      <c r="B3" s="2" t="s">
        <v>29</v>
      </c>
      <c r="C3" s="3">
        <v>2015</v>
      </c>
      <c r="D3" s="3">
        <v>2050</v>
      </c>
      <c r="E3" s="4">
        <v>0</v>
      </c>
      <c r="F3" s="8">
        <v>0</v>
      </c>
      <c r="G3" s="3">
        <v>4240889</v>
      </c>
      <c r="H3" s="9">
        <f t="shared" ref="H3:H17" si="0">G3*(1+1%)^(D3-C3)</f>
        <v>6007655.0454226891</v>
      </c>
      <c r="I3" s="4">
        <v>73</v>
      </c>
      <c r="J3" s="4">
        <v>73</v>
      </c>
      <c r="K3" s="3">
        <v>0</v>
      </c>
      <c r="L3" s="3">
        <f t="shared" ref="L3:L34" si="1">K3/N3</f>
        <v>0</v>
      </c>
      <c r="M3" s="3">
        <v>21215</v>
      </c>
      <c r="N3" s="4">
        <v>0.84</v>
      </c>
      <c r="O3" s="4">
        <f t="shared" ref="O3:O17" si="2">1.1/1.04</f>
        <v>1.0576923076923077</v>
      </c>
      <c r="P3" s="4">
        <v>0</v>
      </c>
      <c r="Q3" s="4">
        <v>1</v>
      </c>
      <c r="R3" s="3">
        <v>1000</v>
      </c>
      <c r="S3" s="5">
        <f t="shared" ref="S3:S17" si="3">1.6191</f>
        <v>1.6191</v>
      </c>
      <c r="T3" s="4">
        <v>0.3</v>
      </c>
      <c r="U3" s="4">
        <v>0.85</v>
      </c>
      <c r="V3" s="4">
        <v>0</v>
      </c>
      <c r="W3" s="3">
        <v>1000</v>
      </c>
      <c r="X3" s="2" t="s">
        <v>23</v>
      </c>
    </row>
    <row r="4" spans="1:24" x14ac:dyDescent="0.35">
      <c r="A4" s="2" t="s">
        <v>4</v>
      </c>
      <c r="B4" s="2" t="s">
        <v>30</v>
      </c>
      <c r="C4" s="3">
        <v>2015</v>
      </c>
      <c r="D4" s="3">
        <v>2050</v>
      </c>
      <c r="E4" s="4">
        <v>0</v>
      </c>
      <c r="F4" s="8">
        <v>0</v>
      </c>
      <c r="G4" s="3">
        <v>4240890</v>
      </c>
      <c r="H4" s="9">
        <f t="shared" si="0"/>
        <v>6007656.462025445</v>
      </c>
      <c r="I4" s="4">
        <v>73</v>
      </c>
      <c r="J4" s="4">
        <v>73</v>
      </c>
      <c r="K4" s="3">
        <v>98478</v>
      </c>
      <c r="L4" s="3">
        <f t="shared" si="1"/>
        <v>123097.5</v>
      </c>
      <c r="M4" s="3">
        <v>21215</v>
      </c>
      <c r="N4" s="4">
        <v>0.8</v>
      </c>
      <c r="O4" s="4">
        <f t="shared" si="2"/>
        <v>1.0576923076923077</v>
      </c>
      <c r="P4" s="4">
        <v>0</v>
      </c>
      <c r="Q4" s="4">
        <v>1</v>
      </c>
      <c r="R4" s="3">
        <v>1000</v>
      </c>
      <c r="S4" s="5">
        <f t="shared" si="3"/>
        <v>1.6191</v>
      </c>
      <c r="T4" s="4">
        <v>0.3</v>
      </c>
      <c r="U4" s="4">
        <v>0.85</v>
      </c>
      <c r="V4" s="4">
        <v>0</v>
      </c>
      <c r="W4" s="3">
        <v>1000</v>
      </c>
      <c r="X4" s="2" t="s">
        <v>23</v>
      </c>
    </row>
    <row r="5" spans="1:24" x14ac:dyDescent="0.35">
      <c r="A5" s="2" t="s">
        <v>4</v>
      </c>
      <c r="B5" s="2" t="s">
        <v>53</v>
      </c>
      <c r="C5" s="3">
        <v>2015</v>
      </c>
      <c r="D5" s="3">
        <v>2050</v>
      </c>
      <c r="E5" s="4">
        <v>0</v>
      </c>
      <c r="F5" s="8">
        <v>0</v>
      </c>
      <c r="G5" s="3">
        <v>4240891</v>
      </c>
      <c r="H5" s="9">
        <f t="shared" si="0"/>
        <v>6007657.8786282009</v>
      </c>
      <c r="I5" s="4">
        <v>73</v>
      </c>
      <c r="J5" s="4">
        <v>73</v>
      </c>
      <c r="K5" s="3">
        <v>0</v>
      </c>
      <c r="L5" s="3">
        <f t="shared" si="1"/>
        <v>0</v>
      </c>
      <c r="M5" s="3">
        <v>21215</v>
      </c>
      <c r="N5" s="4">
        <v>0.84</v>
      </c>
      <c r="O5" s="4">
        <f t="shared" si="2"/>
        <v>1.0576923076923077</v>
      </c>
      <c r="P5" s="4">
        <v>0</v>
      </c>
      <c r="Q5" s="4">
        <v>1</v>
      </c>
      <c r="R5" s="3">
        <v>1000</v>
      </c>
      <c r="S5" s="5">
        <f t="shared" si="3"/>
        <v>1.6191</v>
      </c>
      <c r="T5" s="4">
        <v>0.3</v>
      </c>
      <c r="U5" s="4">
        <v>0.85</v>
      </c>
      <c r="V5" s="4">
        <v>0</v>
      </c>
      <c r="W5" s="3">
        <v>1000</v>
      </c>
      <c r="X5" s="2" t="s">
        <v>23</v>
      </c>
    </row>
    <row r="6" spans="1:24" x14ac:dyDescent="0.35">
      <c r="A6" s="2" t="s">
        <v>4</v>
      </c>
      <c r="B6" s="2" t="s">
        <v>27</v>
      </c>
      <c r="C6" s="3">
        <v>2015</v>
      </c>
      <c r="D6" s="3">
        <v>2050</v>
      </c>
      <c r="E6" s="4">
        <v>0</v>
      </c>
      <c r="F6" s="8">
        <v>0</v>
      </c>
      <c r="G6" s="3">
        <v>4240892</v>
      </c>
      <c r="H6" s="9">
        <f t="shared" si="0"/>
        <v>6007659.2952309567</v>
      </c>
      <c r="I6" s="4">
        <v>73</v>
      </c>
      <c r="J6" s="4">
        <v>73</v>
      </c>
      <c r="K6" s="3">
        <v>5000</v>
      </c>
      <c r="L6" s="3">
        <f t="shared" si="1"/>
        <v>5952.3809523809523</v>
      </c>
      <c r="M6" s="3">
        <v>21215</v>
      </c>
      <c r="N6" s="4">
        <v>0.84</v>
      </c>
      <c r="O6" s="4">
        <f t="shared" si="2"/>
        <v>1.0576923076923077</v>
      </c>
      <c r="P6" s="4">
        <v>0</v>
      </c>
      <c r="Q6" s="4">
        <v>1</v>
      </c>
      <c r="R6" s="3">
        <v>1000</v>
      </c>
      <c r="S6" s="5">
        <f t="shared" si="3"/>
        <v>1.6191</v>
      </c>
      <c r="T6" s="4">
        <v>0.3</v>
      </c>
      <c r="U6" s="4">
        <v>0.85</v>
      </c>
      <c r="V6" s="4">
        <v>0</v>
      </c>
      <c r="W6" s="3">
        <v>1000</v>
      </c>
      <c r="X6" s="2" t="s">
        <v>23</v>
      </c>
    </row>
    <row r="7" spans="1:24" x14ac:dyDescent="0.35">
      <c r="A7" s="2" t="s">
        <v>4</v>
      </c>
      <c r="B7" s="2" t="s">
        <v>39</v>
      </c>
      <c r="C7" s="3">
        <v>2015</v>
      </c>
      <c r="D7" s="3">
        <v>2050</v>
      </c>
      <c r="E7" s="4">
        <v>0</v>
      </c>
      <c r="F7" s="8">
        <v>0</v>
      </c>
      <c r="G7" s="3">
        <v>4240893</v>
      </c>
      <c r="H7" s="9">
        <f t="shared" si="0"/>
        <v>6007660.7118337126</v>
      </c>
      <c r="I7" s="4">
        <v>73</v>
      </c>
      <c r="J7" s="4">
        <v>73</v>
      </c>
      <c r="K7" s="3">
        <v>0</v>
      </c>
      <c r="L7" s="3">
        <f t="shared" si="1"/>
        <v>0</v>
      </c>
      <c r="M7" s="3">
        <v>21215</v>
      </c>
      <c r="N7" s="4">
        <v>0.84</v>
      </c>
      <c r="O7" s="4">
        <f t="shared" si="2"/>
        <v>1.0576923076923077</v>
      </c>
      <c r="P7" s="4">
        <v>0</v>
      </c>
      <c r="Q7" s="4">
        <v>1</v>
      </c>
      <c r="R7" s="3">
        <v>1000</v>
      </c>
      <c r="S7" s="5">
        <f t="shared" si="3"/>
        <v>1.6191</v>
      </c>
      <c r="T7" s="4">
        <v>0.3</v>
      </c>
      <c r="U7" s="4">
        <v>0.85</v>
      </c>
      <c r="V7" s="4">
        <v>0</v>
      </c>
      <c r="W7" s="3">
        <v>1000</v>
      </c>
      <c r="X7" s="2" t="s">
        <v>23</v>
      </c>
    </row>
    <row r="8" spans="1:24" x14ac:dyDescent="0.35">
      <c r="A8" s="2" t="s">
        <v>4</v>
      </c>
      <c r="B8" s="2" t="s">
        <v>37</v>
      </c>
      <c r="C8" s="3">
        <v>2015</v>
      </c>
      <c r="D8" s="3">
        <v>2050</v>
      </c>
      <c r="E8" s="4">
        <v>0</v>
      </c>
      <c r="F8" s="8">
        <v>0</v>
      </c>
      <c r="G8" s="3">
        <v>4240894</v>
      </c>
      <c r="H8" s="9">
        <f t="shared" si="0"/>
        <v>6007662.1284364695</v>
      </c>
      <c r="I8" s="4">
        <v>73</v>
      </c>
      <c r="J8" s="4">
        <v>73</v>
      </c>
      <c r="K8" s="3">
        <v>60850</v>
      </c>
      <c r="L8" s="3">
        <f t="shared" si="1"/>
        <v>76062.5</v>
      </c>
      <c r="M8" s="3">
        <v>21215</v>
      </c>
      <c r="N8" s="4">
        <v>0.8</v>
      </c>
      <c r="O8" s="4">
        <f t="shared" si="2"/>
        <v>1.0576923076923077</v>
      </c>
      <c r="P8" s="4">
        <v>0</v>
      </c>
      <c r="Q8" s="4">
        <v>1</v>
      </c>
      <c r="R8" s="3">
        <v>1000</v>
      </c>
      <c r="S8" s="5">
        <f t="shared" si="3"/>
        <v>1.6191</v>
      </c>
      <c r="T8" s="4">
        <v>0.3</v>
      </c>
      <c r="U8" s="4">
        <v>0.85</v>
      </c>
      <c r="V8" s="4">
        <v>0</v>
      </c>
      <c r="W8" s="3">
        <v>1000</v>
      </c>
      <c r="X8" s="2" t="s">
        <v>23</v>
      </c>
    </row>
    <row r="9" spans="1:24" x14ac:dyDescent="0.35">
      <c r="A9" s="2" t="s">
        <v>4</v>
      </c>
      <c r="B9" s="2" t="s">
        <v>49</v>
      </c>
      <c r="C9" s="3">
        <v>2015</v>
      </c>
      <c r="D9" s="3">
        <v>2050</v>
      </c>
      <c r="E9" s="4">
        <v>0</v>
      </c>
      <c r="F9" s="8">
        <v>0</v>
      </c>
      <c r="G9" s="3">
        <v>4240895</v>
      </c>
      <c r="H9" s="9">
        <f t="shared" si="0"/>
        <v>6007663.5450392254</v>
      </c>
      <c r="I9" s="4">
        <v>73</v>
      </c>
      <c r="J9" s="4">
        <v>73</v>
      </c>
      <c r="K9" s="3">
        <v>20441</v>
      </c>
      <c r="L9" s="3">
        <f t="shared" si="1"/>
        <v>24334.523809523809</v>
      </c>
      <c r="M9" s="3">
        <v>21215</v>
      </c>
      <c r="N9" s="4">
        <v>0.84</v>
      </c>
      <c r="O9" s="4">
        <f t="shared" si="2"/>
        <v>1.0576923076923077</v>
      </c>
      <c r="P9" s="4">
        <v>0</v>
      </c>
      <c r="Q9" s="4">
        <v>1</v>
      </c>
      <c r="R9" s="3">
        <v>1000</v>
      </c>
      <c r="S9" s="5">
        <f t="shared" si="3"/>
        <v>1.6191</v>
      </c>
      <c r="T9" s="4">
        <v>0.3</v>
      </c>
      <c r="U9" s="4">
        <v>0.85</v>
      </c>
      <c r="V9" s="4">
        <v>0</v>
      </c>
      <c r="W9" s="3">
        <v>1000</v>
      </c>
      <c r="X9" s="2" t="s">
        <v>23</v>
      </c>
    </row>
    <row r="10" spans="1:24" x14ac:dyDescent="0.35">
      <c r="A10" s="2" t="s">
        <v>4</v>
      </c>
      <c r="B10" s="2" t="s">
        <v>56</v>
      </c>
      <c r="C10" s="3">
        <v>2015</v>
      </c>
      <c r="D10" s="3">
        <v>2050</v>
      </c>
      <c r="E10" s="4">
        <v>0</v>
      </c>
      <c r="F10" s="8">
        <v>0</v>
      </c>
      <c r="G10" s="3">
        <v>4240896</v>
      </c>
      <c r="H10" s="9">
        <f t="shared" si="0"/>
        <v>6007664.9616419813</v>
      </c>
      <c r="I10" s="4">
        <v>73</v>
      </c>
      <c r="J10" s="4">
        <v>73</v>
      </c>
      <c r="K10" s="3">
        <v>0</v>
      </c>
      <c r="L10" s="3">
        <f t="shared" si="1"/>
        <v>0</v>
      </c>
      <c r="M10" s="3">
        <v>21215</v>
      </c>
      <c r="N10" s="4">
        <v>0.84</v>
      </c>
      <c r="O10" s="4">
        <f t="shared" si="2"/>
        <v>1.0576923076923077</v>
      </c>
      <c r="P10" s="4">
        <v>0</v>
      </c>
      <c r="Q10" s="4">
        <v>1</v>
      </c>
      <c r="R10" s="3">
        <v>1000</v>
      </c>
      <c r="S10" s="5">
        <f t="shared" si="3"/>
        <v>1.6191</v>
      </c>
      <c r="T10" s="4">
        <v>0.3</v>
      </c>
      <c r="U10" s="4">
        <v>0.85</v>
      </c>
      <c r="V10" s="4">
        <v>0</v>
      </c>
      <c r="W10" s="3">
        <v>1000</v>
      </c>
      <c r="X10" s="2" t="s">
        <v>23</v>
      </c>
    </row>
    <row r="11" spans="1:24" x14ac:dyDescent="0.35">
      <c r="A11" s="2" t="s">
        <v>4</v>
      </c>
      <c r="B11" s="2" t="s">
        <v>31</v>
      </c>
      <c r="C11" s="3">
        <v>2015</v>
      </c>
      <c r="D11" s="3">
        <v>2050</v>
      </c>
      <c r="E11" s="4">
        <v>0</v>
      </c>
      <c r="F11" s="8">
        <v>0</v>
      </c>
      <c r="G11" s="3">
        <v>4240897</v>
      </c>
      <c r="H11" s="9">
        <f t="shared" si="0"/>
        <v>6007666.3782447372</v>
      </c>
      <c r="I11" s="4">
        <v>73</v>
      </c>
      <c r="J11" s="4">
        <v>73</v>
      </c>
      <c r="K11" s="3">
        <v>29265</v>
      </c>
      <c r="L11" s="3">
        <f t="shared" si="1"/>
        <v>34839.285714285717</v>
      </c>
      <c r="M11" s="3">
        <v>21215</v>
      </c>
      <c r="N11" s="4">
        <v>0.84</v>
      </c>
      <c r="O11" s="4">
        <f t="shared" si="2"/>
        <v>1.0576923076923077</v>
      </c>
      <c r="P11" s="4">
        <v>0</v>
      </c>
      <c r="Q11" s="4">
        <v>1</v>
      </c>
      <c r="R11" s="3">
        <v>1000</v>
      </c>
      <c r="S11" s="5">
        <f t="shared" si="3"/>
        <v>1.6191</v>
      </c>
      <c r="T11" s="4">
        <v>0.3</v>
      </c>
      <c r="U11" s="4">
        <v>0.85</v>
      </c>
      <c r="V11" s="4">
        <v>0</v>
      </c>
      <c r="W11" s="3">
        <v>1000</v>
      </c>
      <c r="X11" s="2" t="s">
        <v>23</v>
      </c>
    </row>
    <row r="12" spans="1:24" x14ac:dyDescent="0.35">
      <c r="A12" s="2" t="s">
        <v>4</v>
      </c>
      <c r="B12" s="2" t="s">
        <v>35</v>
      </c>
      <c r="C12" s="3">
        <v>2015</v>
      </c>
      <c r="D12" s="3">
        <v>2050</v>
      </c>
      <c r="E12" s="4">
        <v>0</v>
      </c>
      <c r="F12" s="8">
        <v>0</v>
      </c>
      <c r="G12" s="3">
        <v>4240898</v>
      </c>
      <c r="H12" s="9">
        <f t="shared" si="0"/>
        <v>6007667.7948474931</v>
      </c>
      <c r="I12" s="4">
        <v>73</v>
      </c>
      <c r="J12" s="4">
        <v>73</v>
      </c>
      <c r="K12" s="3">
        <v>24332</v>
      </c>
      <c r="L12" s="3">
        <f t="shared" si="1"/>
        <v>28966.666666666668</v>
      </c>
      <c r="M12" s="3">
        <v>21215</v>
      </c>
      <c r="N12" s="4">
        <v>0.84</v>
      </c>
      <c r="O12" s="4">
        <f t="shared" si="2"/>
        <v>1.0576923076923077</v>
      </c>
      <c r="P12" s="4">
        <v>0</v>
      </c>
      <c r="Q12" s="4">
        <v>1</v>
      </c>
      <c r="R12" s="3">
        <v>1000</v>
      </c>
      <c r="S12" s="5">
        <f t="shared" si="3"/>
        <v>1.6191</v>
      </c>
      <c r="T12" s="4">
        <v>0.3</v>
      </c>
      <c r="U12" s="4">
        <v>0.85</v>
      </c>
      <c r="V12" s="4">
        <v>0</v>
      </c>
      <c r="W12" s="3">
        <v>1000</v>
      </c>
      <c r="X12" s="2" t="s">
        <v>23</v>
      </c>
    </row>
    <row r="13" spans="1:24" x14ac:dyDescent="0.35">
      <c r="A13" s="2" t="s">
        <v>4</v>
      </c>
      <c r="B13" s="2" t="s">
        <v>28</v>
      </c>
      <c r="C13" s="3">
        <v>2015</v>
      </c>
      <c r="D13" s="3">
        <v>2050</v>
      </c>
      <c r="E13" s="4">
        <v>0</v>
      </c>
      <c r="F13" s="8">
        <v>0</v>
      </c>
      <c r="G13" s="3">
        <v>4240899</v>
      </c>
      <c r="H13" s="9">
        <f t="shared" si="0"/>
        <v>6007669.211450249</v>
      </c>
      <c r="I13" s="4">
        <v>73</v>
      </c>
      <c r="J13" s="4">
        <v>73</v>
      </c>
      <c r="K13" s="3">
        <v>13295</v>
      </c>
      <c r="L13" s="3">
        <f t="shared" si="1"/>
        <v>15827.380952380952</v>
      </c>
      <c r="M13" s="3">
        <v>21215</v>
      </c>
      <c r="N13" s="4">
        <v>0.84</v>
      </c>
      <c r="O13" s="4">
        <f t="shared" si="2"/>
        <v>1.0576923076923077</v>
      </c>
      <c r="P13" s="4">
        <v>0</v>
      </c>
      <c r="Q13" s="4">
        <v>1</v>
      </c>
      <c r="R13" s="3">
        <v>1000</v>
      </c>
      <c r="S13" s="5">
        <f t="shared" si="3"/>
        <v>1.6191</v>
      </c>
      <c r="T13" s="4">
        <v>0.3</v>
      </c>
      <c r="U13" s="4">
        <v>0.85</v>
      </c>
      <c r="V13" s="4">
        <v>0</v>
      </c>
      <c r="W13" s="3">
        <v>1000</v>
      </c>
      <c r="X13" s="2" t="s">
        <v>23</v>
      </c>
    </row>
    <row r="14" spans="1:24" x14ac:dyDescent="0.35">
      <c r="A14" s="2" t="s">
        <v>4</v>
      </c>
      <c r="B14" s="2" t="s">
        <v>41</v>
      </c>
      <c r="C14" s="3">
        <v>2015</v>
      </c>
      <c r="D14" s="3">
        <v>2050</v>
      </c>
      <c r="E14" s="4">
        <v>0</v>
      </c>
      <c r="F14" s="8">
        <v>0</v>
      </c>
      <c r="G14" s="3">
        <v>4240900</v>
      </c>
      <c r="H14" s="9">
        <f t="shared" si="0"/>
        <v>6007670.6280530049</v>
      </c>
      <c r="I14" s="4">
        <v>73</v>
      </c>
      <c r="J14" s="4">
        <v>73</v>
      </c>
      <c r="K14" s="3">
        <v>0</v>
      </c>
      <c r="L14" s="3">
        <f t="shared" si="1"/>
        <v>0</v>
      </c>
      <c r="M14" s="3">
        <v>21215</v>
      </c>
      <c r="N14" s="4">
        <v>0.84</v>
      </c>
      <c r="O14" s="4">
        <f t="shared" si="2"/>
        <v>1.0576923076923077</v>
      </c>
      <c r="P14" s="4">
        <v>0</v>
      </c>
      <c r="Q14" s="4">
        <v>1</v>
      </c>
      <c r="R14" s="3">
        <v>1000</v>
      </c>
      <c r="S14" s="5">
        <f t="shared" si="3"/>
        <v>1.6191</v>
      </c>
      <c r="T14" s="4">
        <v>0.3</v>
      </c>
      <c r="U14" s="4">
        <v>0.85</v>
      </c>
      <c r="V14" s="4">
        <v>0</v>
      </c>
      <c r="W14" s="3">
        <v>1000</v>
      </c>
      <c r="X14" s="2" t="s">
        <v>23</v>
      </c>
    </row>
    <row r="15" spans="1:24" x14ac:dyDescent="0.35">
      <c r="A15" s="2" t="s">
        <v>4</v>
      </c>
      <c r="B15" s="2" t="s">
        <v>43</v>
      </c>
      <c r="C15" s="3">
        <v>2015</v>
      </c>
      <c r="D15" s="3">
        <v>2050</v>
      </c>
      <c r="E15" s="4">
        <v>0</v>
      </c>
      <c r="F15" s="8">
        <v>0</v>
      </c>
      <c r="G15" s="3">
        <v>4240901</v>
      </c>
      <c r="H15" s="9">
        <f t="shared" si="0"/>
        <v>6007672.0446557617</v>
      </c>
      <c r="I15" s="4">
        <v>73</v>
      </c>
      <c r="J15" s="4">
        <v>73</v>
      </c>
      <c r="K15" s="3">
        <v>29488</v>
      </c>
      <c r="L15" s="3">
        <f t="shared" si="1"/>
        <v>33509.090909090912</v>
      </c>
      <c r="M15" s="3">
        <v>21215</v>
      </c>
      <c r="N15" s="4">
        <v>0.88</v>
      </c>
      <c r="O15" s="4">
        <f t="shared" si="2"/>
        <v>1.0576923076923077</v>
      </c>
      <c r="P15" s="4">
        <v>0</v>
      </c>
      <c r="Q15" s="4">
        <v>1</v>
      </c>
      <c r="R15" s="3">
        <v>1000</v>
      </c>
      <c r="S15" s="5">
        <f t="shared" si="3"/>
        <v>1.6191</v>
      </c>
      <c r="T15" s="4">
        <v>0.3</v>
      </c>
      <c r="U15" s="4">
        <v>0.85</v>
      </c>
      <c r="V15" s="4">
        <v>0</v>
      </c>
      <c r="W15" s="3">
        <v>1000</v>
      </c>
      <c r="X15" s="2" t="s">
        <v>23</v>
      </c>
    </row>
    <row r="16" spans="1:24" x14ac:dyDescent="0.35">
      <c r="A16" s="2" t="s">
        <v>4</v>
      </c>
      <c r="B16" s="2" t="s">
        <v>59</v>
      </c>
      <c r="C16" s="3">
        <v>2015</v>
      </c>
      <c r="D16" s="3">
        <v>2050</v>
      </c>
      <c r="E16" s="4">
        <v>0</v>
      </c>
      <c r="F16" s="8">
        <v>0</v>
      </c>
      <c r="G16" s="3">
        <v>4240902</v>
      </c>
      <c r="H16" s="9">
        <f t="shared" si="0"/>
        <v>6007673.4612585176</v>
      </c>
      <c r="I16" s="4">
        <v>73</v>
      </c>
      <c r="J16" s="4">
        <v>73</v>
      </c>
      <c r="K16" s="3">
        <v>1118</v>
      </c>
      <c r="L16" s="3">
        <f t="shared" si="1"/>
        <v>1330.952380952381</v>
      </c>
      <c r="M16" s="3">
        <v>21215</v>
      </c>
      <c r="N16" s="4">
        <v>0.84</v>
      </c>
      <c r="O16" s="4">
        <f t="shared" si="2"/>
        <v>1.0576923076923077</v>
      </c>
      <c r="P16" s="4">
        <v>0</v>
      </c>
      <c r="Q16" s="4">
        <v>1</v>
      </c>
      <c r="R16" s="3">
        <v>1000</v>
      </c>
      <c r="S16" s="5">
        <f t="shared" si="3"/>
        <v>1.6191</v>
      </c>
      <c r="T16" s="4">
        <v>0.3</v>
      </c>
      <c r="U16" s="4">
        <v>0.85</v>
      </c>
      <c r="V16" s="4">
        <v>0</v>
      </c>
      <c r="W16" s="3">
        <v>1000</v>
      </c>
      <c r="X16" s="2" t="s">
        <v>23</v>
      </c>
    </row>
    <row r="17" spans="1:24" x14ac:dyDescent="0.35">
      <c r="A17" s="2" t="s">
        <v>4</v>
      </c>
      <c r="B17" s="2" t="s">
        <v>32</v>
      </c>
      <c r="C17" s="3">
        <v>2015</v>
      </c>
      <c r="D17" s="3">
        <v>2050</v>
      </c>
      <c r="E17" s="4">
        <v>0</v>
      </c>
      <c r="F17" s="8">
        <v>0</v>
      </c>
      <c r="G17" s="3">
        <v>4240903</v>
      </c>
      <c r="H17" s="9">
        <f t="shared" si="0"/>
        <v>6007674.8778612735</v>
      </c>
      <c r="I17" s="4">
        <v>73</v>
      </c>
      <c r="J17" s="4">
        <v>73</v>
      </c>
      <c r="K17" s="3">
        <v>5590</v>
      </c>
      <c r="L17" s="3">
        <f t="shared" si="1"/>
        <v>6654.7619047619046</v>
      </c>
      <c r="M17" s="3">
        <v>21215</v>
      </c>
      <c r="N17" s="4">
        <v>0.84</v>
      </c>
      <c r="O17" s="4">
        <f t="shared" si="2"/>
        <v>1.0576923076923077</v>
      </c>
      <c r="P17" s="4">
        <v>0</v>
      </c>
      <c r="Q17" s="4">
        <v>1</v>
      </c>
      <c r="R17" s="3">
        <v>1000</v>
      </c>
      <c r="S17" s="5">
        <f t="shared" si="3"/>
        <v>1.6191</v>
      </c>
      <c r="T17" s="4">
        <v>0.3</v>
      </c>
      <c r="U17" s="4">
        <v>0.85</v>
      </c>
      <c r="V17" s="4">
        <v>0</v>
      </c>
      <c r="W17" s="3">
        <v>1000</v>
      </c>
      <c r="X17" s="2" t="s">
        <v>23</v>
      </c>
    </row>
    <row r="18" spans="1:24" x14ac:dyDescent="0.35">
      <c r="A18" s="2" t="s">
        <v>6</v>
      </c>
      <c r="B18" s="2" t="s">
        <v>51</v>
      </c>
      <c r="C18" s="3">
        <v>2015</v>
      </c>
      <c r="D18" s="3">
        <v>2050</v>
      </c>
      <c r="E18" s="4">
        <v>0</v>
      </c>
      <c r="F18" s="8">
        <v>0</v>
      </c>
      <c r="G18" s="3">
        <v>1518311</v>
      </c>
      <c r="H18" s="9">
        <f>G18*(1+1%)^(D4-C4)</f>
        <v>2150843.5471125906</v>
      </c>
      <c r="I18" s="4">
        <v>73</v>
      </c>
      <c r="J18" s="4">
        <v>73</v>
      </c>
      <c r="K18" s="3">
        <v>7635</v>
      </c>
      <c r="L18" s="3">
        <f t="shared" si="1"/>
        <v>9543.75</v>
      </c>
      <c r="M18" s="3">
        <v>21215</v>
      </c>
      <c r="N18" s="4">
        <v>0.8</v>
      </c>
      <c r="O18" s="4">
        <f>1.1/1.04</f>
        <v>1.0576923076923077</v>
      </c>
      <c r="P18" s="4">
        <v>0</v>
      </c>
      <c r="Q18" s="4">
        <v>1</v>
      </c>
      <c r="R18" s="3">
        <v>1000</v>
      </c>
      <c r="S18" s="5">
        <f>1.6191</f>
        <v>1.6191</v>
      </c>
      <c r="T18" s="4">
        <v>0.3</v>
      </c>
      <c r="U18" s="4">
        <v>0.85</v>
      </c>
      <c r="V18" s="4">
        <v>0</v>
      </c>
      <c r="W18" s="3">
        <v>1000</v>
      </c>
      <c r="X18" s="2" t="s">
        <v>23</v>
      </c>
    </row>
    <row r="19" spans="1:24" x14ac:dyDescent="0.35">
      <c r="A19" s="2" t="s">
        <v>6</v>
      </c>
      <c r="B19" s="2" t="s">
        <v>47</v>
      </c>
      <c r="C19" s="3">
        <v>2015</v>
      </c>
      <c r="D19" s="3">
        <v>2050</v>
      </c>
      <c r="E19" s="4">
        <v>0</v>
      </c>
      <c r="F19" s="8">
        <v>0</v>
      </c>
      <c r="G19" s="3">
        <v>1518312</v>
      </c>
      <c r="H19" s="9">
        <f t="shared" ref="H19:H27" si="4">G19*(1+1%)^(D5-C5)</f>
        <v>2150844.963715347</v>
      </c>
      <c r="I19" s="4">
        <v>73</v>
      </c>
      <c r="J19" s="4">
        <v>73</v>
      </c>
      <c r="K19" s="3">
        <v>4634</v>
      </c>
      <c r="L19" s="3">
        <f t="shared" si="1"/>
        <v>5792.5</v>
      </c>
      <c r="M19" s="3">
        <v>21215</v>
      </c>
      <c r="N19" s="4">
        <v>0.8</v>
      </c>
      <c r="O19" s="4">
        <f t="shared" ref="O19:O27" si="5">1.1/1.04</f>
        <v>1.0576923076923077</v>
      </c>
      <c r="P19" s="4">
        <v>0</v>
      </c>
      <c r="Q19" s="4">
        <v>1</v>
      </c>
      <c r="R19" s="3">
        <v>1000</v>
      </c>
      <c r="S19" s="5">
        <f t="shared" ref="S19:S27" si="6">1.6191</f>
        <v>1.6191</v>
      </c>
      <c r="T19" s="4">
        <v>0.3</v>
      </c>
      <c r="U19" s="4">
        <v>0.85</v>
      </c>
      <c r="V19" s="4">
        <v>0</v>
      </c>
      <c r="W19" s="3">
        <v>1000</v>
      </c>
      <c r="X19" s="2" t="s">
        <v>23</v>
      </c>
    </row>
    <row r="20" spans="1:24" x14ac:dyDescent="0.35">
      <c r="A20" s="2" t="s">
        <v>6</v>
      </c>
      <c r="B20" s="2" t="s">
        <v>57</v>
      </c>
      <c r="C20" s="3">
        <v>2015</v>
      </c>
      <c r="D20" s="3">
        <v>2050</v>
      </c>
      <c r="E20" s="4">
        <v>0</v>
      </c>
      <c r="F20" s="8">
        <v>0</v>
      </c>
      <c r="G20" s="3">
        <v>1518313</v>
      </c>
      <c r="H20" s="9">
        <f t="shared" si="4"/>
        <v>2150846.3803181029</v>
      </c>
      <c r="I20" s="4">
        <v>73</v>
      </c>
      <c r="J20" s="4">
        <v>73</v>
      </c>
      <c r="K20" s="3">
        <v>6925</v>
      </c>
      <c r="L20" s="3">
        <f t="shared" si="1"/>
        <v>8656.25</v>
      </c>
      <c r="M20" s="3">
        <v>21215</v>
      </c>
      <c r="N20" s="4">
        <v>0.8</v>
      </c>
      <c r="O20" s="4">
        <f t="shared" si="5"/>
        <v>1.0576923076923077</v>
      </c>
      <c r="P20" s="4">
        <v>0</v>
      </c>
      <c r="Q20" s="4">
        <v>1</v>
      </c>
      <c r="R20" s="3">
        <v>1000</v>
      </c>
      <c r="S20" s="5">
        <f t="shared" si="6"/>
        <v>1.6191</v>
      </c>
      <c r="T20" s="4">
        <v>0.3</v>
      </c>
      <c r="U20" s="4">
        <v>0.85</v>
      </c>
      <c r="V20" s="4">
        <v>0</v>
      </c>
      <c r="W20" s="3">
        <v>1000</v>
      </c>
      <c r="X20" s="2" t="s">
        <v>23</v>
      </c>
    </row>
    <row r="21" spans="1:24" x14ac:dyDescent="0.35">
      <c r="A21" s="2" t="s">
        <v>6</v>
      </c>
      <c r="B21" s="2" t="s">
        <v>46</v>
      </c>
      <c r="C21" s="3">
        <v>2015</v>
      </c>
      <c r="D21" s="3">
        <v>2050</v>
      </c>
      <c r="E21" s="4">
        <v>0</v>
      </c>
      <c r="F21" s="8">
        <v>0</v>
      </c>
      <c r="G21" s="3">
        <v>1518314</v>
      </c>
      <c r="H21" s="9">
        <f t="shared" si="4"/>
        <v>2150847.7969208588</v>
      </c>
      <c r="I21" s="4">
        <v>73</v>
      </c>
      <c r="J21" s="4">
        <v>73</v>
      </c>
      <c r="K21" s="3">
        <v>15020</v>
      </c>
      <c r="L21" s="3">
        <f t="shared" si="1"/>
        <v>15326.530612244898</v>
      </c>
      <c r="M21" s="3">
        <v>21215</v>
      </c>
      <c r="N21" s="4">
        <v>0.98</v>
      </c>
      <c r="O21" s="4">
        <f t="shared" si="5"/>
        <v>1.0576923076923077</v>
      </c>
      <c r="P21" s="4">
        <v>0</v>
      </c>
      <c r="Q21" s="4">
        <v>1</v>
      </c>
      <c r="R21" s="3">
        <v>1000</v>
      </c>
      <c r="S21" s="5">
        <f t="shared" si="6"/>
        <v>1.6191</v>
      </c>
      <c r="T21" s="4">
        <v>0.3</v>
      </c>
      <c r="U21" s="4">
        <v>0.85</v>
      </c>
      <c r="V21" s="4">
        <v>0</v>
      </c>
      <c r="W21" s="3">
        <v>1000</v>
      </c>
      <c r="X21" s="2" t="s">
        <v>23</v>
      </c>
    </row>
    <row r="22" spans="1:24" x14ac:dyDescent="0.35">
      <c r="A22" s="2" t="s">
        <v>6</v>
      </c>
      <c r="B22" s="2" t="s">
        <v>48</v>
      </c>
      <c r="C22" s="3">
        <v>2015</v>
      </c>
      <c r="D22" s="3">
        <v>2050</v>
      </c>
      <c r="E22" s="4">
        <v>0</v>
      </c>
      <c r="F22" s="8">
        <v>0</v>
      </c>
      <c r="G22" s="3">
        <v>1518315</v>
      </c>
      <c r="H22" s="9">
        <f t="shared" si="4"/>
        <v>2150849.2135236152</v>
      </c>
      <c r="I22" s="4">
        <v>73</v>
      </c>
      <c r="J22" s="4">
        <v>73</v>
      </c>
      <c r="K22" s="3">
        <v>1309</v>
      </c>
      <c r="L22" s="3">
        <f t="shared" si="1"/>
        <v>1636.25</v>
      </c>
      <c r="M22" s="3">
        <v>21215</v>
      </c>
      <c r="N22" s="4">
        <v>0.8</v>
      </c>
      <c r="O22" s="4">
        <f t="shared" si="5"/>
        <v>1.0576923076923077</v>
      </c>
      <c r="P22" s="4">
        <v>0</v>
      </c>
      <c r="Q22" s="4">
        <v>1</v>
      </c>
      <c r="R22" s="3">
        <v>1000</v>
      </c>
      <c r="S22" s="5">
        <f t="shared" si="6"/>
        <v>1.6191</v>
      </c>
      <c r="T22" s="4">
        <v>0.3</v>
      </c>
      <c r="U22" s="4">
        <v>0.85</v>
      </c>
      <c r="V22" s="4">
        <v>0</v>
      </c>
      <c r="W22" s="3">
        <v>1000</v>
      </c>
      <c r="X22" s="2" t="s">
        <v>23</v>
      </c>
    </row>
    <row r="23" spans="1:24" x14ac:dyDescent="0.35">
      <c r="A23" s="2" t="s">
        <v>6</v>
      </c>
      <c r="B23" s="2" t="s">
        <v>50</v>
      </c>
      <c r="C23" s="3">
        <v>2015</v>
      </c>
      <c r="D23" s="3">
        <v>2050</v>
      </c>
      <c r="E23" s="4">
        <v>0</v>
      </c>
      <c r="F23" s="8">
        <v>0</v>
      </c>
      <c r="G23" s="3">
        <v>1518316</v>
      </c>
      <c r="H23" s="9">
        <f t="shared" si="4"/>
        <v>2150850.630126371</v>
      </c>
      <c r="I23" s="4">
        <v>73</v>
      </c>
      <c r="J23" s="4">
        <v>73</v>
      </c>
      <c r="K23" s="3">
        <v>18333</v>
      </c>
      <c r="L23" s="3">
        <f t="shared" si="1"/>
        <v>22916.25</v>
      </c>
      <c r="M23" s="3">
        <v>21215</v>
      </c>
      <c r="N23" s="4">
        <v>0.8</v>
      </c>
      <c r="O23" s="4">
        <f t="shared" si="5"/>
        <v>1.0576923076923077</v>
      </c>
      <c r="P23" s="4">
        <v>0</v>
      </c>
      <c r="Q23" s="4">
        <v>1</v>
      </c>
      <c r="R23" s="3">
        <v>1000</v>
      </c>
      <c r="S23" s="5">
        <f t="shared" si="6"/>
        <v>1.6191</v>
      </c>
      <c r="T23" s="4">
        <v>0.3</v>
      </c>
      <c r="U23" s="4">
        <v>0.85</v>
      </c>
      <c r="V23" s="4">
        <v>0</v>
      </c>
      <c r="W23" s="3">
        <v>1000</v>
      </c>
      <c r="X23" s="2" t="s">
        <v>23</v>
      </c>
    </row>
    <row r="24" spans="1:24" x14ac:dyDescent="0.35">
      <c r="A24" s="2" t="s">
        <v>6</v>
      </c>
      <c r="B24" s="2" t="s">
        <v>52</v>
      </c>
      <c r="C24" s="3">
        <v>2015</v>
      </c>
      <c r="D24" s="3">
        <v>2050</v>
      </c>
      <c r="E24" s="4">
        <v>0</v>
      </c>
      <c r="F24" s="8">
        <v>0</v>
      </c>
      <c r="G24" s="3">
        <v>1518317</v>
      </c>
      <c r="H24" s="9">
        <f t="shared" si="4"/>
        <v>2150852.0467291269</v>
      </c>
      <c r="I24" s="4">
        <v>73</v>
      </c>
      <c r="J24" s="4">
        <v>73</v>
      </c>
      <c r="K24" s="3">
        <v>4655</v>
      </c>
      <c r="L24" s="3">
        <f t="shared" si="1"/>
        <v>5818.75</v>
      </c>
      <c r="M24" s="3">
        <v>21215</v>
      </c>
      <c r="N24" s="4">
        <v>0.8</v>
      </c>
      <c r="O24" s="4">
        <f t="shared" si="5"/>
        <v>1.0576923076923077</v>
      </c>
      <c r="P24" s="4">
        <v>0</v>
      </c>
      <c r="Q24" s="4">
        <v>1</v>
      </c>
      <c r="R24" s="3">
        <v>1000</v>
      </c>
      <c r="S24" s="5">
        <f t="shared" si="6"/>
        <v>1.6191</v>
      </c>
      <c r="T24" s="4">
        <v>0.3</v>
      </c>
      <c r="U24" s="4">
        <v>0.85</v>
      </c>
      <c r="V24" s="4">
        <v>0</v>
      </c>
      <c r="W24" s="3">
        <v>1000</v>
      </c>
      <c r="X24" s="2" t="s">
        <v>23</v>
      </c>
    </row>
    <row r="25" spans="1:24" x14ac:dyDescent="0.35">
      <c r="A25" s="2" t="s">
        <v>6</v>
      </c>
      <c r="B25" s="2" t="s">
        <v>54</v>
      </c>
      <c r="C25" s="3">
        <v>2015</v>
      </c>
      <c r="D25" s="3">
        <v>2050</v>
      </c>
      <c r="E25" s="4">
        <v>0</v>
      </c>
      <c r="F25" s="8">
        <v>0</v>
      </c>
      <c r="G25" s="3">
        <v>1518318</v>
      </c>
      <c r="H25" s="9">
        <f t="shared" si="4"/>
        <v>2150853.4633318828</v>
      </c>
      <c r="I25" s="4">
        <v>73</v>
      </c>
      <c r="J25" s="4">
        <v>73</v>
      </c>
      <c r="K25" s="3">
        <v>4890</v>
      </c>
      <c r="L25" s="3">
        <f t="shared" si="1"/>
        <v>6112.5</v>
      </c>
      <c r="M25" s="3">
        <v>21215</v>
      </c>
      <c r="N25" s="4">
        <v>0.8</v>
      </c>
      <c r="O25" s="4">
        <f t="shared" si="5"/>
        <v>1.0576923076923077</v>
      </c>
      <c r="P25" s="4">
        <v>0</v>
      </c>
      <c r="Q25" s="4">
        <v>1</v>
      </c>
      <c r="R25" s="3">
        <v>1000</v>
      </c>
      <c r="S25" s="5">
        <f t="shared" si="6"/>
        <v>1.6191</v>
      </c>
      <c r="T25" s="4">
        <v>0.3</v>
      </c>
      <c r="U25" s="4">
        <v>0.85</v>
      </c>
      <c r="V25" s="4">
        <v>0</v>
      </c>
      <c r="W25" s="3">
        <v>1000</v>
      </c>
      <c r="X25" s="2" t="s">
        <v>23</v>
      </c>
    </row>
    <row r="26" spans="1:24" x14ac:dyDescent="0.35">
      <c r="A26" s="2" t="s">
        <v>6</v>
      </c>
      <c r="B26" s="2" t="s">
        <v>45</v>
      </c>
      <c r="C26" s="3">
        <v>2015</v>
      </c>
      <c r="D26" s="3">
        <v>2050</v>
      </c>
      <c r="E26" s="4">
        <v>0</v>
      </c>
      <c r="F26" s="8">
        <v>0</v>
      </c>
      <c r="G26" s="3">
        <v>1518319</v>
      </c>
      <c r="H26" s="9">
        <f t="shared" si="4"/>
        <v>2150854.8799346392</v>
      </c>
      <c r="I26" s="4">
        <v>73</v>
      </c>
      <c r="J26" s="4">
        <v>73</v>
      </c>
      <c r="K26" s="3">
        <v>0</v>
      </c>
      <c r="L26" s="3">
        <f t="shared" si="1"/>
        <v>0</v>
      </c>
      <c r="M26" s="3">
        <v>21215</v>
      </c>
      <c r="N26" s="4">
        <v>0.8</v>
      </c>
      <c r="O26" s="4">
        <f t="shared" si="5"/>
        <v>1.0576923076923077</v>
      </c>
      <c r="P26" s="4">
        <v>0</v>
      </c>
      <c r="Q26" s="4">
        <v>1</v>
      </c>
      <c r="R26" s="3">
        <v>1000</v>
      </c>
      <c r="S26" s="5">
        <f t="shared" si="6"/>
        <v>1.6191</v>
      </c>
      <c r="T26" s="4">
        <v>0.3</v>
      </c>
      <c r="U26" s="4">
        <v>0.85</v>
      </c>
      <c r="V26" s="4">
        <v>0</v>
      </c>
      <c r="W26" s="3">
        <v>1000</v>
      </c>
      <c r="X26" s="2" t="s">
        <v>23</v>
      </c>
    </row>
    <row r="27" spans="1:24" x14ac:dyDescent="0.35">
      <c r="A27" s="2" t="s">
        <v>6</v>
      </c>
      <c r="B27" s="2" t="s">
        <v>58</v>
      </c>
      <c r="C27" s="3">
        <v>2015</v>
      </c>
      <c r="D27" s="3">
        <v>2050</v>
      </c>
      <c r="E27" s="4">
        <v>0</v>
      </c>
      <c r="F27" s="8">
        <v>0</v>
      </c>
      <c r="G27" s="3">
        <v>1518320</v>
      </c>
      <c r="H27" s="9">
        <f t="shared" si="4"/>
        <v>2150856.2965373951</v>
      </c>
      <c r="I27" s="4">
        <v>73</v>
      </c>
      <c r="J27" s="4">
        <v>73</v>
      </c>
      <c r="K27" s="3">
        <v>0</v>
      </c>
      <c r="L27" s="3">
        <f t="shared" si="1"/>
        <v>0</v>
      </c>
      <c r="M27" s="3">
        <v>21215</v>
      </c>
      <c r="N27" s="4">
        <v>0.8</v>
      </c>
      <c r="O27" s="4">
        <f t="shared" si="5"/>
        <v>1.0576923076923077</v>
      </c>
      <c r="P27" s="4">
        <v>0</v>
      </c>
      <c r="Q27" s="4">
        <v>1</v>
      </c>
      <c r="R27" s="3">
        <v>1000</v>
      </c>
      <c r="S27" s="5">
        <f t="shared" si="6"/>
        <v>1.6191</v>
      </c>
      <c r="T27" s="4">
        <v>0.3</v>
      </c>
      <c r="U27" s="4">
        <v>0.85</v>
      </c>
      <c r="V27" s="4">
        <v>0</v>
      </c>
      <c r="W27" s="3">
        <v>1000</v>
      </c>
      <c r="X27" s="2" t="s">
        <v>23</v>
      </c>
    </row>
    <row r="28" spans="1:24" x14ac:dyDescent="0.35">
      <c r="A28" s="2" t="s">
        <v>5</v>
      </c>
      <c r="B28" s="2" t="s">
        <v>38</v>
      </c>
      <c r="C28" s="3">
        <v>2015</v>
      </c>
      <c r="D28" s="3">
        <v>2050</v>
      </c>
      <c r="E28" s="4">
        <v>0</v>
      </c>
      <c r="F28" s="8">
        <v>0</v>
      </c>
      <c r="G28" s="3">
        <v>617168</v>
      </c>
      <c r="H28" s="9">
        <f>G28*(1+1%)^(D3-C3)</f>
        <v>874281.88973430567</v>
      </c>
      <c r="I28" s="4">
        <v>73</v>
      </c>
      <c r="J28" s="4">
        <v>73</v>
      </c>
      <c r="K28" s="3">
        <v>2380</v>
      </c>
      <c r="L28" s="3">
        <f t="shared" si="1"/>
        <v>2674.1573033707864</v>
      </c>
      <c r="M28" s="3">
        <v>21215</v>
      </c>
      <c r="N28" s="4">
        <v>0.89</v>
      </c>
      <c r="O28" s="4">
        <f>1.1/1.04</f>
        <v>1.0576923076923077</v>
      </c>
      <c r="P28" s="4">
        <v>0</v>
      </c>
      <c r="Q28" s="4">
        <v>1</v>
      </c>
      <c r="R28" s="3">
        <v>1000</v>
      </c>
      <c r="S28" s="5">
        <f>1.6191</f>
        <v>1.6191</v>
      </c>
      <c r="T28" s="4">
        <v>0.3</v>
      </c>
      <c r="U28" s="4">
        <v>0.85</v>
      </c>
      <c r="V28" s="4">
        <v>0</v>
      </c>
      <c r="W28" s="3">
        <v>1000</v>
      </c>
      <c r="X28" s="2" t="s">
        <v>23</v>
      </c>
    </row>
    <row r="29" spans="1:24" x14ac:dyDescent="0.35">
      <c r="A29" s="2" t="s">
        <v>5</v>
      </c>
      <c r="B29" s="2" t="s">
        <v>34</v>
      </c>
      <c r="C29" s="3">
        <v>2015</v>
      </c>
      <c r="D29" s="3">
        <v>2050</v>
      </c>
      <c r="E29" s="4">
        <v>0</v>
      </c>
      <c r="F29" s="8">
        <v>0</v>
      </c>
      <c r="G29" s="3">
        <v>617169</v>
      </c>
      <c r="H29" s="9">
        <f t="shared" ref="H29:H34" si="7">G29*(1+1%)^(D4-C4)</f>
        <v>874283.3063370618</v>
      </c>
      <c r="I29" s="4">
        <v>73</v>
      </c>
      <c r="J29" s="4">
        <v>73</v>
      </c>
      <c r="K29" s="3">
        <v>5441</v>
      </c>
      <c r="L29" s="3">
        <f t="shared" si="1"/>
        <v>6045.5555555555557</v>
      </c>
      <c r="M29" s="3">
        <v>21215</v>
      </c>
      <c r="N29" s="4">
        <v>0.9</v>
      </c>
      <c r="O29" s="4">
        <f t="shared" ref="O29:O34" si="8">1.1/1.04</f>
        <v>1.0576923076923077</v>
      </c>
      <c r="P29" s="4">
        <v>0</v>
      </c>
      <c r="Q29" s="4">
        <v>1</v>
      </c>
      <c r="R29" s="3">
        <v>1000</v>
      </c>
      <c r="S29" s="5">
        <f t="shared" ref="S29:S34" si="9">1.6191</f>
        <v>1.6191</v>
      </c>
      <c r="T29" s="4">
        <v>0.3</v>
      </c>
      <c r="U29" s="4">
        <v>0.85</v>
      </c>
      <c r="V29" s="4">
        <v>0</v>
      </c>
      <c r="W29" s="3">
        <v>1000</v>
      </c>
      <c r="X29" s="2" t="s">
        <v>23</v>
      </c>
    </row>
    <row r="30" spans="1:24" x14ac:dyDescent="0.35">
      <c r="A30" s="2" t="s">
        <v>5</v>
      </c>
      <c r="B30" s="2" t="s">
        <v>40</v>
      </c>
      <c r="C30" s="3">
        <v>2015</v>
      </c>
      <c r="D30" s="3">
        <v>2050</v>
      </c>
      <c r="E30" s="4">
        <v>0</v>
      </c>
      <c r="F30" s="8">
        <v>0</v>
      </c>
      <c r="G30" s="3">
        <v>617170</v>
      </c>
      <c r="H30" s="9">
        <f t="shared" si="7"/>
        <v>874284.72293981782</v>
      </c>
      <c r="I30" s="4">
        <v>73</v>
      </c>
      <c r="J30" s="4">
        <v>73</v>
      </c>
      <c r="K30" s="3">
        <v>23837</v>
      </c>
      <c r="L30" s="3">
        <f t="shared" si="1"/>
        <v>24323.469387755104</v>
      </c>
      <c r="M30" s="3">
        <v>21215</v>
      </c>
      <c r="N30" s="4">
        <v>0.98</v>
      </c>
      <c r="O30" s="4">
        <f t="shared" si="8"/>
        <v>1.0576923076923077</v>
      </c>
      <c r="P30" s="4">
        <v>0</v>
      </c>
      <c r="Q30" s="4">
        <v>1</v>
      </c>
      <c r="R30" s="3">
        <v>1000</v>
      </c>
      <c r="S30" s="5">
        <f t="shared" si="9"/>
        <v>1.6191</v>
      </c>
      <c r="T30" s="4">
        <v>0.3</v>
      </c>
      <c r="U30" s="4">
        <v>0.85</v>
      </c>
      <c r="V30" s="4">
        <v>0</v>
      </c>
      <c r="W30" s="3">
        <v>1000</v>
      </c>
      <c r="X30" s="2" t="s">
        <v>23</v>
      </c>
    </row>
    <row r="31" spans="1:24" x14ac:dyDescent="0.35">
      <c r="A31" s="2" t="s">
        <v>5</v>
      </c>
      <c r="B31" s="2" t="s">
        <v>42</v>
      </c>
      <c r="C31" s="3">
        <v>2015</v>
      </c>
      <c r="D31" s="3">
        <v>2050</v>
      </c>
      <c r="E31" s="4">
        <v>0</v>
      </c>
      <c r="F31" s="8">
        <v>0</v>
      </c>
      <c r="G31" s="3">
        <v>617171</v>
      </c>
      <c r="H31" s="9">
        <f t="shared" si="7"/>
        <v>874286.13954257383</v>
      </c>
      <c r="I31" s="4">
        <v>73</v>
      </c>
      <c r="J31" s="4">
        <v>73</v>
      </c>
      <c r="K31" s="3">
        <v>0</v>
      </c>
      <c r="L31" s="3">
        <f t="shared" si="1"/>
        <v>0</v>
      </c>
      <c r="M31" s="3">
        <v>21215</v>
      </c>
      <c r="N31" s="4">
        <v>0.77</v>
      </c>
      <c r="O31" s="4">
        <f t="shared" si="8"/>
        <v>1.0576923076923077</v>
      </c>
      <c r="P31" s="4">
        <v>0</v>
      </c>
      <c r="Q31" s="4">
        <v>1</v>
      </c>
      <c r="R31" s="3">
        <v>1000</v>
      </c>
      <c r="S31" s="5">
        <f t="shared" si="9"/>
        <v>1.6191</v>
      </c>
      <c r="T31" s="4">
        <v>0.3</v>
      </c>
      <c r="U31" s="4">
        <v>0.85</v>
      </c>
      <c r="V31" s="4">
        <v>0</v>
      </c>
      <c r="W31" s="3">
        <v>1000</v>
      </c>
      <c r="X31" s="2" t="s">
        <v>23</v>
      </c>
    </row>
    <row r="32" spans="1:24" x14ac:dyDescent="0.35">
      <c r="A32" s="2" t="s">
        <v>5</v>
      </c>
      <c r="B32" s="2" t="s">
        <v>33</v>
      </c>
      <c r="C32" s="3">
        <v>2015</v>
      </c>
      <c r="D32" s="3">
        <v>2050</v>
      </c>
      <c r="E32" s="4">
        <v>0</v>
      </c>
      <c r="F32" s="8">
        <v>0</v>
      </c>
      <c r="G32" s="3">
        <v>617172</v>
      </c>
      <c r="H32" s="9">
        <f t="shared" si="7"/>
        <v>874287.55614532984</v>
      </c>
      <c r="I32" s="4">
        <v>73</v>
      </c>
      <c r="J32" s="4">
        <v>73</v>
      </c>
      <c r="K32" s="3">
        <v>350</v>
      </c>
      <c r="L32" s="3">
        <f t="shared" si="1"/>
        <v>388.88888888888886</v>
      </c>
      <c r="M32" s="3">
        <v>21215</v>
      </c>
      <c r="N32" s="4">
        <v>0.9</v>
      </c>
      <c r="O32" s="4">
        <f t="shared" si="8"/>
        <v>1.0576923076923077</v>
      </c>
      <c r="P32" s="4">
        <v>0</v>
      </c>
      <c r="Q32" s="4">
        <v>1</v>
      </c>
      <c r="R32" s="3">
        <v>1000</v>
      </c>
      <c r="S32" s="5">
        <f t="shared" si="9"/>
        <v>1.6191</v>
      </c>
      <c r="T32" s="4">
        <v>0.3</v>
      </c>
      <c r="U32" s="4">
        <v>0.85</v>
      </c>
      <c r="V32" s="4">
        <v>0</v>
      </c>
      <c r="W32" s="3">
        <v>1000</v>
      </c>
      <c r="X32" s="2" t="s">
        <v>23</v>
      </c>
    </row>
    <row r="33" spans="1:24" x14ac:dyDescent="0.35">
      <c r="A33" s="2" t="s">
        <v>5</v>
      </c>
      <c r="B33" s="2" t="s">
        <v>44</v>
      </c>
      <c r="C33" s="3">
        <v>2015</v>
      </c>
      <c r="D33" s="3">
        <v>2050</v>
      </c>
      <c r="E33" s="4">
        <v>0</v>
      </c>
      <c r="F33" s="8">
        <v>0</v>
      </c>
      <c r="G33" s="3">
        <v>617173</v>
      </c>
      <c r="H33" s="9">
        <f t="shared" si="7"/>
        <v>874288.97274808586</v>
      </c>
      <c r="I33" s="4">
        <v>73</v>
      </c>
      <c r="J33" s="4">
        <v>73</v>
      </c>
      <c r="K33" s="3">
        <v>0</v>
      </c>
      <c r="L33" s="3">
        <f t="shared" si="1"/>
        <v>0</v>
      </c>
      <c r="M33" s="3">
        <v>21215</v>
      </c>
      <c r="N33" s="4">
        <v>0.77</v>
      </c>
      <c r="O33" s="4">
        <f t="shared" si="8"/>
        <v>1.0576923076923077</v>
      </c>
      <c r="P33" s="4">
        <v>0</v>
      </c>
      <c r="Q33" s="4">
        <v>1</v>
      </c>
      <c r="R33" s="3">
        <v>1000</v>
      </c>
      <c r="S33" s="5">
        <f t="shared" si="9"/>
        <v>1.6191</v>
      </c>
      <c r="T33" s="4">
        <v>0.3</v>
      </c>
      <c r="U33" s="4">
        <v>0.85</v>
      </c>
      <c r="V33" s="4">
        <v>0</v>
      </c>
      <c r="W33" s="3">
        <v>1000</v>
      </c>
      <c r="X33" s="2" t="s">
        <v>23</v>
      </c>
    </row>
    <row r="34" spans="1:24" x14ac:dyDescent="0.35">
      <c r="A34" s="2" t="s">
        <v>5</v>
      </c>
      <c r="B34" s="2" t="s">
        <v>36</v>
      </c>
      <c r="C34" s="3">
        <v>2015</v>
      </c>
      <c r="D34" s="3">
        <v>2050</v>
      </c>
      <c r="E34" s="4">
        <v>0</v>
      </c>
      <c r="F34" s="8">
        <v>0</v>
      </c>
      <c r="G34" s="3">
        <v>617174</v>
      </c>
      <c r="H34" s="9">
        <f t="shared" si="7"/>
        <v>874290.38935084187</v>
      </c>
      <c r="I34" s="4">
        <v>73</v>
      </c>
      <c r="J34" s="4">
        <v>73</v>
      </c>
      <c r="K34" s="3">
        <v>8363</v>
      </c>
      <c r="L34" s="3">
        <f t="shared" si="1"/>
        <v>8533.6734693877552</v>
      </c>
      <c r="M34" s="3">
        <v>21215</v>
      </c>
      <c r="N34" s="4">
        <v>0.98</v>
      </c>
      <c r="O34" s="4">
        <f t="shared" si="8"/>
        <v>1.0576923076923077</v>
      </c>
      <c r="P34" s="4">
        <v>0</v>
      </c>
      <c r="Q34" s="4">
        <v>1</v>
      </c>
      <c r="R34" s="3">
        <v>1000</v>
      </c>
      <c r="S34" s="5">
        <f t="shared" si="9"/>
        <v>1.6191</v>
      </c>
      <c r="T34" s="4">
        <v>0.3</v>
      </c>
      <c r="U34" s="4">
        <v>0.85</v>
      </c>
      <c r="V34" s="4">
        <v>0</v>
      </c>
      <c r="W34" s="3">
        <v>1000</v>
      </c>
      <c r="X34" s="2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WWR per cluster</vt:lpstr>
      <vt:lpstr>Priv ag water - Low pop water</vt:lpstr>
      <vt:lpstr>Priv ag water - High pop water</vt:lpstr>
      <vt:lpstr>Sub ag water - Low pop water</vt:lpstr>
      <vt:lpstr>Sub ag water - High pop water</vt:lpstr>
      <vt:lpstr>Free ag water - Low pop water</vt:lpstr>
      <vt:lpstr>Free ag water - High pop 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Ramirez Gomez</dc:creator>
  <cp:lastModifiedBy>Camilo Ramirez Gomez</cp:lastModifiedBy>
  <dcterms:created xsi:type="dcterms:W3CDTF">2018-07-18T12:35:01Z</dcterms:created>
  <dcterms:modified xsi:type="dcterms:W3CDTF">2020-11-24T10:30:42Z</dcterms:modified>
</cp:coreProperties>
</file>