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bon\Documents\Documentación\1_Programación\Especialización\2do_Semestre\2_Software_Hardware_Big_Data\Trabajo_BD_noSQL\"/>
    </mc:Choice>
  </mc:AlternateContent>
  <xr:revisionPtr revIDLastSave="0" documentId="13_ncr:1_{9247EFA4-5B9E-47B3-8579-0D98E5AA35BB}" xr6:coauthVersionLast="47" xr6:coauthVersionMax="47" xr10:uidLastSave="{00000000-0000-0000-0000-000000000000}"/>
  <bookViews>
    <workbookView xWindow="0" yWindow="195" windowWidth="20490" windowHeight="11385" firstSheet="5" activeTab="6" xr2:uid="{A6C0359A-2E5B-4078-9877-FFB92BF9C795}"/>
  </bookViews>
  <sheets>
    <sheet name="CLIENTE" sheetId="1" r:id="rId1"/>
    <sheet name="SEDES" sheetId="2" r:id="rId2"/>
    <sheet name="RECURSO_HUMANO" sheetId="4" r:id="rId3"/>
    <sheet name="MENU" sheetId="6" r:id="rId4"/>
    <sheet name="INVENTARIO" sheetId="3" r:id="rId5"/>
    <sheet name="FACTURACION" sheetId="7" r:id="rId6"/>
    <sheet name="PRODUCTOS_POR_FACTUR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  <c r="G3" i="7"/>
  <c r="G4" i="7"/>
  <c r="G5" i="7"/>
  <c r="G2" i="7"/>
  <c r="G3" i="6"/>
  <c r="G4" i="6"/>
  <c r="G5" i="6"/>
  <c r="G2" i="6"/>
  <c r="I3" i="1"/>
  <c r="I4" i="1"/>
  <c r="I5" i="1"/>
  <c r="I6" i="1"/>
  <c r="I2" i="1"/>
  <c r="D3" i="7"/>
  <c r="D4" i="7"/>
  <c r="D5" i="7"/>
  <c r="D2" i="7"/>
  <c r="E2" i="7"/>
  <c r="E3" i="7"/>
  <c r="E4" i="7"/>
  <c r="E5" i="7"/>
  <c r="L3" i="5"/>
  <c r="L4" i="5"/>
  <c r="L5" i="5"/>
  <c r="L6" i="5"/>
  <c r="L7" i="5"/>
  <c r="L8" i="5"/>
  <c r="L9" i="5"/>
  <c r="L2" i="5"/>
  <c r="H3" i="2" l="1"/>
  <c r="H4" i="2"/>
  <c r="H5" i="2"/>
  <c r="H6" i="2"/>
  <c r="H2" i="2"/>
  <c r="G6" i="7"/>
  <c r="G6" i="6"/>
  <c r="I6" i="4" l="1"/>
  <c r="I5" i="4"/>
  <c r="I4" i="4"/>
  <c r="I3" i="4"/>
  <c r="I2" i="4"/>
  <c r="I6" i="3"/>
  <c r="I5" i="3"/>
  <c r="I4" i="3"/>
  <c r="I3" i="3"/>
  <c r="I2" i="3"/>
</calcChain>
</file>

<file path=xl/sharedStrings.xml><?xml version="1.0" encoding="utf-8"?>
<sst xmlns="http://schemas.openxmlformats.org/spreadsheetml/2006/main" count="144" uniqueCount="117">
  <si>
    <t>nombre_cliente</t>
  </si>
  <si>
    <t>apellido_cliente</t>
  </si>
  <si>
    <t>telefono</t>
  </si>
  <si>
    <t>direccion</t>
  </si>
  <si>
    <t>correo</t>
  </si>
  <si>
    <t>estado_civil</t>
  </si>
  <si>
    <t>fecha_nacimiento</t>
  </si>
  <si>
    <t>ciudad</t>
  </si>
  <si>
    <t>nombre_producto</t>
  </si>
  <si>
    <t>precio</t>
  </si>
  <si>
    <t>especiliadad</t>
  </si>
  <si>
    <t>medida</t>
  </si>
  <si>
    <t>unidad_medida</t>
  </si>
  <si>
    <t>impuesto</t>
  </si>
  <si>
    <t>nombre_empleado</t>
  </si>
  <si>
    <t>id_sede</t>
  </si>
  <si>
    <t>salario</t>
  </si>
  <si>
    <t>cargo</t>
  </si>
  <si>
    <t>nombre_sede</t>
  </si>
  <si>
    <t>horario_apertura</t>
  </si>
  <si>
    <t>horario_cierre</t>
  </si>
  <si>
    <t>capacidad_aforo</t>
  </si>
  <si>
    <t>id_cliente</t>
  </si>
  <si>
    <t>id_empleado</t>
  </si>
  <si>
    <t>subtotal</t>
  </si>
  <si>
    <t>id_producto</t>
  </si>
  <si>
    <t>id_factura</t>
  </si>
  <si>
    <t>cantidad</t>
  </si>
  <si>
    <t xml:space="preserve"> 'Tatiana'</t>
  </si>
  <si>
    <t xml:space="preserve"> 'Uribe'</t>
  </si>
  <si>
    <t xml:space="preserve"> '46546546'</t>
  </si>
  <si>
    <t xml:space="preserve"> 'CL  021  095  045'</t>
  </si>
  <si>
    <t xml:space="preserve"> 'tatiana@gmail.com'</t>
  </si>
  <si>
    <t xml:space="preserve"> 'soltera'</t>
  </si>
  <si>
    <t xml:space="preserve"> '1995-01-01'</t>
  </si>
  <si>
    <t xml:space="preserve"> 'Medellin'</t>
  </si>
  <si>
    <t xml:space="preserve"> 'Juan'</t>
  </si>
  <si>
    <t xml:space="preserve"> 'Ortiz'</t>
  </si>
  <si>
    <t xml:space="preserve"> '312156465'</t>
  </si>
  <si>
    <t xml:space="preserve"> 'CL  095  015  045'</t>
  </si>
  <si>
    <t xml:space="preserve"> 'juan@gmail.com'</t>
  </si>
  <si>
    <t xml:space="preserve"> 'divorciado'</t>
  </si>
  <si>
    <t xml:space="preserve"> '1991-01-01'</t>
  </si>
  <si>
    <t xml:space="preserve"> 'Carlos'</t>
  </si>
  <si>
    <t xml:space="preserve"> 'Madrid'</t>
  </si>
  <si>
    <t xml:space="preserve"> ' 469654786'</t>
  </si>
  <si>
    <t xml:space="preserve"> 'CQ  010  095  045'</t>
  </si>
  <si>
    <t xml:space="preserve"> 'carlos@gmail.com'</t>
  </si>
  <si>
    <t xml:space="preserve"> 'casado'</t>
  </si>
  <si>
    <t xml:space="preserve"> '1984-07-08'</t>
  </si>
  <si>
    <t xml:space="preserve"> 'Bello'</t>
  </si>
  <si>
    <t xml:space="preserve"> 'Fabian Patiño'</t>
  </si>
  <si>
    <t xml:space="preserve"> '5645642'</t>
  </si>
  <si>
    <t xml:space="preserve"> 'CQ  02  012  016'</t>
  </si>
  <si>
    <t xml:space="preserve"> '1985-01-02'</t>
  </si>
  <si>
    <t xml:space="preserve"> 'Anderson 'Jimenez'</t>
  </si>
  <si>
    <t xml:space="preserve"> '15565545'</t>
  </si>
  <si>
    <t xml:space="preserve"> 'CR  012  065  025'</t>
  </si>
  <si>
    <t xml:space="preserve"> '1984-03-02'</t>
  </si>
  <si>
    <t xml:space="preserve"> 'Cajero'</t>
  </si>
  <si>
    <t xml:space="preserve"> 'Envigado'</t>
  </si>
  <si>
    <t xml:space="preserve"> 'Camilo Tobón'</t>
  </si>
  <si>
    <t xml:space="preserve"> '895645455'</t>
  </si>
  <si>
    <t xml:space="preserve"> 'CQ  095  065  025'</t>
  </si>
  <si>
    <t xml:space="preserve"> '1993-03-02'</t>
  </si>
  <si>
    <t xml:space="preserve"> 'Auxiliar de cocina'</t>
  </si>
  <si>
    <t xml:space="preserve"> 'Mesero'</t>
  </si>
  <si>
    <t xml:space="preserve"> 'Nuevo Occidente'</t>
  </si>
  <si>
    <t xml:space="preserve"> 'Cl  045  011  021'</t>
  </si>
  <si>
    <t xml:space="preserve"> '7:00:00'</t>
  </si>
  <si>
    <t xml:space="preserve"> '19:00:00'</t>
  </si>
  <si>
    <t xml:space="preserve"> 'Centro'</t>
  </si>
  <si>
    <t xml:space="preserve"> 'CR  065  011  021'</t>
  </si>
  <si>
    <t xml:space="preserve"> '3112525'</t>
  </si>
  <si>
    <t xml:space="preserve"> '8:00:00'</t>
  </si>
  <si>
    <t xml:space="preserve"> '20:00:00'</t>
  </si>
  <si>
    <t xml:space="preserve"> '4012521'</t>
  </si>
  <si>
    <t xml:space="preserve"> 'Norte'</t>
  </si>
  <si>
    <t xml:space="preserve"> 'TV  071  011  021'</t>
  </si>
  <si>
    <t xml:space="preserve"> '9:00:00'</t>
  </si>
  <si>
    <t xml:space="preserve"> '21:00:00'</t>
  </si>
  <si>
    <t xml:space="preserve"> '4251125'</t>
  </si>
  <si>
    <t xml:space="preserve"> 'Hamburguesa BBQ'</t>
  </si>
  <si>
    <t xml:space="preserve"> 'Comida rapida'</t>
  </si>
  <si>
    <t xml:space="preserve"> 'grs'</t>
  </si>
  <si>
    <t xml:space="preserve"> 'Pastas Napolitana' </t>
  </si>
  <si>
    <t xml:space="preserve"> 'Comida italiana'</t>
  </si>
  <si>
    <t xml:space="preserve"> 'Soda Michelada'</t>
  </si>
  <si>
    <t xml:space="preserve"> 'Bebidas'</t>
  </si>
  <si>
    <t xml:space="preserve"> 'ml'</t>
  </si>
  <si>
    <t xml:space="preserve"> 'Limonada'</t>
  </si>
  <si>
    <t>total</t>
  </si>
  <si>
    <t>INSERT INTO cliente(nombre_cliente, apellido_cliente, telefono, direccion, correo, estado_civil, fecha_nacimiento,ciudad) VALUES ( 'Tatiana', 'Uribe', '46546546', 'CL  021  095  045', 'tatiana@gmail.com', 'soltera', '1995-01-01', 'Medellin');</t>
  </si>
  <si>
    <t>INSERT INTO cliente(nombre_cliente, apellido_cliente, telefono, direccion, correo, estado_civil, fecha_nacimiento,ciudad) VALUES ( 'Juan', 'Ortiz', '312156465', 'CL  095  015  045', 'juan@gmail.com', 'divorciado', '1991-01-01', 'Medellin');</t>
  </si>
  <si>
    <t>INSERT INTO cliente(nombre_cliente, apellido_cliente, telefono, direccion, correo, estado_civil, fecha_nacimiento,ciudad) VALUES ( 'Carlos', 'Madrid', ' 469654786', 'CQ  010  095  045', 'carlos@gmail.com', 'casado', '1984-07-08', 'Bello');</t>
  </si>
  <si>
    <t>INSERT INTO cliente(nombre_sede, direccion, horario_apertura, horario_cierre, capacidad_aforo, telefono, ciudad) VALUES ( 'Nuevo Occidente', 'Cl  045  011  021', '7:00:00', '19:00:00',25, '3112525', 'Medellin');</t>
  </si>
  <si>
    <t>INSERT INTO cliente(nombre_sede, direccion, horario_apertura, horario_cierre, capacidad_aforo, telefono, ciudad) VALUES ( 'Centro', 'CR  065  011  021', '8:00:00', '20:00:00',34, '4012521', 'Envigado');</t>
  </si>
  <si>
    <t>INSERT INTO cliente(nombre_sede, direccion, horario_apertura, horario_cierre, capacidad_aforo, telefono, ciudad) VALUES ( 'Norte', 'TV  071  011  021', '9:00:00', '21:00:00',31, '4251125', 'Bello');</t>
  </si>
  <si>
    <t>INSERT INTO cliente(nombre_empleado, telefono, direccion, fecha_nacimiento, id_sede, salario, cargo,ciudad) VALUES ( 'Fabian Patiño', '5645642', 'CQ  02  012  016', '1985-01-02',1,1500000, 'Auxiliar de cocina', 'Medellin')</t>
  </si>
  <si>
    <t>INSERT INTO cliente(nombre_empleado, telefono, direccion, fecha_nacimiento, id_sede, salario, cargo,ciudad) VALUES ( 'Anderson 'Jimenez', '15565545', 'CR  012  065  025', '1984-03-02',2,2500000, 'Cajero', 'Envigado')</t>
  </si>
  <si>
    <t>INSERT INTO cliente(nombre_empleado, telefono, direccion, fecha_nacimiento, id_sede, salario, cargo,ciudad) VALUES ( 'Camilo Tobón', '895645455', 'CQ  095  065  025', '1993-03-02',3,1300000, 'Mesero', 'Bello')</t>
  </si>
  <si>
    <t>INSERT INTO menu(nombre_producto, precio, especiliadad, medida, unidad_medida, impuesto) VALUES ( 'Hamburguesa BBQ',20000, 'Comida rapida',150, 'grs',0,08);</t>
  </si>
  <si>
    <t>INSERT INTO menu(nombre_producto, precio, especiliadad, medida, unidad_medida, impuesto) VALUES ( 'Pastas Napolitana' ,22000, 'Comida italiana',200, 'grs',0,08);</t>
  </si>
  <si>
    <t>INSERT INTO menu(nombre_producto, precio, especiliadad, medida, unidad_medida, impuesto) VALUES ( 'Soda Michelada',7000, 'Bebidas',400, 'ml',0,08);</t>
  </si>
  <si>
    <t>INSERT INTO menu(nombre_producto, precio, especiliadad, medida, unidad_medida, impuesto) VALUES ( 'Limonada',6000, 'Bebidas',400, 'ml',0,08);</t>
  </si>
  <si>
    <t>INSERT INTO facturacion(id_cliente, id_empleado, id_sede, subtotal,impuesto, total) VALUES (1,3,1,31280,2720,34000);</t>
  </si>
  <si>
    <t>INSERT INTO facturacion(id_cliente, id_empleado, id_sede, subtotal,impuesto, total) VALUES (2,2,1,51520,4480,56000);</t>
  </si>
  <si>
    <t>INSERT INTO facturacion(id_cliente, id_empleado, id_sede, subtotal,impuesto, total) VALUES (3,2,2,42320,3680,46000);</t>
  </si>
  <si>
    <t>INSERT INTO facturacion(id_cliente, id_empleado, id_sede, subtotal,impuesto, total) VALUES (2,1,3,53360,4640,58000);</t>
  </si>
  <si>
    <t>INSERT INTO productos_por_factura(id_producto, id_factura, cantidad, precio) VALUES (1,1,1,20000);</t>
  </si>
  <si>
    <t>INSERT INTO productos_por_factura(id_producto, id_factura, cantidad, precio) VALUES (3,1,2,7000);</t>
  </si>
  <si>
    <t>INSERT INTO productos_por_factura(id_producto, id_factura, cantidad, precio) VALUES (2,2,2,22000);</t>
  </si>
  <si>
    <t>INSERT INTO productos_por_factura(id_producto, id_factura, cantidad, precio) VALUES (4,2,2,6000);</t>
  </si>
  <si>
    <t>INSERT INTO productos_por_factura(id_producto, id_factura, cantidad, precio) VALUES (1,3,2,20000);</t>
  </si>
  <si>
    <t>INSERT INTO productos_por_factura(id_producto, id_factura, cantidad, precio) VALUES (4,3,1,6000);</t>
  </si>
  <si>
    <t>INSERT INTO productos_por_factura(id_producto, id_factura, cantidad, precio) VALUES (2,4,2,22000);</t>
  </si>
  <si>
    <t>INSERT INTO productos_por_factura(id_producto, id_factura, cantidad, precio) VALUES (3,4,2,7000);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</si>
</sst>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1" quotePrefix="1"/>
    <xf numFmtId="14" fontId="0" fillId="0" borderId="0" xfId="0" quotePrefix="1" applyNumberFormat="1"/>
    <xf numFmtId="21" fontId="0" fillId="0" borderId="0" xfId="0" applyNumberFormat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ti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BACD-84C6-464F-84E9-A3057E7EA3DE}">
  <sheetPr>
    <tabColor theme="1"/>
  </sheetPr>
  <dimension ref="A1:I14"/>
  <sheetViews>
    <sheetView topLeftCell="H1" workbookViewId="0">
      <selection activeCell="I14" sqref="I14"/>
    </sheetView>
  </sheetViews>
  <sheetFormatPr baseColWidth="10" defaultRowHeight="15" x14ac:dyDescent="0.25"/>
  <cols>
    <col min="5" max="5" width="18.7109375" bestFit="1" customWidth="1"/>
    <col min="7" max="7" width="13.7109375" customWidth="1"/>
    <col min="8" max="8" width="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1" t="s">
        <v>28</v>
      </c>
      <c r="B2" s="1" t="s">
        <v>29</v>
      </c>
      <c r="C2" s="1" t="s">
        <v>30</v>
      </c>
      <c r="D2" s="1" t="s">
        <v>31</v>
      </c>
      <c r="E2" s="2" t="s">
        <v>32</v>
      </c>
      <c r="F2" s="1" t="s">
        <v>33</v>
      </c>
      <c r="G2" s="3" t="s">
        <v>34</v>
      </c>
      <c r="H2" t="s">
        <v>35</v>
      </c>
      <c r="I2" t="str">
        <f>+"INSERT INTO cliente("&amp;$A$1&amp;", "&amp;$B$1&amp;", "&amp;$C$1&amp;", "&amp;$D$1&amp;", "&amp;$E$1&amp;", "&amp;$F$1&amp;", "&amp;$G$1&amp;","&amp;$H$1&amp;") VALUES ("&amp;A2&amp;","&amp;B2&amp;","&amp;C2&amp;","&amp;D2&amp;","&amp;E2&amp;","&amp;F2&amp;","&amp;G2&amp;","&amp;H2&amp;");"</f>
        <v>INSERT INTO cliente(nombre_cliente, apellido_cliente, telefono, direccion, correo, estado_civil, fecha_nacimiento,ciudad) VALUES ( 'Tatiana', 'Uribe', '46546546', 'CL  021  095  045', 'tatiana@gmail.com', 'soltera', '1995-01-01', 'Medellin');</v>
      </c>
    </row>
    <row r="3" spans="1:9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35</v>
      </c>
      <c r="I3" t="str">
        <f t="shared" ref="I3:I6" si="0">+"INSERT INTO cliente("&amp;$A$1&amp;", "&amp;$B$1&amp;", "&amp;$C$1&amp;", "&amp;$D$1&amp;", "&amp;$E$1&amp;", "&amp;$F$1&amp;", "&amp;$G$1&amp;","&amp;$H$1&amp;") VALUES ("&amp;A3&amp;","&amp;B3&amp;","&amp;C3&amp;","&amp;D3&amp;","&amp;E3&amp;","&amp;F3&amp;","&amp;G3&amp;","&amp;H3&amp;");"</f>
        <v>INSERT INTO cliente(nombre_cliente, apellido_cliente, telefono, direccion, correo, estado_civil, fecha_nacimiento,ciudad) VALUES ( 'Juan', 'Ortiz', '312156465', 'CL  095  015  045', 'juan@gmail.com', 'divorciado', '1991-01-01', 'Medellin');</v>
      </c>
    </row>
    <row r="4" spans="1:9" x14ac:dyDescent="0.25">
      <c r="A4" t="s">
        <v>43</v>
      </c>
      <c r="B4" s="1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s="1" t="s">
        <v>50</v>
      </c>
      <c r="I4" t="str">
        <f t="shared" si="0"/>
        <v>INSERT INTO cliente(nombre_cliente, apellido_cliente, telefono, direccion, correo, estado_civil, fecha_nacimiento,ciudad) VALUES ( 'Carlos', 'Madrid', ' 469654786', 'CQ  010  095  045', 'carlos@gmail.com', 'casado', '1984-07-08', 'Bello');</v>
      </c>
    </row>
    <row r="5" spans="1:9" x14ac:dyDescent="0.25">
      <c r="I5" t="str">
        <f t="shared" si="0"/>
        <v>INSERT INTO cliente(nombre_cliente, apellido_cliente, telefono, direccion, correo, estado_civil, fecha_nacimiento,ciudad) VALUES (,,,,,,,);</v>
      </c>
    </row>
    <row r="6" spans="1:9" x14ac:dyDescent="0.25">
      <c r="I6" t="str">
        <f t="shared" si="0"/>
        <v>INSERT INTO cliente(nombre_cliente, apellido_cliente, telefono, direccion, correo, estado_civil, fecha_nacimiento,ciudad) VALUES (,,,,,,,);</v>
      </c>
    </row>
    <row r="12" spans="1:9" x14ac:dyDescent="0.25">
      <c r="I12" t="s">
        <v>92</v>
      </c>
    </row>
    <row r="13" spans="1:9" x14ac:dyDescent="0.25">
      <c r="I13" t="s">
        <v>93</v>
      </c>
    </row>
    <row r="14" spans="1:9" x14ac:dyDescent="0.25">
      <c r="I14" t="s">
        <v>94</v>
      </c>
    </row>
  </sheetData>
  <hyperlinks>
    <hyperlink ref="E2" r:id="rId1" display="tatiana@gmail.com" xr:uid="{BBE89EA9-E83D-4E60-AA2A-AC5CFAF4EC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DACC-95D1-4A1E-A310-CF699B24199A}">
  <sheetPr>
    <tabColor theme="1"/>
  </sheetPr>
  <dimension ref="A1:H11"/>
  <sheetViews>
    <sheetView topLeftCell="E1" workbookViewId="0">
      <selection activeCell="H2" sqref="H2"/>
    </sheetView>
  </sheetViews>
  <sheetFormatPr baseColWidth="10" defaultRowHeight="15" x14ac:dyDescent="0.25"/>
  <cols>
    <col min="2" max="2" width="15.5703125" bestFit="1" customWidth="1"/>
  </cols>
  <sheetData>
    <row r="1" spans="1:8" x14ac:dyDescent="0.25">
      <c r="A1" t="s">
        <v>18</v>
      </c>
      <c r="B1" t="s">
        <v>3</v>
      </c>
      <c r="C1" t="s">
        <v>19</v>
      </c>
      <c r="D1" t="s">
        <v>20</v>
      </c>
      <c r="E1" t="s">
        <v>21</v>
      </c>
      <c r="F1" t="s">
        <v>2</v>
      </c>
      <c r="G1" t="s">
        <v>7</v>
      </c>
    </row>
    <row r="2" spans="1:8" x14ac:dyDescent="0.25">
      <c r="A2" t="s">
        <v>67</v>
      </c>
      <c r="B2" t="s">
        <v>68</v>
      </c>
      <c r="C2" s="4" t="s">
        <v>69</v>
      </c>
      <c r="D2" s="4" t="s">
        <v>70</v>
      </c>
      <c r="E2">
        <v>25</v>
      </c>
      <c r="F2" t="s">
        <v>73</v>
      </c>
      <c r="G2" t="s">
        <v>35</v>
      </c>
      <c r="H2" t="str">
        <f>+"INSERT INTO cliente("&amp;$A$1&amp;", "&amp;$B$1&amp;", "&amp;$C$1&amp;", "&amp;$D$1&amp;", "&amp;$E$1&amp;", "&amp;$F$1&amp;", "&amp;$G$1&amp;") VALUES ("&amp;A2&amp;","&amp;B2&amp;","&amp;C2&amp;","&amp;D2&amp;","&amp;E2&amp;","&amp;F2&amp;","&amp;G2&amp;");"</f>
        <v>INSERT INTO cliente(nombre_sede, direccion, horario_apertura, horario_cierre, capacidad_aforo, telefono, ciudad) VALUES ( 'Nuevo Occidente', 'Cl  045  011  021', '7:00:00', '19:00:00',25, '3112525', 'Medellin');</v>
      </c>
    </row>
    <row r="3" spans="1:8" x14ac:dyDescent="0.25">
      <c r="A3" t="s">
        <v>71</v>
      </c>
      <c r="B3" t="s">
        <v>72</v>
      </c>
      <c r="C3" t="s">
        <v>74</v>
      </c>
      <c r="D3" t="s">
        <v>75</v>
      </c>
      <c r="E3">
        <v>34</v>
      </c>
      <c r="F3" t="s">
        <v>76</v>
      </c>
      <c r="G3" t="s">
        <v>60</v>
      </c>
      <c r="H3" t="str">
        <f t="shared" ref="H3:H6" si="0">+"INSERT INTO cliente("&amp;$A$1&amp;", "&amp;$B$1&amp;", "&amp;$C$1&amp;", "&amp;$D$1&amp;", "&amp;$E$1&amp;", "&amp;$F$1&amp;", "&amp;$G$1&amp;") VALUES ("&amp;A3&amp;","&amp;B3&amp;","&amp;C3&amp;","&amp;D3&amp;","&amp;E3&amp;","&amp;F3&amp;","&amp;G3&amp;");"</f>
        <v>INSERT INTO cliente(nombre_sede, direccion, horario_apertura, horario_cierre, capacidad_aforo, telefono, ciudad) VALUES ( 'Centro', 'CR  065  011  021', '8:00:00', '20:00:00',34, '4012521', 'Envigado');</v>
      </c>
    </row>
    <row r="4" spans="1:8" x14ac:dyDescent="0.25">
      <c r="A4" t="s">
        <v>77</v>
      </c>
      <c r="B4" t="s">
        <v>78</v>
      </c>
      <c r="C4" t="s">
        <v>79</v>
      </c>
      <c r="D4" t="s">
        <v>80</v>
      </c>
      <c r="E4">
        <v>31</v>
      </c>
      <c r="F4" t="s">
        <v>81</v>
      </c>
      <c r="G4" t="s">
        <v>50</v>
      </c>
      <c r="H4" t="str">
        <f t="shared" si="0"/>
        <v>INSERT INTO cliente(nombre_sede, direccion, horario_apertura, horario_cierre, capacidad_aforo, telefono, ciudad) VALUES ( 'Norte', 'TV  071  011  021', '9:00:00', '21:00:00',31, '4251125', 'Bello');</v>
      </c>
    </row>
    <row r="5" spans="1:8" x14ac:dyDescent="0.25">
      <c r="H5" t="str">
        <f t="shared" si="0"/>
        <v>INSERT INTO cliente(nombre_sede, direccion, horario_apertura, horario_cierre, capacidad_aforo, telefono, ciudad) VALUES (,,,,,,);</v>
      </c>
    </row>
    <row r="6" spans="1:8" x14ac:dyDescent="0.25">
      <c r="H6" t="str">
        <f t="shared" si="0"/>
        <v>INSERT INTO cliente(nombre_sede, direccion, horario_apertura, horario_cierre, capacidad_aforo, telefono, ciudad) VALUES (,,,,,,);</v>
      </c>
    </row>
    <row r="9" spans="1:8" x14ac:dyDescent="0.25">
      <c r="H9" t="s">
        <v>95</v>
      </c>
    </row>
    <row r="10" spans="1:8" x14ac:dyDescent="0.25">
      <c r="H10" t="s">
        <v>96</v>
      </c>
    </row>
    <row r="11" spans="1:8" x14ac:dyDescent="0.25">
      <c r="H1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7E41-A08D-42B5-90E1-622E5AEB1128}">
  <sheetPr>
    <tabColor theme="1"/>
  </sheetPr>
  <dimension ref="A1:I10"/>
  <sheetViews>
    <sheetView workbookViewId="0">
      <selection activeCell="I8" sqref="I8:I10"/>
    </sheetView>
  </sheetViews>
  <sheetFormatPr baseColWidth="10" defaultRowHeight="15" x14ac:dyDescent="0.25"/>
  <cols>
    <col min="8" max="8" width="7.7109375" customWidth="1"/>
  </cols>
  <sheetData>
    <row r="1" spans="1:9" x14ac:dyDescent="0.25">
      <c r="A1" t="s">
        <v>14</v>
      </c>
      <c r="B1" t="s">
        <v>2</v>
      </c>
      <c r="C1" t="s">
        <v>3</v>
      </c>
      <c r="D1" t="s">
        <v>6</v>
      </c>
      <c r="E1" t="s">
        <v>15</v>
      </c>
      <c r="F1" t="s">
        <v>16</v>
      </c>
      <c r="G1" t="s">
        <v>17</v>
      </c>
      <c r="H1" t="s">
        <v>7</v>
      </c>
    </row>
    <row r="2" spans="1:9" x14ac:dyDescent="0.25">
      <c r="A2" t="s">
        <v>51</v>
      </c>
      <c r="B2" t="s">
        <v>52</v>
      </c>
      <c r="C2" t="s">
        <v>53</v>
      </c>
      <c r="D2" t="s">
        <v>54</v>
      </c>
      <c r="E2">
        <v>1</v>
      </c>
      <c r="F2">
        <v>1500000</v>
      </c>
      <c r="G2" s="1" t="s">
        <v>65</v>
      </c>
      <c r="H2" t="s">
        <v>35</v>
      </c>
      <c r="I2" t="str">
        <f>+"INSERT INTO cliente("&amp;$A$1&amp;", "&amp;$B$1&amp;", "&amp;$C$1&amp;", "&amp;$D$1&amp;", "&amp;$E$1&amp;", "&amp;$F$1&amp;", "&amp;$G$1&amp;","&amp;$H$1&amp;") VALUES ("&amp;A2&amp;","&amp;B2&amp;","&amp;C2&amp;","&amp;D2&amp;","&amp;E2&amp;","&amp;F2&amp;","&amp;G2&amp;","&amp;H2&amp;")"</f>
        <v>INSERT INTO cliente(nombre_empleado, telefono, direccion, fecha_nacimiento, id_sede, salario, cargo,ciudad) VALUES ( 'Fabian Patiño', '5645642', 'CQ  02  012  016', '1985-01-02',1,1500000, 'Auxiliar de cocina', 'Medellin')</v>
      </c>
    </row>
    <row r="3" spans="1:9" x14ac:dyDescent="0.25">
      <c r="A3" t="s">
        <v>55</v>
      </c>
      <c r="B3" t="s">
        <v>56</v>
      </c>
      <c r="C3" t="s">
        <v>57</v>
      </c>
      <c r="D3" t="s">
        <v>58</v>
      </c>
      <c r="E3">
        <v>2</v>
      </c>
      <c r="F3">
        <v>2500000</v>
      </c>
      <c r="G3" t="s">
        <v>59</v>
      </c>
      <c r="H3" t="s">
        <v>60</v>
      </c>
      <c r="I3" t="str">
        <f>+"INSERT INTO cliente("&amp;$A$1&amp;", "&amp;$B$1&amp;", "&amp;$C$1&amp;", "&amp;$D$1&amp;", "&amp;$E$1&amp;", "&amp;$F$1&amp;", "&amp;$G$1&amp;","&amp;$H$1&amp;") VALUES ("&amp;A3&amp;","&amp;B3&amp;","&amp;C3&amp;","&amp;D3&amp;","&amp;E3&amp;","&amp;F3&amp;","&amp;G3&amp;","&amp;H3&amp;")"</f>
        <v>INSERT INTO cliente(nombre_empleado, telefono, direccion, fecha_nacimiento, id_sede, salario, cargo,ciudad) VALUES ( 'Anderson 'Jimenez', '15565545', 'CR  012  065  025', '1984-03-02',2,2500000, 'Cajero', 'Envigado')</v>
      </c>
    </row>
    <row r="4" spans="1:9" x14ac:dyDescent="0.25">
      <c r="A4" t="s">
        <v>61</v>
      </c>
      <c r="B4" t="s">
        <v>62</v>
      </c>
      <c r="C4" t="s">
        <v>63</v>
      </c>
      <c r="D4" t="s">
        <v>64</v>
      </c>
      <c r="E4">
        <v>3</v>
      </c>
      <c r="F4">
        <v>1300000</v>
      </c>
      <c r="G4" t="s">
        <v>66</v>
      </c>
      <c r="H4" t="s">
        <v>50</v>
      </c>
      <c r="I4" t="str">
        <f t="shared" ref="I4:I6" si="0">+"INSERT INTO cliente("&amp;$A$1&amp;", "&amp;$B$1&amp;", "&amp;$C$1&amp;", "&amp;$D$1&amp;", "&amp;$E$1&amp;", "&amp;$F$1&amp;", "&amp;$G$1&amp;","&amp;$H$1&amp;") VALUES ("&amp;A4&amp;","&amp;B4&amp;","&amp;C4&amp;","&amp;D4&amp;","&amp;E4&amp;","&amp;F4&amp;","&amp;G4&amp;","&amp;H4&amp;")"</f>
        <v>INSERT INTO cliente(nombre_empleado, telefono, direccion, fecha_nacimiento, id_sede, salario, cargo,ciudad) VALUES ( 'Camilo Tobón', '895645455', 'CQ  095  065  025', '1993-03-02',3,1300000, 'Mesero', 'Bello')</v>
      </c>
    </row>
    <row r="5" spans="1:9" x14ac:dyDescent="0.25">
      <c r="I5" t="str">
        <f t="shared" si="0"/>
        <v>INSERT INTO cliente(nombre_empleado, telefono, direccion, fecha_nacimiento, id_sede, salario, cargo,ciudad) VALUES (,,,,,,,)</v>
      </c>
    </row>
    <row r="6" spans="1:9" x14ac:dyDescent="0.25">
      <c r="I6" t="str">
        <f t="shared" si="0"/>
        <v>INSERT INTO cliente(nombre_empleado, telefono, direccion, fecha_nacimiento, id_sede, salario, cargo,ciudad) VALUES (,,,,,,,)</v>
      </c>
    </row>
    <row r="8" spans="1:9" x14ac:dyDescent="0.25">
      <c r="I8" t="s">
        <v>98</v>
      </c>
    </row>
    <row r="9" spans="1:9" x14ac:dyDescent="0.25">
      <c r="I9" t="s">
        <v>99</v>
      </c>
    </row>
    <row r="10" spans="1:9" x14ac:dyDescent="0.25">
      <c r="I10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90C0-C644-4605-A89D-A51CB5B5C043}">
  <sheetPr>
    <tabColor theme="1"/>
  </sheetPr>
  <dimension ref="A1:G12"/>
  <sheetViews>
    <sheetView workbookViewId="0">
      <selection activeCell="G9" sqref="G9:G12"/>
    </sheetView>
  </sheetViews>
  <sheetFormatPr baseColWidth="10" defaultRowHeight="15" x14ac:dyDescent="0.25"/>
  <cols>
    <col min="1" max="1" width="17.42578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7" x14ac:dyDescent="0.25">
      <c r="A2" t="s">
        <v>82</v>
      </c>
      <c r="B2">
        <v>20000</v>
      </c>
      <c r="C2" t="s">
        <v>83</v>
      </c>
      <c r="D2">
        <v>150</v>
      </c>
      <c r="E2" t="s">
        <v>84</v>
      </c>
      <c r="F2">
        <v>0.08</v>
      </c>
      <c r="G2" t="str">
        <f>+"INSERT INTO menu("&amp;$A$1&amp;", "&amp;$B$1&amp;", "&amp;$C$1&amp;", "&amp;$D$1&amp;", "&amp;$E$1&amp;", "&amp;$F$1&amp;") VALUES ("&amp;A2&amp;","&amp;B2&amp;","&amp;C2&amp;","&amp;D2&amp;","&amp;E2&amp;","&amp;F2&amp;");"</f>
        <v>INSERT INTO menu(nombre_producto, precio, especiliadad, medida, unidad_medida, impuesto) VALUES ( 'Hamburguesa BBQ',20000, 'Comida rapida',150, 'grs',0,08);</v>
      </c>
    </row>
    <row r="3" spans="1:7" x14ac:dyDescent="0.25">
      <c r="A3" t="s">
        <v>85</v>
      </c>
      <c r="B3">
        <v>22000</v>
      </c>
      <c r="C3" t="s">
        <v>86</v>
      </c>
      <c r="D3">
        <v>200</v>
      </c>
      <c r="E3" t="s">
        <v>84</v>
      </c>
      <c r="F3">
        <v>0.08</v>
      </c>
      <c r="G3" t="str">
        <f t="shared" ref="G3:G5" si="0">+"INSERT INTO menu("&amp;$A$1&amp;", "&amp;$B$1&amp;", "&amp;$C$1&amp;", "&amp;$D$1&amp;", "&amp;$E$1&amp;", "&amp;$F$1&amp;") VALUES ("&amp;A3&amp;","&amp;B3&amp;","&amp;C3&amp;","&amp;D3&amp;","&amp;E3&amp;","&amp;F3&amp;");"</f>
        <v>INSERT INTO menu(nombre_producto, precio, especiliadad, medida, unidad_medida, impuesto) VALUES ( 'Pastas Napolitana' ,22000, 'Comida italiana',200, 'grs',0,08);</v>
      </c>
    </row>
    <row r="4" spans="1:7" x14ac:dyDescent="0.25">
      <c r="A4" t="s">
        <v>87</v>
      </c>
      <c r="B4">
        <v>7000</v>
      </c>
      <c r="C4" t="s">
        <v>88</v>
      </c>
      <c r="D4">
        <v>400</v>
      </c>
      <c r="E4" t="s">
        <v>89</v>
      </c>
      <c r="F4">
        <v>0.08</v>
      </c>
      <c r="G4" t="str">
        <f t="shared" si="0"/>
        <v>INSERT INTO menu(nombre_producto, precio, especiliadad, medida, unidad_medida, impuesto) VALUES ( 'Soda Michelada',7000, 'Bebidas',400, 'ml',0,08);</v>
      </c>
    </row>
    <row r="5" spans="1:7" x14ac:dyDescent="0.25">
      <c r="A5" t="s">
        <v>90</v>
      </c>
      <c r="B5">
        <v>6000</v>
      </c>
      <c r="C5" t="s">
        <v>88</v>
      </c>
      <c r="D5">
        <v>400</v>
      </c>
      <c r="E5" t="s">
        <v>89</v>
      </c>
      <c r="F5">
        <v>0.08</v>
      </c>
      <c r="G5" t="str">
        <f t="shared" si="0"/>
        <v>INSERT INTO menu(nombre_producto, precio, especiliadad, medida, unidad_medida, impuesto) VALUES ( 'Limonada',6000, 'Bebidas',400, 'ml',0,08);</v>
      </c>
    </row>
    <row r="6" spans="1:7" x14ac:dyDescent="0.25">
      <c r="G6" t="str">
        <f t="shared" ref="G3:G6" si="1">+"INSERT INTO cliente("&amp;$A$1&amp;", "&amp;$B$1&amp;", "&amp;$C$1&amp;", "&amp;$D$1&amp;", "&amp;$E$1&amp;", "&amp;$F$1&amp;") VALUES ("&amp;A6&amp;","&amp;B6&amp;","&amp;C6&amp;","&amp;D6&amp;","&amp;E6&amp;","&amp;F6&amp;")"</f>
        <v>INSERT INTO cliente(nombre_producto, precio, especiliadad, medida, unidad_medida, impuesto) VALUES (,,,,,)</v>
      </c>
    </row>
    <row r="9" spans="1:7" x14ac:dyDescent="0.25">
      <c r="G9" t="s">
        <v>101</v>
      </c>
    </row>
    <row r="10" spans="1:7" x14ac:dyDescent="0.25">
      <c r="G10" t="s">
        <v>102</v>
      </c>
    </row>
    <row r="11" spans="1:7" x14ac:dyDescent="0.25">
      <c r="G11" t="s">
        <v>103</v>
      </c>
    </row>
    <row r="12" spans="1:7" x14ac:dyDescent="0.25">
      <c r="G1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562C-6FCC-41B9-894E-BEF136ED3B99}">
  <dimension ref="A1:I6"/>
  <sheetViews>
    <sheetView workbookViewId="0">
      <selection activeCell="B33" sqref="B33"/>
    </sheetView>
  </sheetViews>
  <sheetFormatPr baseColWidth="10" defaultRowHeight="15" x14ac:dyDescent="0.25"/>
  <cols>
    <col min="8" max="8" width="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I2" t="str">
        <f>+"INSERT INTO cliente("&amp;$A$1&amp;", "&amp;$B$1&amp;", "&amp;$C$1&amp;", "&amp;$D$1&amp;", "&amp;$E$1&amp;", "&amp;$F$1&amp;", "&amp;$G$1&amp;","&amp;$H$1&amp;") VALUES ("&amp;A2&amp;","&amp;B2&amp;","&amp;C2&amp;","&amp;D2&amp;","&amp;E2&amp;","&amp;F2&amp;","&amp;G2&amp;","&amp;H2&amp;")"</f>
        <v>INSERT INTO cliente(nombre_cliente, apellido_cliente, telefono, direccion, correo, estado_civil, fecha_nacimiento,ciudad) VALUES (,,,,,,,)</v>
      </c>
    </row>
    <row r="3" spans="1:9" x14ac:dyDescent="0.25">
      <c r="I3" t="str">
        <f>+"INSERT INTO cliente("&amp;$A$1&amp;", "&amp;$B$1&amp;", "&amp;$C$1&amp;", "&amp;$D$1&amp;", "&amp;$E$1&amp;", "&amp;$F$1&amp;", "&amp;$G$1&amp;","&amp;$H$1&amp;") VALUES ("&amp;A3&amp;","&amp;B3&amp;","&amp;C3&amp;","&amp;D3&amp;","&amp;E3&amp;","&amp;F3&amp;","&amp;G3&amp;","&amp;H3&amp;")"</f>
        <v>INSERT INTO cliente(nombre_cliente, apellido_cliente, telefono, direccion, correo, estado_civil, fecha_nacimiento,ciudad) VALUES (,,,,,,,)</v>
      </c>
    </row>
    <row r="4" spans="1:9" x14ac:dyDescent="0.25">
      <c r="I4" t="str">
        <f t="shared" ref="I4:I6" si="0">+"INSERT INTO cliente("&amp;$A$1&amp;", "&amp;$B$1&amp;", "&amp;$C$1&amp;", "&amp;$D$1&amp;", "&amp;$E$1&amp;", "&amp;$F$1&amp;", "&amp;$G$1&amp;","&amp;$H$1&amp;") VALUES ("&amp;A4&amp;","&amp;B4&amp;","&amp;C4&amp;","&amp;D4&amp;","&amp;E4&amp;","&amp;F4&amp;","&amp;G4&amp;","&amp;H4&amp;")"</f>
        <v>INSERT INTO cliente(nombre_cliente, apellido_cliente, telefono, direccion, correo, estado_civil, fecha_nacimiento,ciudad) VALUES (,,,,,,,)</v>
      </c>
    </row>
    <row r="5" spans="1:9" x14ac:dyDescent="0.25">
      <c r="I5" t="str">
        <f t="shared" si="0"/>
        <v>INSERT INTO cliente(nombre_cliente, apellido_cliente, telefono, direccion, correo, estado_civil, fecha_nacimiento,ciudad) VALUES (,,,,,,,)</v>
      </c>
    </row>
    <row r="6" spans="1:9" x14ac:dyDescent="0.25">
      <c r="I6" t="str">
        <f t="shared" si="0"/>
        <v>INSERT INTO cliente(nombre_cliente, apellido_cliente, telefono, direccion, correo, estado_civil, fecha_nacimiento,ciudad) VALUES (,,,,,,,)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CBFB-7880-40B5-82BB-D3E0BBB43A44}">
  <sheetPr>
    <tabColor theme="1"/>
  </sheetPr>
  <dimension ref="A1:G12"/>
  <sheetViews>
    <sheetView workbookViewId="0">
      <selection activeCell="G9" sqref="G9:G12"/>
    </sheetView>
  </sheetViews>
  <sheetFormatPr baseColWidth="10" defaultRowHeight="15" x14ac:dyDescent="0.25"/>
  <sheetData>
    <row r="1" spans="1:7" x14ac:dyDescent="0.25">
      <c r="A1" t="s">
        <v>22</v>
      </c>
      <c r="B1" t="s">
        <v>23</v>
      </c>
      <c r="C1" t="s">
        <v>15</v>
      </c>
      <c r="D1" t="s">
        <v>24</v>
      </c>
      <c r="E1" t="s">
        <v>13</v>
      </c>
      <c r="F1" t="s">
        <v>91</v>
      </c>
    </row>
    <row r="2" spans="1:7" s="5" customFormat="1" x14ac:dyDescent="0.25">
      <c r="A2" s="5">
        <v>1</v>
      </c>
      <c r="B2" s="5">
        <v>3</v>
      </c>
      <c r="C2" s="5">
        <v>1</v>
      </c>
      <c r="D2" s="5">
        <f>+F2-E2</f>
        <v>31280</v>
      </c>
      <c r="E2" s="5">
        <f>+F2*0.08</f>
        <v>2720</v>
      </c>
      <c r="F2" s="5">
        <v>34000</v>
      </c>
      <c r="G2" s="5" t="str">
        <f>+"INSERT INTO facturacion("&amp;$A$1&amp;", "&amp;$B$1&amp;", "&amp;$C$1&amp;", "&amp;$D$1&amp;","&amp;$E$1&amp;", "&amp;$F$1&amp;") VALUES ("&amp;A2&amp;","&amp;B2&amp;","&amp;C2&amp;","&amp;D2&amp;","&amp;E2&amp;","&amp;F2&amp;");"</f>
        <v>INSERT INTO facturacion(id_cliente, id_empleado, id_sede, subtotal,impuesto, total) VALUES (1,3,1,31280,2720,34000);</v>
      </c>
    </row>
    <row r="3" spans="1:7" s="5" customFormat="1" x14ac:dyDescent="0.25">
      <c r="A3" s="5">
        <v>2</v>
      </c>
      <c r="B3" s="5">
        <v>2</v>
      </c>
      <c r="C3" s="5">
        <v>1</v>
      </c>
      <c r="D3" s="5">
        <f t="shared" ref="D3:D5" si="0">+F3-E3</f>
        <v>51520</v>
      </c>
      <c r="E3" s="5">
        <f>+F3*0.08</f>
        <v>4480</v>
      </c>
      <c r="F3" s="5">
        <v>56000</v>
      </c>
      <c r="G3" s="5" t="str">
        <f t="shared" ref="G3:G5" si="1">+"INSERT INTO facturacion("&amp;$A$1&amp;", "&amp;$B$1&amp;", "&amp;$C$1&amp;", "&amp;$D$1&amp;","&amp;$E$1&amp;", "&amp;$F$1&amp;") VALUES ("&amp;A3&amp;","&amp;B3&amp;","&amp;C3&amp;","&amp;D3&amp;","&amp;E3&amp;","&amp;F3&amp;");"</f>
        <v>INSERT INTO facturacion(id_cliente, id_empleado, id_sede, subtotal,impuesto, total) VALUES (2,2,1,51520,4480,56000);</v>
      </c>
    </row>
    <row r="4" spans="1:7" s="5" customFormat="1" x14ac:dyDescent="0.25">
      <c r="A4" s="5">
        <v>3</v>
      </c>
      <c r="B4" s="5">
        <v>2</v>
      </c>
      <c r="C4" s="5">
        <v>2</v>
      </c>
      <c r="D4" s="5">
        <f t="shared" si="0"/>
        <v>42320</v>
      </c>
      <c r="E4" s="5">
        <f>+F4*0.08</f>
        <v>3680</v>
      </c>
      <c r="F4" s="5">
        <v>46000</v>
      </c>
      <c r="G4" s="5" t="str">
        <f t="shared" si="1"/>
        <v>INSERT INTO facturacion(id_cliente, id_empleado, id_sede, subtotal,impuesto, total) VALUES (3,2,2,42320,3680,46000);</v>
      </c>
    </row>
    <row r="5" spans="1:7" x14ac:dyDescent="0.25">
      <c r="A5">
        <v>2</v>
      </c>
      <c r="B5">
        <v>1</v>
      </c>
      <c r="C5">
        <v>3</v>
      </c>
      <c r="D5">
        <f t="shared" si="0"/>
        <v>53360</v>
      </c>
      <c r="E5">
        <f>+F5*0.08</f>
        <v>4640</v>
      </c>
      <c r="F5">
        <v>58000</v>
      </c>
      <c r="G5" s="5" t="str">
        <f t="shared" si="1"/>
        <v>INSERT INTO facturacion(id_cliente, id_empleado, id_sede, subtotal,impuesto, total) VALUES (2,1,3,53360,4640,58000);</v>
      </c>
    </row>
    <row r="6" spans="1:7" x14ac:dyDescent="0.25">
      <c r="G6" t="str">
        <f>+"INSERT INTO cliente("&amp;$A$1&amp;", "&amp;$B$1&amp;", "&amp;$C$1&amp;", "&amp;$F$1&amp;", "&amp;$E$1&amp;") VALUES ("&amp;A6&amp;","&amp;B6&amp;","&amp;C6&amp;","&amp;F6&amp;","&amp;E6&amp;")"</f>
        <v>INSERT INTO cliente(id_cliente, id_empleado, id_sede, total, impuesto) VALUES (,,,,)</v>
      </c>
    </row>
    <row r="9" spans="1:7" x14ac:dyDescent="0.25">
      <c r="G9" t="s">
        <v>105</v>
      </c>
    </row>
    <row r="10" spans="1:7" x14ac:dyDescent="0.25">
      <c r="G10" t="s">
        <v>106</v>
      </c>
    </row>
    <row r="11" spans="1:7" x14ac:dyDescent="0.25">
      <c r="G11" t="s">
        <v>107</v>
      </c>
    </row>
    <row r="12" spans="1:7" x14ac:dyDescent="0.25">
      <c r="G12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9A1-178F-4D6B-8A3A-57702EAE8C72}">
  <sheetPr>
    <tabColor theme="1"/>
  </sheetPr>
  <dimension ref="A1:L20"/>
  <sheetViews>
    <sheetView tabSelected="1" workbookViewId="0">
      <selection activeCell="E13" sqref="E13:E20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 t="s">
        <v>27</v>
      </c>
      <c r="D1" t="s">
        <v>9</v>
      </c>
    </row>
    <row r="2" spans="1:12" s="5" customFormat="1" x14ac:dyDescent="0.25">
      <c r="A2" s="5">
        <v>1</v>
      </c>
      <c r="B2" s="5">
        <v>1</v>
      </c>
      <c r="C2" s="5">
        <v>1</v>
      </c>
      <c r="D2" s="5">
        <v>20000</v>
      </c>
      <c r="E2" s="5" t="str">
        <f>+"INSERT INTO productos_por_factura("&amp;$A$1&amp;", "&amp;$B$1&amp;", "&amp;$C$1&amp;", "&amp;$D$1&amp;") VALUES ("&amp;A2&amp;","&amp;B2&amp;","&amp;C2&amp;","&amp;D2&amp;");"</f>
        <v>INSERT INTO productos_por_factura(id_producto, id_factura, cantidad, precio) VALUES (1,1,1,20000);</v>
      </c>
      <c r="L2" s="5">
        <f>+C2*D2</f>
        <v>20000</v>
      </c>
    </row>
    <row r="3" spans="1:12" s="5" customFormat="1" x14ac:dyDescent="0.25">
      <c r="A3" s="5">
        <v>3</v>
      </c>
      <c r="B3" s="5">
        <v>1</v>
      </c>
      <c r="C3" s="5">
        <v>2</v>
      </c>
      <c r="D3" s="5">
        <v>7000</v>
      </c>
      <c r="E3" s="5" t="str">
        <f t="shared" ref="E3:E9" si="0">+"INSERT INTO productos_por_factura("&amp;$A$1&amp;", "&amp;$B$1&amp;", "&amp;$C$1&amp;", "&amp;$D$1&amp;") VALUES ("&amp;A3&amp;","&amp;B3&amp;","&amp;C3&amp;","&amp;D3&amp;");"</f>
        <v>INSERT INTO productos_por_factura(id_producto, id_factura, cantidad, precio) VALUES (3,1,2,7000);</v>
      </c>
      <c r="L3" s="5">
        <f t="shared" ref="L3:L9" si="1">+C3*D3</f>
        <v>14000</v>
      </c>
    </row>
    <row r="4" spans="1:12" s="5" customFormat="1" x14ac:dyDescent="0.25">
      <c r="A4" s="5">
        <v>2</v>
      </c>
      <c r="B4" s="5">
        <v>2</v>
      </c>
      <c r="C4" s="5">
        <v>2</v>
      </c>
      <c r="D4" s="5">
        <v>22000</v>
      </c>
      <c r="E4" s="5" t="str">
        <f t="shared" si="0"/>
        <v>INSERT INTO productos_por_factura(id_producto, id_factura, cantidad, precio) VALUES (2,2,2,22000);</v>
      </c>
      <c r="L4" s="5">
        <f t="shared" si="1"/>
        <v>44000</v>
      </c>
    </row>
    <row r="5" spans="1:12" s="5" customFormat="1" x14ac:dyDescent="0.25">
      <c r="A5" s="5">
        <v>4</v>
      </c>
      <c r="B5" s="5">
        <v>2</v>
      </c>
      <c r="C5" s="5">
        <v>2</v>
      </c>
      <c r="D5" s="5">
        <v>6000</v>
      </c>
      <c r="E5" s="5" t="str">
        <f t="shared" si="0"/>
        <v>INSERT INTO productos_por_factura(id_producto, id_factura, cantidad, precio) VALUES (4,2,2,6000);</v>
      </c>
      <c r="L5" s="5">
        <f t="shared" si="1"/>
        <v>12000</v>
      </c>
    </row>
    <row r="6" spans="1:12" s="5" customFormat="1" x14ac:dyDescent="0.25">
      <c r="A6" s="5">
        <v>1</v>
      </c>
      <c r="B6" s="5">
        <v>3</v>
      </c>
      <c r="C6" s="5">
        <v>2</v>
      </c>
      <c r="D6" s="5">
        <v>20000</v>
      </c>
      <c r="E6" s="5" t="str">
        <f t="shared" si="0"/>
        <v>INSERT INTO productos_por_factura(id_producto, id_factura, cantidad, precio) VALUES (1,3,2,20000);</v>
      </c>
      <c r="L6" s="5">
        <f t="shared" si="1"/>
        <v>40000</v>
      </c>
    </row>
    <row r="7" spans="1:12" s="5" customFormat="1" x14ac:dyDescent="0.25">
      <c r="A7" s="5">
        <v>4</v>
      </c>
      <c r="B7" s="5">
        <v>3</v>
      </c>
      <c r="C7" s="5">
        <v>1</v>
      </c>
      <c r="D7" s="5">
        <v>6000</v>
      </c>
      <c r="E7" s="5" t="str">
        <f t="shared" si="0"/>
        <v>INSERT INTO productos_por_factura(id_producto, id_factura, cantidad, precio) VALUES (4,3,1,6000);</v>
      </c>
      <c r="L7" s="5">
        <f t="shared" si="1"/>
        <v>6000</v>
      </c>
    </row>
    <row r="8" spans="1:12" x14ac:dyDescent="0.25">
      <c r="A8">
        <v>2</v>
      </c>
      <c r="B8">
        <v>4</v>
      </c>
      <c r="C8">
        <v>2</v>
      </c>
      <c r="D8">
        <v>22000</v>
      </c>
      <c r="E8" s="5" t="str">
        <f t="shared" si="0"/>
        <v>INSERT INTO productos_por_factura(id_producto, id_factura, cantidad, precio) VALUES (2,4,2,22000);</v>
      </c>
      <c r="L8">
        <f t="shared" si="1"/>
        <v>44000</v>
      </c>
    </row>
    <row r="9" spans="1:12" x14ac:dyDescent="0.25">
      <c r="A9">
        <v>3</v>
      </c>
      <c r="B9">
        <v>4</v>
      </c>
      <c r="C9">
        <v>2</v>
      </c>
      <c r="D9">
        <v>7000</v>
      </c>
      <c r="E9" s="5" t="str">
        <f t="shared" si="0"/>
        <v>INSERT INTO productos_por_factura(id_producto, id_factura, cantidad, precio) VALUES (3,4,2,7000);</v>
      </c>
      <c r="L9">
        <f t="shared" si="1"/>
        <v>14000</v>
      </c>
    </row>
    <row r="13" spans="1:12" x14ac:dyDescent="0.25">
      <c r="E13" t="s">
        <v>109</v>
      </c>
    </row>
    <row r="14" spans="1:12" x14ac:dyDescent="0.25">
      <c r="E14" t="s">
        <v>110</v>
      </c>
    </row>
    <row r="15" spans="1:12" x14ac:dyDescent="0.25">
      <c r="E15" t="s">
        <v>111</v>
      </c>
    </row>
    <row r="16" spans="1:12" x14ac:dyDescent="0.25">
      <c r="E16" t="s">
        <v>112</v>
      </c>
    </row>
    <row r="17" spans="5:5" x14ac:dyDescent="0.25">
      <c r="E17" t="s">
        <v>113</v>
      </c>
    </row>
    <row r="18" spans="5:5" x14ac:dyDescent="0.25">
      <c r="E18" t="s">
        <v>114</v>
      </c>
    </row>
    <row r="19" spans="5:5" x14ac:dyDescent="0.25">
      <c r="E19" t="s">
        <v>115</v>
      </c>
    </row>
    <row r="20" spans="5:5" x14ac:dyDescent="0.25">
      <c r="E2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CLIENTE</vt:lpstr>
      <vt:lpstr>SEDES</vt:lpstr>
      <vt:lpstr>RECURSO_HUMANO</vt:lpstr>
      <vt:lpstr>MENU</vt:lpstr>
      <vt:lpstr>INVENTARIO</vt:lpstr>
      <vt:lpstr>FACTURACION</vt:lpstr>
      <vt:lpstr>PRODUCTOS_POR_FACTURA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ctobon</dc:creator>
  <cp:lastModifiedBy>ctobon</cp:lastModifiedBy>
  <dcterms:created xsi:type="dcterms:W3CDTF">2021-09-04T03:00:43Z</dcterms:created>
  <dcterms:modified xsi:type="dcterms:W3CDTF">2021-09-06T03:39:41Z</dcterms:modified>
</cp:coreProperties>
</file>