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025"/>
  <workbookPr/>
  <mc:AlternateContent xmlns:mc="http://schemas.openxmlformats.org/markup-compatibility/2006">
    <mc:Choice Requires="x15">
      <x15ac:absPath xmlns:x15ac="http://schemas.microsoft.com/office/spreadsheetml/2010/11/ac" url="D:\22dh111878\"/>
    </mc:Choice>
  </mc:AlternateContent>
  <xr:revisionPtr revIDLastSave="0" documentId="13_ncr:1_{0B5194A1-D540-4C28-8ECF-0A2674F9E1EB}" xr6:coauthVersionLast="47" xr6:coauthVersionMax="47" xr10:uidLastSave="{00000000-0000-0000-0000-000000000000}"/>
  <bookViews>
    <workbookView xWindow="-108" yWindow="-108" windowWidth="23256" windowHeight="12456" activeTab="6" xr2:uid="{00000000-000D-0000-FFFF-FFFF00000000}"/>
  </bookViews>
  <sheets>
    <sheet name="B1" sheetId="1" r:id="rId1"/>
    <sheet name="B3" sheetId="3" r:id="rId2"/>
    <sheet name="B4" sheetId="4" r:id="rId3"/>
    <sheet name="B7" sheetId="9" r:id="rId4"/>
    <sheet name="B5" sheetId="5" r:id="rId5"/>
    <sheet name="B8" sheetId="8" r:id="rId6"/>
    <sheet name="B6" sheetId="6" r:id="rId7"/>
    <sheet name="B9" sheetId="7" r:id="rId8"/>
    <sheet name="B2" sheetId="2" r:id="rId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42" i="4" l="1"/>
  <c r="H41" i="4"/>
  <c r="H38" i="4"/>
  <c r="H39" i="4"/>
  <c r="H40" i="4"/>
  <c r="H37" i="4"/>
  <c r="H36" i="4"/>
  <c r="H35" i="4"/>
  <c r="H34" i="4"/>
  <c r="H33" i="4"/>
  <c r="H32" i="4"/>
  <c r="H31" i="4"/>
  <c r="H30" i="4"/>
  <c r="H29" i="4"/>
  <c r="H26" i="4"/>
  <c r="H28" i="4"/>
  <c r="H27" i="4"/>
  <c r="H25" i="4"/>
  <c r="H24" i="4"/>
  <c r="H23" i="4"/>
  <c r="H22" i="4"/>
  <c r="D66" i="1"/>
  <c r="D62" i="1"/>
</calcChain>
</file>

<file path=xl/sharedStrings.xml><?xml version="1.0" encoding="utf-8"?>
<sst xmlns="http://schemas.openxmlformats.org/spreadsheetml/2006/main" count="334" uniqueCount="221">
  <si>
    <t>Với  đầu vào là chỉ số mới và chỉ số cũ</t>
  </si>
  <si>
    <t>Viết test case cho việc rút tiền ở máy ATM</t>
  </si>
  <si>
    <t>Đề bài:</t>
  </si>
  <si>
    <r>
      <t xml:space="preserve">Bạn được giao nhiệm vụ kiểm thử một </t>
    </r>
    <r>
      <rPr>
        <b/>
        <sz val="11"/>
        <color theme="1"/>
        <rFont val="Calibri"/>
        <family val="2"/>
        <charset val="163"/>
        <scheme val="minor"/>
      </rPr>
      <t>hệ thống tính lương</t>
    </r>
    <r>
      <rPr>
        <sz val="11"/>
        <color theme="1"/>
        <rFont val="Calibri"/>
        <family val="2"/>
        <charset val="163"/>
        <scheme val="minor"/>
      </rPr>
      <t xml:space="preserve"> cho nhân viên. Hệ thống này tính lương dựa trên các yếu tố sau:</t>
    </r>
  </si>
  <si>
    <r>
      <t>1. Mức lương cơ bản</t>
    </r>
    <r>
      <rPr>
        <sz val="11"/>
        <color theme="1"/>
        <rFont val="Calibri"/>
        <family val="2"/>
        <charset val="163"/>
        <scheme val="minor"/>
      </rPr>
      <t>: Được nhập vào hệ thống (là một số nguyên dương, đơn vị triệu đồng).</t>
    </r>
  </si>
  <si>
    <r>
      <t>2. Hệ số thâm niên</t>
    </r>
    <r>
      <rPr>
        <sz val="11"/>
        <color theme="1"/>
        <rFont val="Calibri"/>
        <family val="2"/>
        <charset val="163"/>
        <scheme val="minor"/>
      </rPr>
      <t>: Được tính dựa trên số năm kinh nghiệm, với các quy tắc sau:</t>
    </r>
  </si>
  <si>
    <t>0 - 5 năm: Hệ số = 1.0</t>
  </si>
  <si>
    <t>6 - 10 năm: Hệ số = 1.2</t>
  </si>
  <si>
    <t>11 - 20 năm: Hệ số = 1.5</t>
  </si>
  <si>
    <t>Trên 20 năm: Hệ số = 2.0</t>
  </si>
  <si>
    <r>
      <t>3. Hệ số học vị</t>
    </r>
    <r>
      <rPr>
        <sz val="11"/>
        <color theme="1"/>
        <rFont val="Calibri"/>
        <family val="2"/>
        <charset val="163"/>
        <scheme val="minor"/>
      </rPr>
      <t>: Được áp dụng như sau:</t>
    </r>
  </si>
  <si>
    <t>Không có bằng cấp: Hệ số = 1.0</t>
  </si>
  <si>
    <t>Cử nhân: Hệ số = 1.1</t>
  </si>
  <si>
    <t>Thạc sĩ: Hệ số = 1.3</t>
  </si>
  <si>
    <t>Tiến sĩ: Hệ số = 1.5</t>
  </si>
  <si>
    <r>
      <t>4. Công thức tính lương</t>
    </r>
    <r>
      <rPr>
        <sz val="11"/>
        <color theme="1"/>
        <rFont val="Calibri"/>
        <family val="2"/>
        <charset val="163"/>
        <scheme val="minor"/>
      </rPr>
      <t>:</t>
    </r>
  </si>
  <si>
    <r>
      <t>5. Yêu cầu của hệ thống</t>
    </r>
    <r>
      <rPr>
        <sz val="11"/>
        <color theme="1"/>
        <rFont val="Calibri"/>
        <family val="2"/>
        <charset val="163"/>
        <scheme val="minor"/>
      </rPr>
      <t>:</t>
    </r>
  </si>
  <si>
    <r>
      <t xml:space="preserve">Số năm kinh nghiệm phải nằm trong khoảng từ </t>
    </r>
    <r>
      <rPr>
        <b/>
        <sz val="11"/>
        <color theme="1"/>
        <rFont val="Calibri"/>
        <family val="2"/>
        <charset val="163"/>
        <scheme val="minor"/>
      </rPr>
      <t>0 đến 40 năm</t>
    </r>
    <r>
      <rPr>
        <sz val="11"/>
        <color theme="1"/>
        <rFont val="Calibri"/>
        <family val="2"/>
        <charset val="163"/>
        <scheme val="minor"/>
      </rPr>
      <t>.</t>
    </r>
  </si>
  <si>
    <t>Học vị phải là một trong các lựa chọn hợp lệ: Không có bằng cấp, Cử nhân, Thạc sĩ, Tiến sĩ.</t>
  </si>
  <si>
    <t>Thực hiện test cases để test hệ thống trên</t>
  </si>
  <si>
    <r>
      <t xml:space="preserve">Bạn được giao nhiệm vụ kiểm thử chức năng </t>
    </r>
    <r>
      <rPr>
        <b/>
        <sz val="11"/>
        <color theme="1"/>
        <rFont val="Calibri"/>
        <family val="2"/>
        <charset val="163"/>
        <scheme val="minor"/>
      </rPr>
      <t>đăng ký tài khoản</t>
    </r>
    <r>
      <rPr>
        <sz val="11"/>
        <color theme="1"/>
        <rFont val="Calibri"/>
        <family val="2"/>
        <charset val="163"/>
        <scheme val="minor"/>
      </rPr>
      <t xml:space="preserve"> của một ứng dụng. Hệ thống có các quy tắc như sau:</t>
    </r>
  </si>
  <si>
    <r>
      <t>1. Trường Họ và Tên</t>
    </r>
    <r>
      <rPr>
        <sz val="11"/>
        <color theme="1"/>
        <rFont val="Calibri"/>
        <family val="2"/>
        <charset val="163"/>
        <scheme val="minor"/>
      </rPr>
      <t>: Bắt buộc, không được để trống.</t>
    </r>
  </si>
  <si>
    <r>
      <t>2. Trường Tuổi</t>
    </r>
    <r>
      <rPr>
        <sz val="11"/>
        <color theme="1"/>
        <rFont val="Calibri"/>
        <family val="2"/>
        <charset val="163"/>
        <scheme val="minor"/>
      </rPr>
      <t xml:space="preserve">: Phải nằm trong khoảng từ </t>
    </r>
    <r>
      <rPr>
        <b/>
        <sz val="11"/>
        <color theme="1"/>
        <rFont val="Calibri"/>
        <family val="2"/>
        <charset val="163"/>
        <scheme val="minor"/>
      </rPr>
      <t>18 đến 60</t>
    </r>
    <r>
      <rPr>
        <sz val="11"/>
        <color theme="1"/>
        <rFont val="Calibri"/>
        <family val="2"/>
        <charset val="163"/>
        <scheme val="minor"/>
      </rPr>
      <t xml:space="preserve"> tuổi.</t>
    </r>
  </si>
  <si>
    <r>
      <t>3. Trường Giới tính</t>
    </r>
    <r>
      <rPr>
        <sz val="11"/>
        <color theme="1"/>
        <rFont val="Calibri"/>
        <family val="2"/>
        <charset val="163"/>
        <scheme val="minor"/>
      </rPr>
      <t xml:space="preserve">: Có 2 lựa chọn là </t>
    </r>
    <r>
      <rPr>
        <b/>
        <sz val="11"/>
        <color theme="1"/>
        <rFont val="Calibri"/>
        <family val="2"/>
        <charset val="163"/>
        <scheme val="minor"/>
      </rPr>
      <t>Nam</t>
    </r>
    <r>
      <rPr>
        <sz val="11"/>
        <color theme="1"/>
        <rFont val="Calibri"/>
        <family val="2"/>
        <charset val="163"/>
        <scheme val="minor"/>
      </rPr>
      <t xml:space="preserve"> hoặc </t>
    </r>
    <r>
      <rPr>
        <b/>
        <sz val="11"/>
        <color theme="1"/>
        <rFont val="Calibri"/>
        <family val="2"/>
        <charset val="163"/>
        <scheme val="minor"/>
      </rPr>
      <t>Nữ</t>
    </r>
    <r>
      <rPr>
        <sz val="11"/>
        <color theme="1"/>
        <rFont val="Calibri"/>
        <family val="2"/>
        <charset val="163"/>
        <scheme val="minor"/>
      </rPr>
      <t>.</t>
    </r>
  </si>
  <si>
    <r>
      <t>4. Trường Quốc tịch</t>
    </r>
    <r>
      <rPr>
        <sz val="11"/>
        <color theme="1"/>
        <rFont val="Calibri"/>
        <family val="2"/>
        <charset val="163"/>
        <scheme val="minor"/>
      </rPr>
      <t>: Hệ thống hỗ trợ các quốc gia sau:</t>
    </r>
  </si>
  <si>
    <t>Việt Nam</t>
  </si>
  <si>
    <t>Hoa Kỳ</t>
  </si>
  <si>
    <t>Anh</t>
  </si>
  <si>
    <t>Nhật Bản</t>
  </si>
  <si>
    <r>
      <t>5. Trường Đồng ý với điều khoản</t>
    </r>
    <r>
      <rPr>
        <sz val="11"/>
        <color theme="1"/>
        <rFont val="Calibri"/>
        <family val="2"/>
        <charset val="163"/>
        <scheme val="minor"/>
      </rPr>
      <t xml:space="preserve">: Người dùng phải </t>
    </r>
    <r>
      <rPr>
        <b/>
        <sz val="11"/>
        <color theme="1"/>
        <rFont val="Calibri"/>
        <family val="2"/>
        <charset val="163"/>
        <scheme val="minor"/>
      </rPr>
      <t>đồng ý</t>
    </r>
    <r>
      <rPr>
        <sz val="11"/>
        <color theme="1"/>
        <rFont val="Calibri"/>
        <family val="2"/>
        <charset val="163"/>
        <scheme val="minor"/>
      </rPr>
      <t xml:space="preserve"> với điều khoản để hoàn tất đăng ký.</t>
    </r>
  </si>
  <si>
    <t>Hệ thống sẽ thực hiện đăng ký thành công nếu tất cả các trường được nhập đúng quy tắc. Nếu có bất kỳ trường nào không đúng, hệ thống sẽ hiển thị thông báo lỗi.</t>
  </si>
  <si>
    <t>Lương  = Lương cơ bản * Hệ số thâm niên * Hệ số học vị.</t>
  </si>
  <si>
    <r>
      <t xml:space="preserve">Mức lương cơ bản phải nằm trong khoảng từ </t>
    </r>
    <r>
      <rPr>
        <b/>
        <sz val="11"/>
        <color theme="1"/>
        <rFont val="Calibri"/>
        <family val="2"/>
        <charset val="163"/>
        <scheme val="minor"/>
      </rPr>
      <t>5 triệu</t>
    </r>
    <r>
      <rPr>
        <sz val="11"/>
        <color theme="1"/>
        <rFont val="Calibri"/>
        <family val="2"/>
        <charset val="163"/>
        <scheme val="minor"/>
      </rPr>
      <t xml:space="preserve"> đến </t>
    </r>
    <r>
      <rPr>
        <b/>
        <sz val="11"/>
        <color theme="1"/>
        <rFont val="Calibri"/>
        <family val="2"/>
        <charset val="163"/>
        <scheme val="minor"/>
      </rPr>
      <t>100 triệu, lương này thỏa thuận khi nhận nhân viên vào</t>
    </r>
  </si>
  <si>
    <t xml:space="preserve">Lương thực lãnh = Lương - BHXH - BHYT - BHTaiNan  - Thuế TNCN </t>
  </si>
  <si>
    <t>Các loại BHXH, BHYT tai nạn, thất nghiệp và thuế TNCN được tính theo quy định hiện hành của nhà nước</t>
  </si>
  <si>
    <t xml:space="preserve">Biết rằng mỗi ngày không được rút quá 100 triệu </t>
  </si>
  <si>
    <t xml:space="preserve">Bài 3: </t>
  </si>
  <si>
    <t>Bài 4:</t>
  </si>
  <si>
    <t>Bài 5:</t>
  </si>
  <si>
    <t>App messenger và facebook không cập nhật ảnh đại diện khi user thay đổi ảnh</t>
  </si>
  <si>
    <t>A</t>
  </si>
  <si>
    <t>B</t>
  </si>
  <si>
    <t>các trường hợp kiểm thử</t>
  </si>
  <si>
    <t>Invalid</t>
  </si>
  <si>
    <t>valid</t>
  </si>
  <si>
    <t>số nguyên</t>
  </si>
  <si>
    <t>Kết quả mong muốn</t>
  </si>
  <si>
    <t>STT</t>
  </si>
  <si>
    <t>Dữ liệu nhập</t>
  </si>
  <si>
    <t>A = 2, B = 4</t>
  </si>
  <si>
    <t>A =,B =</t>
  </si>
  <si>
    <t>Báo lỗi" B không phải là số"</t>
  </si>
  <si>
    <t>Báo lỗi "A và B không được để trống"</t>
  </si>
  <si>
    <t>A = 10, B =ads</t>
  </si>
  <si>
    <t>A = sdas, B =1</t>
  </si>
  <si>
    <t>Báo lỗi "A và B không phải là số"</t>
  </si>
  <si>
    <t>A = sdsb, B = sa</t>
  </si>
  <si>
    <t>Báo lỗi "A không phải là số"</t>
  </si>
  <si>
    <t>Không phải số, số thập phân, khoảng trống</t>
  </si>
  <si>
    <t>Khoảng trống, không phải số, số thập phân</t>
  </si>
  <si>
    <t>A = 1.4, B =1</t>
  </si>
  <si>
    <t>Báo lỗi "A không phải số nguyên"</t>
  </si>
  <si>
    <t>A = 4, B =9.7</t>
  </si>
  <si>
    <t>Báo lỗi "B không phải là số nguyên"</t>
  </si>
  <si>
    <t>A = 2.2, B = 5.5</t>
  </si>
  <si>
    <t>Báo lỗi "A và B không phải là số nguyên</t>
  </si>
  <si>
    <t>Số lượng số nguyên</t>
  </si>
  <si>
    <t>Số nguyên</t>
  </si>
  <si>
    <t>&gt;0</t>
  </si>
  <si>
    <t>-60 &lt; X &lt; 60</t>
  </si>
  <si>
    <t>X &lt;= -60, X&gt;=60</t>
  </si>
  <si>
    <t>-59</t>
  </si>
  <si>
    <t>-60</t>
  </si>
  <si>
    <t>-58</t>
  </si>
  <si>
    <t>Số lượng số nguyên:0
Số nguyên:</t>
  </si>
  <si>
    <t>Số lượng số nguyên:3
Số nguyên:-59, -58, 58</t>
  </si>
  <si>
    <t>Valid</t>
  </si>
  <si>
    <t>Số lượng số nguyên:3
Số nguyên:-59, -58, 60</t>
  </si>
  <si>
    <t>Báo lỗi "Nhiệt độ không thuộc thuộc trong khoảng -60 &lt; X &lt; 60"</t>
  </si>
  <si>
    <t>Số lượng số nguyên:3
Số nguyên:-59, -58, -60</t>
  </si>
  <si>
    <t>Báo lỗi "Nhiệt độ không được để trống"</t>
  </si>
  <si>
    <t>Số lượng số nguyên:3
Số nguyên:-58, 58, 59</t>
  </si>
  <si>
    <t>invalid</t>
  </si>
  <si>
    <t>X&lt;0</t>
  </si>
  <si>
    <t>Chỉ số mới</t>
  </si>
  <si>
    <t>Chỉ số cũ</t>
  </si>
  <si>
    <t>Báo lỗi "chỉ số mới không được âm"</t>
  </si>
  <si>
    <t>Họ và tên</t>
  </si>
  <si>
    <t>Kí tự</t>
  </si>
  <si>
    <t>Số, để trống</t>
  </si>
  <si>
    <t>Tuổi</t>
  </si>
  <si>
    <t>17&lt;X&lt;61</t>
  </si>
  <si>
    <t>X&lt;18, X&gt;60</t>
  </si>
  <si>
    <t>Giới tính</t>
  </si>
  <si>
    <t>Nam, nữ</t>
  </si>
  <si>
    <t>để trống</t>
  </si>
  <si>
    <t>Quốc tịch</t>
  </si>
  <si>
    <t>VN, Mỹ, Anh, Nhật Bản</t>
  </si>
  <si>
    <t>Đồng ý</t>
  </si>
  <si>
    <t>Bỏ trống</t>
  </si>
  <si>
    <t>bỏ trống, Quốc gia khác</t>
  </si>
  <si>
    <t>Điều khoản</t>
  </si>
  <si>
    <t>Nữ</t>
  </si>
  <si>
    <t>Nam</t>
  </si>
  <si>
    <t>Báo lỗi "Tên không phải số, không để trống"</t>
  </si>
  <si>
    <t>Báo lỗi "Tuổi phải trong khoảng từ 18 - 60 tuổi"</t>
  </si>
  <si>
    <t>Thông báo "Đăng kí thành công"</t>
  </si>
  <si>
    <t>Phạm N</t>
  </si>
  <si>
    <t>Lê B</t>
  </si>
  <si>
    <t>Nguyễn C</t>
  </si>
  <si>
    <t>Nguyễn B</t>
  </si>
  <si>
    <t>Tạ B</t>
  </si>
  <si>
    <t>Ngô V</t>
  </si>
  <si>
    <t>Nguyễn M</t>
  </si>
  <si>
    <t>Lệ A</t>
  </si>
  <si>
    <t>Báo lỗi "Giới tính không được bỏ trống"</t>
  </si>
  <si>
    <t>Bỉ</t>
  </si>
  <si>
    <t>Báo lỗi "Quốc tịch này không được hỗ trợ"</t>
  </si>
  <si>
    <t>Báo lỗi "Vui lòng đồng ý các điều khoản"</t>
  </si>
  <si>
    <t>UserName</t>
  </si>
  <si>
    <t>City</t>
  </si>
  <si>
    <t>Postal Code</t>
  </si>
  <si>
    <t>số kí tự: 5&lt;X&lt;12</t>
  </si>
  <si>
    <t>Số kí tự: X&lt;6 và X&gt;12</t>
  </si>
  <si>
    <t>tuổi: 17 &lt; X &lt; 65</t>
  </si>
  <si>
    <t>tuổi: X&lt;18 và X &gt;64</t>
  </si>
  <si>
    <t>age</t>
  </si>
  <si>
    <t>Ottawa, Toronto, Montreal, Halifax</t>
  </si>
  <si>
    <t>bỏ trống, city khác</t>
  </si>
  <si>
    <t>số kí tự: X=6, số luân phiên chữ</t>
  </si>
  <si>
    <t>Số kí tự: X&lt;6 và X&gt;6
chữ và số không luân phiên</t>
  </si>
  <si>
    <t>thời điểm bắt đầu</t>
  </si>
  <si>
    <t>thời gian</t>
  </si>
  <si>
    <t>time</t>
  </si>
  <si>
    <t>số phút&gt;0</t>
  </si>
  <si>
    <t>số phút&lt;0</t>
  </si>
  <si>
    <t>giảm 50% và tính thuế</t>
  </si>
  <si>
    <t>không giảm</t>
  </si>
  <si>
    <t>tg bắt đầu 8h đến 18h
tg&lt;60</t>
  </si>
  <si>
    <t>tg bắt đầu 8h đến 18h
tg&gt;60</t>
  </si>
  <si>
    <t>Giảm 15%</t>
  </si>
  <si>
    <t>tg bắt đầu 18h đến 8h
tg&lt;60</t>
  </si>
  <si>
    <t>tg bắt đầu 18h đến 8h
tg&gt;60</t>
  </si>
  <si>
    <t>(tg * 0.4) *104%</t>
  </si>
  <si>
    <t>((tg * 0.4)*0.85) *104%</t>
  </si>
  <si>
    <t>((tg * 0.4)*0.5) *104%</t>
  </si>
  <si>
    <t>(((tg * 0.4)*0.5)*0.85) *104%</t>
  </si>
  <si>
    <t>Lương</t>
  </si>
  <si>
    <t>Số năm</t>
  </si>
  <si>
    <t>Học vị</t>
  </si>
  <si>
    <t>Không có bằng cấp, Cử nhân, Thạc sĩ, Tiến sĩ</t>
  </si>
  <si>
    <t>X &lt; 41, X=0</t>
  </si>
  <si>
    <t>X &lt;5.000.000
x&gt;100.000.000</t>
  </si>
  <si>
    <t>X &gt; 40
X &lt; 0</t>
  </si>
  <si>
    <t>Bỏ trống
bằng khác</t>
  </si>
  <si>
    <t>4.999.999 &lt; X
X&lt; 100.000.000</t>
  </si>
  <si>
    <t>Thời điểm kết thúc</t>
  </si>
  <si>
    <t>Khác với time</t>
  </si>
  <si>
    <t>khác với time</t>
  </si>
  <si>
    <t>condition</t>
  </si>
  <si>
    <t>start (18h-8h)</t>
  </si>
  <si>
    <t>end (18h-8h)</t>
  </si>
  <si>
    <t>time = a (a&lt;60)</t>
  </si>
  <si>
    <t>Output</t>
  </si>
  <si>
    <t>sau thuế</t>
  </si>
  <si>
    <t>T</t>
  </si>
  <si>
    <t>F</t>
  </si>
  <si>
    <t>Action</t>
  </si>
  <si>
    <t>trước thuế</t>
  </si>
  <si>
    <t>giảm 50% rồi giảm 15% và tính thuế</t>
  </si>
  <si>
    <t xml:space="preserve">trường hợp chỉ có 2 condition </t>
  </si>
  <si>
    <t>trường hợp 3 condition</t>
  </si>
  <si>
    <t>Execute</t>
  </si>
  <si>
    <t>(8-start *0.5+end-8)
*0.4*104%</t>
  </si>
  <si>
    <t>(8-start *0.5+end-8)
*0.4</t>
  </si>
  <si>
    <t>(8-start *0.5+end-8)
*0.4*0.85</t>
  </si>
  <si>
    <t>(8-start *0.5+end-8)
*0.4*0.85*104%</t>
  </si>
  <si>
    <t>(8-start *0.5)
*0.4</t>
  </si>
  <si>
    <t>(8-start *0.5)
*0.4*104%</t>
  </si>
  <si>
    <t>(8-start *0.5)
*0.4*0.85</t>
  </si>
  <si>
    <t>(8-start *0.5)
*0.4*0.85*104%</t>
  </si>
  <si>
    <t>(end-8)*0.4</t>
  </si>
  <si>
    <t>(end-8)*0.4*104%</t>
  </si>
  <si>
    <t>(end-8)
 *0.4*0.85</t>
  </si>
  <si>
    <t>(end-8)
*0.4*0.85
*104%</t>
  </si>
  <si>
    <t>_</t>
  </si>
  <si>
    <t>TC1</t>
  </si>
  <si>
    <t>TC2</t>
  </si>
  <si>
    <t>TC3</t>
  </si>
  <si>
    <t>TC4</t>
  </si>
  <si>
    <t>TC5</t>
  </si>
  <si>
    <t>TC6</t>
  </si>
  <si>
    <t>TC7</t>
  </si>
  <si>
    <t>TC8</t>
  </si>
  <si>
    <t>được tham gia</t>
  </si>
  <si>
    <t>không được tham gia</t>
  </si>
  <si>
    <t>&lt;21 và &gt;80</t>
  </si>
  <si>
    <t>tuổi</t>
  </si>
  <si>
    <t>hồ sơ</t>
  </si>
  <si>
    <t>&gt;=21 và &lt;=80</t>
  </si>
  <si>
    <t>&lt;=6 yêu cầu bồi thường</t>
  </si>
  <si>
    <t>&gt;6 yc bồi thường</t>
  </si>
  <si>
    <t>nam</t>
  </si>
  <si>
    <t>21 - 27</t>
  </si>
  <si>
    <t>ycbt = 0</t>
  </si>
  <si>
    <t>nữ</t>
  </si>
  <si>
    <t>cả 2</t>
  </si>
  <si>
    <t>ycbt&lt;4</t>
  </si>
  <si>
    <t>2%gtxe+900k</t>
  </si>
  <si>
    <t>2%gtxe+700k</t>
  </si>
  <si>
    <t>2%gtxe+1tr1</t>
  </si>
  <si>
    <t>ycbt&gt;4</t>
  </si>
  <si>
    <t>k đc tham gia</t>
  </si>
  <si>
    <t>28-80</t>
  </si>
  <si>
    <t>2%gtxe+400k</t>
  </si>
  <si>
    <t>2%gtxe+900</t>
  </si>
  <si>
    <t>là nam</t>
  </si>
  <si>
    <t>tuổi &gt;80</t>
  </si>
  <si>
    <t>tuổi &lt;21</t>
  </si>
  <si>
    <t>ycbt=0</t>
  </si>
  <si>
    <t>tuổi &lt;28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</si>
</sst>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charset val="163"/>
      <scheme val="minor"/>
    </font>
    <font>
      <b/>
      <sz val="11"/>
      <color theme="1"/>
      <name val="Calibri"/>
      <family val="2"/>
      <charset val="163"/>
      <scheme val="minor"/>
    </font>
    <font>
      <sz val="14"/>
      <color theme="1"/>
      <name val="Calibri"/>
      <family val="2"/>
      <charset val="163"/>
      <scheme val="minor"/>
    </font>
    <font>
      <sz val="16"/>
      <color theme="1"/>
      <name val="Calibri"/>
      <family val="2"/>
      <charset val="163"/>
      <scheme val="minor"/>
    </font>
    <font>
      <sz val="18"/>
      <color theme="1"/>
      <name val="Calibri"/>
      <family val="2"/>
      <charset val="163"/>
      <scheme val="minor"/>
    </font>
    <font>
      <b/>
      <sz val="13.5"/>
      <color theme="1"/>
      <name val="Calibri"/>
      <family val="2"/>
      <charset val="163"/>
      <scheme val="minor"/>
    </font>
    <font>
      <sz val="16"/>
      <color rgb="FFFF0000"/>
      <name val="Calibri"/>
      <family val="2"/>
      <charset val="163"/>
      <scheme val="minor"/>
    </font>
    <font>
      <sz val="13"/>
      <color theme="1"/>
      <name val="Times New Roman"/>
      <family val="1"/>
    </font>
    <font>
      <sz val="8"/>
      <name val="Calibri"/>
      <family val="2"/>
      <charset val="163"/>
      <scheme val="minor"/>
    </font>
    <font>
      <sz val="13"/>
      <color theme="1"/>
      <name val="Calibri"/>
      <family val="2"/>
      <charset val="163"/>
      <scheme val="minor"/>
    </font>
  </fonts>
  <fills count="8">
    <fill>
      <patternFill patternType="none"/>
    </fill>
    <fill>
      <patternFill patternType="gray125"/>
    </fill>
    <fill>
      <patternFill patternType="solid">
        <fgColor theme="9" tint="0.39997558519241921"/>
        <bgColor indexed="64"/>
      </patternFill>
    </fill>
    <fill>
      <patternFill patternType="solid">
        <fgColor rgb="FFFFFF00"/>
        <bgColor indexed="64"/>
      </patternFill>
    </fill>
    <fill>
      <patternFill patternType="solid">
        <fgColor theme="9"/>
        <bgColor indexed="64"/>
      </patternFill>
    </fill>
    <fill>
      <patternFill patternType="solid">
        <fgColor rgb="FFFFFF66"/>
        <bgColor indexed="64"/>
      </patternFill>
    </fill>
    <fill>
      <patternFill patternType="solid">
        <fgColor theme="7" tint="0.79998168889431442"/>
        <bgColor indexed="64"/>
      </patternFill>
    </fill>
    <fill>
      <patternFill patternType="solid">
        <fgColor theme="0" tint="-0.14999847407452621"/>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ck">
        <color indexed="64"/>
      </left>
      <right style="thick">
        <color indexed="64"/>
      </right>
      <top style="thick">
        <color indexed="64"/>
      </top>
      <bottom style="thick">
        <color indexed="64"/>
      </bottom>
      <diagonal/>
    </border>
    <border>
      <left style="thick">
        <color indexed="64"/>
      </left>
      <right style="thick">
        <color indexed="64"/>
      </right>
      <top style="thick">
        <color indexed="64"/>
      </top>
      <bottom style="thin">
        <color indexed="64"/>
      </bottom>
      <diagonal/>
    </border>
    <border>
      <left style="thick">
        <color indexed="64"/>
      </left>
      <right style="thick">
        <color indexed="64"/>
      </right>
      <top style="thin">
        <color indexed="64"/>
      </top>
      <bottom style="thick">
        <color indexed="64"/>
      </bottom>
      <diagonal/>
    </border>
    <border>
      <left/>
      <right style="thin">
        <color indexed="64"/>
      </right>
      <top/>
      <bottom/>
      <diagonal/>
    </border>
  </borders>
  <cellStyleXfs count="1">
    <xf numFmtId="0" fontId="0" fillId="0" borderId="0"/>
  </cellStyleXfs>
  <cellXfs count="43">
    <xf numFmtId="0" fontId="0" fillId="0" borderId="0" xfId="0"/>
    <xf numFmtId="0" fontId="2" fillId="0" borderId="0" xfId="0" applyFont="1"/>
    <xf numFmtId="0" fontId="3" fillId="0" borderId="0" xfId="0" applyFont="1"/>
    <xf numFmtId="0" fontId="4" fillId="0" borderId="0" xfId="0" applyFont="1"/>
    <xf numFmtId="0" fontId="5" fillId="0" borderId="0" xfId="0" applyFont="1" applyAlignment="1">
      <alignment vertical="center"/>
    </xf>
    <xf numFmtId="0" fontId="0" fillId="0" borderId="0" xfId="0" applyAlignment="1">
      <alignment horizontal="left" vertical="center" indent="1"/>
    </xf>
    <xf numFmtId="0" fontId="1" fillId="0" borderId="0" xfId="0" applyFont="1" applyAlignment="1">
      <alignment horizontal="left" vertical="center" indent="1"/>
    </xf>
    <xf numFmtId="0" fontId="0" fillId="0" borderId="0" xfId="0" applyAlignment="1">
      <alignment horizontal="left" vertical="center" indent="2"/>
    </xf>
    <xf numFmtId="0" fontId="6" fillId="0" borderId="0" xfId="0" applyFont="1" applyAlignment="1">
      <alignment horizontal="left" vertical="center" indent="2"/>
    </xf>
    <xf numFmtId="0" fontId="6" fillId="0" borderId="0" xfId="0" applyFont="1"/>
    <xf numFmtId="0" fontId="7" fillId="0" borderId="0" xfId="0" applyFont="1"/>
    <xf numFmtId="0" fontId="0" fillId="0" borderId="1" xfId="0" applyBorder="1"/>
    <xf numFmtId="0" fontId="0" fillId="0" borderId="0" xfId="0"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vertical="center" wrapText="1"/>
    </xf>
    <xf numFmtId="0" fontId="0" fillId="0" borderId="1" xfId="0" quotePrefix="1" applyBorder="1" applyAlignment="1">
      <alignment horizontal="center" vertical="center" wrapText="1"/>
    </xf>
    <xf numFmtId="0" fontId="0" fillId="0" borderId="0" xfId="0" quotePrefix="1"/>
    <xf numFmtId="0" fontId="0" fillId="2" borderId="0" xfId="0" quotePrefix="1" applyFill="1"/>
    <xf numFmtId="0" fontId="0" fillId="2" borderId="0" xfId="0" applyFill="1"/>
    <xf numFmtId="0" fontId="0" fillId="3" borderId="0" xfId="0" quotePrefix="1" applyFill="1"/>
    <xf numFmtId="0" fontId="0" fillId="3" borderId="0" xfId="0" applyFill="1"/>
    <xf numFmtId="0" fontId="0" fillId="0" borderId="1" xfId="0" applyBorder="1" applyAlignment="1">
      <alignment wrapText="1"/>
    </xf>
    <xf numFmtId="0" fontId="0" fillId="0" borderId="0" xfId="0" applyAlignment="1">
      <alignment horizontal="center"/>
    </xf>
    <xf numFmtId="0" fontId="0" fillId="0" borderId="1" xfId="0" applyBorder="1" applyAlignment="1">
      <alignment horizontal="left" vertical="center" wrapText="1"/>
    </xf>
    <xf numFmtId="0" fontId="0" fillId="0" borderId="0" xfId="0" applyAlignment="1">
      <alignment wrapText="1"/>
    </xf>
    <xf numFmtId="0" fontId="9" fillId="0" borderId="0" xfId="0" applyFont="1"/>
    <xf numFmtId="0" fontId="9" fillId="0" borderId="1" xfId="0" applyFont="1" applyBorder="1"/>
    <xf numFmtId="0" fontId="9" fillId="0" borderId="1" xfId="0" applyFont="1" applyBorder="1" applyAlignment="1">
      <alignment wrapText="1"/>
    </xf>
    <xf numFmtId="0" fontId="0" fillId="4" borderId="0" xfId="0" applyFill="1"/>
    <xf numFmtId="0" fontId="0" fillId="5" borderId="0" xfId="0" applyFill="1"/>
    <xf numFmtId="0" fontId="0" fillId="4" borderId="3" xfId="0" applyFill="1" applyBorder="1"/>
    <xf numFmtId="0" fontId="0" fillId="4" borderId="4" xfId="0" applyFill="1" applyBorder="1"/>
    <xf numFmtId="0" fontId="0" fillId="4" borderId="2" xfId="0" applyFill="1" applyBorder="1"/>
    <xf numFmtId="0" fontId="0" fillId="0" borderId="0" xfId="0" applyAlignment="1">
      <alignment vertical="center"/>
    </xf>
    <xf numFmtId="0" fontId="0" fillId="0" borderId="1" xfId="0" applyBorder="1" applyAlignment="1">
      <alignment vertical="center" wrapText="1"/>
    </xf>
    <xf numFmtId="0" fontId="0" fillId="0" borderId="1" xfId="0" applyBorder="1" applyAlignment="1">
      <alignment vertical="center"/>
    </xf>
    <xf numFmtId="9" fontId="0" fillId="0" borderId="1" xfId="0" applyNumberFormat="1" applyBorder="1"/>
    <xf numFmtId="0" fontId="0" fillId="3" borderId="1" xfId="0" applyFill="1" applyBorder="1" applyAlignment="1">
      <alignment vertical="center" wrapText="1"/>
    </xf>
    <xf numFmtId="0" fontId="0" fillId="6" borderId="0" xfId="0" applyFill="1"/>
    <xf numFmtId="0" fontId="0" fillId="7" borderId="1" xfId="0" applyFill="1" applyBorder="1"/>
    <xf numFmtId="0" fontId="0" fillId="0" borderId="1" xfId="0" applyBorder="1" applyAlignment="1">
      <alignment horizontal="center"/>
    </xf>
    <xf numFmtId="0" fontId="0" fillId="0" borderId="1" xfId="0" applyBorder="1" applyAlignment="1">
      <alignment horizontal="center" vertical="center"/>
    </xf>
    <xf numFmtId="0" fontId="0" fillId="6" borderId="5" xfId="0" applyFill="1" applyBorder="1" applyAlignment="1">
      <alignment horizontal="center" vertical="center" wrapText="1"/>
    </xf>
  </cellXfs>
  <cellStyles count="1">
    <cellStyle name="Bình thường" xfId="0" builtinId="0"/>
  </cellStyles>
  <dxfs count="0"/>
  <tableStyles count="0" defaultTableStyle="TableStyleMedium2" defaultPivotStyle="PivotStyleLight16"/>
  <colors>
    <mruColors>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_rels/drawing4.xml.rels><?xml version="1.0" encoding="UTF-8" standalone="yes"?>
<Relationships xmlns="http://schemas.openxmlformats.org/package/2006/relationships"><Relationship Id="rId2" Type="http://schemas.openxmlformats.org/officeDocument/2006/relationships/image" Target="../media/image8.png"/><Relationship Id="rId1" Type="http://schemas.openxmlformats.org/officeDocument/2006/relationships/image" Target="../media/image7.png"/></Relationships>
</file>

<file path=xl/drawings/_rels/drawing5.xml.rels><?xml version="1.0" encoding="UTF-8" standalone="yes"?>
<Relationships xmlns="http://schemas.openxmlformats.org/package/2006/relationships"><Relationship Id="rId1" Type="http://schemas.openxmlformats.org/officeDocument/2006/relationships/image" Target="../media/image9.png"/></Relationships>
</file>

<file path=xl/drawings/_rels/drawing6.xml.rels><?xml version="1.0" encoding="UTF-8" standalone="yes"?>
<Relationships xmlns="http://schemas.openxmlformats.org/package/2006/relationships"><Relationship Id="rId1" Type="http://schemas.openxmlformats.org/officeDocument/2006/relationships/image" Target="../media/image10.png"/></Relationships>
</file>

<file path=xl/drawings/drawing1.xml><?xml version="1.0" encoding="utf-8"?>
<xdr:wsDr xmlns:xdr="http://schemas.openxmlformats.org/drawingml/2006/spreadsheetDrawing" xmlns:a="http://schemas.openxmlformats.org/drawingml/2006/main">
  <xdr:twoCellAnchor editAs="oneCell">
    <xdr:from>
      <xdr:col>2</xdr:col>
      <xdr:colOff>0</xdr:colOff>
      <xdr:row>2</xdr:row>
      <xdr:rowOff>0</xdr:rowOff>
    </xdr:from>
    <xdr:to>
      <xdr:col>7</xdr:col>
      <xdr:colOff>518160</xdr:colOff>
      <xdr:row>17</xdr:row>
      <xdr:rowOff>34290</xdr:rowOff>
    </xdr:to>
    <xdr:pic>
      <xdr:nvPicPr>
        <xdr:cNvPr id="2" name="Picture 1" descr="A screenshot of a computer&#10;&#10;Description automatically generated">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1219200" y="365760"/>
          <a:ext cx="5943600" cy="2777490"/>
        </a:xfrm>
        <a:prstGeom prst="rect">
          <a:avLst/>
        </a:prstGeom>
      </xdr:spPr>
    </xdr:pic>
    <xdr:clientData/>
  </xdr:twoCellAnchor>
  <xdr:twoCellAnchor editAs="oneCell">
    <xdr:from>
      <xdr:col>2</xdr:col>
      <xdr:colOff>0</xdr:colOff>
      <xdr:row>20</xdr:row>
      <xdr:rowOff>0</xdr:rowOff>
    </xdr:from>
    <xdr:to>
      <xdr:col>7</xdr:col>
      <xdr:colOff>518160</xdr:colOff>
      <xdr:row>33</xdr:row>
      <xdr:rowOff>73660</xdr:rowOff>
    </xdr:to>
    <xdr:pic>
      <xdr:nvPicPr>
        <xdr:cNvPr id="3" name="Picture 2" descr="A white rectangular box with black text&#10;&#10;Description automatically generated">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2"/>
        <a:stretch>
          <a:fillRect/>
        </a:stretch>
      </xdr:blipFill>
      <xdr:spPr>
        <a:xfrm>
          <a:off x="1219200" y="3657600"/>
          <a:ext cx="5943600" cy="24511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0</xdr:colOff>
      <xdr:row>2</xdr:row>
      <xdr:rowOff>0</xdr:rowOff>
    </xdr:from>
    <xdr:to>
      <xdr:col>9</xdr:col>
      <xdr:colOff>449580</xdr:colOff>
      <xdr:row>18</xdr:row>
      <xdr:rowOff>129540</xdr:rowOff>
    </xdr:to>
    <xdr:pic>
      <xdr:nvPicPr>
        <xdr:cNvPr id="2" name="Picture 1" descr="A screen shot of a form&#10;&#10;Description automatically generated">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a:stretch>
          <a:fillRect/>
        </a:stretch>
      </xdr:blipFill>
      <xdr:spPr>
        <a:xfrm>
          <a:off x="1219200" y="365760"/>
          <a:ext cx="5791200" cy="3055620"/>
        </a:xfrm>
        <a:prstGeom prst="rect">
          <a:avLst/>
        </a:prstGeom>
      </xdr:spPr>
    </xdr:pic>
    <xdr:clientData/>
  </xdr:twoCellAnchor>
  <xdr:twoCellAnchor editAs="oneCell">
    <xdr:from>
      <xdr:col>2</xdr:col>
      <xdr:colOff>0</xdr:colOff>
      <xdr:row>20</xdr:row>
      <xdr:rowOff>0</xdr:rowOff>
    </xdr:from>
    <xdr:to>
      <xdr:col>9</xdr:col>
      <xdr:colOff>601980</xdr:colOff>
      <xdr:row>33</xdr:row>
      <xdr:rowOff>123190</xdr:rowOff>
    </xdr:to>
    <xdr:pic>
      <xdr:nvPicPr>
        <xdr:cNvPr id="3" name="Picture 2">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2"/>
        <a:stretch>
          <a:fillRect/>
        </a:stretch>
      </xdr:blipFill>
      <xdr:spPr>
        <a:xfrm>
          <a:off x="2019300" y="3657600"/>
          <a:ext cx="5943600" cy="250063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7</xdr:col>
      <xdr:colOff>1368505</xdr:colOff>
      <xdr:row>3</xdr:row>
      <xdr:rowOff>112436</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a:stretch>
          <a:fillRect/>
        </a:stretch>
      </xdr:blipFill>
      <xdr:spPr>
        <a:xfrm>
          <a:off x="609600" y="365760"/>
          <a:ext cx="5125165" cy="295316"/>
        </a:xfrm>
        <a:prstGeom prst="rect">
          <a:avLst/>
        </a:prstGeom>
      </xdr:spPr>
    </xdr:pic>
    <xdr:clientData/>
  </xdr:twoCellAnchor>
  <xdr:twoCellAnchor editAs="oneCell">
    <xdr:from>
      <xdr:col>1</xdr:col>
      <xdr:colOff>0</xdr:colOff>
      <xdr:row>6</xdr:row>
      <xdr:rowOff>0</xdr:rowOff>
    </xdr:from>
    <xdr:to>
      <xdr:col>8</xdr:col>
      <xdr:colOff>68580</xdr:colOff>
      <xdr:row>16</xdr:row>
      <xdr:rowOff>29210</xdr:rowOff>
    </xdr:to>
    <xdr:pic>
      <xdr:nvPicPr>
        <xdr:cNvPr id="3" name="Picture 2" descr="A table with numbers and numbers&#10;&#10;Description automatically generated">
          <a:extLst>
            <a:ext uri="{FF2B5EF4-FFF2-40B4-BE49-F238E27FC236}">
              <a16:creationId xmlns:a16="http://schemas.microsoft.com/office/drawing/2014/main" id="{00000000-0008-0000-0300-000003000000}"/>
            </a:ext>
          </a:extLst>
        </xdr:cNvPr>
        <xdr:cNvPicPr>
          <a:picLocks noChangeAspect="1"/>
        </xdr:cNvPicPr>
      </xdr:nvPicPr>
      <xdr:blipFill>
        <a:blip xmlns:r="http://schemas.openxmlformats.org/officeDocument/2006/relationships" r:embed="rId2"/>
        <a:stretch>
          <a:fillRect/>
        </a:stretch>
      </xdr:blipFill>
      <xdr:spPr>
        <a:xfrm>
          <a:off x="609600" y="1143000"/>
          <a:ext cx="5943600" cy="185801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12</xdr:col>
      <xdr:colOff>39041</xdr:colOff>
      <xdr:row>7</xdr:row>
      <xdr:rowOff>162075</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stretch>
          <a:fillRect/>
        </a:stretch>
      </xdr:blipFill>
      <xdr:spPr>
        <a:xfrm>
          <a:off x="609600" y="365760"/>
          <a:ext cx="6744641" cy="1076475"/>
        </a:xfrm>
        <a:prstGeom prst="rect">
          <a:avLst/>
        </a:prstGeom>
      </xdr:spPr>
    </xdr:pic>
    <xdr:clientData/>
  </xdr:twoCellAnchor>
  <xdr:twoCellAnchor editAs="oneCell">
    <xdr:from>
      <xdr:col>0</xdr:col>
      <xdr:colOff>449580</xdr:colOff>
      <xdr:row>4</xdr:row>
      <xdr:rowOff>457200</xdr:rowOff>
    </xdr:from>
    <xdr:to>
      <xdr:col>13</xdr:col>
      <xdr:colOff>298265</xdr:colOff>
      <xdr:row>16</xdr:row>
      <xdr:rowOff>198120</xdr:rowOff>
    </xdr:to>
    <xdr:pic>
      <xdr:nvPicPr>
        <xdr:cNvPr id="3" name="Picture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2"/>
        <a:stretch>
          <a:fillRect/>
        </a:stretch>
      </xdr:blipFill>
      <xdr:spPr>
        <a:xfrm>
          <a:off x="449580" y="1554480"/>
          <a:ext cx="7773485" cy="275844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14</xdr:col>
      <xdr:colOff>448844</xdr:colOff>
      <xdr:row>36</xdr:row>
      <xdr:rowOff>12299</xdr:rowOff>
    </xdr:to>
    <xdr:pic>
      <xdr:nvPicPr>
        <xdr:cNvPr id="2" name="Picture 1">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a:stretch>
          <a:fillRect/>
        </a:stretch>
      </xdr:blipFill>
      <xdr:spPr>
        <a:xfrm>
          <a:off x="609600" y="365760"/>
          <a:ext cx="8373644" cy="6230219"/>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2</xdr:col>
      <xdr:colOff>0</xdr:colOff>
      <xdr:row>2</xdr:row>
      <xdr:rowOff>0</xdr:rowOff>
    </xdr:from>
    <xdr:to>
      <xdr:col>11</xdr:col>
      <xdr:colOff>457200</xdr:colOff>
      <xdr:row>19</xdr:row>
      <xdr:rowOff>102235</xdr:rowOff>
    </xdr:to>
    <xdr:pic>
      <xdr:nvPicPr>
        <xdr:cNvPr id="2" name="Picture 1" descr="A screenshot of a document&#10;&#10;Description automatically generated">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stretch>
          <a:fillRect/>
        </a:stretch>
      </xdr:blipFill>
      <xdr:spPr>
        <a:xfrm>
          <a:off x="1219200" y="365760"/>
          <a:ext cx="5943600" cy="321119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7:L73"/>
  <sheetViews>
    <sheetView topLeftCell="A46" workbookViewId="0">
      <selection activeCell="E66" sqref="E66"/>
    </sheetView>
  </sheetViews>
  <sheetFormatPr defaultRowHeight="14.4" x14ac:dyDescent="0.3"/>
  <cols>
    <col min="2" max="2" width="16.33203125" customWidth="1"/>
    <col min="3" max="3" width="19.77734375" customWidth="1"/>
    <col min="4" max="4" width="32.109375" customWidth="1"/>
    <col min="7" max="7" width="9.44140625" customWidth="1"/>
    <col min="8" max="8" width="10.33203125" customWidth="1"/>
    <col min="9" max="10" width="8.88671875" customWidth="1"/>
  </cols>
  <sheetData>
    <row r="37" spans="1:4" ht="16.8" x14ac:dyDescent="0.3">
      <c r="A37" s="10" t="s">
        <v>36</v>
      </c>
    </row>
    <row r="38" spans="1:4" ht="16.8" x14ac:dyDescent="0.3">
      <c r="A38" s="10" t="s">
        <v>39</v>
      </c>
    </row>
    <row r="39" spans="1:4" ht="16.8" x14ac:dyDescent="0.3">
      <c r="A39" s="10" t="s">
        <v>37</v>
      </c>
      <c r="B39" t="s">
        <v>42</v>
      </c>
    </row>
    <row r="40" spans="1:4" ht="16.8" x14ac:dyDescent="0.3">
      <c r="A40" s="10"/>
      <c r="B40" s="12"/>
      <c r="C40" s="13" t="s">
        <v>43</v>
      </c>
      <c r="D40" s="13" t="s">
        <v>44</v>
      </c>
    </row>
    <row r="41" spans="1:4" ht="28.8" x14ac:dyDescent="0.3">
      <c r="B41" s="13" t="s">
        <v>40</v>
      </c>
      <c r="C41" s="14" t="s">
        <v>59</v>
      </c>
      <c r="D41" s="13" t="s">
        <v>45</v>
      </c>
    </row>
    <row r="42" spans="1:4" ht="28.8" x14ac:dyDescent="0.3">
      <c r="B42" s="13" t="s">
        <v>41</v>
      </c>
      <c r="C42" s="14" t="s">
        <v>58</v>
      </c>
      <c r="D42" s="13" t="s">
        <v>45</v>
      </c>
    </row>
    <row r="44" spans="1:4" x14ac:dyDescent="0.3">
      <c r="B44" s="11" t="s">
        <v>47</v>
      </c>
      <c r="C44" s="11" t="s">
        <v>48</v>
      </c>
      <c r="D44" s="11" t="s">
        <v>46</v>
      </c>
    </row>
    <row r="45" spans="1:4" x14ac:dyDescent="0.3">
      <c r="B45" s="11">
        <v>1</v>
      </c>
      <c r="C45" s="11" t="s">
        <v>49</v>
      </c>
      <c r="D45" s="11">
        <v>6</v>
      </c>
    </row>
    <row r="46" spans="1:4" x14ac:dyDescent="0.3">
      <c r="B46" s="11">
        <v>2</v>
      </c>
      <c r="C46" s="11" t="s">
        <v>50</v>
      </c>
      <c r="D46" s="11" t="s">
        <v>52</v>
      </c>
    </row>
    <row r="47" spans="1:4" x14ac:dyDescent="0.3">
      <c r="B47" s="11">
        <v>3</v>
      </c>
      <c r="C47" s="11" t="s">
        <v>53</v>
      </c>
      <c r="D47" s="11" t="s">
        <v>51</v>
      </c>
    </row>
    <row r="48" spans="1:4" x14ac:dyDescent="0.3">
      <c r="B48" s="11">
        <v>4</v>
      </c>
      <c r="C48" s="11" t="s">
        <v>54</v>
      </c>
      <c r="D48" s="11" t="s">
        <v>57</v>
      </c>
    </row>
    <row r="49" spans="1:12" x14ac:dyDescent="0.3">
      <c r="B49" s="11">
        <v>5</v>
      </c>
      <c r="C49" s="11" t="s">
        <v>56</v>
      </c>
      <c r="D49" s="11" t="s">
        <v>55</v>
      </c>
    </row>
    <row r="50" spans="1:12" x14ac:dyDescent="0.3">
      <c r="B50" s="11">
        <v>6</v>
      </c>
      <c r="C50" s="11" t="s">
        <v>60</v>
      </c>
      <c r="D50" s="11" t="s">
        <v>61</v>
      </c>
    </row>
    <row r="51" spans="1:12" x14ac:dyDescent="0.3">
      <c r="B51" s="11">
        <v>7</v>
      </c>
      <c r="C51" s="11" t="s">
        <v>62</v>
      </c>
      <c r="D51" s="11" t="s">
        <v>63</v>
      </c>
    </row>
    <row r="52" spans="1:12" x14ac:dyDescent="0.3">
      <c r="B52" s="11">
        <v>8</v>
      </c>
      <c r="C52" s="11" t="s">
        <v>64</v>
      </c>
      <c r="D52" s="11" t="s">
        <v>65</v>
      </c>
    </row>
    <row r="54" spans="1:12" ht="16.8" x14ac:dyDescent="0.3">
      <c r="A54" s="10" t="s">
        <v>38</v>
      </c>
    </row>
    <row r="55" spans="1:12" x14ac:dyDescent="0.3">
      <c r="B55" s="12"/>
      <c r="C55" s="13" t="s">
        <v>76</v>
      </c>
      <c r="D55" s="13" t="s">
        <v>43</v>
      </c>
    </row>
    <row r="56" spans="1:12" ht="28.8" x14ac:dyDescent="0.3">
      <c r="B56" s="14" t="s">
        <v>66</v>
      </c>
      <c r="C56" s="14" t="s">
        <v>68</v>
      </c>
      <c r="D56" s="13">
        <v>0</v>
      </c>
      <c r="H56" s="16" t="s">
        <v>71</v>
      </c>
      <c r="K56">
        <v>59</v>
      </c>
    </row>
    <row r="57" spans="1:12" x14ac:dyDescent="0.3">
      <c r="B57" s="13" t="s">
        <v>67</v>
      </c>
      <c r="C57" s="15" t="s">
        <v>69</v>
      </c>
      <c r="D57" s="13" t="s">
        <v>70</v>
      </c>
      <c r="G57" s="19" t="s">
        <v>72</v>
      </c>
      <c r="H57" s="17" t="s">
        <v>71</v>
      </c>
      <c r="I57" s="17" t="s">
        <v>73</v>
      </c>
      <c r="J57" s="18">
        <v>58</v>
      </c>
      <c r="K57" s="18">
        <v>59</v>
      </c>
      <c r="L57" s="20">
        <v>60</v>
      </c>
    </row>
    <row r="61" spans="1:12" x14ac:dyDescent="0.3">
      <c r="B61" s="11" t="s">
        <v>47</v>
      </c>
      <c r="C61" s="11" t="s">
        <v>48</v>
      </c>
      <c r="D61" s="11" t="s">
        <v>46</v>
      </c>
    </row>
    <row r="62" spans="1:12" ht="28.8" x14ac:dyDescent="0.3">
      <c r="B62" s="13">
        <v>1</v>
      </c>
      <c r="C62" s="21" t="s">
        <v>75</v>
      </c>
      <c r="D62" s="23">
        <f>AVERAGE(-59,-58,58)</f>
        <v>-19.666666666666668</v>
      </c>
    </row>
    <row r="63" spans="1:12" ht="28.8" x14ac:dyDescent="0.3">
      <c r="B63" s="13">
        <v>2</v>
      </c>
      <c r="C63" s="21" t="s">
        <v>77</v>
      </c>
      <c r="D63" s="23" t="s">
        <v>78</v>
      </c>
    </row>
    <row r="64" spans="1:12" ht="28.8" x14ac:dyDescent="0.3">
      <c r="B64" s="13">
        <v>3</v>
      </c>
      <c r="C64" s="21" t="s">
        <v>79</v>
      </c>
      <c r="D64" s="23" t="s">
        <v>78</v>
      </c>
    </row>
    <row r="65" spans="2:4" ht="28.8" x14ac:dyDescent="0.3">
      <c r="B65" s="13">
        <v>4</v>
      </c>
      <c r="C65" s="21" t="s">
        <v>74</v>
      </c>
      <c r="D65" s="23" t="s">
        <v>80</v>
      </c>
    </row>
    <row r="66" spans="2:4" ht="28.8" x14ac:dyDescent="0.3">
      <c r="B66" s="13">
        <v>5</v>
      </c>
      <c r="C66" s="21" t="s">
        <v>81</v>
      </c>
      <c r="D66" s="23">
        <f>AVERAGE(-58,58,59)</f>
        <v>19.666666666666668</v>
      </c>
    </row>
    <row r="73" spans="2:4" x14ac:dyDescent="0.3">
      <c r="C73" s="22"/>
    </row>
  </sheetData>
  <phoneticPr fontId="8"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6:J41"/>
  <sheetViews>
    <sheetView topLeftCell="A25" workbookViewId="0">
      <selection activeCell="J40" sqref="J40"/>
    </sheetView>
  </sheetViews>
  <sheetFormatPr defaultRowHeight="14.4" x14ac:dyDescent="0.3"/>
  <cols>
    <col min="1" max="1" width="12.21875" customWidth="1"/>
    <col min="2" max="2" width="21.5546875" customWidth="1"/>
    <col min="3" max="3" width="24.5546875" customWidth="1"/>
  </cols>
  <sheetData>
    <row r="36" spans="1:10" ht="18" thickBot="1" x14ac:dyDescent="0.4">
      <c r="A36" s="25"/>
      <c r="B36" s="26" t="s">
        <v>44</v>
      </c>
      <c r="C36" s="26" t="s">
        <v>82</v>
      </c>
    </row>
    <row r="37" spans="1:10" ht="18" thickTop="1" x14ac:dyDescent="0.35">
      <c r="A37" s="26" t="s">
        <v>119</v>
      </c>
      <c r="B37" s="26" t="s">
        <v>122</v>
      </c>
      <c r="C37" s="26" t="s">
        <v>123</v>
      </c>
      <c r="E37" s="29">
        <v>5</v>
      </c>
      <c r="F37" s="30">
        <v>6</v>
      </c>
      <c r="G37" s="28">
        <v>7</v>
      </c>
      <c r="H37" s="28">
        <v>11</v>
      </c>
      <c r="I37" s="30">
        <v>12</v>
      </c>
      <c r="J37" s="29">
        <v>13</v>
      </c>
    </row>
    <row r="38" spans="1:10" ht="18" thickBot="1" x14ac:dyDescent="0.4">
      <c r="A38" s="26" t="s">
        <v>126</v>
      </c>
      <c r="B38" s="26" t="s">
        <v>124</v>
      </c>
      <c r="C38" s="26" t="s">
        <v>125</v>
      </c>
      <c r="E38" s="29">
        <v>17</v>
      </c>
      <c r="F38" s="31">
        <v>18</v>
      </c>
      <c r="G38" s="28">
        <v>19</v>
      </c>
      <c r="H38" s="28">
        <v>63</v>
      </c>
      <c r="I38" s="31">
        <v>64</v>
      </c>
      <c r="J38" s="29">
        <v>65</v>
      </c>
    </row>
    <row r="39" spans="1:10" ht="36" thickTop="1" thickBot="1" x14ac:dyDescent="0.4">
      <c r="A39" s="26" t="s">
        <v>120</v>
      </c>
      <c r="B39" s="27" t="s">
        <v>127</v>
      </c>
      <c r="C39" s="26" t="s">
        <v>128</v>
      </c>
    </row>
    <row r="40" spans="1:10" ht="53.4" thickTop="1" thickBot="1" x14ac:dyDescent="0.4">
      <c r="A40" s="26" t="s">
        <v>121</v>
      </c>
      <c r="B40" s="27" t="s">
        <v>129</v>
      </c>
      <c r="C40" s="27" t="s">
        <v>130</v>
      </c>
      <c r="F40" s="29">
        <v>7</v>
      </c>
      <c r="G40" s="32">
        <v>6</v>
      </c>
      <c r="H40" s="29">
        <v>8</v>
      </c>
    </row>
    <row r="41" spans="1:10" ht="15" thickTop="1" x14ac:dyDescent="0.3"/>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5:H42"/>
  <sheetViews>
    <sheetView workbookViewId="0">
      <selection activeCell="H18" sqref="H18:H19"/>
    </sheetView>
  </sheetViews>
  <sheetFormatPr defaultRowHeight="14.4" x14ac:dyDescent="0.3"/>
  <cols>
    <col min="5" max="5" width="7" customWidth="1"/>
    <col min="6" max="6" width="11.5546875" customWidth="1"/>
    <col min="7" max="7" width="9.5546875" customWidth="1"/>
    <col min="8" max="8" width="30.88671875" customWidth="1"/>
  </cols>
  <sheetData>
    <row r="5" spans="2:2" ht="18" x14ac:dyDescent="0.35">
      <c r="B5" s="1" t="s">
        <v>0</v>
      </c>
    </row>
    <row r="18" spans="2:8" x14ac:dyDescent="0.3">
      <c r="E18" s="41" t="s">
        <v>47</v>
      </c>
      <c r="F18" s="40" t="s">
        <v>48</v>
      </c>
      <c r="G18" s="40"/>
      <c r="H18" s="41" t="s">
        <v>46</v>
      </c>
    </row>
    <row r="19" spans="2:8" x14ac:dyDescent="0.3">
      <c r="B19" t="s">
        <v>82</v>
      </c>
      <c r="E19" s="41"/>
      <c r="F19" s="11" t="s">
        <v>84</v>
      </c>
      <c r="G19" s="11" t="s">
        <v>85</v>
      </c>
      <c r="H19" s="41"/>
    </row>
    <row r="20" spans="2:8" x14ac:dyDescent="0.3">
      <c r="B20" t="s">
        <v>83</v>
      </c>
      <c r="C20" t="s">
        <v>44</v>
      </c>
      <c r="E20" s="11">
        <v>1</v>
      </c>
      <c r="F20" s="11">
        <v>-343435</v>
      </c>
      <c r="G20" s="11">
        <v>2000</v>
      </c>
      <c r="H20" s="11" t="s">
        <v>86</v>
      </c>
    </row>
    <row r="21" spans="2:8" x14ac:dyDescent="0.3">
      <c r="C21">
        <v>0</v>
      </c>
      <c r="E21" s="11">
        <v>2</v>
      </c>
      <c r="F21" s="11">
        <v>340</v>
      </c>
      <c r="G21" s="11">
        <v>340</v>
      </c>
      <c r="H21" s="11">
        <v>0</v>
      </c>
    </row>
    <row r="22" spans="2:8" x14ac:dyDescent="0.3">
      <c r="C22">
        <v>1</v>
      </c>
      <c r="E22" s="11">
        <v>3</v>
      </c>
      <c r="F22" s="11">
        <v>341</v>
      </c>
      <c r="G22" s="11">
        <v>340</v>
      </c>
      <c r="H22" s="11">
        <f>(1484*(F22-G22))*1.1</f>
        <v>1632.4</v>
      </c>
    </row>
    <row r="23" spans="2:8" x14ac:dyDescent="0.3">
      <c r="C23">
        <v>49</v>
      </c>
      <c r="E23" s="11">
        <v>4</v>
      </c>
      <c r="F23" s="11">
        <v>349</v>
      </c>
      <c r="G23" s="11">
        <v>300</v>
      </c>
      <c r="H23" s="11">
        <f>(1484*(F23-G23))*1.1</f>
        <v>79987.600000000006</v>
      </c>
    </row>
    <row r="24" spans="2:8" x14ac:dyDescent="0.3">
      <c r="C24">
        <v>50</v>
      </c>
      <c r="E24" s="11">
        <v>5</v>
      </c>
      <c r="F24" s="11">
        <v>350</v>
      </c>
      <c r="G24" s="11">
        <v>300</v>
      </c>
      <c r="H24" s="11">
        <f>(1484*(F24-G24))*1.1</f>
        <v>81620</v>
      </c>
    </row>
    <row r="25" spans="2:8" x14ac:dyDescent="0.3">
      <c r="C25">
        <v>51</v>
      </c>
      <c r="E25" s="11">
        <v>6</v>
      </c>
      <c r="F25" s="11">
        <v>451</v>
      </c>
      <c r="G25" s="11">
        <v>400</v>
      </c>
      <c r="H25" s="11">
        <f>(1484*50+1533*(F25-G25-50))*1.1</f>
        <v>83306.3</v>
      </c>
    </row>
    <row r="26" spans="2:8" x14ac:dyDescent="0.3">
      <c r="C26">
        <v>52</v>
      </c>
      <c r="E26" s="11">
        <v>7</v>
      </c>
      <c r="F26" s="11">
        <v>452</v>
      </c>
      <c r="G26" s="11">
        <v>400</v>
      </c>
      <c r="H26" s="11">
        <f>(1484*50+1533*(F26-G26-50))*1.1</f>
        <v>84992.6</v>
      </c>
    </row>
    <row r="27" spans="2:8" x14ac:dyDescent="0.3">
      <c r="C27">
        <v>99</v>
      </c>
      <c r="E27" s="11">
        <v>8</v>
      </c>
      <c r="F27" s="11">
        <v>499</v>
      </c>
      <c r="G27" s="11">
        <v>400</v>
      </c>
      <c r="H27" s="11">
        <f>(1484*50+1533*(F27-G27-50))*1.1</f>
        <v>164248.70000000001</v>
      </c>
    </row>
    <row r="28" spans="2:8" x14ac:dyDescent="0.3">
      <c r="C28">
        <v>100</v>
      </c>
      <c r="E28" s="11">
        <v>9</v>
      </c>
      <c r="F28" s="11">
        <v>500</v>
      </c>
      <c r="G28" s="11">
        <v>400</v>
      </c>
      <c r="H28" s="11">
        <f>(1484*50+1533*(F28-G28-50))*1.1</f>
        <v>165935</v>
      </c>
    </row>
    <row r="29" spans="2:8" x14ac:dyDescent="0.3">
      <c r="C29">
        <v>101</v>
      </c>
      <c r="E29" s="11">
        <v>10</v>
      </c>
      <c r="F29" s="11">
        <v>601</v>
      </c>
      <c r="G29" s="11">
        <v>500</v>
      </c>
      <c r="H29" s="11">
        <f>(1484*50+1533*50+1786*(F29-G29-100))*1.1</f>
        <v>167899.6</v>
      </c>
    </row>
    <row r="30" spans="2:8" x14ac:dyDescent="0.3">
      <c r="C30">
        <v>102</v>
      </c>
      <c r="E30" s="11">
        <v>11</v>
      </c>
      <c r="F30" s="11">
        <v>602</v>
      </c>
      <c r="G30" s="11">
        <v>500</v>
      </c>
      <c r="H30" s="11">
        <f>(1484*50+1533*50+1786*(F30-G30-100))*1.1</f>
        <v>169864.2</v>
      </c>
    </row>
    <row r="31" spans="2:8" x14ac:dyDescent="0.3">
      <c r="C31">
        <v>199</v>
      </c>
      <c r="E31" s="11">
        <v>12</v>
      </c>
      <c r="F31" s="11">
        <v>699</v>
      </c>
      <c r="G31" s="11">
        <v>500</v>
      </c>
      <c r="H31" s="11">
        <f>(1484*50+1533*50+1786*(F31-G31-100))*1.1</f>
        <v>360430.4</v>
      </c>
    </row>
    <row r="32" spans="2:8" x14ac:dyDescent="0.3">
      <c r="C32">
        <v>200</v>
      </c>
      <c r="E32" s="11">
        <v>13</v>
      </c>
      <c r="F32" s="11">
        <v>700</v>
      </c>
      <c r="G32" s="11">
        <v>500</v>
      </c>
      <c r="H32" s="11">
        <f>(1484*50+1533*50+1786*(F32-G32-100))*1.1</f>
        <v>362395.00000000006</v>
      </c>
    </row>
    <row r="33" spans="3:8" x14ac:dyDescent="0.3">
      <c r="C33">
        <v>201</v>
      </c>
      <c r="E33" s="11">
        <v>14</v>
      </c>
      <c r="F33" s="11">
        <v>701</v>
      </c>
      <c r="G33" s="11">
        <v>500</v>
      </c>
      <c r="H33" s="11">
        <f>(1484*50+1533*50+1786*100+2242*(F33-G33-200))*1.1</f>
        <v>364861.2</v>
      </c>
    </row>
    <row r="34" spans="3:8" x14ac:dyDescent="0.3">
      <c r="C34">
        <v>202</v>
      </c>
      <c r="E34" s="11">
        <v>14</v>
      </c>
      <c r="F34" s="11">
        <v>702</v>
      </c>
      <c r="G34" s="11">
        <v>500</v>
      </c>
      <c r="H34" s="11">
        <f>(1484*50+1533*50+1786*100+2242*(F34-G34-200))*1.1</f>
        <v>367327.4</v>
      </c>
    </row>
    <row r="35" spans="3:8" x14ac:dyDescent="0.3">
      <c r="C35">
        <v>299</v>
      </c>
      <c r="E35" s="11">
        <v>14</v>
      </c>
      <c r="F35" s="11">
        <v>799</v>
      </c>
      <c r="G35" s="11">
        <v>500</v>
      </c>
      <c r="H35" s="11">
        <f>(1484*50+1533*50+1786*100+2242*(F35-G35-200))*1.1</f>
        <v>606548.80000000005</v>
      </c>
    </row>
    <row r="36" spans="3:8" x14ac:dyDescent="0.3">
      <c r="C36">
        <v>300</v>
      </c>
      <c r="E36" s="11">
        <v>14</v>
      </c>
      <c r="F36" s="11">
        <v>800</v>
      </c>
      <c r="G36" s="11">
        <v>500</v>
      </c>
      <c r="H36" s="11">
        <f>(1484*50+1533*50+1786*100+2242*(F36-G36-200))*1.1</f>
        <v>609015</v>
      </c>
    </row>
    <row r="37" spans="3:8" x14ac:dyDescent="0.3">
      <c r="C37">
        <v>301</v>
      </c>
      <c r="E37" s="11">
        <v>14</v>
      </c>
      <c r="F37" s="11">
        <v>801</v>
      </c>
      <c r="G37" s="11">
        <v>500</v>
      </c>
      <c r="H37" s="11">
        <f>(1484*50+1533*50+1786*100+2242*100+2503*(F37-G37-300))*1.1</f>
        <v>611768.30000000005</v>
      </c>
    </row>
    <row r="38" spans="3:8" x14ac:dyDescent="0.3">
      <c r="C38">
        <v>302</v>
      </c>
      <c r="E38" s="11">
        <v>14</v>
      </c>
      <c r="F38" s="11">
        <v>802</v>
      </c>
      <c r="G38" s="11">
        <v>500</v>
      </c>
      <c r="H38" s="11">
        <f t="shared" ref="H38:H40" si="0">(1484*50+1533*50+1786*100+2242*100+2503*(F38-G38-300))*1.1</f>
        <v>614521.60000000009</v>
      </c>
    </row>
    <row r="39" spans="3:8" x14ac:dyDescent="0.3">
      <c r="C39">
        <v>399</v>
      </c>
      <c r="E39" s="11">
        <v>14</v>
      </c>
      <c r="F39" s="11">
        <v>899</v>
      </c>
      <c r="G39" s="11">
        <v>500</v>
      </c>
      <c r="H39" s="11">
        <f t="shared" si="0"/>
        <v>881591.70000000007</v>
      </c>
    </row>
    <row r="40" spans="3:8" x14ac:dyDescent="0.3">
      <c r="C40">
        <v>400</v>
      </c>
      <c r="E40" s="11">
        <v>14</v>
      </c>
      <c r="F40" s="11">
        <v>900</v>
      </c>
      <c r="G40" s="11">
        <v>500</v>
      </c>
      <c r="H40" s="11">
        <f t="shared" si="0"/>
        <v>884345.00000000012</v>
      </c>
    </row>
    <row r="41" spans="3:8" x14ac:dyDescent="0.3">
      <c r="C41">
        <v>401</v>
      </c>
      <c r="E41" s="11">
        <v>14</v>
      </c>
      <c r="F41" s="11">
        <v>901</v>
      </c>
      <c r="G41" s="11">
        <v>500</v>
      </c>
      <c r="H41" s="11">
        <f>(1484*50+1533*50+1786*100+2242*100+2503*100+2587*(F41-G41-400))*1.1</f>
        <v>887190.70000000007</v>
      </c>
    </row>
    <row r="42" spans="3:8" x14ac:dyDescent="0.3">
      <c r="C42">
        <v>402</v>
      </c>
      <c r="E42" s="11">
        <v>14</v>
      </c>
      <c r="F42" s="11">
        <v>902</v>
      </c>
      <c r="G42" s="11">
        <v>500</v>
      </c>
      <c r="H42" s="11">
        <f>(1484*50+1533*50+1786*100+2242*100+2503*100+2587*(F42-G42-400))*1.1</f>
        <v>890036.4</v>
      </c>
    </row>
  </sheetData>
  <mergeCells count="3">
    <mergeCell ref="F18:G18"/>
    <mergeCell ref="H18:H19"/>
    <mergeCell ref="E18:E19"/>
  </mergeCells>
  <pageMargins left="0.7" right="0.7" top="0.75" bottom="0.75" header="0.3" footer="0.3"/>
  <pageSetup orientation="portrait" horizontalDpi="0"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L30"/>
  <sheetViews>
    <sheetView workbookViewId="0">
      <selection activeCell="L30" sqref="L30"/>
    </sheetView>
  </sheetViews>
  <sheetFormatPr defaultRowHeight="14.4" x14ac:dyDescent="0.3"/>
  <cols>
    <col min="1" max="1" width="18.21875" customWidth="1"/>
    <col min="2" max="2" width="19.88671875" customWidth="1"/>
    <col min="11" max="11" width="9.44140625" customWidth="1"/>
    <col min="12" max="12" width="39.5546875" customWidth="1"/>
  </cols>
  <sheetData>
    <row r="2" spans="2:2" x14ac:dyDescent="0.3">
      <c r="B2" t="s">
        <v>20</v>
      </c>
    </row>
    <row r="3" spans="2:2" x14ac:dyDescent="0.3">
      <c r="B3" s="5"/>
    </row>
    <row r="4" spans="2:2" x14ac:dyDescent="0.3">
      <c r="B4" s="6" t="s">
        <v>21</v>
      </c>
    </row>
    <row r="5" spans="2:2" x14ac:dyDescent="0.3">
      <c r="B5" s="6" t="s">
        <v>22</v>
      </c>
    </row>
    <row r="6" spans="2:2" x14ac:dyDescent="0.3">
      <c r="B6" s="6" t="s">
        <v>23</v>
      </c>
    </row>
    <row r="7" spans="2:2" x14ac:dyDescent="0.3">
      <c r="B7" s="6" t="s">
        <v>24</v>
      </c>
    </row>
    <row r="8" spans="2:2" x14ac:dyDescent="0.3">
      <c r="B8" s="7" t="s">
        <v>25</v>
      </c>
    </row>
    <row r="9" spans="2:2" x14ac:dyDescent="0.3">
      <c r="B9" s="7" t="s">
        <v>26</v>
      </c>
    </row>
    <row r="10" spans="2:2" x14ac:dyDescent="0.3">
      <c r="B10" s="7" t="s">
        <v>27</v>
      </c>
    </row>
    <row r="11" spans="2:2" x14ac:dyDescent="0.3">
      <c r="B11" s="7" t="s">
        <v>28</v>
      </c>
    </row>
    <row r="12" spans="2:2" x14ac:dyDescent="0.3">
      <c r="B12" s="6" t="s">
        <v>29</v>
      </c>
    </row>
    <row r="14" spans="2:2" x14ac:dyDescent="0.3">
      <c r="B14" t="s">
        <v>30</v>
      </c>
    </row>
    <row r="17" spans="1:12" ht="21" x14ac:dyDescent="0.3">
      <c r="B17" s="8" t="s">
        <v>19</v>
      </c>
    </row>
    <row r="18" spans="1:12" x14ac:dyDescent="0.3">
      <c r="B18" t="s">
        <v>76</v>
      </c>
      <c r="C18" t="s">
        <v>43</v>
      </c>
      <c r="F18" s="40" t="s">
        <v>47</v>
      </c>
      <c r="G18" s="40" t="s">
        <v>48</v>
      </c>
      <c r="H18" s="40"/>
      <c r="I18" s="40"/>
      <c r="J18" s="40"/>
      <c r="K18" s="40"/>
      <c r="L18" s="40" t="s">
        <v>46</v>
      </c>
    </row>
    <row r="19" spans="1:12" x14ac:dyDescent="0.3">
      <c r="A19" t="s">
        <v>87</v>
      </c>
      <c r="B19" t="s">
        <v>88</v>
      </c>
      <c r="C19" t="s">
        <v>89</v>
      </c>
      <c r="F19" s="40"/>
      <c r="G19" s="11" t="s">
        <v>87</v>
      </c>
      <c r="H19" s="11" t="s">
        <v>90</v>
      </c>
      <c r="I19" s="11" t="s">
        <v>93</v>
      </c>
      <c r="J19" s="11" t="s">
        <v>96</v>
      </c>
      <c r="K19" s="11" t="s">
        <v>101</v>
      </c>
      <c r="L19" s="40"/>
    </row>
    <row r="20" spans="1:12" x14ac:dyDescent="0.3">
      <c r="A20" t="s">
        <v>90</v>
      </c>
      <c r="B20" t="s">
        <v>91</v>
      </c>
      <c r="C20" t="s">
        <v>92</v>
      </c>
      <c r="F20" s="11">
        <v>1</v>
      </c>
      <c r="G20" s="11" t="s">
        <v>110</v>
      </c>
      <c r="H20" s="11">
        <v>18</v>
      </c>
      <c r="I20" s="11" t="s">
        <v>102</v>
      </c>
      <c r="J20" s="11" t="s">
        <v>25</v>
      </c>
      <c r="K20" s="11" t="s">
        <v>98</v>
      </c>
      <c r="L20" s="11" t="s">
        <v>106</v>
      </c>
    </row>
    <row r="21" spans="1:12" x14ac:dyDescent="0.3">
      <c r="A21" t="s">
        <v>93</v>
      </c>
      <c r="B21" t="s">
        <v>94</v>
      </c>
      <c r="C21" t="s">
        <v>95</v>
      </c>
      <c r="F21" s="11">
        <v>2</v>
      </c>
      <c r="G21" s="11"/>
      <c r="H21" s="11">
        <v>19</v>
      </c>
      <c r="I21" s="11" t="s">
        <v>102</v>
      </c>
      <c r="J21" s="11" t="s">
        <v>25</v>
      </c>
      <c r="K21" s="11" t="s">
        <v>98</v>
      </c>
      <c r="L21" s="11" t="s">
        <v>104</v>
      </c>
    </row>
    <row r="22" spans="1:12" x14ac:dyDescent="0.3">
      <c r="A22" t="s">
        <v>96</v>
      </c>
      <c r="B22" t="s">
        <v>97</v>
      </c>
      <c r="C22" t="s">
        <v>100</v>
      </c>
      <c r="F22" s="11">
        <v>3</v>
      </c>
      <c r="G22" s="11" t="s">
        <v>109</v>
      </c>
      <c r="H22" s="11">
        <v>17</v>
      </c>
      <c r="I22" s="11" t="s">
        <v>102</v>
      </c>
      <c r="J22" s="11" t="s">
        <v>26</v>
      </c>
      <c r="K22" s="11" t="s">
        <v>98</v>
      </c>
      <c r="L22" s="11" t="s">
        <v>105</v>
      </c>
    </row>
    <row r="23" spans="1:12" x14ac:dyDescent="0.3">
      <c r="A23" t="s">
        <v>101</v>
      </c>
      <c r="B23" t="s">
        <v>98</v>
      </c>
      <c r="C23" t="s">
        <v>99</v>
      </c>
      <c r="F23" s="11">
        <v>4</v>
      </c>
      <c r="G23" s="11" t="s">
        <v>108</v>
      </c>
      <c r="H23" s="11">
        <v>18</v>
      </c>
      <c r="I23" s="11" t="s">
        <v>103</v>
      </c>
      <c r="J23" s="11" t="s">
        <v>28</v>
      </c>
      <c r="K23" s="11" t="s">
        <v>98</v>
      </c>
      <c r="L23" s="11" t="s">
        <v>106</v>
      </c>
    </row>
    <row r="24" spans="1:12" x14ac:dyDescent="0.3">
      <c r="F24" s="11">
        <v>5</v>
      </c>
      <c r="G24" s="11" t="s">
        <v>107</v>
      </c>
      <c r="H24" s="11">
        <v>19</v>
      </c>
      <c r="I24" s="11" t="s">
        <v>103</v>
      </c>
      <c r="J24" s="11" t="s">
        <v>25</v>
      </c>
      <c r="K24" s="11" t="s">
        <v>98</v>
      </c>
      <c r="L24" s="11" t="s">
        <v>106</v>
      </c>
    </row>
    <row r="25" spans="1:12" x14ac:dyDescent="0.3">
      <c r="F25" s="11">
        <v>6</v>
      </c>
      <c r="G25" s="11" t="s">
        <v>111</v>
      </c>
      <c r="H25" s="11">
        <v>59</v>
      </c>
      <c r="I25" s="11" t="s">
        <v>102</v>
      </c>
      <c r="J25" s="11" t="s">
        <v>25</v>
      </c>
      <c r="K25" s="11" t="s">
        <v>98</v>
      </c>
      <c r="L25" s="11" t="s">
        <v>106</v>
      </c>
    </row>
    <row r="26" spans="1:12" x14ac:dyDescent="0.3">
      <c r="F26" s="11">
        <v>7</v>
      </c>
      <c r="G26" s="11" t="s">
        <v>112</v>
      </c>
      <c r="H26" s="11">
        <v>60</v>
      </c>
      <c r="I26" s="11" t="s">
        <v>103</v>
      </c>
      <c r="J26" s="11" t="s">
        <v>27</v>
      </c>
      <c r="K26" s="11" t="s">
        <v>98</v>
      </c>
      <c r="L26" s="11" t="s">
        <v>106</v>
      </c>
    </row>
    <row r="27" spans="1:12" x14ac:dyDescent="0.3">
      <c r="F27" s="11">
        <v>8</v>
      </c>
      <c r="G27" s="11" t="s">
        <v>113</v>
      </c>
      <c r="H27" s="11">
        <v>61</v>
      </c>
      <c r="I27" s="11" t="s">
        <v>102</v>
      </c>
      <c r="J27" s="11" t="s">
        <v>27</v>
      </c>
      <c r="K27" s="11" t="s">
        <v>98</v>
      </c>
      <c r="L27" s="11" t="s">
        <v>105</v>
      </c>
    </row>
    <row r="28" spans="1:12" x14ac:dyDescent="0.3">
      <c r="F28" s="11">
        <v>9</v>
      </c>
      <c r="G28" s="11" t="s">
        <v>114</v>
      </c>
      <c r="H28" s="11">
        <v>35</v>
      </c>
      <c r="I28" s="11" t="s">
        <v>99</v>
      </c>
      <c r="J28" s="11" t="s">
        <v>27</v>
      </c>
      <c r="K28" s="11" t="s">
        <v>98</v>
      </c>
      <c r="L28" s="11" t="s">
        <v>115</v>
      </c>
    </row>
    <row r="29" spans="1:12" x14ac:dyDescent="0.3">
      <c r="F29" s="11">
        <v>10</v>
      </c>
      <c r="G29" s="11" t="s">
        <v>114</v>
      </c>
      <c r="H29" s="11">
        <v>35</v>
      </c>
      <c r="I29" s="11" t="s">
        <v>102</v>
      </c>
      <c r="J29" s="11" t="s">
        <v>116</v>
      </c>
      <c r="K29" s="11" t="s">
        <v>98</v>
      </c>
      <c r="L29" s="11" t="s">
        <v>117</v>
      </c>
    </row>
    <row r="30" spans="1:12" x14ac:dyDescent="0.3">
      <c r="F30" s="11">
        <v>11</v>
      </c>
      <c r="G30" s="11" t="s">
        <v>114</v>
      </c>
      <c r="H30" s="11">
        <v>35</v>
      </c>
      <c r="I30" s="11" t="s">
        <v>102</v>
      </c>
      <c r="J30" s="11" t="s">
        <v>25</v>
      </c>
      <c r="K30" s="11" t="s">
        <v>99</v>
      </c>
      <c r="L30" s="11" t="s">
        <v>118</v>
      </c>
    </row>
  </sheetData>
  <mergeCells count="3">
    <mergeCell ref="G18:K18"/>
    <mergeCell ref="F18:F19"/>
    <mergeCell ref="L18:L19"/>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O1:W20"/>
  <sheetViews>
    <sheetView topLeftCell="M1" zoomScale="84" workbookViewId="0">
      <selection activeCell="T19" sqref="T19"/>
    </sheetView>
  </sheetViews>
  <sheetFormatPr defaultRowHeight="14.4" x14ac:dyDescent="0.3"/>
  <cols>
    <col min="15" max="15" width="17" customWidth="1"/>
    <col min="16" max="16" width="17.6640625" customWidth="1"/>
    <col min="17" max="17" width="24.109375" customWidth="1"/>
    <col min="18" max="18" width="13.109375" customWidth="1"/>
    <col min="19" max="19" width="18.44140625" customWidth="1"/>
    <col min="20" max="20" width="15.77734375" customWidth="1"/>
    <col min="21" max="21" width="10.21875" customWidth="1"/>
  </cols>
  <sheetData>
    <row r="1" spans="15:23" x14ac:dyDescent="0.3">
      <c r="P1" t="s">
        <v>44</v>
      </c>
      <c r="Q1" t="s">
        <v>82</v>
      </c>
    </row>
    <row r="2" spans="15:23" x14ac:dyDescent="0.3">
      <c r="O2" t="s">
        <v>131</v>
      </c>
      <c r="P2" t="s">
        <v>133</v>
      </c>
      <c r="Q2" t="s">
        <v>158</v>
      </c>
    </row>
    <row r="3" spans="15:23" x14ac:dyDescent="0.3">
      <c r="O3" t="s">
        <v>156</v>
      </c>
      <c r="P3" t="s">
        <v>133</v>
      </c>
      <c r="Q3" t="s">
        <v>157</v>
      </c>
    </row>
    <row r="4" spans="15:23" x14ac:dyDescent="0.3">
      <c r="O4" t="s">
        <v>132</v>
      </c>
      <c r="P4" t="s">
        <v>134</v>
      </c>
      <c r="Q4" t="s">
        <v>135</v>
      </c>
    </row>
    <row r="5" spans="15:23" x14ac:dyDescent="0.3">
      <c r="O5" s="38" t="s">
        <v>171</v>
      </c>
    </row>
    <row r="6" spans="15:23" x14ac:dyDescent="0.3">
      <c r="O6" s="37" t="s">
        <v>159</v>
      </c>
      <c r="P6" s="39" t="s">
        <v>186</v>
      </c>
      <c r="Q6" s="39" t="s">
        <v>187</v>
      </c>
      <c r="R6" s="39" t="s">
        <v>188</v>
      </c>
      <c r="S6" s="39" t="s">
        <v>189</v>
      </c>
      <c r="T6" s="39" t="s">
        <v>190</v>
      </c>
      <c r="U6" s="39" t="s">
        <v>191</v>
      </c>
      <c r="V6" s="39" t="s">
        <v>192</v>
      </c>
      <c r="W6" s="39" t="s">
        <v>193</v>
      </c>
    </row>
    <row r="7" spans="15:23" x14ac:dyDescent="0.3">
      <c r="O7" s="34" t="s">
        <v>160</v>
      </c>
      <c r="P7" s="34" t="s">
        <v>165</v>
      </c>
      <c r="Q7" s="35" t="s">
        <v>165</v>
      </c>
      <c r="R7" s="11" t="s">
        <v>165</v>
      </c>
      <c r="S7" s="11" t="s">
        <v>165</v>
      </c>
      <c r="T7" s="11" t="s">
        <v>166</v>
      </c>
      <c r="U7" s="11" t="s">
        <v>166</v>
      </c>
      <c r="V7" s="11" t="s">
        <v>166</v>
      </c>
      <c r="W7" s="11" t="s">
        <v>166</v>
      </c>
    </row>
    <row r="8" spans="15:23" x14ac:dyDescent="0.3">
      <c r="O8" s="34" t="s">
        <v>161</v>
      </c>
      <c r="P8" s="34" t="s">
        <v>165</v>
      </c>
      <c r="Q8" s="35" t="s">
        <v>165</v>
      </c>
      <c r="R8" s="11" t="s">
        <v>166</v>
      </c>
      <c r="S8" s="11" t="s">
        <v>166</v>
      </c>
      <c r="T8" s="11" t="s">
        <v>165</v>
      </c>
      <c r="U8" s="11" t="s">
        <v>165</v>
      </c>
      <c r="V8" s="11" t="s">
        <v>166</v>
      </c>
      <c r="W8" s="11" t="s">
        <v>166</v>
      </c>
    </row>
    <row r="9" spans="15:23" x14ac:dyDescent="0.3">
      <c r="O9" s="34" t="s">
        <v>162</v>
      </c>
      <c r="P9" s="34" t="s">
        <v>165</v>
      </c>
      <c r="Q9" s="35" t="s">
        <v>166</v>
      </c>
      <c r="R9" s="11" t="s">
        <v>165</v>
      </c>
      <c r="S9" s="11" t="s">
        <v>166</v>
      </c>
      <c r="T9" s="11" t="s">
        <v>165</v>
      </c>
      <c r="U9" s="11" t="s">
        <v>166</v>
      </c>
      <c r="V9" s="11" t="s">
        <v>165</v>
      </c>
      <c r="W9" s="11" t="s">
        <v>166</v>
      </c>
    </row>
    <row r="10" spans="15:23" x14ac:dyDescent="0.3">
      <c r="O10" s="37" t="s">
        <v>167</v>
      </c>
      <c r="P10" s="34"/>
      <c r="Q10" s="35"/>
      <c r="R10" s="11"/>
      <c r="S10" s="11"/>
      <c r="T10" s="11"/>
      <c r="U10" s="11"/>
      <c r="V10" s="11"/>
      <c r="W10" s="11"/>
    </row>
    <row r="11" spans="15:23" x14ac:dyDescent="0.3">
      <c r="O11" s="36">
        <v>-0.5</v>
      </c>
      <c r="P11" s="11" t="s">
        <v>172</v>
      </c>
      <c r="Q11" s="11" t="s">
        <v>172</v>
      </c>
      <c r="R11" s="11" t="s">
        <v>172</v>
      </c>
      <c r="S11" s="11" t="s">
        <v>172</v>
      </c>
      <c r="T11" s="11"/>
      <c r="U11" s="11"/>
      <c r="V11" s="11"/>
      <c r="W11" s="11"/>
    </row>
    <row r="12" spans="15:23" x14ac:dyDescent="0.3">
      <c r="O12" s="36">
        <v>-0.15</v>
      </c>
      <c r="Q12" s="11" t="s">
        <v>172</v>
      </c>
      <c r="R12" s="11"/>
      <c r="S12" s="11" t="s">
        <v>172</v>
      </c>
      <c r="T12" s="11"/>
      <c r="U12" s="11" t="s">
        <v>172</v>
      </c>
      <c r="V12" s="11"/>
      <c r="W12" s="11"/>
    </row>
    <row r="13" spans="15:23" x14ac:dyDescent="0.3">
      <c r="O13" s="37" t="s">
        <v>163</v>
      </c>
      <c r="P13" s="11"/>
      <c r="Q13" s="11"/>
      <c r="R13" s="11"/>
      <c r="S13" s="11"/>
      <c r="T13" s="11"/>
      <c r="U13" s="11"/>
      <c r="V13" s="11"/>
      <c r="W13" s="11"/>
    </row>
    <row r="14" spans="15:23" s="33" customFormat="1" ht="28.8" x14ac:dyDescent="0.3">
      <c r="O14" s="34" t="s">
        <v>168</v>
      </c>
      <c r="P14" s="34" t="s">
        <v>174</v>
      </c>
      <c r="Q14" s="34" t="s">
        <v>175</v>
      </c>
      <c r="R14" s="34" t="s">
        <v>177</v>
      </c>
      <c r="S14" s="34" t="s">
        <v>179</v>
      </c>
      <c r="T14" s="35" t="s">
        <v>181</v>
      </c>
      <c r="U14" s="34" t="s">
        <v>183</v>
      </c>
      <c r="V14" s="13" t="s">
        <v>185</v>
      </c>
      <c r="W14" s="13" t="s">
        <v>185</v>
      </c>
    </row>
    <row r="15" spans="15:23" ht="43.2" x14ac:dyDescent="0.3">
      <c r="O15" s="34" t="s">
        <v>164</v>
      </c>
      <c r="P15" s="34" t="s">
        <v>173</v>
      </c>
      <c r="Q15" s="34" t="s">
        <v>176</v>
      </c>
      <c r="R15" s="34" t="s">
        <v>178</v>
      </c>
      <c r="S15" s="34" t="s">
        <v>180</v>
      </c>
      <c r="T15" s="35" t="s">
        <v>182</v>
      </c>
      <c r="U15" s="34" t="s">
        <v>184</v>
      </c>
      <c r="V15" s="13" t="s">
        <v>185</v>
      </c>
      <c r="W15" s="13" t="s">
        <v>185</v>
      </c>
    </row>
    <row r="17" spans="15:18" ht="43.2" x14ac:dyDescent="0.3">
      <c r="O17" s="42" t="s">
        <v>170</v>
      </c>
      <c r="P17" s="34" t="s">
        <v>138</v>
      </c>
      <c r="Q17" s="34" t="s">
        <v>137</v>
      </c>
      <c r="R17" s="35" t="s">
        <v>143</v>
      </c>
    </row>
    <row r="18" spans="15:18" ht="43.2" x14ac:dyDescent="0.3">
      <c r="O18" s="42"/>
      <c r="P18" s="34" t="s">
        <v>139</v>
      </c>
      <c r="Q18" s="34" t="s">
        <v>140</v>
      </c>
      <c r="R18" s="35" t="s">
        <v>144</v>
      </c>
    </row>
    <row r="19" spans="15:18" ht="43.2" x14ac:dyDescent="0.3">
      <c r="O19" s="42"/>
      <c r="P19" s="34" t="s">
        <v>141</v>
      </c>
      <c r="Q19" s="34" t="s">
        <v>136</v>
      </c>
      <c r="R19" s="35" t="s">
        <v>145</v>
      </c>
    </row>
    <row r="20" spans="15:18" ht="43.2" x14ac:dyDescent="0.3">
      <c r="O20" s="42"/>
      <c r="P20" s="34" t="s">
        <v>142</v>
      </c>
      <c r="Q20" s="34" t="s">
        <v>169</v>
      </c>
      <c r="R20" s="34" t="s">
        <v>146</v>
      </c>
    </row>
  </sheetData>
  <mergeCells count="1">
    <mergeCell ref="O17:O20"/>
  </mergeCells>
  <phoneticPr fontId="8" type="noConversion"/>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3:D46"/>
  <sheetViews>
    <sheetView topLeftCell="A40" zoomScale="121" workbookViewId="0">
      <selection activeCell="F19" sqref="F19"/>
    </sheetView>
  </sheetViews>
  <sheetFormatPr defaultRowHeight="14.4" x14ac:dyDescent="0.3"/>
  <cols>
    <col min="3" max="3" width="14.77734375" customWidth="1"/>
    <col min="4" max="4" width="15.77734375" customWidth="1"/>
    <col min="15" max="16" width="8.88671875" customWidth="1"/>
  </cols>
  <sheetData>
    <row r="3" spans="2:2" ht="18" x14ac:dyDescent="0.3">
      <c r="B3" s="4" t="s">
        <v>2</v>
      </c>
    </row>
    <row r="5" spans="2:2" x14ac:dyDescent="0.3">
      <c r="B5" t="s">
        <v>3</v>
      </c>
    </row>
    <row r="6" spans="2:2" x14ac:dyDescent="0.3">
      <c r="B6" s="5"/>
    </row>
    <row r="7" spans="2:2" x14ac:dyDescent="0.3">
      <c r="B7" s="6" t="s">
        <v>4</v>
      </c>
    </row>
    <row r="8" spans="2:2" x14ac:dyDescent="0.3">
      <c r="B8" s="5"/>
    </row>
    <row r="9" spans="2:2" x14ac:dyDescent="0.3">
      <c r="B9" s="6" t="s">
        <v>5</v>
      </c>
    </row>
    <row r="10" spans="2:2" x14ac:dyDescent="0.3">
      <c r="B10" s="5"/>
    </row>
    <row r="11" spans="2:2" x14ac:dyDescent="0.3">
      <c r="B11" s="5"/>
    </row>
    <row r="12" spans="2:2" x14ac:dyDescent="0.3">
      <c r="B12" s="7" t="s">
        <v>6</v>
      </c>
    </row>
    <row r="13" spans="2:2" x14ac:dyDescent="0.3">
      <c r="B13" s="7" t="s">
        <v>7</v>
      </c>
    </row>
    <row r="14" spans="2:2" x14ac:dyDescent="0.3">
      <c r="B14" s="7" t="s">
        <v>8</v>
      </c>
    </row>
    <row r="15" spans="2:2" x14ac:dyDescent="0.3">
      <c r="B15" s="7" t="s">
        <v>9</v>
      </c>
    </row>
    <row r="16" spans="2:2" x14ac:dyDescent="0.3">
      <c r="B16" s="5"/>
    </row>
    <row r="17" spans="2:2" x14ac:dyDescent="0.3">
      <c r="B17" s="6" t="s">
        <v>10</v>
      </c>
    </row>
    <row r="18" spans="2:2" x14ac:dyDescent="0.3">
      <c r="B18" s="5"/>
    </row>
    <row r="19" spans="2:2" x14ac:dyDescent="0.3">
      <c r="B19" s="5"/>
    </row>
    <row r="20" spans="2:2" x14ac:dyDescent="0.3">
      <c r="B20" s="7" t="s">
        <v>11</v>
      </c>
    </row>
    <row r="21" spans="2:2" x14ac:dyDescent="0.3">
      <c r="B21" s="7" t="s">
        <v>12</v>
      </c>
    </row>
    <row r="22" spans="2:2" x14ac:dyDescent="0.3">
      <c r="B22" s="7" t="s">
        <v>13</v>
      </c>
    </row>
    <row r="23" spans="2:2" x14ac:dyDescent="0.3">
      <c r="B23" s="7" t="s">
        <v>14</v>
      </c>
    </row>
    <row r="24" spans="2:2" x14ac:dyDescent="0.3">
      <c r="B24" s="5"/>
    </row>
    <row r="25" spans="2:2" x14ac:dyDescent="0.3">
      <c r="B25" s="6" t="s">
        <v>15</v>
      </c>
    </row>
    <row r="26" spans="2:2" x14ac:dyDescent="0.3">
      <c r="B26" s="5"/>
    </row>
    <row r="27" spans="2:2" x14ac:dyDescent="0.3">
      <c r="B27" s="7" t="s">
        <v>31</v>
      </c>
    </row>
    <row r="29" spans="2:2" x14ac:dyDescent="0.3">
      <c r="B29" s="5" t="s">
        <v>33</v>
      </c>
    </row>
    <row r="31" spans="2:2" x14ac:dyDescent="0.3">
      <c r="B31" s="5" t="s">
        <v>34</v>
      </c>
    </row>
    <row r="33" spans="2:4" x14ac:dyDescent="0.3">
      <c r="B33" s="6" t="s">
        <v>16</v>
      </c>
    </row>
    <row r="34" spans="2:4" x14ac:dyDescent="0.3">
      <c r="B34" s="7" t="s">
        <v>32</v>
      </c>
    </row>
    <row r="35" spans="2:4" x14ac:dyDescent="0.3">
      <c r="B35" s="7" t="s">
        <v>17</v>
      </c>
    </row>
    <row r="36" spans="2:4" x14ac:dyDescent="0.3">
      <c r="B36" s="7" t="s">
        <v>18</v>
      </c>
    </row>
    <row r="38" spans="2:4" ht="21" x14ac:dyDescent="0.4">
      <c r="C38" s="9"/>
    </row>
    <row r="41" spans="2:4" ht="21" x14ac:dyDescent="0.3">
      <c r="B41" s="8" t="s">
        <v>19</v>
      </c>
    </row>
    <row r="43" spans="2:4" x14ac:dyDescent="0.3">
      <c r="C43" t="s">
        <v>44</v>
      </c>
      <c r="D43" t="s">
        <v>82</v>
      </c>
    </row>
    <row r="44" spans="2:4" ht="28.8" x14ac:dyDescent="0.3">
      <c r="B44" t="s">
        <v>147</v>
      </c>
      <c r="C44" s="24" t="s">
        <v>155</v>
      </c>
      <c r="D44" s="24" t="s">
        <v>152</v>
      </c>
    </row>
    <row r="45" spans="2:4" ht="28.8" x14ac:dyDescent="0.3">
      <c r="B45" t="s">
        <v>148</v>
      </c>
      <c r="C45" s="24" t="s">
        <v>151</v>
      </c>
      <c r="D45" s="24" t="s">
        <v>153</v>
      </c>
    </row>
    <row r="46" spans="2:4" ht="43.2" x14ac:dyDescent="0.3">
      <c r="B46" t="s">
        <v>149</v>
      </c>
      <c r="C46" s="24" t="s">
        <v>150</v>
      </c>
      <c r="D46" s="24" t="s">
        <v>154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Q4:T24"/>
  <sheetViews>
    <sheetView tabSelected="1" topLeftCell="A9" workbookViewId="0">
      <selection activeCell="Q21" sqref="Q21"/>
    </sheetView>
  </sheetViews>
  <sheetFormatPr defaultRowHeight="14.4" x14ac:dyDescent="0.3"/>
  <cols>
    <col min="17" max="17" width="13.6640625" customWidth="1"/>
    <col min="18" max="19" width="19" customWidth="1"/>
  </cols>
  <sheetData>
    <row r="4" spans="17:20" x14ac:dyDescent="0.3">
      <c r="R4" t="s">
        <v>194</v>
      </c>
      <c r="S4" t="s">
        <v>195</v>
      </c>
    </row>
    <row r="5" spans="17:20" x14ac:dyDescent="0.3">
      <c r="Q5" t="s">
        <v>197</v>
      </c>
      <c r="R5" t="s">
        <v>199</v>
      </c>
      <c r="S5" t="s">
        <v>196</v>
      </c>
    </row>
    <row r="6" spans="17:20" x14ac:dyDescent="0.3">
      <c r="Q6" t="s">
        <v>198</v>
      </c>
      <c r="R6" t="s">
        <v>200</v>
      </c>
      <c r="S6" t="s">
        <v>201</v>
      </c>
    </row>
    <row r="8" spans="17:20" x14ac:dyDescent="0.3">
      <c r="Q8" t="s">
        <v>202</v>
      </c>
      <c r="R8" t="s">
        <v>205</v>
      </c>
      <c r="S8" t="s">
        <v>206</v>
      </c>
      <c r="T8" t="s">
        <v>206</v>
      </c>
    </row>
    <row r="9" spans="17:20" x14ac:dyDescent="0.3">
      <c r="Q9" t="s">
        <v>203</v>
      </c>
      <c r="R9" t="s">
        <v>203</v>
      </c>
      <c r="S9" t="s">
        <v>203</v>
      </c>
      <c r="T9" t="s">
        <v>203</v>
      </c>
    </row>
    <row r="10" spans="17:20" x14ac:dyDescent="0.3">
      <c r="Q10" t="s">
        <v>204</v>
      </c>
      <c r="R10" t="s">
        <v>204</v>
      </c>
      <c r="S10" t="s">
        <v>207</v>
      </c>
      <c r="T10" t="s">
        <v>211</v>
      </c>
    </row>
    <row r="11" spans="17:20" x14ac:dyDescent="0.3">
      <c r="Q11" t="s">
        <v>208</v>
      </c>
      <c r="R11" t="s">
        <v>209</v>
      </c>
      <c r="S11" t="s">
        <v>210</v>
      </c>
      <c r="T11" t="s">
        <v>212</v>
      </c>
    </row>
    <row r="13" spans="17:20" x14ac:dyDescent="0.3">
      <c r="Q13" t="s">
        <v>202</v>
      </c>
      <c r="R13" t="s">
        <v>205</v>
      </c>
      <c r="S13" t="s">
        <v>206</v>
      </c>
    </row>
    <row r="14" spans="17:20" x14ac:dyDescent="0.3">
      <c r="Q14" t="s">
        <v>213</v>
      </c>
      <c r="R14" t="s">
        <v>213</v>
      </c>
      <c r="S14" t="s">
        <v>213</v>
      </c>
    </row>
    <row r="15" spans="17:20" x14ac:dyDescent="0.3">
      <c r="Q15" t="s">
        <v>204</v>
      </c>
      <c r="R15" t="s">
        <v>204</v>
      </c>
      <c r="S15" t="s">
        <v>207</v>
      </c>
    </row>
    <row r="16" spans="17:20" x14ac:dyDescent="0.3">
      <c r="Q16" t="s">
        <v>214</v>
      </c>
      <c r="R16" t="s">
        <v>209</v>
      </c>
      <c r="S16" t="s">
        <v>215</v>
      </c>
    </row>
    <row r="18" spans="17:17" x14ac:dyDescent="0.3">
      <c r="Q18" t="s">
        <v>159</v>
      </c>
    </row>
    <row r="19" spans="17:17" x14ac:dyDescent="0.3">
      <c r="Q19" t="s">
        <v>216</v>
      </c>
    </row>
    <row r="20" spans="17:17" x14ac:dyDescent="0.3">
      <c r="Q20" t="s">
        <v>217</v>
      </c>
    </row>
    <row r="21" spans="17:17" x14ac:dyDescent="0.3">
      <c r="Q21" t="s">
        <v>218</v>
      </c>
    </row>
    <row r="22" spans="17:17" x14ac:dyDescent="0.3">
      <c r="Q22" t="s">
        <v>220</v>
      </c>
    </row>
    <row r="23" spans="17:17" x14ac:dyDescent="0.3">
      <c r="Q23" t="s">
        <v>219</v>
      </c>
    </row>
    <row r="24" spans="17:17" x14ac:dyDescent="0.3">
      <c r="Q24" t="s">
        <v>207</v>
      </c>
    </row>
  </sheetData>
  <phoneticPr fontId="8" type="noConversion"/>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5:B7"/>
  <sheetViews>
    <sheetView workbookViewId="0">
      <selection activeCell="B8" sqref="B8"/>
    </sheetView>
  </sheetViews>
  <sheetFormatPr defaultRowHeight="14.4" x14ac:dyDescent="0.3"/>
  <sheetData>
    <row r="5" spans="1:2" ht="23.4" x14ac:dyDescent="0.45">
      <c r="A5" s="3">
        <v>1</v>
      </c>
      <c r="B5" s="2" t="s">
        <v>1</v>
      </c>
    </row>
    <row r="7" spans="1:2" ht="19.2" customHeight="1" x14ac:dyDescent="0.45">
      <c r="A7" s="3"/>
      <c r="B7" s="2" t="s">
        <v>35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election activeCell="C3" sqref="C3"/>
    </sheetView>
  </sheetViews>
  <sheetFormatPr defaultRowHeight="14.4" x14ac:dyDescent="0.3"/>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Trang tính</vt:lpstr>
      </vt:variant>
      <vt:variant>
        <vt:i4>9</vt:i4>
      </vt:variant>
    </vt:vector>
  </HeadingPairs>
  <TitlesOfParts>
    <vt:vector size="9" baseType="lpstr">
      <vt:lpstr>B1</vt:lpstr>
      <vt:lpstr>B3</vt:lpstr>
      <vt:lpstr>B4</vt:lpstr>
      <vt:lpstr>B7</vt:lpstr>
      <vt:lpstr>B5</vt:lpstr>
      <vt:lpstr>B8</vt:lpstr>
      <vt:lpstr>B6</vt:lpstr>
      <vt:lpstr>B9</vt:lpstr>
      <vt:lpstr>B2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Lê Thị Cẩm Lan</cp:lastModifiedBy>
  <dcterms:created xsi:type="dcterms:W3CDTF">2024-09-06T03:33:28Z</dcterms:created>
  <dcterms:modified xsi:type="dcterms:W3CDTF">2024-10-19T07:53:43Z</dcterms:modified>
</cp:coreProperties>
</file>