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\\10.220.113.176\TMO_SharedFolder\Projects\BiomassAllocationMalaysiaCompilationAutobot\User\Allocation Malaysia\"/>
    </mc:Choice>
  </mc:AlternateContent>
  <xr:revisionPtr revIDLastSave="0" documentId="13_ncr:1_{AE5ABC50-0A8B-493F-8338-36ADFD75505C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WC" sheetId="1" r:id="rId1"/>
    <sheet name="Wood Pellet" sheetId="5" r:id="rId2"/>
    <sheet name="EFB" sheetId="7" r:id="rId3"/>
    <sheet name="PKS" sheetId="9" r:id="rId4"/>
    <sheet name="PKS Granule" sheetId="10" r:id="rId5"/>
    <sheet name="Short EFB" sheetId="2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11" i="5"/>
  <c r="G12" i="5"/>
  <c r="E8" i="10"/>
  <c r="F8" i="10"/>
  <c r="D8" i="10"/>
  <c r="E95" i="9"/>
  <c r="F95" i="9"/>
  <c r="D95" i="9"/>
  <c r="E66" i="9"/>
  <c r="F66" i="9"/>
  <c r="D66" i="9"/>
  <c r="E8" i="9"/>
  <c r="F8" i="9"/>
  <c r="D8" i="9"/>
  <c r="G67" i="9" l="1"/>
  <c r="I19" i="7" l="1"/>
  <c r="G9" i="5" l="1"/>
  <c r="A71" i="23"/>
  <c r="A31" i="10"/>
  <c r="A118" i="9"/>
  <c r="A53" i="7"/>
  <c r="A71" i="5"/>
  <c r="G97" i="9"/>
  <c r="G98" i="9"/>
  <c r="G99" i="9"/>
  <c r="G100" i="9"/>
  <c r="G101" i="9"/>
  <c r="G102" i="9"/>
  <c r="G103" i="9"/>
  <c r="G104" i="9"/>
  <c r="G105" i="9"/>
  <c r="G106" i="9"/>
  <c r="G107" i="9"/>
  <c r="G108" i="9"/>
  <c r="G68" i="9"/>
  <c r="G70" i="9"/>
  <c r="G71" i="9"/>
  <c r="G72" i="9"/>
  <c r="G73" i="9"/>
  <c r="G74" i="9"/>
  <c r="G75" i="9"/>
  <c r="G76" i="9"/>
  <c r="G77" i="9"/>
  <c r="G78" i="9"/>
  <c r="G79" i="9"/>
  <c r="G80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96" i="9"/>
  <c r="J10" i="23"/>
  <c r="J11" i="23"/>
  <c r="J12" i="23"/>
  <c r="J13" i="23"/>
  <c r="J14" i="23"/>
  <c r="J15" i="23"/>
  <c r="J9" i="23"/>
  <c r="K28" i="23"/>
  <c r="K27" i="23"/>
  <c r="E8" i="23"/>
  <c r="F8" i="23"/>
  <c r="D8" i="23"/>
  <c r="K42" i="23"/>
  <c r="K55" i="23" s="1"/>
  <c r="K69" i="23" s="1"/>
  <c r="K41" i="23"/>
  <c r="K54" i="23" s="1"/>
  <c r="K68" i="23" s="1"/>
  <c r="E34" i="23"/>
  <c r="E47" i="23" s="1"/>
  <c r="F34" i="23"/>
  <c r="F47" i="23" s="1"/>
  <c r="D34" i="23"/>
  <c r="D61" i="23" s="1"/>
  <c r="I67" i="23"/>
  <c r="H67" i="23"/>
  <c r="J66" i="23"/>
  <c r="J65" i="23"/>
  <c r="J64" i="23"/>
  <c r="J63" i="23"/>
  <c r="J62" i="23"/>
  <c r="I53" i="23"/>
  <c r="H53" i="23"/>
  <c r="J52" i="23"/>
  <c r="J51" i="23"/>
  <c r="J50" i="23"/>
  <c r="J49" i="23"/>
  <c r="J48" i="23"/>
  <c r="I40" i="23"/>
  <c r="H40" i="23"/>
  <c r="J39" i="23"/>
  <c r="J38" i="23"/>
  <c r="J37" i="23"/>
  <c r="J36" i="23"/>
  <c r="J35" i="23"/>
  <c r="I21" i="23"/>
  <c r="H21" i="23"/>
  <c r="G15" i="23"/>
  <c r="G14" i="23"/>
  <c r="G13" i="23"/>
  <c r="G12" i="23"/>
  <c r="G11" i="23"/>
  <c r="G10" i="23"/>
  <c r="G9" i="23"/>
  <c r="F61" i="23" l="1"/>
  <c r="J21" i="23"/>
  <c r="J27" i="23" s="1"/>
  <c r="L28" i="23" s="1"/>
  <c r="E61" i="23"/>
  <c r="J40" i="23"/>
  <c r="J41" i="23" s="1"/>
  <c r="L42" i="23" s="1"/>
  <c r="D47" i="23"/>
  <c r="J53" i="23"/>
  <c r="J54" i="23" s="1"/>
  <c r="J67" i="23"/>
  <c r="J68" i="23" s="1"/>
  <c r="L69" i="23" s="1"/>
  <c r="J9" i="10" l="1"/>
  <c r="K29" i="10"/>
  <c r="K29" i="9"/>
  <c r="K116" i="9" s="1"/>
  <c r="K28" i="9"/>
  <c r="K115" i="9" s="1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67" i="9"/>
  <c r="G81" i="9"/>
  <c r="G82" i="9"/>
  <c r="J37" i="9"/>
  <c r="J38" i="9"/>
  <c r="J39" i="9"/>
  <c r="J40" i="9"/>
  <c r="J36" i="9"/>
  <c r="J10" i="9"/>
  <c r="J11" i="9"/>
  <c r="J12" i="9"/>
  <c r="J13" i="9"/>
  <c r="J14" i="9"/>
  <c r="J15" i="9"/>
  <c r="J16" i="9"/>
  <c r="J17" i="9"/>
  <c r="J18" i="9"/>
  <c r="J19" i="9"/>
  <c r="J20" i="9"/>
  <c r="J9" i="9"/>
  <c r="G10" i="9"/>
  <c r="G11" i="9"/>
  <c r="G12" i="9"/>
  <c r="G13" i="9"/>
  <c r="G14" i="9"/>
  <c r="G15" i="9"/>
  <c r="J42" i="7"/>
  <c r="J43" i="7"/>
  <c r="J44" i="7"/>
  <c r="J45" i="7"/>
  <c r="J46" i="7"/>
  <c r="J47" i="7"/>
  <c r="J48" i="7"/>
  <c r="J41" i="7"/>
  <c r="E40" i="7"/>
  <c r="F40" i="7"/>
  <c r="D40" i="7"/>
  <c r="J10" i="7"/>
  <c r="J11" i="7"/>
  <c r="J12" i="7"/>
  <c r="J13" i="7"/>
  <c r="J9" i="7"/>
  <c r="F8" i="7"/>
  <c r="E8" i="7"/>
  <c r="D8" i="7"/>
  <c r="G10" i="7"/>
  <c r="G11" i="7"/>
  <c r="G12" i="7"/>
  <c r="G13" i="7"/>
  <c r="K34" i="7"/>
  <c r="K51" i="7" s="1"/>
  <c r="K33" i="7"/>
  <c r="K50" i="7" s="1"/>
  <c r="J63" i="5"/>
  <c r="J64" i="5"/>
  <c r="J65" i="5"/>
  <c r="J66" i="5"/>
  <c r="J62" i="5"/>
  <c r="J49" i="5"/>
  <c r="J50" i="5"/>
  <c r="J51" i="5"/>
  <c r="J52" i="5"/>
  <c r="J48" i="5"/>
  <c r="J36" i="5"/>
  <c r="J37" i="5"/>
  <c r="J38" i="5"/>
  <c r="J39" i="5"/>
  <c r="J35" i="5"/>
  <c r="J10" i="5"/>
  <c r="J11" i="5"/>
  <c r="J12" i="5"/>
  <c r="J13" i="5"/>
  <c r="J9" i="5"/>
  <c r="E34" i="5"/>
  <c r="F34" i="5"/>
  <c r="D34" i="5"/>
  <c r="K29" i="5"/>
  <c r="K28" i="5"/>
  <c r="F8" i="5"/>
  <c r="F47" i="5" s="1"/>
  <c r="E8" i="5"/>
  <c r="E61" i="5" s="1"/>
  <c r="D8" i="5"/>
  <c r="D47" i="5" s="1"/>
  <c r="J87" i="1"/>
  <c r="J88" i="1"/>
  <c r="J89" i="1"/>
  <c r="J90" i="1"/>
  <c r="J91" i="1"/>
  <c r="J92" i="1"/>
  <c r="J93" i="1"/>
  <c r="J94" i="1"/>
  <c r="J95" i="1"/>
  <c r="J86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61" i="1"/>
  <c r="J20" i="1"/>
  <c r="J21" i="1"/>
  <c r="J22" i="1"/>
  <c r="J23" i="1"/>
  <c r="J24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7" i="1"/>
  <c r="G38" i="1"/>
  <c r="G39" i="1"/>
  <c r="G40" i="1"/>
  <c r="G41" i="1"/>
  <c r="G42" i="1"/>
  <c r="G43" i="1"/>
  <c r="G44" i="1"/>
  <c r="G45" i="1"/>
  <c r="G46" i="1"/>
  <c r="K55" i="1"/>
  <c r="E36" i="1"/>
  <c r="F36" i="1"/>
  <c r="D36" i="1"/>
  <c r="G10" i="1"/>
  <c r="G11" i="1"/>
  <c r="G12" i="1"/>
  <c r="G13" i="1"/>
  <c r="G14" i="1"/>
  <c r="G15" i="1"/>
  <c r="G16" i="1"/>
  <c r="G17" i="1"/>
  <c r="G18" i="1"/>
  <c r="G19" i="1"/>
  <c r="K60" i="9" l="1"/>
  <c r="K89" i="9"/>
  <c r="K61" i="9"/>
  <c r="K90" i="9"/>
  <c r="E47" i="5"/>
  <c r="D61" i="5"/>
  <c r="F61" i="5"/>
  <c r="G10" i="10" l="1"/>
  <c r="I114" i="9"/>
  <c r="J114" i="9"/>
  <c r="H114" i="9"/>
  <c r="G9" i="9"/>
  <c r="G44" i="7"/>
  <c r="G45" i="7"/>
  <c r="G46" i="7"/>
  <c r="G47" i="7"/>
  <c r="G48" i="7"/>
  <c r="G42" i="7"/>
  <c r="G43" i="7"/>
  <c r="G87" i="1"/>
  <c r="G88" i="1"/>
  <c r="G89" i="1"/>
  <c r="G92" i="1"/>
  <c r="G93" i="1"/>
  <c r="G94" i="1"/>
  <c r="G95" i="1"/>
  <c r="G86" i="1"/>
  <c r="G70" i="1"/>
  <c r="G71" i="1"/>
  <c r="G72" i="1"/>
  <c r="G73" i="1"/>
  <c r="G74" i="1"/>
  <c r="G62" i="1"/>
  <c r="G63" i="1"/>
  <c r="G64" i="1"/>
  <c r="G65" i="1"/>
  <c r="G67" i="1"/>
  <c r="G68" i="1"/>
  <c r="G61" i="1"/>
  <c r="G47" i="1"/>
  <c r="G48" i="1"/>
  <c r="G49" i="1"/>
  <c r="G50" i="1"/>
  <c r="G51" i="1"/>
  <c r="J115" i="9" l="1"/>
  <c r="H28" i="1"/>
  <c r="J28" i="10" l="1"/>
  <c r="G9" i="10"/>
  <c r="I28" i="10"/>
  <c r="H28" i="10"/>
  <c r="G96" i="9"/>
  <c r="I88" i="9"/>
  <c r="H88" i="9"/>
  <c r="I41" i="9"/>
  <c r="H41" i="9"/>
  <c r="J41" i="9"/>
  <c r="I21" i="9"/>
  <c r="H21" i="9"/>
  <c r="G9" i="7"/>
  <c r="I49" i="7"/>
  <c r="H49" i="7"/>
  <c r="H19" i="7"/>
  <c r="L29" i="10" l="1"/>
  <c r="J88" i="9"/>
  <c r="J89" i="9" s="1"/>
  <c r="L90" i="9" s="1"/>
  <c r="J49" i="7"/>
  <c r="J50" i="7" s="1"/>
  <c r="L51" i="7" s="1"/>
  <c r="J21" i="9"/>
  <c r="J28" i="9" s="1"/>
  <c r="L29" i="9" s="1"/>
  <c r="J19" i="7"/>
  <c r="J33" i="7" s="1"/>
  <c r="L34" i="7" s="1"/>
  <c r="L116" i="9"/>
  <c r="J60" i="9"/>
  <c r="L61" i="9" s="1"/>
  <c r="I27" i="5"/>
  <c r="H27" i="5"/>
  <c r="K69" i="5"/>
  <c r="K68" i="5"/>
  <c r="J67" i="5"/>
  <c r="I67" i="5"/>
  <c r="H67" i="5"/>
  <c r="K55" i="5"/>
  <c r="K54" i="5"/>
  <c r="I53" i="5"/>
  <c r="H53" i="5"/>
  <c r="J53" i="5"/>
  <c r="K42" i="5"/>
  <c r="K41" i="5"/>
  <c r="J40" i="5"/>
  <c r="I40" i="5"/>
  <c r="H40" i="5"/>
  <c r="J41" i="5" l="1"/>
  <c r="L42" i="5" s="1"/>
  <c r="J54" i="5"/>
  <c r="L55" i="5" s="1"/>
  <c r="J27" i="5"/>
  <c r="J28" i="5" s="1"/>
  <c r="L29" i="5" s="1"/>
  <c r="J68" i="5"/>
  <c r="L69" i="5" s="1"/>
  <c r="K98" i="1" l="1"/>
  <c r="K97" i="1"/>
  <c r="I96" i="1"/>
  <c r="H96" i="1"/>
  <c r="F85" i="1"/>
  <c r="E85" i="1"/>
  <c r="D85" i="1"/>
  <c r="K79" i="1"/>
  <c r="K78" i="1"/>
  <c r="I75" i="1"/>
  <c r="H75" i="1"/>
  <c r="F60" i="1"/>
  <c r="E60" i="1"/>
  <c r="D60" i="1"/>
  <c r="I54" i="1"/>
  <c r="H54" i="1"/>
  <c r="I28" i="1"/>
  <c r="J19" i="1"/>
  <c r="J18" i="1"/>
  <c r="J17" i="1"/>
  <c r="J16" i="1"/>
  <c r="J15" i="1"/>
  <c r="J14" i="1"/>
  <c r="J13" i="1"/>
  <c r="J12" i="1"/>
  <c r="J11" i="1"/>
  <c r="J10" i="1"/>
  <c r="J9" i="1"/>
  <c r="G9" i="1"/>
  <c r="J75" i="1" l="1"/>
  <c r="J78" i="1" s="1"/>
  <c r="L79" i="1" s="1"/>
  <c r="J28" i="1"/>
  <c r="J29" i="1" s="1"/>
  <c r="L30" i="1" s="1"/>
  <c r="J54" i="1"/>
  <c r="L55" i="1" s="1"/>
  <c r="J96" i="1"/>
  <c r="J97" i="1" s="1"/>
  <c r="L98" i="1" s="1"/>
</calcChain>
</file>

<file path=xl/sharedStrings.xml><?xml version="1.0" encoding="utf-8"?>
<sst xmlns="http://schemas.openxmlformats.org/spreadsheetml/2006/main" count="723" uniqueCount="154">
  <si>
    <t>TOP GLOVE SDN. BHD</t>
  </si>
  <si>
    <t>WOOD CHIP ALLOCATION</t>
  </si>
  <si>
    <t>FACTORY 5/23</t>
  </si>
  <si>
    <t>REQUIREMENT:</t>
  </si>
  <si>
    <t>MT (30 usage days + 3 days stock)</t>
  </si>
  <si>
    <t>No</t>
  </si>
  <si>
    <t>Company Name</t>
  </si>
  <si>
    <t>Type of Suppliers</t>
  </si>
  <si>
    <t>Price / MT (RM)</t>
  </si>
  <si>
    <t xml:space="preserve">Variance </t>
  </si>
  <si>
    <t xml:space="preserve">Initial Supply Capacity </t>
  </si>
  <si>
    <t xml:space="preserve">Allocation </t>
  </si>
  <si>
    <t xml:space="preserve">Total Cost </t>
  </si>
  <si>
    <t xml:space="preserve">Payment </t>
  </si>
  <si>
    <t>RM / MT</t>
  </si>
  <si>
    <t>per month (MT)</t>
  </si>
  <si>
    <t xml:space="preserve">RM </t>
  </si>
  <si>
    <t>Term</t>
  </si>
  <si>
    <t>Lian Shun</t>
  </si>
  <si>
    <t>Manufacturer</t>
  </si>
  <si>
    <t>30 days</t>
  </si>
  <si>
    <t>WMIX</t>
  </si>
  <si>
    <t>45 days</t>
  </si>
  <si>
    <t>Kilang Papan</t>
  </si>
  <si>
    <t>TME Bioresources</t>
  </si>
  <si>
    <t>PDTC</t>
  </si>
  <si>
    <t>PKL Wood Fuel</t>
  </si>
  <si>
    <t>KC Durai</t>
  </si>
  <si>
    <t>60 days</t>
  </si>
  <si>
    <t>YMY Global Trading</t>
  </si>
  <si>
    <t>Trading</t>
  </si>
  <si>
    <t xml:space="preserve">Hulk Woods </t>
  </si>
  <si>
    <t>Mega Wijaya</t>
  </si>
  <si>
    <t xml:space="preserve">Average cost per mt </t>
  </si>
  <si>
    <t>Variance</t>
  </si>
  <si>
    <t>FACTORY 36</t>
  </si>
  <si>
    <t>MT</t>
  </si>
  <si>
    <t>30days</t>
  </si>
  <si>
    <t>Leaf Asset</t>
  </si>
  <si>
    <t>Yong Tat Timber &amp; Trading</t>
  </si>
  <si>
    <t>Redland Wood Industries Sdn Bhd</t>
  </si>
  <si>
    <t>Qualiyt not consistent</t>
  </si>
  <si>
    <t>ZG Timber</t>
  </si>
  <si>
    <t>Translink</t>
  </si>
  <si>
    <t>Hian Yoon</t>
  </si>
  <si>
    <t>Top Biomass</t>
  </si>
  <si>
    <t>KS Jaya Timber</t>
  </si>
  <si>
    <t>Multi Bio Resources</t>
  </si>
  <si>
    <t>Estimated average woodchip price for F36 in Sept'21 is remained.</t>
  </si>
  <si>
    <t>RM 0</t>
  </si>
  <si>
    <t>FACTORY 27</t>
  </si>
  <si>
    <t xml:space="preserve">MT </t>
  </si>
  <si>
    <t>Win M</t>
  </si>
  <si>
    <t>Trading &amp; partnership for transportation</t>
  </si>
  <si>
    <t>Tien Chung</t>
  </si>
  <si>
    <t>45days</t>
  </si>
  <si>
    <t>*SIGNED CONTRACT</t>
  </si>
  <si>
    <t>Venus Resources</t>
  </si>
  <si>
    <t>Leong Huat Brick Works Sdn Bhd</t>
  </si>
  <si>
    <t>BP Realty &amp; Plantation Sdn Bhd</t>
  </si>
  <si>
    <t>S&amp;S Bioenergy Enterprise</t>
  </si>
  <si>
    <t>Mawar Saksama</t>
  </si>
  <si>
    <t>FACTORY 33</t>
  </si>
  <si>
    <t>Verified by : Ms.Michelle Ang</t>
  </si>
  <si>
    <t xml:space="preserve">Approved by : Tan Sri Lim Wee Chai </t>
  </si>
  <si>
    <t>Checked : Ms. Adeline</t>
  </si>
  <si>
    <t>General Manager, Procurement</t>
  </si>
  <si>
    <t>WOOD PELLET ALLOCATION</t>
  </si>
  <si>
    <t>TOTAL</t>
  </si>
  <si>
    <t>SHREDDED EFB ALLOCATION</t>
  </si>
  <si>
    <t>Vila Sutera Sdn Bhd</t>
  </si>
  <si>
    <t>HK Gua Musang Sdn Bhd</t>
  </si>
  <si>
    <t>YMY GLOBAL TRADING</t>
  </si>
  <si>
    <t>Tan Kok Tong</t>
  </si>
  <si>
    <t>Quality not consistent</t>
  </si>
  <si>
    <t>RM48 is for press EFB. RM65 is for shredded long fiber.</t>
  </si>
  <si>
    <t>Quality not consistent. 
Source: Kilang Sawit Sri Senggora</t>
  </si>
  <si>
    <t>CLASSIC PALM OIL MILL SDN BHD</t>
  </si>
  <si>
    <t>MULTI BIO RESOURCES &amp; SUPPLIES</t>
  </si>
  <si>
    <t>MEGA SENSASI JAYA</t>
  </si>
  <si>
    <t>Spynie Maju</t>
  </si>
  <si>
    <t>PIMPINAN MEGAMAS</t>
  </si>
  <si>
    <t>Trading + Own Transport</t>
  </si>
  <si>
    <t>MUAZIQ ENGINEERING</t>
  </si>
  <si>
    <t>SPYNIE MAJU</t>
  </si>
  <si>
    <t>GREAT ORGANIC SDN BHD</t>
  </si>
  <si>
    <t>TME BIORESOURCES</t>
  </si>
  <si>
    <t>SOON TEIK ENTERPRISE</t>
  </si>
  <si>
    <t>LUI SAWIT ENTERPRISE</t>
  </si>
  <si>
    <t>SIMPANGAN KURNIA SDN BHD</t>
  </si>
  <si>
    <t>MIN ONN LORRY</t>
  </si>
  <si>
    <t>WIN M TRADING</t>
  </si>
  <si>
    <t>JADDA MUNI ENTERPRISE</t>
  </si>
  <si>
    <t>MILER FIBRE ENTERPRISE</t>
  </si>
  <si>
    <t>BP REALTY &amp; PLANTATION SDN BHD</t>
  </si>
  <si>
    <t>SPYNIE MAJU JAYA</t>
  </si>
  <si>
    <t>KSW PALM GREEN SDN BHD</t>
  </si>
  <si>
    <t>TLC HAULAGE</t>
  </si>
  <si>
    <t>DSJ GLOBAL BIOMASS RESOURCES</t>
  </si>
  <si>
    <t>PKS GRANULE ALLOCATION</t>
  </si>
  <si>
    <t>PKS ALLOCATION</t>
  </si>
  <si>
    <t>SHORT EFB ALLOCATION</t>
  </si>
  <si>
    <t>HK Kitaran</t>
  </si>
  <si>
    <t>Kayutah</t>
  </si>
  <si>
    <t xml:space="preserve">Multi Bio Resources </t>
  </si>
  <si>
    <t>Muaziq Engineering</t>
  </si>
  <si>
    <t>Ipoh plant feedback that the HK Kitaran short EFB shredded sizes were the most suitable to be used in Boiler operation.</t>
  </si>
  <si>
    <t>BVI Enterprise</t>
  </si>
  <si>
    <t>Oct'21</t>
  </si>
  <si>
    <t>Nov'21</t>
  </si>
  <si>
    <t>Initial quote was RM 140/MT</t>
  </si>
  <si>
    <t>Dec'21</t>
  </si>
  <si>
    <t>: Dec 2021</t>
  </si>
  <si>
    <t>MT (31 usage days + 3 days stock)</t>
  </si>
  <si>
    <t>Payment 
Term</t>
  </si>
  <si>
    <t>(Dec'21)</t>
  </si>
  <si>
    <t>Near Pahang, shortage of raw materials during raining season</t>
  </si>
  <si>
    <t>Able to commit delivery</t>
  </si>
  <si>
    <t>PKS granule average purchase price for F27 is remain.</t>
  </si>
  <si>
    <t>Estimated average EFB fiber price for F27 is remain.</t>
  </si>
  <si>
    <t>Mega Wijaya Enterprise</t>
  </si>
  <si>
    <t>Bioinno Green</t>
  </si>
  <si>
    <t>Poor Quality</t>
  </si>
  <si>
    <t>Estimated average woodchip price for F27 is decreased by RM 2,975.</t>
  </si>
  <si>
    <t>Initial quote was RM 260/MT</t>
  </si>
  <si>
    <t>Initial quote was RM 59/MT</t>
  </si>
  <si>
    <t>Estimated average short EFB price for F27 is RM 58.</t>
  </si>
  <si>
    <t>RM 2,628</t>
  </si>
  <si>
    <t>Estimated average woodchip price for F36 is decreased by RM 2,628.</t>
  </si>
  <si>
    <t>RM 84</t>
  </si>
  <si>
    <t>Estimated average shredded EFB price for F36 is decreased by RM 84.</t>
  </si>
  <si>
    <t>RM 6,640</t>
  </si>
  <si>
    <t>Estimated average woodchip price for F5/23 is decreased by RM 6,640.</t>
  </si>
  <si>
    <t>Initial quote was RM 270/MT</t>
  </si>
  <si>
    <t>RM 2,975</t>
  </si>
  <si>
    <t>PKS average purchase price for F5/F23 is increased by RM 11,000.</t>
  </si>
  <si>
    <t>RM 1,738</t>
  </si>
  <si>
    <t>PKS average purchase price for F27 is increased by RM 1,738.</t>
  </si>
  <si>
    <t>RM 3,800</t>
  </si>
  <si>
    <t>PKS average purchase price for F33 is increased by RM 3,800.</t>
  </si>
  <si>
    <t>Prepared by: Yi Hong (23/11/2021)</t>
  </si>
  <si>
    <t>(Jan'22)</t>
  </si>
  <si>
    <t>Jan'22</t>
  </si>
  <si>
    <t>: Jan 2022</t>
  </si>
  <si>
    <t>RM 559</t>
  </si>
  <si>
    <t>Estimated average short EFB price for F5/23 is increased by RM 559.</t>
  </si>
  <si>
    <t>Estimated average wood pellet price for F5/F23 is RM 369.</t>
  </si>
  <si>
    <t>RM 335</t>
  </si>
  <si>
    <t>Estimated average woodchip price for F33  is increased by RM 335.</t>
  </si>
  <si>
    <t>Initial quote was RM 280/MT</t>
  </si>
  <si>
    <t>Initial quote was RM 275/MT</t>
  </si>
  <si>
    <t>Good quality</t>
  </si>
  <si>
    <t>Initial quote was RM 138/MT</t>
  </si>
  <si>
    <t>RM 1,400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</si>
</sst>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_-* #,##0.00_-;\-* #,##0.00_-;_-* \-??_-;_-@_-"/>
    <numFmt numFmtId="165" formatCode="_-* #,##0_-;\-* #,##0_-;_-* \-??_-;_-@_-"/>
    <numFmt numFmtId="166" formatCode="0_);\(0\)"/>
    <numFmt numFmtId="167" formatCode="&quot;RM&quot;#,##0.00"/>
    <numFmt numFmtId="168" formatCode="_(* #,##0.00_);_(* \(#,##0.00\);_(* \-??_);_(@_)"/>
    <numFmt numFmtId="169" formatCode="_(&quot;$&quot;* #,##0.00_);_(&quot;$&quot;* \(#,##0.00\);_(&quot;$&quot;* &quot;-&quot;??_);_(@_)"/>
    <numFmt numFmtId="170" formatCode="&quot;RM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i/>
      <sz val="16"/>
      <color rgb="FFFF0000"/>
      <name val="Arial"/>
      <family val="2"/>
    </font>
    <font>
      <b/>
      <u/>
      <sz val="16"/>
      <name val="Arial"/>
      <family val="2"/>
    </font>
    <font>
      <sz val="10"/>
      <name val="Mangal"/>
      <family val="2"/>
    </font>
    <font>
      <b/>
      <sz val="16"/>
      <name val="Mangal"/>
      <family val="1"/>
    </font>
    <font>
      <b/>
      <sz val="16"/>
      <color rgb="FFFF0000"/>
      <name val="Arial"/>
      <family val="2"/>
    </font>
    <font>
      <sz val="14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rgb="FF000099"/>
      <name val="Arial"/>
      <family val="2"/>
    </font>
    <font>
      <b/>
      <sz val="13"/>
      <color rgb="FFFF000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3399"/>
      <name val="Arial"/>
      <family val="2"/>
    </font>
    <font>
      <b/>
      <sz val="12"/>
      <color rgb="FF0070C0"/>
      <name val="Arial"/>
      <family val="2"/>
    </font>
    <font>
      <sz val="18"/>
      <name val="Arial"/>
      <family val="2"/>
    </font>
    <font>
      <b/>
      <sz val="12"/>
      <color indexed="10"/>
      <name val="Arial"/>
      <family val="2"/>
    </font>
    <font>
      <sz val="20"/>
      <name val="Tahomna"/>
    </font>
    <font>
      <sz val="14"/>
      <name val="Tahomna"/>
    </font>
    <font>
      <b/>
      <sz val="14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6"/>
      <color rgb="FF000099"/>
      <name val="Arial"/>
      <family val="2"/>
    </font>
    <font>
      <b/>
      <sz val="16"/>
      <color rgb="FFFF0000"/>
      <name val="Mangal"/>
      <family val="1"/>
    </font>
    <font>
      <b/>
      <sz val="16"/>
      <color rgb="FF003399"/>
      <name val="Arial"/>
      <family val="2"/>
    </font>
    <font>
      <b/>
      <sz val="16"/>
      <color rgb="FF000099"/>
      <name val="Mangal"/>
      <family val="1"/>
    </font>
    <font>
      <b/>
      <sz val="16"/>
      <color theme="1"/>
      <name val="Arial"/>
      <family val="2"/>
    </font>
    <font>
      <b/>
      <sz val="12"/>
      <color rgb="FF000099"/>
      <name val="Arial"/>
      <family val="2"/>
    </font>
    <font>
      <b/>
      <sz val="15"/>
      <color rgb="FFFF0000"/>
      <name val="Arial"/>
      <family val="2"/>
    </font>
    <font>
      <b/>
      <sz val="15"/>
      <color rgb="FF000099"/>
      <name val="Arial"/>
      <family val="2"/>
    </font>
    <font>
      <b/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168" fontId="8" fillId="0" borderId="0" applyFill="0" applyBorder="0" applyAlignment="0" applyProtection="0"/>
    <xf numFmtId="0" fontId="2" fillId="0" borderId="0"/>
    <xf numFmtId="169" fontId="2" fillId="0" borderId="0" applyFill="0" applyBorder="0" applyAlignment="0" applyProtection="0"/>
    <xf numFmtId="43" fontId="2" fillId="0" borderId="0" applyFill="0" applyBorder="0" applyAlignment="0" applyProtection="0"/>
    <xf numFmtId="169" fontId="32" fillId="0" borderId="0" applyFill="0" applyBorder="0" applyAlignment="0" applyProtection="0"/>
  </cellStyleXfs>
  <cellXfs count="463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0" fontId="5" fillId="0" borderId="0" xfId="2" applyFont="1" applyAlignment="1">
      <alignment horizontal="left"/>
    </xf>
    <xf numFmtId="0" fontId="5" fillId="0" borderId="0" xfId="2" applyFont="1"/>
    <xf numFmtId="0" fontId="6" fillId="0" borderId="0" xfId="2" applyFont="1" applyAlignment="1">
      <alignment horizontal="center"/>
    </xf>
    <xf numFmtId="0" fontId="7" fillId="0" borderId="0" xfId="2" applyFont="1"/>
    <xf numFmtId="0" fontId="4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10" fillId="0" borderId="0" xfId="2" applyFont="1"/>
    <xf numFmtId="0" fontId="11" fillId="0" borderId="0" xfId="2" applyFont="1"/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0" fontId="13" fillId="0" borderId="3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166" fontId="14" fillId="0" borderId="3" xfId="2" quotePrefix="1" applyNumberFormat="1" applyFont="1" applyFill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2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/>
    </xf>
    <xf numFmtId="1" fontId="11" fillId="0" borderId="3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7" fillId="0" borderId="0" xfId="2" applyFont="1" applyFill="1" applyAlignment="1"/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/>
    <xf numFmtId="0" fontId="19" fillId="0" borderId="0" xfId="2" applyFont="1" applyAlignment="1">
      <alignment vertical="center"/>
    </xf>
    <xf numFmtId="0" fontId="19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13" fillId="0" borderId="14" xfId="2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22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9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0" fontId="14" fillId="0" borderId="18" xfId="2" applyFont="1" applyFill="1" applyBorder="1" applyAlignment="1">
      <alignment horizontal="center" vertical="center"/>
    </xf>
    <xf numFmtId="0" fontId="21" fillId="0" borderId="18" xfId="2" applyFont="1" applyFill="1" applyBorder="1" applyAlignment="1">
      <alignment horizontal="left" vertical="center" wrapText="1"/>
    </xf>
    <xf numFmtId="0" fontId="21" fillId="0" borderId="0" xfId="2" applyFont="1" applyFill="1" applyBorder="1" applyAlignment="1">
      <alignment horizontal="left" vertical="center" wrapText="1"/>
    </xf>
    <xf numFmtId="0" fontId="14" fillId="0" borderId="18" xfId="2" applyFont="1" applyFill="1" applyBorder="1" applyAlignment="1">
      <alignment horizontal="left" vertical="center" wrapText="1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1" fontId="14" fillId="0" borderId="17" xfId="4" applyNumberFormat="1" applyFont="1" applyFill="1" applyBorder="1" applyAlignment="1" applyProtection="1">
      <alignment horizontal="center" vertical="center"/>
    </xf>
    <xf numFmtId="1" fontId="14" fillId="0" borderId="2" xfId="4" applyNumberFormat="1" applyFont="1" applyFill="1" applyBorder="1" applyAlignment="1" applyProtection="1">
      <alignment horizontal="center" vertical="center"/>
    </xf>
    <xf numFmtId="3" fontId="14" fillId="0" borderId="18" xfId="4" applyNumberFormat="1" applyFont="1" applyFill="1" applyBorder="1" applyAlignment="1" applyProtection="1">
      <alignment horizontal="center" vertical="center"/>
    </xf>
    <xf numFmtId="3" fontId="14" fillId="0" borderId="14" xfId="3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left" vertical="center"/>
    </xf>
    <xf numFmtId="0" fontId="7" fillId="0" borderId="0" xfId="2" applyFont="1" applyFill="1"/>
    <xf numFmtId="165" fontId="9" fillId="3" borderId="0" xfId="3" applyNumberFormat="1" applyFont="1" applyFill="1" applyAlignment="1">
      <alignment vertical="center"/>
    </xf>
    <xf numFmtId="165" fontId="13" fillId="0" borderId="0" xfId="2" applyNumberFormat="1" applyFont="1" applyFill="1" applyAlignment="1">
      <alignment vertical="center"/>
    </xf>
    <xf numFmtId="0" fontId="17" fillId="0" borderId="0" xfId="2" applyFont="1" applyAlignment="1">
      <alignment horizontal="left" vertical="center" wrapText="1"/>
    </xf>
    <xf numFmtId="0" fontId="19" fillId="0" borderId="0" xfId="2" applyFont="1"/>
    <xf numFmtId="0" fontId="13" fillId="0" borderId="10" xfId="2" applyFont="1" applyBorder="1" applyAlignment="1">
      <alignment horizontal="center" vertical="center"/>
    </xf>
    <xf numFmtId="0" fontId="13" fillId="0" borderId="24" xfId="2" applyFont="1" applyBorder="1" applyAlignment="1">
      <alignment horizontal="center" vertical="center"/>
    </xf>
    <xf numFmtId="1" fontId="14" fillId="0" borderId="3" xfId="2" applyNumberFormat="1" applyFont="1" applyFill="1" applyBorder="1" applyAlignment="1">
      <alignment horizontal="center" vertical="center"/>
    </xf>
    <xf numFmtId="166" fontId="22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6" fontId="14" fillId="0" borderId="2" xfId="2" applyNumberFormat="1" applyFont="1" applyFill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>
      <alignment horizontal="left" vertical="center" wrapText="1"/>
    </xf>
    <xf numFmtId="1" fontId="11" fillId="0" borderId="0" xfId="4" applyNumberFormat="1" applyFont="1" applyFill="1" applyBorder="1" applyAlignment="1" applyProtection="1">
      <alignment horizontal="center" vertical="center"/>
    </xf>
    <xf numFmtId="37" fontId="11" fillId="0" borderId="0" xfId="5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13" fillId="0" borderId="0" xfId="2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4" fillId="0" borderId="0" xfId="2" applyFont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1" fontId="14" fillId="0" borderId="0" xfId="4" applyNumberFormat="1" applyFont="1" applyFill="1" applyBorder="1" applyAlignment="1" applyProtection="1">
      <alignment horizontal="center" vertical="center"/>
    </xf>
    <xf numFmtId="164" fontId="14" fillId="0" borderId="0" xfId="3" applyFont="1" applyFill="1" applyBorder="1" applyAlignment="1" applyProtection="1">
      <alignment horizontal="center" vertical="center"/>
    </xf>
    <xf numFmtId="0" fontId="14" fillId="0" borderId="0" xfId="2" applyFont="1" applyBorder="1" applyAlignment="1">
      <alignment horizontal="left" vertical="center"/>
    </xf>
    <xf numFmtId="10" fontId="20" fillId="0" borderId="0" xfId="4" applyNumberFormat="1" applyFont="1" applyFill="1" applyBorder="1" applyAlignment="1">
      <alignment horizontal="center" vertical="center"/>
    </xf>
    <xf numFmtId="167" fontId="20" fillId="0" borderId="0" xfId="2" applyNumberFormat="1" applyFont="1" applyFill="1" applyBorder="1" applyAlignment="1">
      <alignment horizontal="center" vertical="center"/>
    </xf>
    <xf numFmtId="0" fontId="13" fillId="0" borderId="4" xfId="2" applyFont="1" applyBorder="1" applyAlignment="1">
      <alignment horizontal="center" vertical="center" wrapText="1"/>
    </xf>
    <xf numFmtId="0" fontId="13" fillId="0" borderId="25" xfId="2" applyFont="1" applyBorder="1" applyAlignment="1">
      <alignment horizontal="center" vertical="center"/>
    </xf>
    <xf numFmtId="1" fontId="14" fillId="0" borderId="11" xfId="4" applyNumberFormat="1" applyFont="1" applyFill="1" applyBorder="1" applyAlignment="1" applyProtection="1">
      <alignment horizontal="center" vertical="center"/>
    </xf>
    <xf numFmtId="0" fontId="14" fillId="0" borderId="22" xfId="2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center" vertical="center"/>
    </xf>
    <xf numFmtId="0" fontId="21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166" fontId="14" fillId="0" borderId="13" xfId="4" applyNumberFormat="1" applyFont="1" applyFill="1" applyBorder="1" applyAlignment="1" applyProtection="1">
      <alignment horizontal="center" vertical="center"/>
    </xf>
    <xf numFmtId="3" fontId="28" fillId="0" borderId="3" xfId="4" applyNumberFormat="1" applyFont="1" applyFill="1" applyBorder="1" applyAlignment="1" applyProtection="1">
      <alignment horizontal="center" vertical="center"/>
    </xf>
    <xf numFmtId="0" fontId="14" fillId="0" borderId="15" xfId="4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vertical="center" wrapText="1"/>
    </xf>
    <xf numFmtId="166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3" applyNumberFormat="1" applyFont="1" applyFill="1" applyBorder="1" applyAlignment="1" applyProtection="1">
      <alignment horizontal="center" vertical="center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1" fontId="13" fillId="0" borderId="3" xfId="4" applyNumberFormat="1" applyFont="1" applyFill="1" applyBorder="1" applyAlignment="1" applyProtection="1">
      <alignment horizontal="center" vertical="center"/>
    </xf>
    <xf numFmtId="1" fontId="13" fillId="4" borderId="3" xfId="4" applyNumberFormat="1" applyFont="1" applyFill="1" applyBorder="1" applyAlignment="1" applyProtection="1">
      <alignment horizontal="center" vertical="center"/>
    </xf>
    <xf numFmtId="0" fontId="14" fillId="0" borderId="11" xfId="2" applyFont="1" applyFill="1" applyBorder="1" applyAlignment="1">
      <alignment horizontal="left" vertical="center" wrapText="1"/>
    </xf>
    <xf numFmtId="1" fontId="14" fillId="0" borderId="15" xfId="4" applyNumberFormat="1" applyFont="1" applyFill="1" applyBorder="1" applyAlignment="1" applyProtection="1">
      <alignment horizontal="center" vertical="center" wrapText="1"/>
    </xf>
    <xf numFmtId="3" fontId="14" fillId="0" borderId="15" xfId="3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 wrapText="1"/>
    </xf>
    <xf numFmtId="1" fontId="14" fillId="6" borderId="15" xfId="4" applyNumberFormat="1" applyFont="1" applyFill="1" applyBorder="1" applyAlignment="1" applyProtection="1">
      <alignment horizontal="center" vertical="center" wrapText="1"/>
    </xf>
    <xf numFmtId="166" fontId="14" fillId="0" borderId="15" xfId="4" quotePrefix="1" applyNumberFormat="1" applyFont="1" applyFill="1" applyBorder="1" applyAlignment="1" applyProtection="1">
      <alignment horizontal="center" vertical="center"/>
    </xf>
    <xf numFmtId="0" fontId="5" fillId="0" borderId="0" xfId="2" applyFont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3" fontId="14" fillId="0" borderId="12" xfId="3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14" fillId="0" borderId="3" xfId="2" applyNumberFormat="1" applyFont="1" applyFill="1" applyBorder="1" applyAlignment="1">
      <alignment horizontal="left" vertical="center"/>
    </xf>
    <xf numFmtId="17" fontId="13" fillId="0" borderId="3" xfId="2" applyNumberFormat="1" applyFont="1" applyFill="1" applyBorder="1" applyAlignment="1">
      <alignment horizontal="center" vertical="center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4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38" fontId="14" fillId="0" borderId="3" xfId="2" applyNumberFormat="1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left" vertical="center" wrapText="1"/>
    </xf>
    <xf numFmtId="0" fontId="14" fillId="0" borderId="3" xfId="2" applyFont="1" applyFill="1" applyBorder="1" applyAlignment="1">
      <alignment horizontal="center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/>
    </xf>
    <xf numFmtId="1" fontId="14" fillId="0" borderId="3" xfId="2" applyNumberFormat="1" applyFont="1" applyFill="1" applyBorder="1" applyAlignment="1">
      <alignment horizontal="center" vertical="center"/>
    </xf>
    <xf numFmtId="38" fontId="14" fillId="0" borderId="3" xfId="3" applyNumberFormat="1" applyFont="1" applyFill="1" applyBorder="1" applyAlignment="1" applyProtection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5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Border="1" applyAlignment="1">
      <alignment horizontal="left" vertical="center" wrapText="1"/>
    </xf>
    <xf numFmtId="166" fontId="14" fillId="0" borderId="3" xfId="2" applyNumberFormat="1" applyFont="1" applyFill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left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3" fontId="14" fillId="0" borderId="4" xfId="3" applyNumberFormat="1" applyFont="1" applyFill="1" applyBorder="1" applyAlignment="1" applyProtection="1">
      <alignment horizontal="center" vertical="center"/>
    </xf>
    <xf numFmtId="0" fontId="14" fillId="0" borderId="3" xfId="2" applyFont="1" applyBorder="1" applyAlignment="1">
      <alignment horizontal="center" vertical="center"/>
    </xf>
    <xf numFmtId="1" fontId="14" fillId="0" borderId="3" xfId="4" applyNumberFormat="1" applyFont="1" applyFill="1" applyBorder="1" applyAlignment="1" applyProtection="1">
      <alignment horizontal="center" vertical="center"/>
    </xf>
    <xf numFmtId="1" fontId="14" fillId="4" borderId="3" xfId="4" applyNumberFormat="1" applyFont="1" applyFill="1" applyBorder="1" applyAlignment="1" applyProtection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14" fillId="0" borderId="3" xfId="4" applyNumberFormat="1" applyFont="1" applyFill="1" applyBorder="1" applyAlignment="1" applyProtection="1">
      <alignment horizontal="center" vertical="center"/>
    </xf>
    <xf numFmtId="0" fontId="29" fillId="0" borderId="8" xfId="6" applyFont="1" applyFill="1" applyBorder="1" applyAlignment="1">
      <alignment vertical="center" wrapText="1"/>
    </xf>
    <xf numFmtId="3" fontId="14" fillId="0" borderId="3" xfId="3" applyNumberFormat="1" applyFont="1" applyFill="1" applyBorder="1" applyAlignment="1" applyProtection="1">
      <alignment horizontal="center" vertical="center"/>
    </xf>
    <xf numFmtId="166" fontId="15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/>
    </xf>
    <xf numFmtId="0" fontId="29" fillId="0" borderId="27" xfId="6" applyFont="1" applyFill="1" applyBorder="1" applyAlignment="1">
      <alignment vertical="center" wrapText="1"/>
    </xf>
    <xf numFmtId="0" fontId="13" fillId="0" borderId="30" xfId="2" applyFont="1" applyBorder="1" applyAlignment="1">
      <alignment horizontal="center" vertical="center"/>
    </xf>
    <xf numFmtId="0" fontId="30" fillId="0" borderId="3" xfId="6" applyFont="1" applyFill="1" applyBorder="1" applyAlignment="1">
      <alignment horizontal="center" vertical="center" wrapText="1"/>
    </xf>
    <xf numFmtId="0" fontId="29" fillId="0" borderId="3" xfId="6" applyFont="1" applyFill="1" applyBorder="1" applyAlignment="1">
      <alignment vertical="center" wrapText="1"/>
    </xf>
    <xf numFmtId="0" fontId="29" fillId="0" borderId="16" xfId="2" applyFont="1" applyFill="1" applyBorder="1" applyAlignment="1">
      <alignment horizontal="left" vertical="center" wrapText="1"/>
    </xf>
    <xf numFmtId="0" fontId="29" fillId="0" borderId="17" xfId="2" applyFont="1" applyFill="1" applyBorder="1" applyAlignment="1">
      <alignment horizontal="left" vertical="center" wrapText="1"/>
    </xf>
    <xf numFmtId="0" fontId="13" fillId="0" borderId="3" xfId="2" applyFont="1" applyBorder="1" applyAlignment="1">
      <alignment horizontal="center" vertical="center"/>
    </xf>
    <xf numFmtId="3" fontId="14" fillId="0" borderId="3" xfId="3" applyNumberFormat="1" applyFont="1" applyFill="1" applyBorder="1" applyAlignment="1" applyProtection="1">
      <alignment horizontal="center" vertical="center"/>
    </xf>
    <xf numFmtId="0" fontId="14" fillId="0" borderId="15" xfId="2" applyFont="1" applyBorder="1" applyAlignment="1">
      <alignment horizontal="left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7" xfId="2" applyFont="1" applyBorder="1" applyAlignment="1">
      <alignment horizontal="left" vertical="center" wrapText="1"/>
    </xf>
    <xf numFmtId="166" fontId="14" fillId="0" borderId="3" xfId="2" quotePrefix="1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5" xfId="2" applyFont="1" applyFill="1" applyBorder="1" applyAlignment="1">
      <alignment horizontal="left" vertical="center" wrapText="1"/>
    </xf>
    <xf numFmtId="0" fontId="14" fillId="0" borderId="15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17" fontId="13" fillId="0" borderId="12" xfId="2" applyNumberFormat="1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3" fontId="14" fillId="0" borderId="15" xfId="4" applyNumberFormat="1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/>
    </xf>
    <xf numFmtId="3" fontId="21" fillId="0" borderId="15" xfId="4" applyNumberFormat="1" applyFont="1" applyFill="1" applyBorder="1" applyAlignment="1" applyProtection="1">
      <alignment horizontal="center" vertical="center"/>
    </xf>
    <xf numFmtId="0" fontId="14" fillId="0" borderId="13" xfId="2" applyFont="1" applyBorder="1" applyAlignment="1">
      <alignment horizontal="center" vertical="center"/>
    </xf>
    <xf numFmtId="17" fontId="13" fillId="0" borderId="3" xfId="2" applyNumberFormat="1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vertical="center" wrapText="1"/>
    </xf>
    <xf numFmtId="164" fontId="3" fillId="0" borderId="3" xfId="3" applyFont="1" applyFill="1" applyBorder="1" applyAlignment="1" applyProtection="1">
      <alignment horizontal="center" vertical="center"/>
    </xf>
    <xf numFmtId="0" fontId="3" fillId="0" borderId="3" xfId="2" applyFont="1" applyBorder="1" applyAlignment="1">
      <alignment horizontal="left" vertical="center"/>
    </xf>
    <xf numFmtId="10" fontId="33" fillId="0" borderId="11" xfId="4" applyNumberFormat="1" applyFont="1" applyFill="1" applyBorder="1" applyAlignment="1">
      <alignment horizontal="center" vertical="center"/>
    </xf>
    <xf numFmtId="167" fontId="33" fillId="0" borderId="3" xfId="3" quotePrefix="1" applyNumberFormat="1" applyFont="1" applyFill="1" applyBorder="1" applyAlignment="1">
      <alignment horizontal="center" vertical="center"/>
    </xf>
    <xf numFmtId="3" fontId="3" fillId="3" borderId="3" xfId="3" applyNumberFormat="1" applyFont="1" applyFill="1" applyBorder="1" applyAlignment="1" applyProtection="1">
      <alignment horizontal="center" vertical="center"/>
    </xf>
    <xf numFmtId="3" fontId="3" fillId="0" borderId="3" xfId="3" applyNumberFormat="1" applyFont="1" applyFill="1" applyBorder="1" applyAlignment="1" applyProtection="1">
      <alignment horizontal="center" vertical="center"/>
    </xf>
    <xf numFmtId="17" fontId="13" fillId="6" borderId="3" xfId="2" applyNumberFormat="1" applyFont="1" applyFill="1" applyBorder="1" applyAlignment="1">
      <alignment horizontal="center" vertical="center"/>
    </xf>
    <xf numFmtId="1" fontId="14" fillId="6" borderId="3" xfId="4" applyNumberFormat="1" applyFont="1" applyFill="1" applyBorder="1" applyAlignment="1" applyProtection="1">
      <alignment horizontal="center" vertical="center"/>
    </xf>
    <xf numFmtId="1" fontId="14" fillId="6" borderId="2" xfId="4" applyNumberFormat="1" applyFont="1" applyFill="1" applyBorder="1" applyAlignment="1" applyProtection="1">
      <alignment horizontal="center" vertical="center"/>
    </xf>
    <xf numFmtId="2" fontId="3" fillId="0" borderId="3" xfId="3" applyNumberFormat="1" applyFont="1" applyFill="1" applyBorder="1" applyAlignment="1" applyProtection="1">
      <alignment horizontal="right" vertical="center"/>
    </xf>
    <xf numFmtId="10" fontId="9" fillId="0" borderId="3" xfId="4" applyNumberFormat="1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vertical="center" wrapText="1"/>
    </xf>
    <xf numFmtId="0" fontId="3" fillId="0" borderId="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center" vertical="center"/>
    </xf>
    <xf numFmtId="1" fontId="14" fillId="0" borderId="3" xfId="4" applyNumberFormat="1" applyFont="1" applyFill="1" applyBorder="1" applyAlignment="1" applyProtection="1">
      <alignment vertical="center"/>
    </xf>
    <xf numFmtId="0" fontId="19" fillId="0" borderId="3" xfId="2" applyFont="1" applyFill="1" applyBorder="1" applyAlignment="1">
      <alignment vertical="center" wrapText="1"/>
    </xf>
    <xf numFmtId="38" fontId="14" fillId="0" borderId="4" xfId="2" applyNumberFormat="1" applyFont="1" applyBorder="1" applyAlignment="1">
      <alignment horizontal="center" vertical="center"/>
    </xf>
    <xf numFmtId="38" fontId="14" fillId="0" borderId="4" xfId="3" applyNumberFormat="1" applyFont="1" applyFill="1" applyBorder="1" applyAlignment="1" applyProtection="1">
      <alignment horizontal="center" vertical="center"/>
    </xf>
    <xf numFmtId="0" fontId="26" fillId="0" borderId="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164" fontId="3" fillId="0" borderId="12" xfId="3" applyFont="1" applyFill="1" applyBorder="1" applyAlignment="1" applyProtection="1">
      <alignment horizontal="center" vertical="center"/>
    </xf>
    <xf numFmtId="1" fontId="3" fillId="0" borderId="15" xfId="4" applyNumberFormat="1" applyFont="1" applyFill="1" applyBorder="1" applyAlignment="1" applyProtection="1">
      <alignment horizontal="center" vertical="center"/>
    </xf>
    <xf numFmtId="2" fontId="3" fillId="0" borderId="4" xfId="3" applyNumberFormat="1" applyFont="1" applyFill="1" applyBorder="1" applyAlignment="1" applyProtection="1">
      <alignment horizontal="right" vertical="center"/>
    </xf>
    <xf numFmtId="3" fontId="3" fillId="3" borderId="4" xfId="3" applyNumberFormat="1" applyFont="1" applyFill="1" applyBorder="1" applyAlignment="1" applyProtection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4" fillId="0" borderId="18" xfId="2" applyFont="1" applyFill="1" applyBorder="1" applyAlignment="1">
      <alignment horizontal="center" vertical="center" wrapText="1"/>
    </xf>
    <xf numFmtId="0" fontId="14" fillId="6" borderId="15" xfId="2" applyFont="1" applyFill="1" applyBorder="1" applyAlignment="1">
      <alignment horizontal="center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center" wrapText="1"/>
    </xf>
    <xf numFmtId="3" fontId="3" fillId="0" borderId="4" xfId="3" applyNumberFormat="1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left" vertical="center" wrapText="1"/>
    </xf>
    <xf numFmtId="1" fontId="4" fillId="0" borderId="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center" vertical="center"/>
    </xf>
    <xf numFmtId="0" fontId="3" fillId="0" borderId="3" xfId="2" applyFont="1" applyFill="1" applyBorder="1" applyAlignment="1">
      <alignment horizontal="left" vertical="center"/>
    </xf>
    <xf numFmtId="0" fontId="10" fillId="0" borderId="28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2" fontId="3" fillId="0" borderId="4" xfId="3" applyNumberFormat="1" applyFont="1" applyFill="1" applyBorder="1" applyAlignment="1" applyProtection="1">
      <alignment horizontal="center" vertical="center"/>
    </xf>
    <xf numFmtId="1" fontId="3" fillId="0" borderId="3" xfId="4" applyNumberFormat="1" applyFont="1" applyFill="1" applyBorder="1" applyAlignment="1" applyProtection="1">
      <alignment vertical="center"/>
    </xf>
    <xf numFmtId="0" fontId="10" fillId="0" borderId="3" xfId="2" applyFont="1" applyFill="1" applyBorder="1" applyAlignment="1">
      <alignment vertical="center" wrapText="1"/>
    </xf>
    <xf numFmtId="0" fontId="3" fillId="0" borderId="10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/>
    </xf>
    <xf numFmtId="2" fontId="3" fillId="0" borderId="15" xfId="3" applyNumberFormat="1" applyFont="1" applyFill="1" applyBorder="1" applyAlignment="1" applyProtection="1">
      <alignment horizontal="center" vertical="center"/>
    </xf>
    <xf numFmtId="0" fontId="3" fillId="0" borderId="13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10" fontId="34" fillId="0" borderId="3" xfId="4" applyNumberFormat="1" applyFont="1" applyFill="1" applyBorder="1" applyAlignment="1">
      <alignment horizontal="center" vertical="center"/>
    </xf>
    <xf numFmtId="0" fontId="14" fillId="6" borderId="15" xfId="4" applyNumberFormat="1" applyFont="1" applyFill="1" applyBorder="1" applyAlignment="1" applyProtection="1">
      <alignment horizontal="center" vertical="center"/>
    </xf>
    <xf numFmtId="3" fontId="14" fillId="0" borderId="26" xfId="3" applyNumberFormat="1" applyFont="1" applyFill="1" applyBorder="1" applyAlignment="1" applyProtection="1">
      <alignment horizontal="center" vertical="center"/>
    </xf>
    <xf numFmtId="0" fontId="20" fillId="0" borderId="0" xfId="2" applyFont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164" fontId="3" fillId="0" borderId="13" xfId="3" applyFont="1" applyFill="1" applyBorder="1" applyAlignment="1" applyProtection="1">
      <alignment horizontal="center" vertical="center"/>
    </xf>
    <xf numFmtId="167" fontId="9" fillId="0" borderId="3" xfId="3" quotePrefix="1" applyNumberFormat="1" applyFont="1" applyFill="1" applyBorder="1" applyAlignment="1">
      <alignment horizontal="center" vertical="center"/>
    </xf>
    <xf numFmtId="0" fontId="3" fillId="0" borderId="12" xfId="2" applyFont="1" applyFill="1" applyBorder="1" applyAlignment="1">
      <alignment horizontal="center" vertical="center"/>
    </xf>
    <xf numFmtId="164" fontId="3" fillId="0" borderId="15" xfId="3" applyFont="1" applyFill="1" applyBorder="1" applyAlignment="1" applyProtection="1">
      <alignment horizontal="center" vertical="center"/>
    </xf>
    <xf numFmtId="3" fontId="14" fillId="0" borderId="13" xfId="3" applyNumberFormat="1" applyFont="1" applyFill="1" applyBorder="1" applyAlignment="1" applyProtection="1">
      <alignment horizontal="center" vertical="center" wrapText="1"/>
    </xf>
    <xf numFmtId="0" fontId="3" fillId="0" borderId="19" xfId="2" applyFont="1" applyBorder="1" applyAlignment="1">
      <alignment horizontal="left" vertical="center" wrapText="1"/>
    </xf>
    <xf numFmtId="170" fontId="3" fillId="0" borderId="3" xfId="3" quotePrefix="1" applyNumberFormat="1" applyFont="1" applyFill="1" applyBorder="1" applyAlignment="1">
      <alignment horizontal="center" vertical="center"/>
    </xf>
    <xf numFmtId="0" fontId="3" fillId="0" borderId="11" xfId="4" applyNumberFormat="1" applyFont="1" applyFill="1" applyBorder="1" applyAlignment="1">
      <alignment horizontal="center" vertical="center"/>
    </xf>
    <xf numFmtId="10" fontId="36" fillId="0" borderId="3" xfId="4" applyNumberFormat="1" applyFont="1" applyFill="1" applyBorder="1" applyAlignment="1">
      <alignment horizontal="center" vertical="center"/>
    </xf>
    <xf numFmtId="0" fontId="37" fillId="0" borderId="11" xfId="4" applyNumberFormat="1" applyFont="1" applyFill="1" applyBorder="1" applyAlignment="1">
      <alignment horizontal="center" vertical="center"/>
    </xf>
    <xf numFmtId="10" fontId="3" fillId="0" borderId="11" xfId="4" applyNumberFormat="1" applyFont="1" applyFill="1" applyBorder="1" applyAlignment="1">
      <alignment horizontal="center" vertical="center"/>
    </xf>
    <xf numFmtId="10" fontId="9" fillId="0" borderId="11" xfId="4" applyNumberFormat="1" applyFont="1" applyFill="1" applyBorder="1" applyAlignment="1">
      <alignment horizontal="center" vertical="center"/>
    </xf>
    <xf numFmtId="167" fontId="3" fillId="0" borderId="3" xfId="2" applyNumberFormat="1" applyFont="1" applyFill="1" applyBorder="1" applyAlignment="1">
      <alignment horizontal="center" vertical="center"/>
    </xf>
    <xf numFmtId="10" fontId="3" fillId="0" borderId="3" xfId="4" applyNumberFormat="1" applyFont="1" applyFill="1" applyBorder="1" applyAlignment="1">
      <alignment horizontal="center" vertical="center"/>
    </xf>
    <xf numFmtId="17" fontId="13" fillId="6" borderId="12" xfId="2" applyNumberFormat="1" applyFont="1" applyFill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164" fontId="3" fillId="0" borderId="19" xfId="3" applyFont="1" applyFill="1" applyBorder="1" applyAlignment="1" applyProtection="1">
      <alignment horizontal="center" vertical="center"/>
    </xf>
    <xf numFmtId="10" fontId="10" fillId="0" borderId="3" xfId="4" applyNumberFormat="1" applyFont="1" applyFill="1" applyBorder="1" applyAlignment="1">
      <alignment horizontal="center" vertical="center"/>
    </xf>
    <xf numFmtId="39" fontId="3" fillId="0" borderId="3" xfId="5" applyNumberFormat="1" applyFont="1" applyFill="1" applyBorder="1" applyAlignment="1" applyProtection="1">
      <alignment horizontal="right" vertical="center"/>
    </xf>
    <xf numFmtId="0" fontId="3" fillId="0" borderId="0" xfId="4" applyNumberFormat="1" applyFont="1" applyFill="1" applyBorder="1" applyAlignment="1">
      <alignment horizontal="center" vertical="center"/>
    </xf>
    <xf numFmtId="167" fontId="3" fillId="0" borderId="0" xfId="2" applyNumberFormat="1" applyFont="1" applyFill="1" applyBorder="1" applyAlignment="1">
      <alignment horizontal="center" vertical="center"/>
    </xf>
    <xf numFmtId="39" fontId="3" fillId="0" borderId="4" xfId="5" applyNumberFormat="1" applyFont="1" applyFill="1" applyBorder="1" applyAlignment="1" applyProtection="1">
      <alignment horizontal="right" vertical="center"/>
    </xf>
    <xf numFmtId="0" fontId="30" fillId="0" borderId="11" xfId="4" applyNumberFormat="1" applyFont="1" applyFill="1" applyBorder="1" applyAlignment="1" applyProtection="1">
      <alignment horizontal="center" vertical="center"/>
    </xf>
    <xf numFmtId="1" fontId="30" fillId="0" borderId="3" xfId="4" applyNumberFormat="1" applyFont="1" applyFill="1" applyBorder="1" applyAlignment="1" applyProtection="1">
      <alignment horizontal="center" vertical="center"/>
    </xf>
    <xf numFmtId="1" fontId="30" fillId="6" borderId="3" xfId="4" applyNumberFormat="1" applyFont="1" applyFill="1" applyBorder="1" applyAlignment="1" applyProtection="1">
      <alignment horizontal="center" vertical="center"/>
    </xf>
    <xf numFmtId="3" fontId="39" fillId="0" borderId="3" xfId="3" applyNumberFormat="1" applyFont="1" applyFill="1" applyBorder="1" applyAlignment="1" applyProtection="1">
      <alignment horizontal="center" vertical="center"/>
    </xf>
    <xf numFmtId="3" fontId="30" fillId="0" borderId="3" xfId="3" applyNumberFormat="1" applyFont="1" applyFill="1" applyBorder="1" applyAlignment="1" applyProtection="1">
      <alignment horizontal="center" vertical="center"/>
    </xf>
    <xf numFmtId="3" fontId="30" fillId="0" borderId="26" xfId="3" applyNumberFormat="1" applyFont="1" applyFill="1" applyBorder="1" applyAlignment="1" applyProtection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30" fillId="0" borderId="3" xfId="4" applyNumberFormat="1" applyFont="1" applyFill="1" applyBorder="1" applyAlignment="1" applyProtection="1">
      <alignment horizontal="center" vertical="center"/>
    </xf>
    <xf numFmtId="3" fontId="30" fillId="0" borderId="4" xfId="3" applyNumberFormat="1" applyFont="1" applyFill="1" applyBorder="1" applyAlignment="1" applyProtection="1">
      <alignment horizontal="center" vertical="center"/>
    </xf>
    <xf numFmtId="166" fontId="39" fillId="0" borderId="3" xfId="2" quotePrefix="1" applyNumberFormat="1" applyFont="1" applyFill="1" applyBorder="1" applyAlignment="1">
      <alignment horizontal="center" vertical="center"/>
    </xf>
    <xf numFmtId="166" fontId="40" fillId="0" borderId="3" xfId="2" quotePrefix="1" applyNumberFormat="1" applyFont="1" applyFill="1" applyBorder="1" applyAlignment="1">
      <alignment horizontal="center" vertical="center"/>
    </xf>
    <xf numFmtId="166" fontId="30" fillId="0" borderId="3" xfId="2" quotePrefix="1" applyNumberFormat="1" applyFont="1" applyFill="1" applyBorder="1" applyAlignment="1">
      <alignment horizontal="center" vertical="center"/>
    </xf>
    <xf numFmtId="0" fontId="30" fillId="0" borderId="15" xfId="4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/>
    </xf>
    <xf numFmtId="1" fontId="30" fillId="6" borderId="15" xfId="4" applyNumberFormat="1" applyFont="1" applyFill="1" applyBorder="1" applyAlignment="1" applyProtection="1">
      <alignment horizontal="center" vertical="center"/>
    </xf>
    <xf numFmtId="3" fontId="30" fillId="0" borderId="15" xfId="3" applyNumberFormat="1" applyFont="1" applyFill="1" applyBorder="1" applyAlignment="1" applyProtection="1">
      <alignment horizontal="center" vertical="center"/>
    </xf>
    <xf numFmtId="1" fontId="30" fillId="0" borderId="17" xfId="4" applyNumberFormat="1" applyFont="1" applyFill="1" applyBorder="1" applyAlignment="1" applyProtection="1">
      <alignment horizontal="center" vertical="center"/>
    </xf>
    <xf numFmtId="3" fontId="30" fillId="0" borderId="13" xfId="3" applyNumberFormat="1" applyFont="1" applyFill="1" applyBorder="1" applyAlignment="1" applyProtection="1">
      <alignment horizontal="center" vertical="center"/>
    </xf>
    <xf numFmtId="1" fontId="30" fillId="0" borderId="15" xfId="4" applyNumberFormat="1" applyFont="1" applyFill="1" applyBorder="1" applyAlignment="1" applyProtection="1">
      <alignment horizontal="center" vertical="center" wrapText="1"/>
    </xf>
    <xf numFmtId="1" fontId="30" fillId="6" borderId="15" xfId="4" applyNumberFormat="1" applyFont="1" applyFill="1" applyBorder="1" applyAlignment="1" applyProtection="1">
      <alignment horizontal="center" vertical="center" wrapText="1"/>
    </xf>
    <xf numFmtId="3" fontId="30" fillId="0" borderId="15" xfId="3" applyNumberFormat="1" applyFont="1" applyFill="1" applyBorder="1" applyAlignment="1" applyProtection="1">
      <alignment horizontal="center" vertical="center" wrapText="1"/>
    </xf>
    <xf numFmtId="3" fontId="30" fillId="0" borderId="13" xfId="3" applyNumberFormat="1" applyFont="1" applyFill="1" applyBorder="1" applyAlignment="1" applyProtection="1">
      <alignment horizontal="center" vertical="center" wrapText="1"/>
    </xf>
    <xf numFmtId="0" fontId="30" fillId="0" borderId="3" xfId="2" applyFont="1" applyBorder="1" applyAlignment="1">
      <alignment horizontal="center" vertical="center" wrapText="1"/>
    </xf>
    <xf numFmtId="0" fontId="30" fillId="0" borderId="15" xfId="2" applyFont="1" applyFill="1" applyBorder="1" applyAlignment="1">
      <alignment horizontal="center" vertical="center" wrapText="1"/>
    </xf>
    <xf numFmtId="0" fontId="30" fillId="6" borderId="15" xfId="2" applyFont="1" applyFill="1" applyBorder="1" applyAlignment="1">
      <alignment horizontal="center" vertical="center" wrapText="1"/>
    </xf>
    <xf numFmtId="166" fontId="30" fillId="0" borderId="15" xfId="4" quotePrefix="1" applyNumberFormat="1" applyFont="1" applyFill="1" applyBorder="1" applyAlignment="1" applyProtection="1">
      <alignment horizontal="center" vertical="center"/>
    </xf>
    <xf numFmtId="3" fontId="30" fillId="0" borderId="15" xfId="4" applyNumberFormat="1" applyFont="1" applyFill="1" applyBorder="1" applyAlignment="1" applyProtection="1">
      <alignment horizontal="center" vertical="center"/>
    </xf>
    <xf numFmtId="3" fontId="41" fillId="0" borderId="15" xfId="4" applyNumberFormat="1" applyFont="1" applyFill="1" applyBorder="1" applyAlignment="1" applyProtection="1">
      <alignment horizontal="center" vertical="center"/>
    </xf>
    <xf numFmtId="166" fontId="30" fillId="0" borderId="3" xfId="2" applyNumberFormat="1" applyFont="1" applyFill="1" applyBorder="1" applyAlignment="1">
      <alignment horizontal="center" vertical="center"/>
    </xf>
    <xf numFmtId="0" fontId="30" fillId="0" borderId="3" xfId="2" applyFont="1" applyFill="1" applyBorder="1" applyAlignment="1">
      <alignment horizontal="center" vertical="center"/>
    </xf>
    <xf numFmtId="38" fontId="30" fillId="0" borderId="3" xfId="3" applyNumberFormat="1" applyFont="1" applyFill="1" applyBorder="1" applyAlignment="1" applyProtection="1">
      <alignment horizontal="center" vertical="center"/>
    </xf>
    <xf numFmtId="3" fontId="30" fillId="0" borderId="13" xfId="4" applyNumberFormat="1" applyFont="1" applyFill="1" applyBorder="1" applyAlignment="1" applyProtection="1">
      <alignment horizontal="center" vertical="center"/>
    </xf>
    <xf numFmtId="0" fontId="30" fillId="6" borderId="15" xfId="4" applyNumberFormat="1" applyFont="1" applyFill="1" applyBorder="1" applyAlignment="1" applyProtection="1">
      <alignment horizontal="center" vertical="center"/>
    </xf>
    <xf numFmtId="0" fontId="30" fillId="0" borderId="3" xfId="2" applyNumberFormat="1" applyFont="1" applyFill="1" applyBorder="1" applyAlignment="1">
      <alignment horizontal="center" vertical="center"/>
    </xf>
    <xf numFmtId="0" fontId="30" fillId="6" borderId="3" xfId="2" applyNumberFormat="1" applyFont="1" applyFill="1" applyBorder="1" applyAlignment="1">
      <alignment horizontal="center" vertical="center"/>
    </xf>
    <xf numFmtId="166" fontId="39" fillId="0" borderId="3" xfId="2" applyNumberFormat="1" applyFont="1" applyFill="1" applyBorder="1" applyAlignment="1">
      <alignment horizontal="center" vertical="center"/>
    </xf>
    <xf numFmtId="3" fontId="30" fillId="0" borderId="3" xfId="4" applyNumberFormat="1" applyFont="1" applyFill="1" applyBorder="1" applyAlignment="1" applyProtection="1">
      <alignment horizontal="center" vertical="center"/>
    </xf>
    <xf numFmtId="1" fontId="30" fillId="0" borderId="3" xfId="2" applyNumberFormat="1" applyFont="1" applyFill="1" applyBorder="1" applyAlignment="1">
      <alignment horizontal="center" vertical="center"/>
    </xf>
    <xf numFmtId="1" fontId="30" fillId="6" borderId="3" xfId="2" applyNumberFormat="1" applyFont="1" applyFill="1" applyBorder="1" applyAlignment="1">
      <alignment horizontal="center" vertical="center"/>
    </xf>
    <xf numFmtId="38" fontId="30" fillId="0" borderId="3" xfId="2" applyNumberFormat="1" applyFont="1" applyFill="1" applyBorder="1" applyAlignment="1">
      <alignment horizontal="center" vertical="center"/>
    </xf>
    <xf numFmtId="38" fontId="30" fillId="0" borderId="4" xfId="2" applyNumberFormat="1" applyFont="1" applyBorder="1" applyAlignment="1">
      <alignment horizontal="center" vertical="center"/>
    </xf>
    <xf numFmtId="3" fontId="3" fillId="3" borderId="0" xfId="2" applyNumberFormat="1" applyFont="1" applyFill="1" applyAlignment="1">
      <alignment vertical="center"/>
    </xf>
    <xf numFmtId="0" fontId="29" fillId="0" borderId="2" xfId="6" applyFont="1" applyFill="1" applyBorder="1" applyAlignment="1">
      <alignment vertical="center" wrapText="1"/>
    </xf>
    <xf numFmtId="10" fontId="10" fillId="0" borderId="11" xfId="4" applyNumberFormat="1" applyFont="1" applyFill="1" applyBorder="1" applyAlignment="1">
      <alignment horizontal="center" vertical="center"/>
    </xf>
    <xf numFmtId="39" fontId="3" fillId="0" borderId="15" xfId="5" applyNumberFormat="1" applyFont="1" applyFill="1" applyBorder="1" applyAlignment="1" applyProtection="1">
      <alignment horizontal="right" vertical="center"/>
    </xf>
    <xf numFmtId="170" fontId="37" fillId="0" borderId="3" xfId="3" quotePrefix="1" applyNumberFormat="1" applyFont="1" applyFill="1" applyBorder="1" applyAlignment="1">
      <alignment horizontal="center" vertical="center"/>
    </xf>
    <xf numFmtId="10" fontId="33" fillId="0" borderId="3" xfId="4" applyNumberFormat="1" applyFont="1" applyFill="1" applyBorder="1" applyAlignment="1">
      <alignment horizontal="center" vertical="center"/>
    </xf>
    <xf numFmtId="167" fontId="10" fillId="0" borderId="3" xfId="3" quotePrefix="1" applyNumberFormat="1" applyFont="1" applyFill="1" applyBorder="1" applyAlignment="1">
      <alignment horizontal="center" vertical="center"/>
    </xf>
    <xf numFmtId="166" fontId="41" fillId="0" borderId="3" xfId="2" quotePrefix="1" applyNumberFormat="1" applyFont="1" applyFill="1" applyBorder="1" applyAlignment="1">
      <alignment horizontal="center" vertical="center"/>
    </xf>
    <xf numFmtId="166" fontId="19" fillId="0" borderId="13" xfId="4" applyNumberFormat="1" applyFont="1" applyFill="1" applyBorder="1" applyAlignment="1" applyProtection="1">
      <alignment horizontal="center" vertical="center"/>
    </xf>
    <xf numFmtId="164" fontId="3" fillId="0" borderId="4" xfId="3" applyFont="1" applyFill="1" applyBorder="1" applyAlignment="1" applyProtection="1">
      <alignment horizontal="right" vertical="center"/>
    </xf>
    <xf numFmtId="2" fontId="3" fillId="0" borderId="13" xfId="3" applyNumberFormat="1" applyFont="1" applyFill="1" applyBorder="1" applyAlignment="1" applyProtection="1">
      <alignment horizontal="right" vertical="center"/>
    </xf>
    <xf numFmtId="0" fontId="29" fillId="3" borderId="27" xfId="6" applyFont="1" applyFill="1" applyBorder="1" applyAlignment="1">
      <alignment vertical="center" wrapText="1"/>
    </xf>
    <xf numFmtId="0" fontId="29" fillId="3" borderId="2" xfId="6" applyFont="1" applyFill="1" applyBorder="1" applyAlignment="1">
      <alignment vertical="center" wrapText="1"/>
    </xf>
    <xf numFmtId="0" fontId="29" fillId="3" borderId="3" xfId="6" applyFont="1" applyFill="1" applyBorder="1" applyAlignment="1">
      <alignment vertical="center" wrapText="1"/>
    </xf>
    <xf numFmtId="0" fontId="29" fillId="3" borderId="8" xfId="6" applyFont="1" applyFill="1" applyBorder="1" applyAlignment="1">
      <alignment vertical="center" wrapText="1"/>
    </xf>
    <xf numFmtId="0" fontId="14" fillId="3" borderId="3" xfId="2" applyFont="1" applyFill="1" applyBorder="1" applyAlignment="1">
      <alignment horizontal="left" vertical="center" wrapText="1"/>
    </xf>
    <xf numFmtId="0" fontId="10" fillId="0" borderId="0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top"/>
    </xf>
    <xf numFmtId="0" fontId="10" fillId="0" borderId="0" xfId="2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1" fillId="0" borderId="0" xfId="2" applyFont="1" applyBorder="1" applyAlignment="1">
      <alignment horizontal="left" vertical="center" wrapText="1"/>
    </xf>
    <xf numFmtId="0" fontId="33" fillId="5" borderId="0" xfId="2" applyFont="1" applyFill="1" applyBorder="1" applyAlignment="1">
      <alignment horizontal="left" vertical="center" wrapText="1"/>
    </xf>
    <xf numFmtId="39" fontId="3" fillId="0" borderId="0" xfId="5" applyNumberFormat="1" applyFont="1" applyFill="1" applyBorder="1" applyAlignment="1" applyProtection="1">
      <alignment horizontal="right" vertical="center"/>
    </xf>
    <xf numFmtId="0" fontId="3" fillId="0" borderId="0" xfId="2" applyFont="1" applyFill="1" applyBorder="1" applyAlignment="1">
      <alignment horizontal="left" vertical="center"/>
    </xf>
    <xf numFmtId="10" fontId="36" fillId="0" borderId="0" xfId="4" applyNumberFormat="1" applyFont="1" applyFill="1" applyBorder="1" applyAlignment="1">
      <alignment horizontal="center" vertical="center"/>
    </xf>
    <xf numFmtId="167" fontId="33" fillId="0" borderId="0" xfId="3" quotePrefix="1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left" vertical="center" wrapText="1"/>
    </xf>
    <xf numFmtId="1" fontId="3" fillId="0" borderId="0" xfId="4" applyNumberFormat="1" applyFont="1" applyFill="1" applyBorder="1" applyAlignment="1" applyProtection="1">
      <alignment horizontal="center" vertical="center"/>
    </xf>
    <xf numFmtId="164" fontId="3" fillId="0" borderId="0" xfId="3" applyFont="1" applyFill="1" applyBorder="1" applyAlignment="1" applyProtection="1">
      <alignment horizontal="center" vertical="center"/>
    </xf>
    <xf numFmtId="0" fontId="3" fillId="0" borderId="0" xfId="2" applyFont="1" applyBorder="1" applyAlignment="1">
      <alignment horizontal="left" vertical="center"/>
    </xf>
    <xf numFmtId="10" fontId="10" fillId="0" borderId="0" xfId="4" applyNumberFormat="1" applyFont="1" applyFill="1" applyBorder="1" applyAlignment="1">
      <alignment horizontal="center" vertical="center"/>
    </xf>
    <xf numFmtId="167" fontId="10" fillId="0" borderId="0" xfId="3" quotePrefix="1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33" fillId="0" borderId="0" xfId="2" applyFont="1" applyFill="1" applyBorder="1" applyAlignment="1">
      <alignment horizontal="left" vertical="center" wrapText="1"/>
    </xf>
    <xf numFmtId="10" fontId="33" fillId="0" borderId="0" xfId="4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14" fillId="6" borderId="0" xfId="2" applyFont="1" applyFill="1" applyBorder="1" applyAlignment="1">
      <alignment horizontal="center" vertical="center" wrapText="1"/>
    </xf>
    <xf numFmtId="166" fontId="14" fillId="0" borderId="0" xfId="4" applyNumberFormat="1" applyFont="1" applyFill="1" applyBorder="1" applyAlignment="1" applyProtection="1">
      <alignment horizontal="center" vertical="center"/>
    </xf>
    <xf numFmtId="0" fontId="13" fillId="0" borderId="3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top"/>
    </xf>
    <xf numFmtId="0" fontId="5" fillId="0" borderId="0" xfId="2" applyFont="1" applyBorder="1" applyAlignment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0" fontId="11" fillId="0" borderId="10" xfId="2" applyFont="1" applyBorder="1" applyAlignment="1">
      <alignment horizontal="left" vertical="center" wrapText="1"/>
    </xf>
    <xf numFmtId="0" fontId="11" fillId="0" borderId="0" xfId="2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18" xfId="2" applyFont="1" applyBorder="1" applyAlignment="1">
      <alignment horizontal="center" vertical="center"/>
    </xf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1" fontId="3" fillId="0" borderId="3" xfId="4" applyNumberFormat="1" applyFont="1" applyFill="1" applyBorder="1" applyAlignment="1" applyProtection="1">
      <alignment horizontal="right" vertical="center"/>
    </xf>
    <xf numFmtId="0" fontId="4" fillId="0" borderId="3" xfId="2" applyFont="1" applyFill="1" applyBorder="1" applyAlignment="1">
      <alignment horizontal="center" vertical="center"/>
    </xf>
    <xf numFmtId="0" fontId="33" fillId="0" borderId="3" xfId="2" applyFont="1" applyFill="1" applyBorder="1" applyAlignment="1">
      <alignment horizontal="left" vertical="center" wrapText="1"/>
    </xf>
    <xf numFmtId="0" fontId="24" fillId="0" borderId="0" xfId="2" applyFont="1" applyFill="1" applyBorder="1" applyAlignment="1">
      <alignment horizontal="left" vertical="center"/>
    </xf>
    <xf numFmtId="0" fontId="38" fillId="0" borderId="0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20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13" fillId="0" borderId="23" xfId="2" applyFont="1" applyBorder="1" applyAlignment="1">
      <alignment horizontal="center" vertical="center"/>
    </xf>
    <xf numFmtId="0" fontId="33" fillId="5" borderId="4" xfId="2" applyFont="1" applyFill="1" applyBorder="1" applyAlignment="1">
      <alignment horizontal="left" vertical="center" wrapText="1"/>
    </xf>
    <xf numFmtId="0" fontId="33" fillId="5" borderId="5" xfId="2" applyFont="1" applyFill="1" applyBorder="1" applyAlignment="1">
      <alignment horizontal="left" vertical="center" wrapText="1"/>
    </xf>
    <xf numFmtId="0" fontId="33" fillId="5" borderId="11" xfId="2" applyFont="1" applyFill="1" applyBorder="1" applyAlignment="1">
      <alignment horizontal="left" vertical="center" wrapText="1"/>
    </xf>
    <xf numFmtId="0" fontId="13" fillId="0" borderId="7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7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0" fontId="26" fillId="0" borderId="0" xfId="2" applyFont="1" applyFill="1" applyBorder="1" applyAlignment="1">
      <alignment horizontal="center" vertical="center"/>
    </xf>
    <xf numFmtId="1" fontId="3" fillId="0" borderId="24" xfId="4" applyNumberFormat="1" applyFont="1" applyFill="1" applyBorder="1" applyAlignment="1" applyProtection="1">
      <alignment horizontal="right" vertical="center"/>
    </xf>
    <xf numFmtId="1" fontId="3" fillId="0" borderId="22" xfId="4" applyNumberFormat="1" applyFont="1" applyFill="1" applyBorder="1" applyAlignment="1" applyProtection="1">
      <alignment horizontal="right" vertical="center"/>
    </xf>
    <xf numFmtId="0" fontId="4" fillId="0" borderId="3" xfId="2" applyFont="1" applyBorder="1" applyAlignment="1">
      <alignment horizontal="center" vertical="center"/>
    </xf>
    <xf numFmtId="0" fontId="10" fillId="0" borderId="12" xfId="2" applyFont="1" applyFill="1" applyBorder="1" applyAlignment="1">
      <alignment horizontal="left" vertical="center" wrapText="1"/>
    </xf>
    <xf numFmtId="0" fontId="10" fillId="0" borderId="25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left" vertical="center" wrapText="1"/>
    </xf>
    <xf numFmtId="0" fontId="27" fillId="0" borderId="0" xfId="2" applyFont="1" applyFill="1" applyBorder="1" applyAlignment="1">
      <alignment horizontal="center" vertical="center" wrapText="1"/>
    </xf>
    <xf numFmtId="0" fontId="20" fillId="0" borderId="0" xfId="2" applyFont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/>
    </xf>
    <xf numFmtId="0" fontId="24" fillId="0" borderId="0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35" fillId="0" borderId="12" xfId="2" applyFont="1" applyFill="1" applyBorder="1" applyAlignment="1">
      <alignment horizontal="left" vertical="center" wrapText="1"/>
    </xf>
    <xf numFmtId="0" fontId="35" fillId="0" borderId="25" xfId="2" applyFont="1" applyFill="1" applyBorder="1" applyAlignment="1">
      <alignment horizontal="left" vertical="center" wrapText="1"/>
    </xf>
    <xf numFmtId="0" fontId="35" fillId="0" borderId="21" xfId="2" applyFont="1" applyFill="1" applyBorder="1" applyAlignment="1">
      <alignment horizontal="left" vertical="center" wrapText="1"/>
    </xf>
    <xf numFmtId="0" fontId="10" fillId="0" borderId="3" xfId="2" applyFont="1" applyFill="1" applyBorder="1" applyAlignment="1">
      <alignment horizontal="left" vertical="center" wrapText="1"/>
    </xf>
    <xf numFmtId="0" fontId="23" fillId="0" borderId="0" xfId="2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center" vertical="center"/>
    </xf>
    <xf numFmtId="0" fontId="5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 vertical="top"/>
    </xf>
    <xf numFmtId="0" fontId="3" fillId="0" borderId="3" xfId="2" applyFont="1" applyFill="1" applyBorder="1" applyAlignment="1">
      <alignment horizontal="left" vertical="center" wrapText="1"/>
    </xf>
    <xf numFmtId="0" fontId="3" fillId="5" borderId="4" xfId="2" applyFont="1" applyFill="1" applyBorder="1" applyAlignment="1">
      <alignment horizontal="center" vertical="center" wrapText="1"/>
    </xf>
    <xf numFmtId="0" fontId="3" fillId="5" borderId="5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3" fontId="3" fillId="0" borderId="3" xfId="3" applyNumberFormat="1" applyFont="1" applyFill="1" applyBorder="1" applyAlignment="1" applyProtection="1">
      <alignment horizontal="right" vertical="center"/>
    </xf>
    <xf numFmtId="0" fontId="11" fillId="0" borderId="0" xfId="2" applyFont="1" applyAlignment="1">
      <alignment horizontal="left" vertical="center" wrapText="1"/>
    </xf>
    <xf numFmtId="0" fontId="33" fillId="5" borderId="3" xfId="2" applyFont="1" applyFill="1" applyBorder="1" applyAlignment="1">
      <alignment horizontal="left" vertical="center" wrapText="1"/>
    </xf>
    <xf numFmtId="0" fontId="10" fillId="0" borderId="27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1" fontId="31" fillId="0" borderId="0" xfId="2" applyNumberFormat="1" applyFont="1" applyBorder="1" applyAlignment="1">
      <alignment horizontal="left" vertical="center" wrapText="1"/>
    </xf>
    <xf numFmtId="1" fontId="31" fillId="0" borderId="0" xfId="2" applyNumberFormat="1" applyFont="1" applyBorder="1" applyAlignment="1">
      <alignment horizontal="left" vertical="center"/>
    </xf>
    <xf numFmtId="166" fontId="3" fillId="0" borderId="4" xfId="2" quotePrefix="1" applyNumberFormat="1" applyFont="1" applyFill="1" applyBorder="1" applyAlignment="1">
      <alignment horizontal="center" vertical="center"/>
    </xf>
    <xf numFmtId="166" fontId="3" fillId="0" borderId="5" xfId="2" quotePrefix="1" applyNumberFormat="1" applyFont="1" applyFill="1" applyBorder="1" applyAlignment="1">
      <alignment horizontal="center" vertical="center"/>
    </xf>
    <xf numFmtId="166" fontId="3" fillId="0" borderId="11" xfId="2" quotePrefix="1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left" vertical="center" wrapText="1"/>
    </xf>
    <xf numFmtId="0" fontId="3" fillId="5" borderId="5" xfId="2" applyFont="1" applyFill="1" applyBorder="1" applyAlignment="1">
      <alignment horizontal="left" vertical="center" wrapText="1"/>
    </xf>
    <xf numFmtId="0" fontId="3" fillId="5" borderId="11" xfId="2" applyFont="1" applyFill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/>
    </xf>
    <xf numFmtId="0" fontId="10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0" borderId="17" xfId="2" applyFont="1" applyFill="1" applyBorder="1" applyAlignment="1">
      <alignment horizontal="left" vertical="center" wrapText="1"/>
    </xf>
    <xf numFmtId="0" fontId="10" fillId="5" borderId="3" xfId="2" applyFont="1" applyFill="1" applyBorder="1" applyAlignment="1">
      <alignment horizontal="left" vertical="center" wrapText="1"/>
    </xf>
    <xf numFmtId="0" fontId="5" fillId="0" borderId="0" xfId="2" applyFont="1" applyBorder="1" applyAlignment="1">
      <alignment horizontal="center" vertical="center" wrapText="1"/>
    </xf>
    <xf numFmtId="0" fontId="10" fillId="0" borderId="32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center" vertical="center"/>
    </xf>
  </cellXfs>
  <cellStyles count="10">
    <cellStyle name="Comma 2" xfId="3" xr:uid="{00000000-0005-0000-0000-000000000000}"/>
    <cellStyle name="Comma 3" xfId="8" xr:uid="{00000000-0005-0000-0000-000001000000}"/>
    <cellStyle name="Comma_Fuel Price Increase Proposal 2010" xfId="5" xr:uid="{00000000-0005-0000-0000-000002000000}"/>
    <cellStyle name="Currency" xfId="1" builtinId="4"/>
    <cellStyle name="Currency 2" xfId="7" xr:uid="{00000000-0005-0000-0000-000004000000}"/>
    <cellStyle name="Currency 3" xfId="9" xr:uid="{00000000-0005-0000-0000-000005000000}"/>
    <cellStyle name="Normal" xfId="0" builtinId="0"/>
    <cellStyle name="Normal 2" xfId="6" xr:uid="{00000000-0005-0000-0000-000007000000}"/>
    <cellStyle name="Normal_Fuel Price Increase Proposal 2010" xfId="2" xr:uid="{00000000-0005-0000-0000-000008000000}"/>
    <cellStyle name="Percent 2" xfId="4" xr:uid="{00000000-0005-0000-0000-000009000000}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28</xdr:row>
      <xdr:rowOff>15874</xdr:rowOff>
    </xdr:from>
    <xdr:to>
      <xdr:col>10</xdr:col>
      <xdr:colOff>15875</xdr:colOff>
      <xdr:row>29</xdr:row>
      <xdr:rowOff>15875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684375" y="7365999"/>
          <a:ext cx="952500" cy="44450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444500</xdr:colOff>
      <xdr:row>74</xdr:row>
      <xdr:rowOff>444500</xdr:rowOff>
    </xdr:from>
    <xdr:to>
      <xdr:col>10</xdr:col>
      <xdr:colOff>3175</xdr:colOff>
      <xdr:row>78</xdr:row>
      <xdr:rowOff>15875</xdr:rowOff>
    </xdr:to>
    <xdr:sp macro="" textlink="">
      <xdr:nvSpPr>
        <xdr:cNvPr id="20" name="Oval 1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14668500" y="20097750"/>
          <a:ext cx="955675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428625</xdr:colOff>
      <xdr:row>54</xdr:row>
      <xdr:rowOff>0</xdr:rowOff>
    </xdr:from>
    <xdr:to>
      <xdr:col>9</xdr:col>
      <xdr:colOff>1381125</xdr:colOff>
      <xdr:row>54</xdr:row>
      <xdr:rowOff>0</xdr:rowOff>
    </xdr:to>
    <xdr:sp macro="" textlink="">
      <xdr:nvSpPr>
        <xdr:cNvPr id="21" name="Oval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14652625" y="13414376"/>
          <a:ext cx="952500" cy="44450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444499</xdr:colOff>
      <xdr:row>96</xdr:row>
      <xdr:rowOff>3174</xdr:rowOff>
    </xdr:from>
    <xdr:to>
      <xdr:col>10</xdr:col>
      <xdr:colOff>3174</xdr:colOff>
      <xdr:row>97</xdr:row>
      <xdr:rowOff>15874</xdr:rowOff>
    </xdr:to>
    <xdr:sp macro="" textlink="">
      <xdr:nvSpPr>
        <xdr:cNvPr id="31" name="Oval 1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 flipH="1">
          <a:off x="14668499" y="25196799"/>
          <a:ext cx="955675" cy="4730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27</xdr:row>
      <xdr:rowOff>15874</xdr:rowOff>
    </xdr:from>
    <xdr:to>
      <xdr:col>9</xdr:col>
      <xdr:colOff>1222375</xdr:colOff>
      <xdr:row>27</xdr:row>
      <xdr:rowOff>492125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363700" y="5032374"/>
          <a:ext cx="1193800" cy="4762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31749</xdr:colOff>
      <xdr:row>53</xdr:row>
      <xdr:rowOff>0</xdr:rowOff>
    </xdr:from>
    <xdr:to>
      <xdr:col>10</xdr:col>
      <xdr:colOff>19050</xdr:colOff>
      <xdr:row>54</xdr:row>
      <xdr:rowOff>31750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4366874" y="15668625"/>
          <a:ext cx="1225551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40</xdr:row>
      <xdr:rowOff>0</xdr:rowOff>
    </xdr:from>
    <xdr:to>
      <xdr:col>9</xdr:col>
      <xdr:colOff>1222374</xdr:colOff>
      <xdr:row>41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4351000" y="10318750"/>
          <a:ext cx="1206499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67</xdr:row>
      <xdr:rowOff>3174</xdr:rowOff>
    </xdr:from>
    <xdr:to>
      <xdr:col>10</xdr:col>
      <xdr:colOff>3175</xdr:colOff>
      <xdr:row>67</xdr:row>
      <xdr:rowOff>412749</xdr:rowOff>
    </xdr:to>
    <xdr:sp macro="" textlink="">
      <xdr:nvSpPr>
        <xdr:cNvPr id="5" name="Oval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899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48</xdr:row>
      <xdr:rowOff>508000</xdr:rowOff>
    </xdr:from>
    <xdr:to>
      <xdr:col>10</xdr:col>
      <xdr:colOff>0</xdr:colOff>
      <xdr:row>50</xdr:row>
      <xdr:rowOff>15875</xdr:rowOff>
    </xdr:to>
    <xdr:sp macro="" textlink="">
      <xdr:nvSpPr>
        <xdr:cNvPr id="3" name="Oval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14700250" y="9540875"/>
          <a:ext cx="762000" cy="5397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555625</xdr:colOff>
      <xdr:row>32</xdr:row>
      <xdr:rowOff>0</xdr:rowOff>
    </xdr:from>
    <xdr:to>
      <xdr:col>10</xdr:col>
      <xdr:colOff>28575</xdr:colOff>
      <xdr:row>33</xdr:row>
      <xdr:rowOff>3175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14589125" y="5143500"/>
          <a:ext cx="901700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20</xdr:row>
      <xdr:rowOff>428625</xdr:rowOff>
    </xdr:from>
    <xdr:to>
      <xdr:col>9</xdr:col>
      <xdr:colOff>1603375</xdr:colOff>
      <xdr:row>28</xdr:row>
      <xdr:rowOff>6349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5700375" y="4667250"/>
          <a:ext cx="1000125" cy="466724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222251</xdr:colOff>
      <xdr:row>59</xdr:row>
      <xdr:rowOff>0</xdr:rowOff>
    </xdr:from>
    <xdr:to>
      <xdr:col>9</xdr:col>
      <xdr:colOff>1377951</xdr:colOff>
      <xdr:row>59</xdr:row>
      <xdr:rowOff>438150</xdr:rowOff>
    </xdr:to>
    <xdr:sp macro="" textlink="">
      <xdr:nvSpPr>
        <xdr:cNvPr id="4" name="Oval 1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15319376" y="10541000"/>
          <a:ext cx="1155700" cy="4381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587375</xdr:colOff>
      <xdr:row>88</xdr:row>
      <xdr:rowOff>31750</xdr:rowOff>
    </xdr:from>
    <xdr:to>
      <xdr:col>10</xdr:col>
      <xdr:colOff>44450</xdr:colOff>
      <xdr:row>89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15684500" y="11890375"/>
          <a:ext cx="107632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539749</xdr:colOff>
      <xdr:row>114</xdr:row>
      <xdr:rowOff>34925</xdr:rowOff>
    </xdr:from>
    <xdr:to>
      <xdr:col>10</xdr:col>
      <xdr:colOff>31748</xdr:colOff>
      <xdr:row>115</xdr:row>
      <xdr:rowOff>15875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 flipH="1">
          <a:off x="15636874" y="18037175"/>
          <a:ext cx="1111249" cy="4889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26</xdr:row>
      <xdr:rowOff>15874</xdr:rowOff>
    </xdr:from>
    <xdr:to>
      <xdr:col>10</xdr:col>
      <xdr:colOff>47625</xdr:colOff>
      <xdr:row>27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14890750" y="5349874"/>
          <a:ext cx="825500" cy="412751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603250</xdr:colOff>
      <xdr:row>52</xdr:row>
      <xdr:rowOff>428625</xdr:rowOff>
    </xdr:from>
    <xdr:to>
      <xdr:col>10</xdr:col>
      <xdr:colOff>3175</xdr:colOff>
      <xdr:row>54</xdr:row>
      <xdr:rowOff>15875</xdr:rowOff>
    </xdr:to>
    <xdr:sp macro="" textlink="">
      <xdr:nvSpPr>
        <xdr:cNvPr id="6" name="Oval 1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4827250" y="10080625"/>
          <a:ext cx="844550" cy="476250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40</xdr:row>
      <xdr:rowOff>0</xdr:rowOff>
    </xdr:from>
    <xdr:to>
      <xdr:col>9</xdr:col>
      <xdr:colOff>1428750</xdr:colOff>
      <xdr:row>41</xdr:row>
      <xdr:rowOff>3175</xdr:rowOff>
    </xdr:to>
    <xdr:sp macro="" textlink="">
      <xdr:nvSpPr>
        <xdr:cNvPr id="7" name="Oval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14239875" y="15049500"/>
          <a:ext cx="1412875" cy="4476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15875</xdr:colOff>
      <xdr:row>67</xdr:row>
      <xdr:rowOff>3174</xdr:rowOff>
    </xdr:from>
    <xdr:to>
      <xdr:col>10</xdr:col>
      <xdr:colOff>3175</xdr:colOff>
      <xdr:row>67</xdr:row>
      <xdr:rowOff>412749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 flipH="1">
          <a:off x="14351000" y="20977224"/>
          <a:ext cx="1225550" cy="409575"/>
        </a:xfrm>
        <a:prstGeom prst="ellipse">
          <a:avLst/>
        </a:prstGeom>
        <a:noFill/>
        <a:ln w="936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M101"/>
  <sheetViews>
    <sheetView tabSelected="1" topLeftCell="A15" zoomScale="60" zoomScaleNormal="60" workbookViewId="0">
      <selection activeCell="A25" sqref="A25:XFD25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28515625" customWidth="1"/>
    <col min="10" max="10" width="21" customWidth="1"/>
    <col min="11" max="11" width="18.5703125" customWidth="1"/>
    <col min="12" max="12" width="24" customWidth="1"/>
    <col min="13" max="13" width="24.42578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13" t="s">
        <v>1</v>
      </c>
      <c r="B3" s="413"/>
      <c r="C3" s="413"/>
      <c r="D3" s="413"/>
      <c r="E3" s="414" t="s">
        <v>143</v>
      </c>
      <c r="F3" s="414"/>
      <c r="G3" s="414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9500</v>
      </c>
      <c r="J5" s="13" t="s">
        <v>113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2" t="s">
        <v>5</v>
      </c>
      <c r="B7" s="404" t="s">
        <v>6</v>
      </c>
      <c r="C7" s="404" t="s">
        <v>7</v>
      </c>
      <c r="D7" s="381" t="s">
        <v>8</v>
      </c>
      <c r="E7" s="381"/>
      <c r="F7" s="381"/>
      <c r="G7" s="24" t="s">
        <v>9</v>
      </c>
      <c r="H7" s="24" t="s">
        <v>10</v>
      </c>
      <c r="I7" s="25" t="s">
        <v>11</v>
      </c>
      <c r="J7" s="26" t="s">
        <v>12</v>
      </c>
      <c r="K7" s="380" t="s">
        <v>114</v>
      </c>
      <c r="L7" s="384"/>
      <c r="M7" s="384"/>
    </row>
    <row r="8" spans="1:13" ht="33" customHeight="1">
      <c r="A8" s="411"/>
      <c r="B8" s="405"/>
      <c r="C8" s="405"/>
      <c r="D8" s="139" t="s">
        <v>109</v>
      </c>
      <c r="E8" s="139" t="s">
        <v>111</v>
      </c>
      <c r="F8" s="230" t="s">
        <v>142</v>
      </c>
      <c r="G8" s="24" t="s">
        <v>14</v>
      </c>
      <c r="H8" s="24" t="s">
        <v>15</v>
      </c>
      <c r="I8" s="24" t="s">
        <v>15</v>
      </c>
      <c r="J8" s="26" t="s">
        <v>16</v>
      </c>
      <c r="K8" s="381"/>
      <c r="L8" s="384"/>
      <c r="M8" s="384"/>
    </row>
    <row r="9" spans="1:13" ht="34.5" customHeight="1">
      <c r="A9" s="28">
        <v>1</v>
      </c>
      <c r="B9" s="178" t="s">
        <v>18</v>
      </c>
      <c r="C9" s="136" t="s">
        <v>19</v>
      </c>
      <c r="D9" s="331">
        <v>133</v>
      </c>
      <c r="E9" s="331">
        <v>133</v>
      </c>
      <c r="F9" s="332">
        <v>133</v>
      </c>
      <c r="G9" s="346">
        <f t="shared" ref="G9:G19" si="0">F9-E9</f>
        <v>0</v>
      </c>
      <c r="H9" s="302">
        <v>1400</v>
      </c>
      <c r="I9" s="302">
        <v>1400</v>
      </c>
      <c r="J9" s="302">
        <f>I9*F9</f>
        <v>186200</v>
      </c>
      <c r="K9" s="327" t="s">
        <v>20</v>
      </c>
      <c r="L9" s="390"/>
      <c r="M9" s="391"/>
    </row>
    <row r="10" spans="1:13" ht="34.5" customHeight="1">
      <c r="A10" s="33">
        <v>2</v>
      </c>
      <c r="B10" s="161" t="s">
        <v>21</v>
      </c>
      <c r="C10" s="136" t="s">
        <v>19</v>
      </c>
      <c r="D10" s="331">
        <v>138</v>
      </c>
      <c r="E10" s="331">
        <v>135</v>
      </c>
      <c r="F10" s="332">
        <v>137</v>
      </c>
      <c r="G10" s="307">
        <f t="shared" si="0"/>
        <v>2</v>
      </c>
      <c r="H10" s="302">
        <v>800</v>
      </c>
      <c r="I10" s="302">
        <v>800</v>
      </c>
      <c r="J10" s="302">
        <f t="shared" ref="J10:J17" si="1">I10*F10</f>
        <v>109600</v>
      </c>
      <c r="K10" s="327" t="s">
        <v>22</v>
      </c>
      <c r="L10" s="385" t="s">
        <v>152</v>
      </c>
      <c r="M10" s="386"/>
    </row>
    <row r="11" spans="1:13" ht="34.5" customHeight="1">
      <c r="A11" s="36">
        <v>3</v>
      </c>
      <c r="B11" s="161" t="s">
        <v>23</v>
      </c>
      <c r="C11" s="136" t="s">
        <v>19</v>
      </c>
      <c r="D11" s="299">
        <v>140</v>
      </c>
      <c r="E11" s="299">
        <v>140</v>
      </c>
      <c r="F11" s="300">
        <v>140</v>
      </c>
      <c r="G11" s="346">
        <f t="shared" si="0"/>
        <v>0</v>
      </c>
      <c r="H11" s="302">
        <v>1300</v>
      </c>
      <c r="I11" s="302">
        <v>1300</v>
      </c>
      <c r="J11" s="302">
        <f t="shared" si="1"/>
        <v>182000</v>
      </c>
      <c r="K11" s="327" t="s">
        <v>20</v>
      </c>
      <c r="L11" s="388" t="s">
        <v>151</v>
      </c>
      <c r="M11" s="389"/>
    </row>
    <row r="12" spans="1:13" ht="34.5" customHeight="1">
      <c r="A12" s="28">
        <v>4</v>
      </c>
      <c r="B12" s="161" t="s">
        <v>24</v>
      </c>
      <c r="C12" s="136" t="s">
        <v>19</v>
      </c>
      <c r="D12" s="299">
        <v>138</v>
      </c>
      <c r="E12" s="299">
        <v>133</v>
      </c>
      <c r="F12" s="300">
        <v>138</v>
      </c>
      <c r="G12" s="307">
        <f t="shared" si="0"/>
        <v>5</v>
      </c>
      <c r="H12" s="302">
        <v>1000</v>
      </c>
      <c r="I12" s="302">
        <v>1000</v>
      </c>
      <c r="J12" s="302">
        <f t="shared" si="1"/>
        <v>138000</v>
      </c>
      <c r="K12" s="304" t="s">
        <v>22</v>
      </c>
      <c r="L12" s="385" t="s">
        <v>110</v>
      </c>
      <c r="M12" s="386"/>
    </row>
    <row r="13" spans="1:13" ht="34.5" customHeight="1">
      <c r="A13" s="28">
        <v>5</v>
      </c>
      <c r="B13" s="161" t="s">
        <v>25</v>
      </c>
      <c r="C13" s="136" t="s">
        <v>19</v>
      </c>
      <c r="D13" s="299">
        <v>136</v>
      </c>
      <c r="E13" s="299">
        <v>136</v>
      </c>
      <c r="F13" s="300">
        <v>139</v>
      </c>
      <c r="G13" s="307">
        <f t="shared" si="0"/>
        <v>3</v>
      </c>
      <c r="H13" s="302">
        <v>1000</v>
      </c>
      <c r="I13" s="302">
        <v>1000</v>
      </c>
      <c r="J13" s="302">
        <f t="shared" si="1"/>
        <v>139000</v>
      </c>
      <c r="K13" s="327" t="s">
        <v>20</v>
      </c>
      <c r="L13" s="385" t="s">
        <v>110</v>
      </c>
      <c r="M13" s="386"/>
    </row>
    <row r="14" spans="1:13" ht="34.5" customHeight="1">
      <c r="A14" s="28">
        <v>6</v>
      </c>
      <c r="B14" s="161" t="s">
        <v>26</v>
      </c>
      <c r="C14" s="136" t="s">
        <v>19</v>
      </c>
      <c r="D14" s="299">
        <v>136</v>
      </c>
      <c r="E14" s="299">
        <v>136</v>
      </c>
      <c r="F14" s="300">
        <v>136</v>
      </c>
      <c r="G14" s="346">
        <f t="shared" si="0"/>
        <v>0</v>
      </c>
      <c r="H14" s="302">
        <v>1800</v>
      </c>
      <c r="I14" s="302">
        <v>1800</v>
      </c>
      <c r="J14" s="302">
        <f>I14*F14</f>
        <v>244800</v>
      </c>
      <c r="K14" s="327" t="s">
        <v>20</v>
      </c>
      <c r="L14" s="385"/>
      <c r="M14" s="386"/>
    </row>
    <row r="15" spans="1:13" ht="34.5" customHeight="1">
      <c r="A15" s="28">
        <v>7</v>
      </c>
      <c r="B15" s="137" t="s">
        <v>27</v>
      </c>
      <c r="C15" s="136" t="s">
        <v>19</v>
      </c>
      <c r="D15" s="299">
        <v>139</v>
      </c>
      <c r="E15" s="299">
        <v>139</v>
      </c>
      <c r="F15" s="300">
        <v>139</v>
      </c>
      <c r="G15" s="346">
        <f t="shared" si="0"/>
        <v>0</v>
      </c>
      <c r="H15" s="302">
        <v>600</v>
      </c>
      <c r="I15" s="302">
        <v>600</v>
      </c>
      <c r="J15" s="302">
        <f t="shared" si="1"/>
        <v>83400</v>
      </c>
      <c r="K15" s="327" t="s">
        <v>28</v>
      </c>
      <c r="L15" s="385"/>
      <c r="M15" s="386"/>
    </row>
    <row r="16" spans="1:13" ht="34.5" hidden="1" customHeight="1">
      <c r="A16" s="28">
        <v>7</v>
      </c>
      <c r="B16" s="137" t="s">
        <v>29</v>
      </c>
      <c r="C16" s="138" t="s">
        <v>30</v>
      </c>
      <c r="D16" s="299">
        <v>0</v>
      </c>
      <c r="E16" s="299">
        <v>0</v>
      </c>
      <c r="F16" s="300">
        <v>0</v>
      </c>
      <c r="G16" s="346">
        <f t="shared" si="0"/>
        <v>0</v>
      </c>
      <c r="H16" s="302"/>
      <c r="I16" s="302"/>
      <c r="J16" s="302">
        <f>I16*F16</f>
        <v>0</v>
      </c>
      <c r="K16" s="327" t="s">
        <v>20</v>
      </c>
      <c r="L16" s="385"/>
      <c r="M16" s="386"/>
    </row>
    <row r="17" spans="1:13" ht="34.5" customHeight="1">
      <c r="A17" s="28">
        <v>8</v>
      </c>
      <c r="B17" s="137" t="s">
        <v>31</v>
      </c>
      <c r="C17" s="136" t="s">
        <v>19</v>
      </c>
      <c r="D17" s="299">
        <v>136</v>
      </c>
      <c r="E17" s="299">
        <v>136</v>
      </c>
      <c r="F17" s="300">
        <v>138</v>
      </c>
      <c r="G17" s="307">
        <f t="shared" si="0"/>
        <v>2</v>
      </c>
      <c r="H17" s="302">
        <v>1000</v>
      </c>
      <c r="I17" s="302">
        <v>1000</v>
      </c>
      <c r="J17" s="302">
        <f t="shared" si="1"/>
        <v>138000</v>
      </c>
      <c r="K17" s="327" t="s">
        <v>20</v>
      </c>
      <c r="L17" s="385"/>
      <c r="M17" s="386"/>
    </row>
    <row r="18" spans="1:13" ht="34.5" customHeight="1">
      <c r="A18" s="28">
        <v>9</v>
      </c>
      <c r="B18" s="137" t="s">
        <v>107</v>
      </c>
      <c r="C18" s="211" t="s">
        <v>19</v>
      </c>
      <c r="D18" s="299">
        <v>140</v>
      </c>
      <c r="E18" s="299">
        <v>140</v>
      </c>
      <c r="F18" s="300">
        <v>140</v>
      </c>
      <c r="G18" s="346">
        <f t="shared" si="0"/>
        <v>0</v>
      </c>
      <c r="H18" s="302">
        <v>100</v>
      </c>
      <c r="I18" s="302">
        <v>100</v>
      </c>
      <c r="J18" s="302">
        <f>I18*F18</f>
        <v>14000</v>
      </c>
      <c r="K18" s="327" t="s">
        <v>20</v>
      </c>
      <c r="L18" s="385"/>
      <c r="M18" s="386"/>
    </row>
    <row r="19" spans="1:13" ht="34.5" customHeight="1">
      <c r="A19" s="28">
        <v>10</v>
      </c>
      <c r="B19" s="354" t="s">
        <v>80</v>
      </c>
      <c r="C19" s="211" t="s">
        <v>19</v>
      </c>
      <c r="D19" s="299">
        <v>138</v>
      </c>
      <c r="E19" s="299">
        <v>135</v>
      </c>
      <c r="F19" s="300">
        <v>138</v>
      </c>
      <c r="G19" s="307">
        <f t="shared" si="0"/>
        <v>3</v>
      </c>
      <c r="H19" s="302">
        <v>500</v>
      </c>
      <c r="I19" s="302">
        <v>500</v>
      </c>
      <c r="J19" s="302">
        <f>I19*F19</f>
        <v>69000</v>
      </c>
      <c r="K19" s="327" t="s">
        <v>20</v>
      </c>
      <c r="L19" s="385" t="s">
        <v>152</v>
      </c>
      <c r="M19" s="386"/>
    </row>
    <row r="20" spans="1:13" ht="34.5" hidden="1" customHeight="1">
      <c r="A20" s="28"/>
      <c r="B20" s="34"/>
      <c r="C20" s="30"/>
      <c r="D20" s="38"/>
      <c r="E20" s="38"/>
      <c r="F20" s="231"/>
      <c r="G20" s="31"/>
      <c r="H20" s="32"/>
      <c r="I20" s="32"/>
      <c r="J20" s="205">
        <f t="shared" ref="J20:J24" si="2">I20*F20</f>
        <v>0</v>
      </c>
      <c r="K20" s="211"/>
      <c r="L20" s="387"/>
      <c r="M20" s="387"/>
    </row>
    <row r="21" spans="1:13" ht="34.5" hidden="1" customHeight="1">
      <c r="A21" s="28"/>
      <c r="B21" s="34"/>
      <c r="C21" s="30"/>
      <c r="D21" s="38"/>
      <c r="E21" s="38"/>
      <c r="F21" s="231"/>
      <c r="G21" s="31"/>
      <c r="H21" s="32"/>
      <c r="I21" s="32"/>
      <c r="J21" s="205">
        <f t="shared" si="2"/>
        <v>0</v>
      </c>
      <c r="K21" s="211"/>
      <c r="L21" s="382"/>
      <c r="M21" s="382"/>
    </row>
    <row r="22" spans="1:13" ht="34.5" hidden="1" customHeight="1">
      <c r="A22" s="28"/>
      <c r="B22" s="34"/>
      <c r="C22" s="30"/>
      <c r="D22" s="38"/>
      <c r="E22" s="38"/>
      <c r="F22" s="231"/>
      <c r="G22" s="31"/>
      <c r="H22" s="32"/>
      <c r="I22" s="32"/>
      <c r="J22" s="205">
        <f t="shared" si="2"/>
        <v>0</v>
      </c>
      <c r="K22" s="211"/>
      <c r="L22" s="382"/>
      <c r="M22" s="382"/>
    </row>
    <row r="23" spans="1:13" ht="34.5" hidden="1" customHeight="1">
      <c r="A23" s="40"/>
      <c r="B23" s="34"/>
      <c r="C23" s="30"/>
      <c r="D23" s="38"/>
      <c r="E23" s="38"/>
      <c r="F23" s="231"/>
      <c r="G23" s="31"/>
      <c r="H23" s="32"/>
      <c r="I23" s="32"/>
      <c r="J23" s="205">
        <f t="shared" si="2"/>
        <v>0</v>
      </c>
      <c r="K23" s="211"/>
      <c r="L23" s="382"/>
      <c r="M23" s="382"/>
    </row>
    <row r="24" spans="1:13" ht="34.5" hidden="1" customHeight="1">
      <c r="A24" s="40"/>
      <c r="B24" s="34"/>
      <c r="C24" s="30"/>
      <c r="D24" s="38"/>
      <c r="E24" s="38"/>
      <c r="F24" s="231"/>
      <c r="G24" s="31"/>
      <c r="H24" s="32"/>
      <c r="I24" s="32"/>
      <c r="J24" s="205">
        <f t="shared" si="2"/>
        <v>0</v>
      </c>
      <c r="K24" s="211"/>
      <c r="L24" s="382"/>
      <c r="M24" s="382"/>
    </row>
    <row r="25" spans="1:13" ht="34.5" customHeight="1">
      <c r="A25" s="40"/>
      <c r="B25" s="161"/>
      <c r="C25" s="211"/>
      <c r="D25" s="187"/>
      <c r="E25" s="187"/>
      <c r="F25" s="231"/>
      <c r="G25" s="210"/>
      <c r="H25" s="205"/>
      <c r="I25" s="205"/>
      <c r="J25" s="205"/>
      <c r="K25" s="211"/>
      <c r="L25" s="373"/>
      <c r="M25" s="373"/>
    </row>
    <row r="26" spans="1:13" ht="34.5" customHeight="1">
      <c r="A26" s="40"/>
      <c r="B26" s="161"/>
      <c r="C26" s="211"/>
      <c r="D26" s="187"/>
      <c r="E26" s="187"/>
      <c r="F26" s="231"/>
      <c r="G26" s="210"/>
      <c r="H26" s="205"/>
      <c r="I26" s="205"/>
      <c r="J26" s="205"/>
      <c r="K26" s="211"/>
      <c r="L26" s="357"/>
      <c r="M26" s="357"/>
    </row>
    <row r="27" spans="1:13" ht="34.5" customHeight="1">
      <c r="A27" s="40"/>
      <c r="B27" s="161"/>
      <c r="C27" s="211"/>
      <c r="D27" s="187"/>
      <c r="E27" s="187"/>
      <c r="F27" s="231"/>
      <c r="G27" s="210"/>
      <c r="H27" s="205"/>
      <c r="I27" s="205"/>
      <c r="J27" s="205"/>
      <c r="K27" s="211"/>
      <c r="L27" s="357"/>
      <c r="M27" s="357"/>
    </row>
    <row r="28" spans="1:13" ht="35.25" customHeight="1">
      <c r="A28" s="41"/>
      <c r="B28" s="223"/>
      <c r="C28" s="223"/>
      <c r="D28" s="223"/>
      <c r="E28" s="223"/>
      <c r="F28" s="223"/>
      <c r="G28" s="38"/>
      <c r="H28" s="228">
        <f>SUM(H9:H24)</f>
        <v>9500</v>
      </c>
      <c r="I28" s="228">
        <f>SUM(I9:I24)</f>
        <v>9500</v>
      </c>
      <c r="J28" s="228">
        <f>SUM(J9:J24)</f>
        <v>1304000</v>
      </c>
      <c r="K28" s="211"/>
      <c r="L28" s="383"/>
      <c r="M28" s="383"/>
    </row>
    <row r="29" spans="1:13" ht="35.25" customHeight="1">
      <c r="A29" s="42"/>
      <c r="B29" s="34"/>
      <c r="C29" s="34"/>
      <c r="D29" s="43"/>
      <c r="E29" s="43"/>
      <c r="F29" s="43"/>
      <c r="G29" s="43"/>
      <c r="H29" s="397" t="s">
        <v>33</v>
      </c>
      <c r="I29" s="397"/>
      <c r="J29" s="224">
        <f>J28/I28</f>
        <v>137.26315789473685</v>
      </c>
      <c r="K29" s="225" t="s">
        <v>141</v>
      </c>
      <c r="L29" s="398" t="s">
        <v>34</v>
      </c>
      <c r="M29" s="398"/>
    </row>
    <row r="30" spans="1:13" ht="31.5" customHeight="1">
      <c r="A30" s="44"/>
      <c r="B30" s="399" t="s">
        <v>132</v>
      </c>
      <c r="C30" s="399"/>
      <c r="D30" s="399"/>
      <c r="E30" s="399"/>
      <c r="F30" s="399"/>
      <c r="G30" s="399"/>
      <c r="H30" s="187"/>
      <c r="I30" s="187"/>
      <c r="J30" s="224">
        <v>135.72999999999999</v>
      </c>
      <c r="K30" s="225" t="s">
        <v>115</v>
      </c>
      <c r="L30" s="226">
        <f>(J29-J30)/J30</f>
        <v>1.1295644991798864E-2</v>
      </c>
      <c r="M30" s="227" t="s">
        <v>131</v>
      </c>
    </row>
    <row r="31" spans="1:13" ht="31.5" customHeight="1">
      <c r="A31" s="102"/>
      <c r="B31" s="374"/>
      <c r="C31" s="374"/>
      <c r="D31" s="374"/>
      <c r="E31" s="374"/>
      <c r="F31" s="374"/>
      <c r="G31" s="374"/>
      <c r="H31" s="104"/>
      <c r="I31" s="104"/>
      <c r="J31" s="369"/>
      <c r="K31" s="370"/>
      <c r="L31" s="375"/>
      <c r="M31" s="366"/>
    </row>
    <row r="32" spans="1:13" ht="17.25" customHeight="1"/>
    <row r="33" spans="1:13" ht="29.25" customHeight="1">
      <c r="A33" s="46"/>
      <c r="B33" s="9" t="s">
        <v>35</v>
      </c>
      <c r="C33" s="10"/>
      <c r="D33" s="11"/>
      <c r="E33" s="8"/>
      <c r="F33" s="8"/>
      <c r="G33" s="2"/>
      <c r="H33" s="12" t="s">
        <v>3</v>
      </c>
      <c r="I33" s="45">
        <v>1850</v>
      </c>
      <c r="J33" s="13" t="s">
        <v>36</v>
      </c>
      <c r="K33" s="47"/>
      <c r="L33" s="48"/>
      <c r="M33" s="16"/>
    </row>
    <row r="34" spans="1:13" ht="20.25">
      <c r="A34" s="49"/>
      <c r="B34" s="15"/>
      <c r="C34" s="15"/>
      <c r="D34" s="15"/>
      <c r="E34" s="15"/>
      <c r="F34" s="15"/>
      <c r="G34" s="15"/>
      <c r="H34" s="50"/>
      <c r="I34" s="20"/>
      <c r="J34" s="51"/>
      <c r="K34" s="52"/>
      <c r="L34" s="53"/>
      <c r="M34" s="16"/>
    </row>
    <row r="35" spans="1:13" ht="33" customHeight="1">
      <c r="A35" s="392" t="s">
        <v>5</v>
      </c>
      <c r="B35" s="402" t="s">
        <v>6</v>
      </c>
      <c r="C35" s="404" t="s">
        <v>7</v>
      </c>
      <c r="D35" s="394" t="s">
        <v>8</v>
      </c>
      <c r="E35" s="395"/>
      <c r="F35" s="396"/>
      <c r="G35" s="204" t="s">
        <v>9</v>
      </c>
      <c r="H35" s="24" t="s">
        <v>10</v>
      </c>
      <c r="I35" s="109" t="s">
        <v>11</v>
      </c>
      <c r="J35" s="24" t="s">
        <v>12</v>
      </c>
      <c r="K35" s="380" t="s">
        <v>114</v>
      </c>
      <c r="L35" s="406"/>
      <c r="M35" s="406"/>
    </row>
    <row r="36" spans="1:13" ht="33" customHeight="1">
      <c r="A36" s="393"/>
      <c r="B36" s="403"/>
      <c r="C36" s="405"/>
      <c r="D36" s="144" t="str">
        <f>D8</f>
        <v>Nov'21</v>
      </c>
      <c r="E36" s="222" t="str">
        <f t="shared" ref="E36:F36" si="3">E8</f>
        <v>Dec'21</v>
      </c>
      <c r="F36" s="230" t="str">
        <f t="shared" si="3"/>
        <v>Jan'22</v>
      </c>
      <c r="G36" s="58" t="s">
        <v>14</v>
      </c>
      <c r="H36" s="59" t="s">
        <v>15</v>
      </c>
      <c r="I36" s="110" t="s">
        <v>15</v>
      </c>
      <c r="J36" s="24" t="s">
        <v>16</v>
      </c>
      <c r="K36" s="381"/>
      <c r="L36" s="406"/>
      <c r="M36" s="406"/>
    </row>
    <row r="37" spans="1:13" ht="34.5" customHeight="1">
      <c r="A37" s="140">
        <v>1</v>
      </c>
      <c r="B37" s="143" t="s">
        <v>38</v>
      </c>
      <c r="C37" s="140" t="s">
        <v>19</v>
      </c>
      <c r="D37" s="299">
        <v>129</v>
      </c>
      <c r="E37" s="299">
        <v>130</v>
      </c>
      <c r="F37" s="300">
        <v>0</v>
      </c>
      <c r="G37" s="326">
        <v>0</v>
      </c>
      <c r="H37" s="334">
        <v>0</v>
      </c>
      <c r="I37" s="334">
        <v>0</v>
      </c>
      <c r="J37" s="302">
        <f>F37*I37</f>
        <v>0</v>
      </c>
      <c r="K37" s="327" t="s">
        <v>20</v>
      </c>
      <c r="L37" s="385"/>
      <c r="M37" s="386"/>
    </row>
    <row r="38" spans="1:13" ht="34.5" customHeight="1">
      <c r="A38" s="140">
        <v>2</v>
      </c>
      <c r="B38" s="143" t="s">
        <v>39</v>
      </c>
      <c r="C38" s="140" t="s">
        <v>19</v>
      </c>
      <c r="D38" s="299">
        <v>123</v>
      </c>
      <c r="E38" s="299">
        <v>123</v>
      </c>
      <c r="F38" s="300">
        <v>123</v>
      </c>
      <c r="G38" s="326">
        <f t="shared" ref="G38:G46" si="4">F38-E38</f>
        <v>0</v>
      </c>
      <c r="H38" s="334">
        <v>1000</v>
      </c>
      <c r="I38" s="334">
        <v>400</v>
      </c>
      <c r="J38" s="302">
        <f t="shared" ref="J38:J51" si="5">F38*I38</f>
        <v>49200</v>
      </c>
      <c r="K38" s="327" t="s">
        <v>20</v>
      </c>
      <c r="L38" s="388" t="s">
        <v>116</v>
      </c>
      <c r="M38" s="389"/>
    </row>
    <row r="39" spans="1:13" ht="34.5" customHeight="1">
      <c r="A39" s="140">
        <v>3</v>
      </c>
      <c r="B39" s="141" t="s">
        <v>40</v>
      </c>
      <c r="C39" s="140" t="s">
        <v>19</v>
      </c>
      <c r="D39" s="299">
        <v>125</v>
      </c>
      <c r="E39" s="299">
        <v>125</v>
      </c>
      <c r="F39" s="300">
        <v>125</v>
      </c>
      <c r="G39" s="326">
        <f t="shared" si="4"/>
        <v>0</v>
      </c>
      <c r="H39" s="334">
        <v>300</v>
      </c>
      <c r="I39" s="334">
        <v>0</v>
      </c>
      <c r="J39" s="302">
        <f t="shared" si="5"/>
        <v>0</v>
      </c>
      <c r="K39" s="304" t="s">
        <v>28</v>
      </c>
      <c r="L39" s="385" t="s">
        <v>41</v>
      </c>
      <c r="M39" s="386"/>
    </row>
    <row r="40" spans="1:13" ht="34.5" customHeight="1">
      <c r="A40" s="140">
        <v>4</v>
      </c>
      <c r="B40" s="141" t="s">
        <v>43</v>
      </c>
      <c r="C40" s="140" t="s">
        <v>19</v>
      </c>
      <c r="D40" s="299">
        <v>115</v>
      </c>
      <c r="E40" s="299">
        <v>115</v>
      </c>
      <c r="F40" s="300">
        <v>115</v>
      </c>
      <c r="G40" s="326">
        <f t="shared" si="4"/>
        <v>0</v>
      </c>
      <c r="H40" s="334">
        <v>150</v>
      </c>
      <c r="I40" s="334">
        <v>150</v>
      </c>
      <c r="J40" s="302">
        <f t="shared" si="5"/>
        <v>17250</v>
      </c>
      <c r="K40" s="327" t="s">
        <v>20</v>
      </c>
      <c r="L40" s="382"/>
      <c r="M40" s="382"/>
    </row>
    <row r="41" spans="1:13" ht="34.5" customHeight="1">
      <c r="A41" s="140">
        <v>5</v>
      </c>
      <c r="B41" s="141" t="s">
        <v>42</v>
      </c>
      <c r="C41" s="140" t="s">
        <v>19</v>
      </c>
      <c r="D41" s="299">
        <v>115</v>
      </c>
      <c r="E41" s="299">
        <v>115</v>
      </c>
      <c r="F41" s="300">
        <v>115</v>
      </c>
      <c r="G41" s="326">
        <f t="shared" si="4"/>
        <v>0</v>
      </c>
      <c r="H41" s="334">
        <v>1500</v>
      </c>
      <c r="I41" s="334">
        <v>600</v>
      </c>
      <c r="J41" s="302">
        <f t="shared" si="5"/>
        <v>69000</v>
      </c>
      <c r="K41" s="327" t="s">
        <v>20</v>
      </c>
      <c r="L41" s="382"/>
      <c r="M41" s="382"/>
    </row>
    <row r="42" spans="1:13" ht="34.5" customHeight="1">
      <c r="A42" s="140">
        <v>6</v>
      </c>
      <c r="B42" s="141" t="s">
        <v>44</v>
      </c>
      <c r="C42" s="140" t="s">
        <v>19</v>
      </c>
      <c r="D42" s="299">
        <v>125</v>
      </c>
      <c r="E42" s="299">
        <v>125</v>
      </c>
      <c r="F42" s="300">
        <v>125</v>
      </c>
      <c r="G42" s="326">
        <f t="shared" si="4"/>
        <v>0</v>
      </c>
      <c r="H42" s="334">
        <v>500</v>
      </c>
      <c r="I42" s="334">
        <v>300</v>
      </c>
      <c r="J42" s="302">
        <f t="shared" si="5"/>
        <v>37500</v>
      </c>
      <c r="K42" s="304" t="s">
        <v>28</v>
      </c>
      <c r="L42" s="382"/>
      <c r="M42" s="382"/>
    </row>
    <row r="43" spans="1:13" ht="34.5" customHeight="1">
      <c r="A43" s="140">
        <v>7</v>
      </c>
      <c r="B43" s="141" t="s">
        <v>45</v>
      </c>
      <c r="C43" s="140" t="s">
        <v>30</v>
      </c>
      <c r="D43" s="299">
        <v>123</v>
      </c>
      <c r="E43" s="299">
        <v>123</v>
      </c>
      <c r="F43" s="300">
        <v>123</v>
      </c>
      <c r="G43" s="326">
        <f t="shared" si="4"/>
        <v>0</v>
      </c>
      <c r="H43" s="334">
        <v>1200</v>
      </c>
      <c r="I43" s="334">
        <v>400</v>
      </c>
      <c r="J43" s="302">
        <f t="shared" si="5"/>
        <v>49200</v>
      </c>
      <c r="K43" s="327" t="s">
        <v>20</v>
      </c>
      <c r="L43" s="387"/>
      <c r="M43" s="387"/>
    </row>
    <row r="44" spans="1:13" ht="34.5" hidden="1" customHeight="1">
      <c r="A44" s="140"/>
      <c r="B44" s="141" t="s">
        <v>46</v>
      </c>
      <c r="C44" s="140" t="s">
        <v>30</v>
      </c>
      <c r="D44" s="142"/>
      <c r="E44" s="142"/>
      <c r="F44" s="231"/>
      <c r="G44" s="175">
        <f t="shared" si="4"/>
        <v>0</v>
      </c>
      <c r="H44" s="146"/>
      <c r="I44" s="147"/>
      <c r="J44" s="205">
        <f t="shared" si="5"/>
        <v>0</v>
      </c>
      <c r="K44" s="217"/>
      <c r="L44" s="387"/>
      <c r="M44" s="387"/>
    </row>
    <row r="45" spans="1:13" ht="34.5" hidden="1" customHeight="1">
      <c r="A45" s="140"/>
      <c r="B45" s="141" t="s">
        <v>47</v>
      </c>
      <c r="C45" s="140" t="s">
        <v>30</v>
      </c>
      <c r="D45" s="142"/>
      <c r="E45" s="142"/>
      <c r="F45" s="231"/>
      <c r="G45" s="175">
        <f t="shared" si="4"/>
        <v>0</v>
      </c>
      <c r="H45" s="146"/>
      <c r="I45" s="147"/>
      <c r="J45" s="205">
        <f t="shared" si="5"/>
        <v>0</v>
      </c>
      <c r="K45" s="217"/>
      <c r="L45" s="387"/>
      <c r="M45" s="387"/>
    </row>
    <row r="46" spans="1:13" ht="34.5" hidden="1" customHeight="1">
      <c r="A46" s="140"/>
      <c r="B46" s="141" t="s">
        <v>29</v>
      </c>
      <c r="C46" s="140" t="s">
        <v>30</v>
      </c>
      <c r="D46" s="142"/>
      <c r="E46" s="142"/>
      <c r="F46" s="231"/>
      <c r="G46" s="175">
        <f t="shared" si="4"/>
        <v>0</v>
      </c>
      <c r="H46" s="146"/>
      <c r="I46" s="147"/>
      <c r="J46" s="205">
        <f t="shared" si="5"/>
        <v>0</v>
      </c>
      <c r="K46" s="217"/>
      <c r="L46" s="387"/>
      <c r="M46" s="387"/>
    </row>
    <row r="47" spans="1:13" ht="34.5" hidden="1" customHeight="1">
      <c r="A47" s="67"/>
      <c r="B47" s="34"/>
      <c r="C47" s="30"/>
      <c r="D47" s="38"/>
      <c r="E47" s="38"/>
      <c r="F47" s="231"/>
      <c r="G47" s="145">
        <f>F47-E47</f>
        <v>0</v>
      </c>
      <c r="H47" s="66"/>
      <c r="I47" s="66"/>
      <c r="J47" s="205">
        <f t="shared" si="5"/>
        <v>0</v>
      </c>
      <c r="K47" s="217"/>
      <c r="L47" s="387"/>
      <c r="M47" s="387"/>
    </row>
    <row r="48" spans="1:13" ht="34.5" hidden="1" customHeight="1">
      <c r="A48" s="67"/>
      <c r="B48" s="34"/>
      <c r="C48" s="30"/>
      <c r="D48" s="38"/>
      <c r="E48" s="38"/>
      <c r="F48" s="231"/>
      <c r="G48" s="145">
        <f t="shared" ref="G48:G51" si="6">F48-E48</f>
        <v>0</v>
      </c>
      <c r="H48" s="66"/>
      <c r="I48" s="66"/>
      <c r="J48" s="205">
        <f t="shared" si="5"/>
        <v>0</v>
      </c>
      <c r="K48" s="217"/>
      <c r="L48" s="387"/>
      <c r="M48" s="387"/>
    </row>
    <row r="49" spans="1:13" ht="34.5" hidden="1" customHeight="1">
      <c r="A49" s="67"/>
      <c r="B49" s="37"/>
      <c r="C49" s="35"/>
      <c r="D49" s="76"/>
      <c r="E49" s="76"/>
      <c r="F49" s="232"/>
      <c r="G49" s="145">
        <f t="shared" si="6"/>
        <v>0</v>
      </c>
      <c r="H49" s="77"/>
      <c r="I49" s="77"/>
      <c r="J49" s="205">
        <f t="shared" si="5"/>
        <v>0</v>
      </c>
      <c r="K49" s="217"/>
      <c r="L49" s="387"/>
      <c r="M49" s="387"/>
    </row>
    <row r="50" spans="1:13" ht="34.5" hidden="1" customHeight="1">
      <c r="A50" s="42"/>
      <c r="B50" s="34"/>
      <c r="C50" s="30"/>
      <c r="D50" s="38"/>
      <c r="E50" s="38"/>
      <c r="F50" s="231"/>
      <c r="G50" s="145">
        <f t="shared" si="6"/>
        <v>0</v>
      </c>
      <c r="H50" s="79"/>
      <c r="I50" s="79"/>
      <c r="J50" s="205">
        <f t="shared" si="5"/>
        <v>0</v>
      </c>
      <c r="K50" s="217"/>
      <c r="L50" s="382"/>
      <c r="M50" s="382"/>
    </row>
    <row r="51" spans="1:13" ht="34.5" hidden="1" customHeight="1">
      <c r="A51" s="42"/>
      <c r="B51" s="34"/>
      <c r="C51" s="30"/>
      <c r="D51" s="38"/>
      <c r="E51" s="38"/>
      <c r="F51" s="231"/>
      <c r="G51" s="145">
        <f t="shared" si="6"/>
        <v>0</v>
      </c>
      <c r="H51" s="79"/>
      <c r="I51" s="79"/>
      <c r="J51" s="205">
        <f t="shared" si="5"/>
        <v>0</v>
      </c>
      <c r="K51" s="217"/>
      <c r="L51" s="382"/>
      <c r="M51" s="382"/>
    </row>
    <row r="52" spans="1:13" ht="34.5" customHeight="1">
      <c r="A52" s="42"/>
      <c r="B52" s="161"/>
      <c r="C52" s="211"/>
      <c r="D52" s="187"/>
      <c r="E52" s="187"/>
      <c r="F52" s="231"/>
      <c r="G52" s="175"/>
      <c r="H52" s="147"/>
      <c r="I52" s="147"/>
      <c r="J52" s="205"/>
      <c r="K52" s="217"/>
      <c r="L52" s="357"/>
      <c r="M52" s="357"/>
    </row>
    <row r="53" spans="1:13" ht="34.5" customHeight="1">
      <c r="A53" s="42"/>
      <c r="B53" s="161"/>
      <c r="C53" s="211"/>
      <c r="D53" s="187"/>
      <c r="E53" s="187"/>
      <c r="F53" s="231"/>
      <c r="G53" s="175"/>
      <c r="H53" s="147"/>
      <c r="I53" s="147"/>
      <c r="J53" s="205"/>
      <c r="K53" s="217"/>
      <c r="L53" s="357"/>
      <c r="M53" s="357"/>
    </row>
    <row r="54" spans="1:13" ht="35.25" customHeight="1">
      <c r="A54" s="41"/>
      <c r="B54" s="223"/>
      <c r="C54" s="223"/>
      <c r="D54" s="223"/>
      <c r="E54" s="223"/>
      <c r="F54" s="223"/>
      <c r="G54" s="38"/>
      <c r="H54" s="228">
        <f>SUM(H37:H51)</f>
        <v>4650</v>
      </c>
      <c r="I54" s="228">
        <f>SUM(I37:I51)</f>
        <v>1850</v>
      </c>
      <c r="J54" s="228">
        <f>SUM(J37:J51)</f>
        <v>222150</v>
      </c>
      <c r="K54" s="211"/>
      <c r="L54" s="424"/>
      <c r="M54" s="424"/>
    </row>
    <row r="55" spans="1:13" ht="38.25" customHeight="1">
      <c r="A55" s="44"/>
      <c r="B55" s="408" t="s">
        <v>128</v>
      </c>
      <c r="C55" s="409"/>
      <c r="D55" s="409"/>
      <c r="E55" s="409"/>
      <c r="F55" s="409"/>
      <c r="G55" s="410"/>
      <c r="H55" s="235"/>
      <c r="I55" s="235"/>
      <c r="J55" s="233">
        <v>120.5</v>
      </c>
      <c r="K55" s="225" t="str">
        <f>K30</f>
        <v>(Dec'21)</v>
      </c>
      <c r="L55" s="344" t="e">
        <f>(#REF!-J55)/J55</f>
        <v>#REF!</v>
      </c>
      <c r="M55" s="227" t="s">
        <v>127</v>
      </c>
    </row>
    <row r="56" spans="1:13" ht="20.25">
      <c r="A56" s="49"/>
      <c r="B56" s="3"/>
      <c r="C56" s="3"/>
      <c r="D56" s="3"/>
      <c r="E56" s="3"/>
      <c r="F56" s="3"/>
      <c r="G56" s="3"/>
      <c r="H56" s="14"/>
      <c r="I56" s="3"/>
      <c r="J56" s="3"/>
      <c r="K56" s="3"/>
      <c r="L56" s="57"/>
      <c r="M56" s="16"/>
    </row>
    <row r="57" spans="1:13" ht="27.75" customHeight="1">
      <c r="A57" s="81"/>
      <c r="B57" s="9" t="s">
        <v>50</v>
      </c>
      <c r="C57" s="10"/>
      <c r="D57" s="11"/>
      <c r="E57" s="8"/>
      <c r="F57" s="8"/>
      <c r="G57" s="2"/>
      <c r="H57" s="12" t="s">
        <v>3</v>
      </c>
      <c r="I57" s="148">
        <v>8100</v>
      </c>
      <c r="J57" s="13" t="s">
        <v>51</v>
      </c>
      <c r="K57" s="83"/>
      <c r="L57" s="84"/>
      <c r="M57" s="16"/>
    </row>
    <row r="58" spans="1:13" ht="18">
      <c r="A58" s="49"/>
      <c r="B58" s="3"/>
      <c r="C58" s="3"/>
      <c r="D58" s="3"/>
      <c r="E58" s="3"/>
      <c r="F58" s="3"/>
      <c r="G58" s="3"/>
      <c r="H58" s="3"/>
      <c r="I58" s="85"/>
      <c r="J58" s="3"/>
      <c r="K58" s="3"/>
      <c r="L58" s="57"/>
      <c r="M58" s="16"/>
    </row>
    <row r="59" spans="1:13" ht="29.25" customHeight="1">
      <c r="A59" s="392" t="s">
        <v>5</v>
      </c>
      <c r="B59" s="402" t="s">
        <v>6</v>
      </c>
      <c r="C59" s="404" t="s">
        <v>7</v>
      </c>
      <c r="D59" s="395" t="s">
        <v>8</v>
      </c>
      <c r="E59" s="395"/>
      <c r="F59" s="395"/>
      <c r="G59" s="249" t="s">
        <v>9</v>
      </c>
      <c r="H59" s="24" t="s">
        <v>10</v>
      </c>
      <c r="I59" s="109" t="s">
        <v>11</v>
      </c>
      <c r="J59" s="204" t="s">
        <v>12</v>
      </c>
      <c r="K59" s="380" t="s">
        <v>114</v>
      </c>
      <c r="L59" s="412"/>
      <c r="M59" s="412"/>
    </row>
    <row r="60" spans="1:13" ht="33" customHeight="1">
      <c r="A60" s="407"/>
      <c r="B60" s="411"/>
      <c r="C60" s="405"/>
      <c r="D60" s="27" t="str">
        <f>D8</f>
        <v>Nov'21</v>
      </c>
      <c r="E60" s="27" t="str">
        <f>E8</f>
        <v>Dec'21</v>
      </c>
      <c r="F60" s="230" t="str">
        <f>F8</f>
        <v>Jan'22</v>
      </c>
      <c r="G60" s="86" t="s">
        <v>14</v>
      </c>
      <c r="H60" s="60" t="s">
        <v>15</v>
      </c>
      <c r="I60" s="56" t="s">
        <v>15</v>
      </c>
      <c r="J60" s="204" t="s">
        <v>16</v>
      </c>
      <c r="K60" s="381"/>
      <c r="L60" s="412"/>
      <c r="M60" s="412"/>
    </row>
    <row r="61" spans="1:13" ht="34.5" customHeight="1">
      <c r="A61" s="151">
        <v>1</v>
      </c>
      <c r="B61" s="150" t="s">
        <v>45</v>
      </c>
      <c r="C61" s="153" t="s">
        <v>30</v>
      </c>
      <c r="D61" s="335">
        <v>154</v>
      </c>
      <c r="E61" s="335">
        <v>154</v>
      </c>
      <c r="F61" s="336">
        <v>154</v>
      </c>
      <c r="G61" s="326">
        <f>F61-E61</f>
        <v>0</v>
      </c>
      <c r="H61" s="327">
        <v>1500</v>
      </c>
      <c r="I61" s="327">
        <v>1300</v>
      </c>
      <c r="J61" s="337">
        <f>F61*I61</f>
        <v>200200</v>
      </c>
      <c r="K61" s="327" t="s">
        <v>37</v>
      </c>
      <c r="L61" s="387"/>
      <c r="M61" s="387"/>
    </row>
    <row r="62" spans="1:13" ht="34.5" customHeight="1">
      <c r="A62" s="149">
        <v>2</v>
      </c>
      <c r="B62" s="155" t="s">
        <v>52</v>
      </c>
      <c r="C62" s="153" t="s">
        <v>53</v>
      </c>
      <c r="D62" s="335">
        <v>150</v>
      </c>
      <c r="E62" s="299">
        <v>150</v>
      </c>
      <c r="F62" s="300">
        <v>150</v>
      </c>
      <c r="G62" s="326">
        <f t="shared" ref="G62:G74" si="7">F62-E62</f>
        <v>0</v>
      </c>
      <c r="H62" s="327">
        <v>300</v>
      </c>
      <c r="I62" s="327">
        <v>300</v>
      </c>
      <c r="J62" s="337">
        <f t="shared" ref="J62:J74" si="8">F62*I62</f>
        <v>45000</v>
      </c>
      <c r="K62" s="304" t="s">
        <v>37</v>
      </c>
      <c r="L62" s="387"/>
      <c r="M62" s="387"/>
    </row>
    <row r="63" spans="1:13" ht="34.5" customHeight="1">
      <c r="A63" s="151">
        <v>3</v>
      </c>
      <c r="B63" s="152" t="s">
        <v>54</v>
      </c>
      <c r="C63" s="153" t="s">
        <v>19</v>
      </c>
      <c r="D63" s="299">
        <v>154</v>
      </c>
      <c r="E63" s="299">
        <v>154</v>
      </c>
      <c r="F63" s="300">
        <v>154</v>
      </c>
      <c r="G63" s="326">
        <f t="shared" si="7"/>
        <v>0</v>
      </c>
      <c r="H63" s="327">
        <v>4500</v>
      </c>
      <c r="I63" s="327">
        <v>4300</v>
      </c>
      <c r="J63" s="337">
        <f t="shared" si="8"/>
        <v>662200</v>
      </c>
      <c r="K63" s="327" t="s">
        <v>55</v>
      </c>
      <c r="L63" s="401" t="s">
        <v>56</v>
      </c>
      <c r="M63" s="401"/>
    </row>
    <row r="64" spans="1:13" ht="34.5" customHeight="1">
      <c r="A64" s="151">
        <v>4</v>
      </c>
      <c r="B64" s="152" t="s">
        <v>57</v>
      </c>
      <c r="C64" s="153" t="s">
        <v>19</v>
      </c>
      <c r="D64" s="299">
        <v>155</v>
      </c>
      <c r="E64" s="299">
        <v>155</v>
      </c>
      <c r="F64" s="300">
        <v>155</v>
      </c>
      <c r="G64" s="326">
        <f t="shared" si="7"/>
        <v>0</v>
      </c>
      <c r="H64" s="327">
        <v>500</v>
      </c>
      <c r="I64" s="327">
        <v>500</v>
      </c>
      <c r="J64" s="337">
        <f t="shared" si="8"/>
        <v>77500</v>
      </c>
      <c r="K64" s="304" t="s">
        <v>37</v>
      </c>
      <c r="L64" s="387"/>
      <c r="M64" s="387"/>
    </row>
    <row r="65" spans="1:13" ht="34.5" customHeight="1">
      <c r="A65" s="151">
        <v>5</v>
      </c>
      <c r="B65" s="152" t="s">
        <v>58</v>
      </c>
      <c r="C65" s="153" t="s">
        <v>19</v>
      </c>
      <c r="D65" s="299">
        <v>150</v>
      </c>
      <c r="E65" s="299">
        <v>150</v>
      </c>
      <c r="F65" s="300">
        <v>150</v>
      </c>
      <c r="G65" s="326">
        <f t="shared" si="7"/>
        <v>0</v>
      </c>
      <c r="H65" s="327">
        <v>2000</v>
      </c>
      <c r="I65" s="327">
        <v>1500</v>
      </c>
      <c r="J65" s="337">
        <f t="shared" si="8"/>
        <v>225000</v>
      </c>
      <c r="K65" s="327" t="s">
        <v>37</v>
      </c>
      <c r="L65" s="387"/>
      <c r="M65" s="387"/>
    </row>
    <row r="66" spans="1:13" ht="34.5" customHeight="1">
      <c r="A66" s="151">
        <v>6</v>
      </c>
      <c r="B66" s="152" t="s">
        <v>59</v>
      </c>
      <c r="C66" s="153" t="s">
        <v>30</v>
      </c>
      <c r="D66" s="299">
        <v>0</v>
      </c>
      <c r="E66" s="299">
        <v>175</v>
      </c>
      <c r="F66" s="300">
        <v>0</v>
      </c>
      <c r="G66" s="326">
        <v>0</v>
      </c>
      <c r="H66" s="327">
        <v>0</v>
      </c>
      <c r="I66" s="327">
        <v>0</v>
      </c>
      <c r="J66" s="337">
        <f t="shared" si="8"/>
        <v>0</v>
      </c>
      <c r="K66" s="327" t="s">
        <v>37</v>
      </c>
      <c r="L66" s="400"/>
      <c r="M66" s="400"/>
    </row>
    <row r="67" spans="1:13" ht="34.5" customHeight="1">
      <c r="A67" s="151">
        <v>7</v>
      </c>
      <c r="B67" s="152" t="s">
        <v>60</v>
      </c>
      <c r="C67" s="153" t="s">
        <v>19</v>
      </c>
      <c r="D67" s="299">
        <v>150</v>
      </c>
      <c r="E67" s="299">
        <v>150</v>
      </c>
      <c r="F67" s="300">
        <v>150</v>
      </c>
      <c r="G67" s="326">
        <f t="shared" si="7"/>
        <v>0</v>
      </c>
      <c r="H67" s="327">
        <v>800</v>
      </c>
      <c r="I67" s="327">
        <v>100</v>
      </c>
      <c r="J67" s="337">
        <f t="shared" si="8"/>
        <v>15000</v>
      </c>
      <c r="K67" s="327" t="s">
        <v>37</v>
      </c>
      <c r="L67" s="425" t="s">
        <v>122</v>
      </c>
      <c r="M67" s="425"/>
    </row>
    <row r="68" spans="1:13" ht="34.5" customHeight="1">
      <c r="A68" s="151">
        <v>8</v>
      </c>
      <c r="B68" s="152" t="s">
        <v>61</v>
      </c>
      <c r="C68" s="153" t="s">
        <v>30</v>
      </c>
      <c r="D68" s="299">
        <v>155</v>
      </c>
      <c r="E68" s="299">
        <v>155</v>
      </c>
      <c r="F68" s="300">
        <v>155</v>
      </c>
      <c r="G68" s="326">
        <f t="shared" si="7"/>
        <v>0</v>
      </c>
      <c r="H68" s="327">
        <v>200</v>
      </c>
      <c r="I68" s="327">
        <v>100</v>
      </c>
      <c r="J68" s="337">
        <f t="shared" si="8"/>
        <v>15500</v>
      </c>
      <c r="K68" s="327" t="s">
        <v>37</v>
      </c>
      <c r="L68" s="400"/>
      <c r="M68" s="400"/>
    </row>
    <row r="69" spans="1:13" ht="34.5" customHeight="1">
      <c r="A69" s="151">
        <v>9</v>
      </c>
      <c r="B69" s="152" t="s">
        <v>104</v>
      </c>
      <c r="C69" s="153" t="s">
        <v>30</v>
      </c>
      <c r="D69" s="299">
        <v>153</v>
      </c>
      <c r="E69" s="299">
        <v>153</v>
      </c>
      <c r="F69" s="300">
        <v>0</v>
      </c>
      <c r="G69" s="326">
        <v>0</v>
      </c>
      <c r="H69" s="327">
        <v>0</v>
      </c>
      <c r="I69" s="327">
        <v>0</v>
      </c>
      <c r="J69" s="337">
        <f t="shared" si="8"/>
        <v>0</v>
      </c>
      <c r="K69" s="327" t="s">
        <v>37</v>
      </c>
      <c r="L69" s="400"/>
      <c r="M69" s="400"/>
    </row>
    <row r="70" spans="1:13" ht="34.5" hidden="1" customHeight="1">
      <c r="A70" s="30"/>
      <c r="B70" s="34"/>
      <c r="C70" s="39"/>
      <c r="D70" s="38"/>
      <c r="E70" s="38"/>
      <c r="F70" s="231"/>
      <c r="G70" s="154">
        <f>F70-E70</f>
        <v>0</v>
      </c>
      <c r="H70" s="30"/>
      <c r="I70" s="30"/>
      <c r="J70" s="156">
        <f t="shared" si="8"/>
        <v>0</v>
      </c>
      <c r="K70" s="211"/>
      <c r="L70" s="426"/>
      <c r="M70" s="426"/>
    </row>
    <row r="71" spans="1:13" ht="34.5" hidden="1" customHeight="1">
      <c r="A71" s="30"/>
      <c r="B71" s="34"/>
      <c r="C71" s="39"/>
      <c r="D71" s="38"/>
      <c r="E71" s="38"/>
      <c r="F71" s="231"/>
      <c r="G71" s="154">
        <f t="shared" si="7"/>
        <v>0</v>
      </c>
      <c r="H71" s="30"/>
      <c r="I71" s="30"/>
      <c r="J71" s="156">
        <f t="shared" si="8"/>
        <v>0</v>
      </c>
      <c r="K71" s="211"/>
      <c r="L71" s="426"/>
      <c r="M71" s="426"/>
    </row>
    <row r="72" spans="1:13" ht="34.5" hidden="1" customHeight="1">
      <c r="A72" s="30"/>
      <c r="B72" s="34"/>
      <c r="C72" s="39"/>
      <c r="D72" s="38"/>
      <c r="E72" s="38"/>
      <c r="F72" s="231"/>
      <c r="G72" s="154">
        <f t="shared" si="7"/>
        <v>0</v>
      </c>
      <c r="H72" s="30"/>
      <c r="I72" s="30"/>
      <c r="J72" s="156">
        <f t="shared" si="8"/>
        <v>0</v>
      </c>
      <c r="K72" s="211"/>
      <c r="L72" s="426"/>
      <c r="M72" s="426"/>
    </row>
    <row r="73" spans="1:13" ht="34.5" hidden="1" customHeight="1">
      <c r="A73" s="30"/>
      <c r="B73" s="34"/>
      <c r="C73" s="39"/>
      <c r="D73" s="38"/>
      <c r="E73" s="38"/>
      <c r="F73" s="231"/>
      <c r="G73" s="154">
        <f t="shared" si="7"/>
        <v>0</v>
      </c>
      <c r="H73" s="30"/>
      <c r="I73" s="30"/>
      <c r="J73" s="156">
        <f t="shared" si="8"/>
        <v>0</v>
      </c>
      <c r="K73" s="211"/>
      <c r="L73" s="426"/>
      <c r="M73" s="426"/>
    </row>
    <row r="74" spans="1:13" ht="34.5" hidden="1" customHeight="1">
      <c r="A74" s="30"/>
      <c r="B74" s="34"/>
      <c r="C74" s="39"/>
      <c r="D74" s="38"/>
      <c r="E74" s="38"/>
      <c r="F74" s="231"/>
      <c r="G74" s="154">
        <f t="shared" si="7"/>
        <v>0</v>
      </c>
      <c r="H74" s="30"/>
      <c r="I74" s="30"/>
      <c r="J74" s="156">
        <f t="shared" si="8"/>
        <v>0</v>
      </c>
      <c r="K74" s="211"/>
      <c r="L74" s="426"/>
      <c r="M74" s="426"/>
    </row>
    <row r="75" spans="1:13" ht="36.75" customHeight="1">
      <c r="A75" s="73"/>
      <c r="B75" s="34"/>
      <c r="C75" s="34"/>
      <c r="D75" s="238"/>
      <c r="E75" s="238"/>
      <c r="F75" s="238"/>
      <c r="G75" s="38"/>
      <c r="H75" s="228">
        <f>SUM(H61:H74)</f>
        <v>9800</v>
      </c>
      <c r="I75" s="228">
        <f>SUM(I61:I74)</f>
        <v>8100</v>
      </c>
      <c r="J75" s="228">
        <f>SUM(J61:J74)</f>
        <v>1240400</v>
      </c>
      <c r="K75" s="236"/>
      <c r="L75" s="428"/>
      <c r="M75" s="428"/>
    </row>
    <row r="76" spans="1:13" ht="36.75" customHeight="1">
      <c r="A76" s="217"/>
      <c r="B76" s="161"/>
      <c r="C76" s="161"/>
      <c r="D76" s="238"/>
      <c r="E76" s="238"/>
      <c r="F76" s="238"/>
      <c r="G76" s="187"/>
      <c r="H76" s="228"/>
      <c r="I76" s="228"/>
      <c r="J76" s="228"/>
      <c r="K76" s="236"/>
      <c r="L76" s="355"/>
      <c r="M76" s="355"/>
    </row>
    <row r="77" spans="1:13" ht="36.75" customHeight="1">
      <c r="A77" s="217"/>
      <c r="B77" s="161"/>
      <c r="C77" s="161"/>
      <c r="D77" s="238"/>
      <c r="E77" s="238"/>
      <c r="F77" s="238"/>
      <c r="G77" s="187"/>
      <c r="H77" s="228"/>
      <c r="I77" s="228"/>
      <c r="J77" s="228"/>
      <c r="K77" s="236"/>
      <c r="L77" s="355"/>
      <c r="M77" s="355"/>
    </row>
    <row r="78" spans="1:13" ht="35.25" customHeight="1">
      <c r="A78" s="73"/>
      <c r="B78" s="239"/>
      <c r="C78" s="239"/>
      <c r="D78" s="239"/>
      <c r="E78" s="239"/>
      <c r="F78" s="239"/>
      <c r="G78" s="239"/>
      <c r="H78" s="397" t="s">
        <v>33</v>
      </c>
      <c r="I78" s="397"/>
      <c r="J78" s="224">
        <f>J75/I75</f>
        <v>153.1358024691358</v>
      </c>
      <c r="K78" s="225" t="str">
        <f>K29</f>
        <v>(Jan'22)</v>
      </c>
      <c r="L78" s="418" t="s">
        <v>34</v>
      </c>
      <c r="M78" s="418"/>
    </row>
    <row r="79" spans="1:13" ht="34.5" customHeight="1">
      <c r="A79" s="73"/>
      <c r="B79" s="399" t="s">
        <v>123</v>
      </c>
      <c r="C79" s="399"/>
      <c r="D79" s="399"/>
      <c r="E79" s="399"/>
      <c r="F79" s="399"/>
      <c r="G79" s="399"/>
      <c r="H79" s="237"/>
      <c r="I79" s="237"/>
      <c r="J79" s="224">
        <v>153.16</v>
      </c>
      <c r="K79" s="225" t="str">
        <f>K30</f>
        <v>(Dec'21)</v>
      </c>
      <c r="L79" s="226">
        <f>(J78-J79)/J79</f>
        <v>-1.5798857968268303E-4</v>
      </c>
      <c r="M79" s="227" t="s">
        <v>134</v>
      </c>
    </row>
    <row r="80" spans="1:13" ht="34.5" customHeight="1">
      <c r="A80" s="102"/>
      <c r="B80" s="374"/>
      <c r="C80" s="374"/>
      <c r="D80" s="374"/>
      <c r="E80" s="374"/>
      <c r="F80" s="374"/>
      <c r="G80" s="374"/>
      <c r="H80" s="368"/>
      <c r="I80" s="368"/>
      <c r="J80" s="369"/>
      <c r="K80" s="370"/>
      <c r="L80" s="375"/>
      <c r="M80" s="366"/>
    </row>
    <row r="81" spans="1:13" ht="18">
      <c r="A81" s="56"/>
      <c r="B81" s="93"/>
      <c r="C81" s="93"/>
      <c r="D81" s="93"/>
      <c r="E81" s="93"/>
      <c r="F81" s="93"/>
      <c r="G81" s="93"/>
      <c r="H81" s="94"/>
      <c r="I81" s="95"/>
      <c r="J81" s="96"/>
      <c r="K81" s="97"/>
      <c r="L81" s="98"/>
      <c r="M81" s="16"/>
    </row>
    <row r="82" spans="1:13" ht="29.25" customHeight="1">
      <c r="A82" s="81"/>
      <c r="B82" s="9" t="s">
        <v>62</v>
      </c>
      <c r="C82" s="10"/>
      <c r="D82" s="11"/>
      <c r="E82" s="8"/>
      <c r="F82" s="8"/>
      <c r="G82" s="2"/>
      <c r="H82" s="12" t="s">
        <v>3</v>
      </c>
      <c r="I82" s="82">
        <v>500</v>
      </c>
      <c r="J82" s="13" t="s">
        <v>51</v>
      </c>
      <c r="K82" s="99"/>
      <c r="L82" s="84"/>
      <c r="M82" s="16"/>
    </row>
    <row r="83" spans="1:13" ht="18">
      <c r="A83" s="49"/>
      <c r="B83" s="3"/>
      <c r="C83" s="3"/>
      <c r="D83" s="3"/>
      <c r="E83" s="3"/>
      <c r="F83" s="3"/>
      <c r="G83" s="3"/>
      <c r="H83" s="3"/>
      <c r="I83" s="85"/>
      <c r="J83" s="3"/>
      <c r="K83" s="3"/>
      <c r="L83" s="57"/>
      <c r="M83" s="16"/>
    </row>
    <row r="84" spans="1:13" ht="33" customHeight="1">
      <c r="A84" s="55" t="s">
        <v>5</v>
      </c>
      <c r="B84" s="402" t="s">
        <v>6</v>
      </c>
      <c r="C84" s="404" t="s">
        <v>7</v>
      </c>
      <c r="D84" s="395" t="s">
        <v>8</v>
      </c>
      <c r="E84" s="395"/>
      <c r="F84" s="395"/>
      <c r="G84" s="54" t="s">
        <v>9</v>
      </c>
      <c r="H84" s="24" t="s">
        <v>10</v>
      </c>
      <c r="I84" s="25" t="s">
        <v>11</v>
      </c>
      <c r="J84" s="204" t="s">
        <v>12</v>
      </c>
      <c r="K84" s="380" t="s">
        <v>114</v>
      </c>
      <c r="L84" s="427"/>
      <c r="M84" s="384"/>
    </row>
    <row r="85" spans="1:13" ht="31.5" customHeight="1">
      <c r="A85" s="60"/>
      <c r="B85" s="411"/>
      <c r="C85" s="405"/>
      <c r="D85" s="27" t="str">
        <f>D8</f>
        <v>Nov'21</v>
      </c>
      <c r="E85" s="27" t="str">
        <f>E8</f>
        <v>Dec'21</v>
      </c>
      <c r="F85" s="230" t="str">
        <f>F8</f>
        <v>Jan'22</v>
      </c>
      <c r="G85" s="86" t="s">
        <v>14</v>
      </c>
      <c r="H85" s="60" t="s">
        <v>15</v>
      </c>
      <c r="I85" s="87" t="s">
        <v>15</v>
      </c>
      <c r="J85" s="56" t="s">
        <v>16</v>
      </c>
      <c r="K85" s="381"/>
      <c r="L85" s="427"/>
      <c r="M85" s="384"/>
    </row>
    <row r="86" spans="1:13" ht="34.5" customHeight="1">
      <c r="A86" s="158">
        <v>1</v>
      </c>
      <c r="B86" s="164" t="s">
        <v>52</v>
      </c>
      <c r="C86" s="162" t="s">
        <v>53</v>
      </c>
      <c r="D86" s="335">
        <v>150</v>
      </c>
      <c r="E86" s="299">
        <v>150</v>
      </c>
      <c r="F86" s="300">
        <v>150</v>
      </c>
      <c r="G86" s="326">
        <f>F86-E86</f>
        <v>0</v>
      </c>
      <c r="H86" s="327">
        <v>250</v>
      </c>
      <c r="I86" s="327">
        <v>250</v>
      </c>
      <c r="J86" s="338">
        <f>F86*I86</f>
        <v>37500</v>
      </c>
      <c r="K86" s="304" t="s">
        <v>37</v>
      </c>
      <c r="L86" s="415"/>
      <c r="M86" s="415"/>
    </row>
    <row r="87" spans="1:13" ht="34.5" hidden="1" customHeight="1">
      <c r="A87" s="158"/>
      <c r="B87" s="164" t="s">
        <v>57</v>
      </c>
      <c r="C87" s="162" t="s">
        <v>19</v>
      </c>
      <c r="D87" s="335"/>
      <c r="E87" s="299"/>
      <c r="F87" s="300"/>
      <c r="G87" s="326">
        <f t="shared" ref="G87:G95" si="9">F87-E87</f>
        <v>0</v>
      </c>
      <c r="H87" s="327"/>
      <c r="I87" s="327"/>
      <c r="J87" s="338">
        <f t="shared" ref="J87:J95" si="10">F87*I87</f>
        <v>0</v>
      </c>
      <c r="K87" s="304" t="s">
        <v>37</v>
      </c>
      <c r="L87" s="415"/>
      <c r="M87" s="415"/>
    </row>
    <row r="88" spans="1:13" ht="34.5" customHeight="1">
      <c r="A88" s="160">
        <v>2</v>
      </c>
      <c r="B88" s="159" t="s">
        <v>45</v>
      </c>
      <c r="C88" s="162" t="s">
        <v>30</v>
      </c>
      <c r="D88" s="299">
        <v>154</v>
      </c>
      <c r="E88" s="299">
        <v>154</v>
      </c>
      <c r="F88" s="300">
        <v>154</v>
      </c>
      <c r="G88" s="326">
        <f t="shared" si="9"/>
        <v>0</v>
      </c>
      <c r="H88" s="327">
        <v>300</v>
      </c>
      <c r="I88" s="327">
        <v>150</v>
      </c>
      <c r="J88" s="338">
        <f t="shared" si="10"/>
        <v>23100</v>
      </c>
      <c r="K88" s="327" t="s">
        <v>37</v>
      </c>
      <c r="L88" s="422"/>
      <c r="M88" s="422"/>
    </row>
    <row r="89" spans="1:13" ht="34.5" customHeight="1">
      <c r="A89" s="160">
        <v>3</v>
      </c>
      <c r="B89" s="161" t="s">
        <v>54</v>
      </c>
      <c r="C89" s="162" t="s">
        <v>19</v>
      </c>
      <c r="D89" s="299">
        <v>154</v>
      </c>
      <c r="E89" s="299">
        <v>154</v>
      </c>
      <c r="F89" s="300">
        <v>154</v>
      </c>
      <c r="G89" s="326">
        <f t="shared" si="9"/>
        <v>0</v>
      </c>
      <c r="H89" s="327">
        <v>400</v>
      </c>
      <c r="I89" s="327">
        <v>100</v>
      </c>
      <c r="J89" s="338">
        <f t="shared" si="10"/>
        <v>15400</v>
      </c>
      <c r="K89" s="327" t="s">
        <v>55</v>
      </c>
      <c r="L89" s="415"/>
      <c r="M89" s="415"/>
    </row>
    <row r="90" spans="1:13" ht="34.5" customHeight="1">
      <c r="A90" s="160">
        <v>4</v>
      </c>
      <c r="B90" s="161" t="s">
        <v>104</v>
      </c>
      <c r="C90" s="162" t="s">
        <v>30</v>
      </c>
      <c r="D90" s="299">
        <v>153</v>
      </c>
      <c r="E90" s="299">
        <v>0</v>
      </c>
      <c r="F90" s="300">
        <v>0</v>
      </c>
      <c r="G90" s="326">
        <v>0</v>
      </c>
      <c r="H90" s="327">
        <v>0</v>
      </c>
      <c r="I90" s="327">
        <v>0</v>
      </c>
      <c r="J90" s="338">
        <f t="shared" si="10"/>
        <v>0</v>
      </c>
      <c r="K90" s="327" t="s">
        <v>37</v>
      </c>
      <c r="L90" s="415"/>
      <c r="M90" s="415"/>
    </row>
    <row r="91" spans="1:13" ht="34.5" customHeight="1">
      <c r="A91" s="211">
        <v>5</v>
      </c>
      <c r="B91" s="161" t="s">
        <v>59</v>
      </c>
      <c r="C91" s="196" t="s">
        <v>30</v>
      </c>
      <c r="D91" s="299">
        <v>0</v>
      </c>
      <c r="E91" s="299">
        <v>175</v>
      </c>
      <c r="F91" s="300">
        <v>0</v>
      </c>
      <c r="G91" s="326">
        <v>0</v>
      </c>
      <c r="H91" s="327">
        <v>0</v>
      </c>
      <c r="I91" s="327">
        <v>0</v>
      </c>
      <c r="J91" s="338">
        <f t="shared" si="10"/>
        <v>0</v>
      </c>
      <c r="K91" s="327" t="s">
        <v>37</v>
      </c>
      <c r="L91" s="242"/>
      <c r="M91" s="242"/>
    </row>
    <row r="92" spans="1:13" ht="34.5" hidden="1" customHeight="1">
      <c r="A92" s="30"/>
      <c r="B92" s="34"/>
      <c r="C92" s="39"/>
      <c r="D92" s="38"/>
      <c r="E92" s="38"/>
      <c r="F92" s="231"/>
      <c r="G92" s="163">
        <f t="shared" si="9"/>
        <v>0</v>
      </c>
      <c r="H92" s="30"/>
      <c r="I92" s="30"/>
      <c r="J92" s="240">
        <f t="shared" si="10"/>
        <v>0</v>
      </c>
      <c r="K92" s="211"/>
      <c r="L92" s="415"/>
      <c r="M92" s="415"/>
    </row>
    <row r="93" spans="1:13" ht="34.5" hidden="1" customHeight="1">
      <c r="A93" s="30"/>
      <c r="B93" s="34"/>
      <c r="C93" s="39"/>
      <c r="D93" s="38"/>
      <c r="E93" s="38"/>
      <c r="F93" s="231"/>
      <c r="G93" s="163">
        <f t="shared" si="9"/>
        <v>0</v>
      </c>
      <c r="H93" s="30"/>
      <c r="I93" s="30"/>
      <c r="J93" s="240">
        <f t="shared" si="10"/>
        <v>0</v>
      </c>
      <c r="K93" s="211"/>
      <c r="L93" s="415"/>
      <c r="M93" s="415"/>
    </row>
    <row r="94" spans="1:13" ht="35.25" hidden="1" customHeight="1">
      <c r="A94" s="30"/>
      <c r="B94" s="34"/>
      <c r="C94" s="39"/>
      <c r="D94" s="38"/>
      <c r="E94" s="38"/>
      <c r="F94" s="231"/>
      <c r="G94" s="163">
        <f t="shared" si="9"/>
        <v>0</v>
      </c>
      <c r="H94" s="30"/>
      <c r="I94" s="30"/>
      <c r="J94" s="240">
        <f t="shared" si="10"/>
        <v>0</v>
      </c>
      <c r="K94" s="211"/>
      <c r="L94" s="415"/>
      <c r="M94" s="415"/>
    </row>
    <row r="95" spans="1:13" ht="33" hidden="1" customHeight="1">
      <c r="A95" s="30"/>
      <c r="B95" s="34"/>
      <c r="C95" s="39"/>
      <c r="D95" s="38"/>
      <c r="E95" s="38"/>
      <c r="F95" s="231"/>
      <c r="G95" s="163">
        <f t="shared" si="9"/>
        <v>0</v>
      </c>
      <c r="H95" s="30"/>
      <c r="I95" s="30"/>
      <c r="J95" s="240">
        <f t="shared" si="10"/>
        <v>0</v>
      </c>
      <c r="K95" s="211"/>
      <c r="L95" s="415"/>
      <c r="M95" s="415"/>
    </row>
    <row r="96" spans="1:13" ht="36.75" customHeight="1">
      <c r="A96" s="73"/>
      <c r="B96" s="34"/>
      <c r="C96" s="34"/>
      <c r="D96" s="238"/>
      <c r="E96" s="238"/>
      <c r="F96" s="238"/>
      <c r="G96" s="38"/>
      <c r="H96" s="228">
        <f>SUM(H86:H95)</f>
        <v>950</v>
      </c>
      <c r="I96" s="228">
        <f>SUM(I86:I95)</f>
        <v>500</v>
      </c>
      <c r="J96" s="247">
        <f>SUM(J86:J95)</f>
        <v>76000</v>
      </c>
      <c r="K96" s="217"/>
      <c r="L96" s="423"/>
      <c r="M96" s="423"/>
    </row>
    <row r="97" spans="1:13" ht="36.75" customHeight="1">
      <c r="A97" s="243"/>
      <c r="B97" s="239"/>
      <c r="C97" s="239"/>
      <c r="D97" s="239"/>
      <c r="E97" s="239"/>
      <c r="F97" s="239"/>
      <c r="G97" s="239"/>
      <c r="H97" s="416" t="s">
        <v>33</v>
      </c>
      <c r="I97" s="417"/>
      <c r="J97" s="244">
        <f>J96/I96</f>
        <v>152</v>
      </c>
      <c r="K97" s="225" t="str">
        <f>K29</f>
        <v>(Jan'22)</v>
      </c>
      <c r="L97" s="418" t="s">
        <v>34</v>
      </c>
      <c r="M97" s="418"/>
    </row>
    <row r="98" spans="1:13" ht="34.5" customHeight="1">
      <c r="A98" s="100"/>
      <c r="B98" s="419" t="s">
        <v>148</v>
      </c>
      <c r="C98" s="420"/>
      <c r="D98" s="420"/>
      <c r="E98" s="420"/>
      <c r="F98" s="420"/>
      <c r="G98" s="421"/>
      <c r="H98" s="245"/>
      <c r="I98" s="245"/>
      <c r="J98" s="246">
        <v>151.33000000000001</v>
      </c>
      <c r="K98" s="225" t="str">
        <f>K30</f>
        <v>(Dec'21)</v>
      </c>
      <c r="L98" s="341">
        <f>(J97-J98)/J98</f>
        <v>4.4274102953808722E-3</v>
      </c>
      <c r="M98" s="345" t="s">
        <v>147</v>
      </c>
    </row>
    <row r="99" spans="1:13" ht="15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4"/>
      <c r="M99" s="5"/>
    </row>
    <row r="100" spans="1:13" ht="15.75">
      <c r="A100" s="5" t="s">
        <v>140</v>
      </c>
      <c r="B100" s="5"/>
      <c r="C100" s="5"/>
      <c r="D100" s="5"/>
      <c r="E100" s="5" t="s">
        <v>63</v>
      </c>
      <c r="F100" s="5"/>
      <c r="G100" s="5"/>
      <c r="H100" s="5"/>
      <c r="I100" s="5" t="s">
        <v>64</v>
      </c>
      <c r="J100" s="5"/>
      <c r="K100" s="5"/>
      <c r="L100" s="4"/>
      <c r="M100" s="5"/>
    </row>
    <row r="101" spans="1:13" ht="15.75">
      <c r="A101" s="5" t="s">
        <v>65</v>
      </c>
      <c r="B101" s="101"/>
      <c r="C101" s="101"/>
      <c r="D101" s="5"/>
      <c r="E101" s="5" t="s">
        <v>66</v>
      </c>
      <c r="F101" s="5"/>
      <c r="G101" s="5"/>
      <c r="H101" s="5"/>
      <c r="I101" s="5"/>
      <c r="J101" s="5"/>
      <c r="K101" s="5"/>
      <c r="L101" s="4"/>
      <c r="M101" s="5"/>
    </row>
  </sheetData>
  <mergeCells count="93">
    <mergeCell ref="B79:G79"/>
    <mergeCell ref="C84:C85"/>
    <mergeCell ref="L67:M67"/>
    <mergeCell ref="L68:M68"/>
    <mergeCell ref="L69:M69"/>
    <mergeCell ref="L70:M70"/>
    <mergeCell ref="L71:M71"/>
    <mergeCell ref="K84:K85"/>
    <mergeCell ref="L84:M85"/>
    <mergeCell ref="L75:M75"/>
    <mergeCell ref="L78:M78"/>
    <mergeCell ref="L72:M72"/>
    <mergeCell ref="L73:M73"/>
    <mergeCell ref="L74:M74"/>
    <mergeCell ref="H97:I97"/>
    <mergeCell ref="L97:M97"/>
    <mergeCell ref="B98:G98"/>
    <mergeCell ref="L40:M40"/>
    <mergeCell ref="L41:M41"/>
    <mergeCell ref="L42:M42"/>
    <mergeCell ref="L50:M50"/>
    <mergeCell ref="L88:M88"/>
    <mergeCell ref="B84:B85"/>
    <mergeCell ref="D84:F84"/>
    <mergeCell ref="L96:M96"/>
    <mergeCell ref="L95:M95"/>
    <mergeCell ref="L94:M94"/>
    <mergeCell ref="L93:M93"/>
    <mergeCell ref="H78:I78"/>
    <mergeCell ref="L49:M49"/>
    <mergeCell ref="L92:M92"/>
    <mergeCell ref="L90:M90"/>
    <mergeCell ref="L89:M89"/>
    <mergeCell ref="L86:M86"/>
    <mergeCell ref="L87:M87"/>
    <mergeCell ref="A3:D3"/>
    <mergeCell ref="E3:G3"/>
    <mergeCell ref="A7:A8"/>
    <mergeCell ref="B7:B8"/>
    <mergeCell ref="C7:C8"/>
    <mergeCell ref="D7:F7"/>
    <mergeCell ref="L43:M43"/>
    <mergeCell ref="L37:M37"/>
    <mergeCell ref="L38:M38"/>
    <mergeCell ref="L39:M39"/>
    <mergeCell ref="A59:A60"/>
    <mergeCell ref="D59:F59"/>
    <mergeCell ref="L45:M45"/>
    <mergeCell ref="L46:M46"/>
    <mergeCell ref="L47:M47"/>
    <mergeCell ref="L48:M48"/>
    <mergeCell ref="B55:G55"/>
    <mergeCell ref="K59:K60"/>
    <mergeCell ref="B59:B60"/>
    <mergeCell ref="C59:C60"/>
    <mergeCell ref="L59:M60"/>
    <mergeCell ref="L51:M51"/>
    <mergeCell ref="L44:M44"/>
    <mergeCell ref="L65:M65"/>
    <mergeCell ref="L66:M66"/>
    <mergeCell ref="L63:M63"/>
    <mergeCell ref="L64:M64"/>
    <mergeCell ref="L61:M61"/>
    <mergeCell ref="L62:M62"/>
    <mergeCell ref="L54:M54"/>
    <mergeCell ref="L17:M17"/>
    <mergeCell ref="L18:M18"/>
    <mergeCell ref="L9:M9"/>
    <mergeCell ref="A35:A36"/>
    <mergeCell ref="D35:F35"/>
    <mergeCell ref="H29:I29"/>
    <mergeCell ref="L29:M29"/>
    <mergeCell ref="B30:G30"/>
    <mergeCell ref="B35:B36"/>
    <mergeCell ref="C35:C36"/>
    <mergeCell ref="L35:M36"/>
    <mergeCell ref="K35:K36"/>
    <mergeCell ref="K7:K8"/>
    <mergeCell ref="L22:M22"/>
    <mergeCell ref="L23:M23"/>
    <mergeCell ref="L24:M24"/>
    <mergeCell ref="L28:M28"/>
    <mergeCell ref="L7:M8"/>
    <mergeCell ref="L10:M10"/>
    <mergeCell ref="L20:M20"/>
    <mergeCell ref="L21:M21"/>
    <mergeCell ref="L19:M19"/>
    <mergeCell ref="L11:M11"/>
    <mergeCell ref="L12:M12"/>
    <mergeCell ref="L13:M13"/>
    <mergeCell ref="L14:M14"/>
    <mergeCell ref="L15:M15"/>
    <mergeCell ref="L16:M16"/>
  </mergeCells>
  <pageMargins left="0.7" right="0.7" top="0.75" bottom="0.75" header="0.3" footer="0.3"/>
  <pageSetup scale="30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A1:M72"/>
  <sheetViews>
    <sheetView topLeftCell="A18" zoomScale="60" zoomScaleNormal="60" workbookViewId="0">
      <selection activeCell="C88" sqref="C88:C8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.140625" bestFit="1" customWidth="1"/>
    <col min="9" max="9" width="29" customWidth="1"/>
    <col min="10" max="11" width="18.5703125" customWidth="1"/>
    <col min="12" max="12" width="26.42578125" customWidth="1"/>
    <col min="13" max="13" width="23.710937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13" t="s">
        <v>67</v>
      </c>
      <c r="B3" s="413"/>
      <c r="C3" s="413"/>
      <c r="D3" s="413"/>
      <c r="E3" s="414" t="s">
        <v>112</v>
      </c>
      <c r="F3" s="414"/>
      <c r="G3" s="414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6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200</v>
      </c>
      <c r="J5" s="13" t="s">
        <v>4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392" t="s">
        <v>5</v>
      </c>
      <c r="B7" s="402" t="s">
        <v>6</v>
      </c>
      <c r="C7" s="404" t="s">
        <v>7</v>
      </c>
      <c r="D7" s="395" t="s">
        <v>8</v>
      </c>
      <c r="E7" s="395"/>
      <c r="F7" s="395"/>
      <c r="G7" s="204" t="s">
        <v>9</v>
      </c>
      <c r="H7" s="204" t="s">
        <v>10</v>
      </c>
      <c r="I7" s="25" t="s">
        <v>11</v>
      </c>
      <c r="J7" s="26" t="s">
        <v>12</v>
      </c>
      <c r="K7" s="380" t="s">
        <v>114</v>
      </c>
      <c r="L7" s="384"/>
      <c r="M7" s="384"/>
    </row>
    <row r="8" spans="1:13" ht="33" customHeight="1">
      <c r="A8" s="407"/>
      <c r="B8" s="411"/>
      <c r="C8" s="405"/>
      <c r="D8" s="222" t="str">
        <f>WC!D8</f>
        <v>Nov'21</v>
      </c>
      <c r="E8" s="222" t="str">
        <f>WC!E8</f>
        <v>Dec'21</v>
      </c>
      <c r="F8" s="230" t="str">
        <f>WC!F8</f>
        <v>Jan'22</v>
      </c>
      <c r="G8" s="204" t="s">
        <v>14</v>
      </c>
      <c r="H8" s="204" t="s">
        <v>15</v>
      </c>
      <c r="I8" s="204" t="s">
        <v>15</v>
      </c>
      <c r="J8" s="26" t="s">
        <v>16</v>
      </c>
      <c r="K8" s="381"/>
      <c r="L8" s="384"/>
      <c r="M8" s="384"/>
    </row>
    <row r="9" spans="1:13" ht="34.5" customHeight="1">
      <c r="A9" s="41">
        <v>1</v>
      </c>
      <c r="B9" s="213" t="s">
        <v>120</v>
      </c>
      <c r="C9" s="211" t="s">
        <v>30</v>
      </c>
      <c r="D9" s="214">
        <v>420</v>
      </c>
      <c r="E9" s="214">
        <v>420</v>
      </c>
      <c r="F9" s="251">
        <v>420</v>
      </c>
      <c r="G9" s="116">
        <f>F9-E9</f>
        <v>0</v>
      </c>
      <c r="H9" s="79">
        <v>600</v>
      </c>
      <c r="I9" s="117"/>
      <c r="J9" s="185">
        <f>F9*I9</f>
        <v>0</v>
      </c>
      <c r="K9" s="204" t="s">
        <v>20</v>
      </c>
      <c r="L9" s="387"/>
      <c r="M9" s="387"/>
    </row>
    <row r="10" spans="1:13" ht="34.5" customHeight="1">
      <c r="A10" s="42">
        <v>2</v>
      </c>
      <c r="B10" s="213" t="s">
        <v>45</v>
      </c>
      <c r="C10" s="211" t="s">
        <v>30</v>
      </c>
      <c r="D10" s="214">
        <v>0</v>
      </c>
      <c r="E10" s="214">
        <v>369</v>
      </c>
      <c r="F10" s="251">
        <v>400</v>
      </c>
      <c r="G10" s="347">
        <f t="shared" ref="G10:G12" si="0">F10-E10</f>
        <v>31</v>
      </c>
      <c r="H10" s="79">
        <v>300</v>
      </c>
      <c r="I10" s="117"/>
      <c r="J10" s="185">
        <f t="shared" ref="J10:J13" si="1">F10*I10</f>
        <v>0</v>
      </c>
      <c r="K10" s="204" t="s">
        <v>20</v>
      </c>
      <c r="L10" s="435"/>
      <c r="M10" s="435"/>
    </row>
    <row r="11" spans="1:13" ht="34.5" hidden="1" customHeight="1">
      <c r="A11" s="170"/>
      <c r="B11" s="213" t="s">
        <v>121</v>
      </c>
      <c r="C11" s="211" t="s">
        <v>19</v>
      </c>
      <c r="D11" s="214">
        <v>0</v>
      </c>
      <c r="E11" s="214"/>
      <c r="F11" s="251"/>
      <c r="G11" s="116">
        <f t="shared" si="0"/>
        <v>0</v>
      </c>
      <c r="H11" s="79"/>
      <c r="I11" s="117"/>
      <c r="J11" s="185">
        <f t="shared" si="1"/>
        <v>0</v>
      </c>
      <c r="K11" s="204" t="s">
        <v>20</v>
      </c>
      <c r="L11" s="435"/>
      <c r="M11" s="435"/>
    </row>
    <row r="12" spans="1:13" ht="34.5" customHeight="1">
      <c r="A12" s="67">
        <v>3</v>
      </c>
      <c r="B12" s="213" t="s">
        <v>29</v>
      </c>
      <c r="C12" s="211" t="s">
        <v>30</v>
      </c>
      <c r="D12" s="214">
        <v>369</v>
      </c>
      <c r="E12" s="214">
        <v>369</v>
      </c>
      <c r="F12" s="251">
        <v>375</v>
      </c>
      <c r="G12" s="347">
        <f t="shared" si="0"/>
        <v>6</v>
      </c>
      <c r="H12" s="79">
        <v>200</v>
      </c>
      <c r="I12" s="117"/>
      <c r="J12" s="185">
        <f t="shared" si="1"/>
        <v>0</v>
      </c>
      <c r="K12" s="204" t="s">
        <v>20</v>
      </c>
      <c r="L12" s="435"/>
      <c r="M12" s="435"/>
    </row>
    <row r="13" spans="1:13" ht="34.5" hidden="1" customHeight="1">
      <c r="A13" s="170"/>
      <c r="B13" s="70"/>
      <c r="C13" s="250"/>
      <c r="D13" s="250"/>
      <c r="E13" s="250"/>
      <c r="F13" s="252"/>
      <c r="G13" s="116"/>
      <c r="H13" s="79"/>
      <c r="I13" s="117"/>
      <c r="J13" s="185">
        <f t="shared" si="1"/>
        <v>0</v>
      </c>
      <c r="K13" s="204" t="s">
        <v>20</v>
      </c>
      <c r="L13" s="389"/>
      <c r="M13" s="389"/>
    </row>
    <row r="14" spans="1:13" ht="34.5" customHeight="1">
      <c r="A14" s="41"/>
      <c r="B14" s="376"/>
      <c r="C14" s="377"/>
      <c r="D14" s="377"/>
      <c r="E14" s="377"/>
      <c r="F14" s="378"/>
      <c r="G14" s="379"/>
      <c r="H14" s="147"/>
      <c r="I14" s="117"/>
      <c r="J14" s="185"/>
      <c r="K14" s="360"/>
      <c r="L14" s="361"/>
      <c r="M14" s="361"/>
    </row>
    <row r="15" spans="1:13" ht="34.5" customHeight="1">
      <c r="A15" s="41"/>
      <c r="B15" s="376"/>
      <c r="C15" s="377"/>
      <c r="D15" s="377"/>
      <c r="E15" s="377"/>
      <c r="F15" s="378"/>
      <c r="G15" s="379"/>
      <c r="H15" s="147"/>
      <c r="I15" s="117"/>
      <c r="J15" s="185"/>
      <c r="K15" s="360"/>
      <c r="L15" s="361"/>
      <c r="M15" s="361"/>
    </row>
    <row r="16" spans="1:13" ht="34.5" customHeight="1">
      <c r="A16" s="41"/>
      <c r="B16" s="376"/>
      <c r="C16" s="377"/>
      <c r="D16" s="377"/>
      <c r="E16" s="377"/>
      <c r="F16" s="378"/>
      <c r="G16" s="379"/>
      <c r="H16" s="147"/>
      <c r="I16" s="117"/>
      <c r="J16" s="185"/>
      <c r="K16" s="360"/>
      <c r="L16" s="361"/>
      <c r="M16" s="361"/>
    </row>
    <row r="17" spans="1:13" ht="34.5" customHeight="1">
      <c r="A17" s="41"/>
      <c r="B17" s="376"/>
      <c r="C17" s="377"/>
      <c r="D17" s="377"/>
      <c r="E17" s="377"/>
      <c r="F17" s="378"/>
      <c r="G17" s="379"/>
      <c r="H17" s="147"/>
      <c r="I17" s="117"/>
      <c r="J17" s="185"/>
      <c r="K17" s="360"/>
      <c r="L17" s="361"/>
      <c r="M17" s="361"/>
    </row>
    <row r="18" spans="1:13" ht="34.5" customHeight="1">
      <c r="A18" s="41"/>
      <c r="B18" s="376"/>
      <c r="C18" s="377"/>
      <c r="D18" s="377"/>
      <c r="E18" s="377"/>
      <c r="F18" s="378"/>
      <c r="G18" s="379"/>
      <c r="H18" s="147"/>
      <c r="I18" s="117"/>
      <c r="J18" s="185"/>
      <c r="K18" s="360"/>
      <c r="L18" s="361"/>
      <c r="M18" s="361"/>
    </row>
    <row r="19" spans="1:13" ht="34.5" customHeight="1">
      <c r="A19" s="41"/>
      <c r="B19" s="376"/>
      <c r="C19" s="377"/>
      <c r="D19" s="377"/>
      <c r="E19" s="377"/>
      <c r="F19" s="378"/>
      <c r="G19" s="379"/>
      <c r="H19" s="147"/>
      <c r="I19" s="117"/>
      <c r="J19" s="185"/>
      <c r="K19" s="360"/>
      <c r="L19" s="361"/>
      <c r="M19" s="361"/>
    </row>
    <row r="20" spans="1:13" ht="34.5" customHeight="1">
      <c r="A20" s="41"/>
      <c r="B20" s="376"/>
      <c r="C20" s="377"/>
      <c r="D20" s="377"/>
      <c r="E20" s="377"/>
      <c r="F20" s="378"/>
      <c r="G20" s="379"/>
      <c r="H20" s="147"/>
      <c r="I20" s="117"/>
      <c r="J20" s="185"/>
      <c r="K20" s="360"/>
      <c r="L20" s="361"/>
      <c r="M20" s="361"/>
    </row>
    <row r="21" spans="1:13" ht="34.5" customHeight="1">
      <c r="A21" s="41"/>
      <c r="B21" s="376"/>
      <c r="C21" s="377"/>
      <c r="D21" s="377"/>
      <c r="E21" s="377"/>
      <c r="F21" s="378"/>
      <c r="G21" s="379"/>
      <c r="H21" s="147"/>
      <c r="I21" s="117"/>
      <c r="J21" s="185"/>
      <c r="K21" s="360"/>
      <c r="L21" s="361"/>
      <c r="M21" s="361"/>
    </row>
    <row r="22" spans="1:13" ht="34.5" customHeight="1">
      <c r="A22" s="41"/>
      <c r="B22" s="376"/>
      <c r="C22" s="377"/>
      <c r="D22" s="377"/>
      <c r="E22" s="377"/>
      <c r="F22" s="378"/>
      <c r="G22" s="379"/>
      <c r="H22" s="147"/>
      <c r="I22" s="117"/>
      <c r="J22" s="185"/>
      <c r="K22" s="360"/>
      <c r="L22" s="361"/>
      <c r="M22" s="361"/>
    </row>
    <row r="23" spans="1:13" ht="34.5" customHeight="1">
      <c r="A23" s="41"/>
      <c r="B23" s="376"/>
      <c r="C23" s="377"/>
      <c r="D23" s="377"/>
      <c r="E23" s="377"/>
      <c r="F23" s="378"/>
      <c r="G23" s="379"/>
      <c r="H23" s="147"/>
      <c r="I23" s="117"/>
      <c r="J23" s="185"/>
      <c r="K23" s="360"/>
      <c r="L23" s="361"/>
      <c r="M23" s="361"/>
    </row>
    <row r="24" spans="1:13" ht="34.5" customHeight="1">
      <c r="A24" s="41"/>
      <c r="B24" s="376"/>
      <c r="C24" s="377"/>
      <c r="D24" s="377"/>
      <c r="E24" s="377"/>
      <c r="F24" s="378"/>
      <c r="G24" s="379"/>
      <c r="H24" s="147"/>
      <c r="I24" s="117"/>
      <c r="J24" s="185"/>
      <c r="K24" s="360"/>
      <c r="L24" s="361"/>
      <c r="M24" s="361"/>
    </row>
    <row r="25" spans="1:13" ht="34.5" customHeight="1">
      <c r="A25" s="41"/>
      <c r="B25" s="376"/>
      <c r="C25" s="377"/>
      <c r="D25" s="377"/>
      <c r="E25" s="377"/>
      <c r="F25" s="378"/>
      <c r="G25" s="379"/>
      <c r="H25" s="147"/>
      <c r="I25" s="117"/>
      <c r="J25" s="185"/>
      <c r="K25" s="360"/>
      <c r="L25" s="361"/>
      <c r="M25" s="361"/>
    </row>
    <row r="26" spans="1:13" ht="34.5" customHeight="1">
      <c r="A26" s="41"/>
      <c r="B26" s="376"/>
      <c r="C26" s="377"/>
      <c r="D26" s="377"/>
      <c r="E26" s="377"/>
      <c r="F26" s="378"/>
      <c r="G26" s="379"/>
      <c r="H26" s="147"/>
      <c r="I26" s="117"/>
      <c r="J26" s="185"/>
      <c r="K26" s="360"/>
      <c r="L26" s="361"/>
      <c r="M26" s="361"/>
    </row>
    <row r="27" spans="1:13" ht="35.25" customHeight="1">
      <c r="A27" s="41"/>
      <c r="B27" s="253"/>
      <c r="C27" s="253"/>
      <c r="D27" s="253"/>
      <c r="E27" s="253"/>
      <c r="F27" s="253"/>
      <c r="G27" s="237"/>
      <c r="H27" s="228">
        <f>SUM(H9:H13)</f>
        <v>1100</v>
      </c>
      <c r="I27" s="228">
        <f>SUM(I9:I13)</f>
        <v>0</v>
      </c>
      <c r="J27" s="247">
        <f>SUM(J9:J13)</f>
        <v>0</v>
      </c>
      <c r="K27" s="255"/>
      <c r="L27" s="436"/>
      <c r="M27" s="436"/>
    </row>
    <row r="28" spans="1:13" ht="40.5" customHeight="1">
      <c r="A28" s="42"/>
      <c r="B28" s="256"/>
      <c r="C28" s="256"/>
      <c r="D28" s="257"/>
      <c r="E28" s="257"/>
      <c r="F28" s="257"/>
      <c r="G28" s="257"/>
      <c r="H28" s="397" t="s">
        <v>33</v>
      </c>
      <c r="I28" s="397"/>
      <c r="J28" s="348" t="e">
        <f>J27/I27</f>
        <v>#DIV/0!</v>
      </c>
      <c r="K28" s="259" t="str">
        <f>WC!K29</f>
        <v>(Jan'22)</v>
      </c>
      <c r="L28" s="398" t="s">
        <v>34</v>
      </c>
      <c r="M28" s="398"/>
    </row>
    <row r="29" spans="1:13" ht="33.75" customHeight="1">
      <c r="A29" s="44"/>
      <c r="B29" s="437" t="s">
        <v>146</v>
      </c>
      <c r="C29" s="437"/>
      <c r="D29" s="437"/>
      <c r="E29" s="437"/>
      <c r="F29" s="437"/>
      <c r="G29" s="437"/>
      <c r="H29" s="260"/>
      <c r="I29" s="237"/>
      <c r="J29" s="349">
        <v>369</v>
      </c>
      <c r="K29" s="259" t="str">
        <f>WC!K30</f>
        <v>(Dec'21)</v>
      </c>
      <c r="L29" s="286" t="e">
        <f>(J28-J29)/J29</f>
        <v>#DIV/0!</v>
      </c>
      <c r="M29" s="227" t="s">
        <v>144</v>
      </c>
    </row>
    <row r="30" spans="1:13" hidden="1"/>
    <row r="31" spans="1:13" ht="27.75" hidden="1" customHeight="1">
      <c r="A31" s="46"/>
      <c r="B31" s="9" t="s">
        <v>35</v>
      </c>
      <c r="C31" s="10"/>
      <c r="D31" s="11"/>
      <c r="E31" s="8"/>
      <c r="F31" s="8"/>
      <c r="G31" s="2"/>
      <c r="H31" s="12" t="s">
        <v>3</v>
      </c>
      <c r="I31" s="45"/>
      <c r="J31" s="13" t="s">
        <v>36</v>
      </c>
      <c r="K31" s="47"/>
      <c r="L31" s="48"/>
      <c r="M31" s="16"/>
    </row>
    <row r="32" spans="1:13" ht="20.25" hidden="1">
      <c r="A32" s="49"/>
      <c r="B32" s="15"/>
      <c r="C32" s="15"/>
      <c r="D32" s="15"/>
      <c r="E32" s="15"/>
      <c r="F32" s="15"/>
      <c r="G32" s="15"/>
      <c r="H32" s="50"/>
      <c r="I32" s="20"/>
      <c r="J32" s="51"/>
      <c r="K32" s="52"/>
      <c r="L32" s="53"/>
      <c r="M32" s="16"/>
    </row>
    <row r="33" spans="1:13" ht="33" hidden="1" customHeight="1">
      <c r="A33" s="392" t="s">
        <v>5</v>
      </c>
      <c r="B33" s="402" t="s">
        <v>6</v>
      </c>
      <c r="C33" s="404" t="s">
        <v>7</v>
      </c>
      <c r="D33" s="395" t="s">
        <v>8</v>
      </c>
      <c r="E33" s="395"/>
      <c r="F33" s="395"/>
      <c r="G33" s="204" t="s">
        <v>9</v>
      </c>
      <c r="H33" s="204" t="s">
        <v>10</v>
      </c>
      <c r="I33" s="25" t="s">
        <v>11</v>
      </c>
      <c r="J33" s="26" t="s">
        <v>12</v>
      </c>
      <c r="K33" s="380" t="s">
        <v>114</v>
      </c>
      <c r="L33" s="406"/>
      <c r="M33" s="406"/>
    </row>
    <row r="34" spans="1:13" ht="33" hidden="1" customHeight="1">
      <c r="A34" s="407"/>
      <c r="B34" s="411"/>
      <c r="C34" s="405"/>
      <c r="D34" s="222" t="str">
        <f>WC!D8</f>
        <v>Nov'21</v>
      </c>
      <c r="E34" s="222" t="str">
        <f>WC!E8</f>
        <v>Dec'21</v>
      </c>
      <c r="F34" s="230" t="str">
        <f>WC!F8</f>
        <v>Jan'22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81"/>
      <c r="L34" s="406"/>
      <c r="M34" s="406"/>
    </row>
    <row r="35" spans="1:13" ht="34.5" hidden="1" customHeight="1">
      <c r="A35" s="41">
        <v>1</v>
      </c>
      <c r="B35" s="34"/>
      <c r="C35" s="34"/>
      <c r="D35" s="75"/>
      <c r="E35" s="92"/>
      <c r="F35" s="231"/>
      <c r="G35" s="65"/>
      <c r="H35" s="66"/>
      <c r="I35" s="66"/>
      <c r="J35" s="135">
        <f>F35*I35</f>
        <v>0</v>
      </c>
      <c r="K35" s="217"/>
      <c r="L35" s="387"/>
      <c r="M35" s="387"/>
    </row>
    <row r="36" spans="1:13" ht="34.5" hidden="1" customHeight="1">
      <c r="A36" s="42">
        <v>2</v>
      </c>
      <c r="B36" s="114"/>
      <c r="C36" s="114"/>
      <c r="D36" s="111"/>
      <c r="E36" s="92"/>
      <c r="F36" s="231"/>
      <c r="G36" s="65"/>
      <c r="H36" s="66"/>
      <c r="I36" s="66"/>
      <c r="J36" s="135">
        <f t="shared" ref="J36:J39" si="2">F36*I36</f>
        <v>0</v>
      </c>
      <c r="K36" s="217"/>
      <c r="L36" s="387"/>
      <c r="M36" s="387"/>
    </row>
    <row r="37" spans="1:13" ht="34.5" hidden="1" customHeight="1">
      <c r="A37" s="61">
        <v>3</v>
      </c>
      <c r="B37" s="112"/>
      <c r="C37" s="113"/>
      <c r="D37" s="92"/>
      <c r="E37" s="92"/>
      <c r="F37" s="231"/>
      <c r="G37" s="65"/>
      <c r="H37" s="71"/>
      <c r="I37" s="71"/>
      <c r="J37" s="135">
        <f t="shared" si="2"/>
        <v>0</v>
      </c>
      <c r="K37" s="217"/>
      <c r="L37" s="387"/>
      <c r="M37" s="387"/>
    </row>
    <row r="38" spans="1:13" ht="34.5" hidden="1" customHeight="1">
      <c r="A38" s="67">
        <v>4</v>
      </c>
      <c r="B38" s="72"/>
      <c r="C38" s="30"/>
      <c r="D38" s="92"/>
      <c r="E38" s="92"/>
      <c r="F38" s="231"/>
      <c r="G38" s="65"/>
      <c r="H38" s="66"/>
      <c r="I38" s="66"/>
      <c r="J38" s="135">
        <f t="shared" si="2"/>
        <v>0</v>
      </c>
      <c r="K38" s="217"/>
      <c r="L38" s="387"/>
      <c r="M38" s="387"/>
    </row>
    <row r="39" spans="1:13" ht="34.5" hidden="1" customHeight="1">
      <c r="A39" s="61">
        <v>5</v>
      </c>
      <c r="B39" s="72"/>
      <c r="C39" s="30"/>
      <c r="D39" s="92"/>
      <c r="E39" s="92"/>
      <c r="F39" s="231"/>
      <c r="G39" s="65"/>
      <c r="H39" s="66"/>
      <c r="I39" s="66"/>
      <c r="J39" s="135">
        <f t="shared" si="2"/>
        <v>0</v>
      </c>
      <c r="K39" s="217"/>
      <c r="L39" s="435"/>
      <c r="M39" s="435"/>
    </row>
    <row r="40" spans="1:13" ht="35.25" hidden="1" customHeight="1">
      <c r="A40" s="41"/>
      <c r="B40" s="253"/>
      <c r="C40" s="253"/>
      <c r="D40" s="253"/>
      <c r="E40" s="253"/>
      <c r="F40" s="253"/>
      <c r="G40" s="237"/>
      <c r="H40" s="228">
        <f>SUM(H35:H39)</f>
        <v>0</v>
      </c>
      <c r="I40" s="228">
        <f>SUM(I35:I39)</f>
        <v>0</v>
      </c>
      <c r="J40" s="247">
        <f>SUM(J35:J39)</f>
        <v>0</v>
      </c>
      <c r="K40" s="255"/>
      <c r="L40" s="434"/>
      <c r="M40" s="434"/>
    </row>
    <row r="41" spans="1:13" ht="35.25" hidden="1" customHeight="1">
      <c r="A41" s="41"/>
      <c r="B41" s="256"/>
      <c r="C41" s="256"/>
      <c r="D41" s="256"/>
      <c r="E41" s="257"/>
      <c r="F41" s="257"/>
      <c r="G41" s="257"/>
      <c r="H41" s="441" t="s">
        <v>33</v>
      </c>
      <c r="I41" s="441"/>
      <c r="J41" s="258" t="e">
        <f>J40/I40</f>
        <v>#DIV/0!</v>
      </c>
      <c r="K41" s="225" t="str">
        <f>K28</f>
        <v>(Jan'22)</v>
      </c>
      <c r="L41" s="398" t="s">
        <v>34</v>
      </c>
      <c r="M41" s="398"/>
    </row>
    <row r="42" spans="1:13" ht="39" hidden="1" customHeight="1">
      <c r="A42" s="44"/>
      <c r="B42" s="438"/>
      <c r="C42" s="439"/>
      <c r="D42" s="439"/>
      <c r="E42" s="439"/>
      <c r="F42" s="439"/>
      <c r="G42" s="440"/>
      <c r="H42" s="261"/>
      <c r="I42" s="261"/>
      <c r="J42" s="262">
        <v>0</v>
      </c>
      <c r="K42" s="225" t="str">
        <f>K29</f>
        <v>(Dec'21)</v>
      </c>
      <c r="L42" s="287" t="e">
        <f>(J41-J42)/J42</f>
        <v>#DIV/0!</v>
      </c>
      <c r="M42" s="277"/>
    </row>
    <row r="43" spans="1:13" ht="20.25" hidden="1">
      <c r="A43" s="49"/>
      <c r="B43" s="3"/>
      <c r="C43" s="3"/>
      <c r="D43" s="3"/>
      <c r="E43" s="3"/>
      <c r="F43" s="3"/>
      <c r="G43" s="3"/>
      <c r="H43" s="14"/>
      <c r="I43" s="3"/>
      <c r="J43" s="3"/>
      <c r="K43" s="3"/>
      <c r="L43" s="57"/>
      <c r="M43" s="16"/>
    </row>
    <row r="44" spans="1:13" ht="33" hidden="1">
      <c r="A44" s="81"/>
      <c r="B44" s="9" t="s">
        <v>50</v>
      </c>
      <c r="C44" s="10"/>
      <c r="D44" s="11"/>
      <c r="E44" s="8"/>
      <c r="F44" s="8"/>
      <c r="G44" s="2"/>
      <c r="H44" s="12" t="s">
        <v>3</v>
      </c>
      <c r="I44" s="82"/>
      <c r="J44" s="13" t="s">
        <v>51</v>
      </c>
      <c r="K44" s="83"/>
      <c r="L44" s="84"/>
      <c r="M44" s="16"/>
    </row>
    <row r="45" spans="1:13" ht="18" hidden="1">
      <c r="A45" s="49"/>
      <c r="B45" s="3"/>
      <c r="C45" s="3"/>
      <c r="D45" s="3"/>
      <c r="E45" s="3"/>
      <c r="F45" s="3"/>
      <c r="G45" s="3"/>
      <c r="H45" s="3"/>
      <c r="I45" s="85"/>
      <c r="J45" s="3"/>
      <c r="K45" s="3"/>
      <c r="L45" s="57"/>
      <c r="M45" s="16"/>
    </row>
    <row r="46" spans="1:13" ht="47.25" hidden="1" customHeight="1">
      <c r="A46" s="392" t="s">
        <v>5</v>
      </c>
      <c r="B46" s="402" t="s">
        <v>6</v>
      </c>
      <c r="C46" s="404" t="s">
        <v>7</v>
      </c>
      <c r="D46" s="395" t="s">
        <v>8</v>
      </c>
      <c r="E46" s="395"/>
      <c r="F46" s="395"/>
      <c r="G46" s="204" t="s">
        <v>9</v>
      </c>
      <c r="H46" s="204" t="s">
        <v>10</v>
      </c>
      <c r="I46" s="25" t="s">
        <v>11</v>
      </c>
      <c r="J46" s="26" t="s">
        <v>12</v>
      </c>
      <c r="K46" s="380" t="s">
        <v>114</v>
      </c>
      <c r="L46" s="412"/>
      <c r="M46" s="412"/>
    </row>
    <row r="47" spans="1:13" ht="33" hidden="1" customHeight="1">
      <c r="A47" s="407"/>
      <c r="B47" s="411"/>
      <c r="C47" s="405"/>
      <c r="D47" s="222" t="str">
        <f>D8</f>
        <v>Nov'21</v>
      </c>
      <c r="E47" s="222" t="str">
        <f t="shared" ref="E47:F47" si="3">E8</f>
        <v>Dec'21</v>
      </c>
      <c r="F47" s="230" t="str">
        <f t="shared" si="3"/>
        <v>Jan'22</v>
      </c>
      <c r="G47" s="204" t="s">
        <v>14</v>
      </c>
      <c r="H47" s="204" t="s">
        <v>15</v>
      </c>
      <c r="I47" s="204" t="s">
        <v>15</v>
      </c>
      <c r="J47" s="26" t="s">
        <v>16</v>
      </c>
      <c r="K47" s="381"/>
      <c r="L47" s="412"/>
      <c r="M47" s="412"/>
    </row>
    <row r="48" spans="1:13" ht="34.5" hidden="1" customHeight="1">
      <c r="A48" s="30">
        <v>1</v>
      </c>
      <c r="B48" s="34"/>
      <c r="C48" s="39"/>
      <c r="D48" s="92"/>
      <c r="E48" s="92"/>
      <c r="F48" s="231"/>
      <c r="G48" s="65"/>
      <c r="H48" s="30"/>
      <c r="I48" s="30"/>
      <c r="J48" s="90">
        <f>F48*I48</f>
        <v>0</v>
      </c>
      <c r="K48" s="211"/>
      <c r="L48" s="387"/>
      <c r="M48" s="387"/>
    </row>
    <row r="49" spans="1:13" ht="34.5" hidden="1" customHeight="1">
      <c r="A49" s="30">
        <v>2</v>
      </c>
      <c r="B49" s="34"/>
      <c r="C49" s="39"/>
      <c r="D49" s="92"/>
      <c r="E49" s="92"/>
      <c r="F49" s="231"/>
      <c r="G49" s="65"/>
      <c r="H49" s="30"/>
      <c r="I49" s="30"/>
      <c r="J49" s="166">
        <f t="shared" ref="J49:J52" si="4">F49*I49</f>
        <v>0</v>
      </c>
      <c r="K49" s="211"/>
      <c r="L49" s="387"/>
      <c r="M49" s="387"/>
    </row>
    <row r="50" spans="1:13" ht="34.5" hidden="1" customHeight="1">
      <c r="A50" s="30">
        <v>3</v>
      </c>
      <c r="B50" s="34"/>
      <c r="C50" s="39"/>
      <c r="D50" s="92"/>
      <c r="E50" s="92"/>
      <c r="F50" s="231"/>
      <c r="G50" s="65"/>
      <c r="H50" s="30"/>
      <c r="I50" s="30"/>
      <c r="J50" s="166">
        <f t="shared" si="4"/>
        <v>0</v>
      </c>
      <c r="K50" s="211"/>
      <c r="L50" s="433"/>
      <c r="M50" s="433"/>
    </row>
    <row r="51" spans="1:13" ht="34.5" hidden="1" customHeight="1">
      <c r="A51" s="30">
        <v>4</v>
      </c>
      <c r="B51" s="34"/>
      <c r="C51" s="39"/>
      <c r="D51" s="92"/>
      <c r="E51" s="92"/>
      <c r="F51" s="231"/>
      <c r="G51" s="65"/>
      <c r="H51" s="30"/>
      <c r="I51" s="30"/>
      <c r="J51" s="166">
        <f t="shared" si="4"/>
        <v>0</v>
      </c>
      <c r="K51" s="211"/>
      <c r="L51" s="387"/>
      <c r="M51" s="387"/>
    </row>
    <row r="52" spans="1:13" ht="34.5" hidden="1" customHeight="1">
      <c r="A52" s="30">
        <v>5</v>
      </c>
      <c r="B52" s="34"/>
      <c r="C52" s="39"/>
      <c r="D52" s="92"/>
      <c r="E52" s="92"/>
      <c r="F52" s="231"/>
      <c r="G52" s="65"/>
      <c r="H52" s="30"/>
      <c r="I52" s="30"/>
      <c r="J52" s="166">
        <f t="shared" si="4"/>
        <v>0</v>
      </c>
      <c r="K52" s="211"/>
      <c r="L52" s="387"/>
      <c r="M52" s="387"/>
    </row>
    <row r="53" spans="1:13" ht="35.25" hidden="1" customHeight="1">
      <c r="A53" s="236"/>
      <c r="B53" s="256"/>
      <c r="C53" s="256"/>
      <c r="D53" s="263"/>
      <c r="E53" s="263"/>
      <c r="F53" s="263"/>
      <c r="G53" s="237"/>
      <c r="H53" s="228">
        <f>SUM(H48:H52)</f>
        <v>0</v>
      </c>
      <c r="I53" s="228">
        <f>SUM(I48:I52)</f>
        <v>0</v>
      </c>
      <c r="J53" s="228">
        <f>SUM(J48:J52)</f>
        <v>0</v>
      </c>
      <c r="K53" s="236"/>
      <c r="L53" s="428"/>
      <c r="M53" s="428"/>
    </row>
    <row r="54" spans="1:13" ht="35.25" hidden="1" customHeight="1">
      <c r="A54" s="236"/>
      <c r="B54" s="264"/>
      <c r="C54" s="264"/>
      <c r="D54" s="264"/>
      <c r="E54" s="264"/>
      <c r="F54" s="264"/>
      <c r="G54" s="264"/>
      <c r="H54" s="397" t="s">
        <v>33</v>
      </c>
      <c r="I54" s="397"/>
      <c r="J54" s="224" t="e">
        <f>J53/I53</f>
        <v>#DIV/0!</v>
      </c>
      <c r="K54" s="225" t="str">
        <f>K28</f>
        <v>(Jan'22)</v>
      </c>
      <c r="L54" s="418" t="s">
        <v>34</v>
      </c>
      <c r="M54" s="418"/>
    </row>
    <row r="55" spans="1:13" ht="36.75" hidden="1" customHeight="1">
      <c r="A55" s="236"/>
      <c r="B55" s="432"/>
      <c r="C55" s="432"/>
      <c r="D55" s="432"/>
      <c r="E55" s="432"/>
      <c r="F55" s="432"/>
      <c r="G55" s="432"/>
      <c r="H55" s="237"/>
      <c r="I55" s="237"/>
      <c r="J55" s="262">
        <v>0</v>
      </c>
      <c r="K55" s="225" t="str">
        <f>K29</f>
        <v>(Dec'21)</v>
      </c>
      <c r="L55" s="283" t="e">
        <f>(J54-J55)/J55</f>
        <v>#DIV/0!</v>
      </c>
      <c r="M55" s="288"/>
    </row>
    <row r="56" spans="1:13" ht="18" hidden="1">
      <c r="A56" s="102"/>
      <c r="B56" s="103"/>
      <c r="C56" s="103"/>
      <c r="D56" s="103"/>
      <c r="E56" s="103"/>
      <c r="F56" s="103"/>
      <c r="G56" s="103"/>
      <c r="H56" s="104"/>
      <c r="I56" s="104"/>
      <c r="J56" s="105"/>
      <c r="K56" s="106"/>
      <c r="L56" s="107"/>
      <c r="M56" s="108"/>
    </row>
    <row r="57" spans="1:13" ht="18" hidden="1">
      <c r="A57" s="56"/>
      <c r="B57" s="93"/>
      <c r="C57" s="93"/>
      <c r="D57" s="93"/>
      <c r="E57" s="93"/>
      <c r="F57" s="93"/>
      <c r="G57" s="93"/>
      <c r="H57" s="94"/>
      <c r="I57" s="95"/>
      <c r="J57" s="96"/>
      <c r="K57" s="97"/>
      <c r="L57" s="98"/>
      <c r="M57" s="16"/>
    </row>
    <row r="58" spans="1:13" ht="33" hidden="1">
      <c r="A58" s="81"/>
      <c r="B58" s="9" t="s">
        <v>62</v>
      </c>
      <c r="C58" s="9"/>
      <c r="D58" s="11"/>
      <c r="E58" s="8"/>
      <c r="F58" s="8"/>
      <c r="G58" s="2"/>
      <c r="H58" s="12" t="s">
        <v>3</v>
      </c>
      <c r="I58" s="82"/>
      <c r="J58" s="13" t="s">
        <v>51</v>
      </c>
      <c r="K58" s="99"/>
      <c r="L58" s="84"/>
      <c r="M58" s="16"/>
    </row>
    <row r="59" spans="1:13" ht="18" hidden="1">
      <c r="A59" s="49"/>
      <c r="B59" s="3"/>
      <c r="C59" s="3"/>
      <c r="D59" s="3"/>
      <c r="E59" s="3"/>
      <c r="F59" s="3"/>
      <c r="G59" s="3"/>
      <c r="H59" s="3"/>
      <c r="I59" s="85"/>
      <c r="J59" s="3"/>
      <c r="K59" s="3"/>
      <c r="L59" s="57"/>
      <c r="M59" s="16"/>
    </row>
    <row r="60" spans="1:13" ht="30.75" hidden="1" customHeight="1">
      <c r="A60" s="392" t="s">
        <v>5</v>
      </c>
      <c r="B60" s="402" t="s">
        <v>6</v>
      </c>
      <c r="C60" s="404" t="s">
        <v>7</v>
      </c>
      <c r="D60" s="395" t="s">
        <v>8</v>
      </c>
      <c r="E60" s="395"/>
      <c r="F60" s="395"/>
      <c r="G60" s="204" t="s">
        <v>9</v>
      </c>
      <c r="H60" s="204" t="s">
        <v>10</v>
      </c>
      <c r="I60" s="25" t="s">
        <v>11</v>
      </c>
      <c r="J60" s="26" t="s">
        <v>12</v>
      </c>
      <c r="K60" s="380" t="s">
        <v>114</v>
      </c>
      <c r="L60" s="384"/>
      <c r="M60" s="384"/>
    </row>
    <row r="61" spans="1:13" ht="32.25" hidden="1" customHeight="1">
      <c r="A61" s="407"/>
      <c r="B61" s="411"/>
      <c r="C61" s="405"/>
      <c r="D61" s="222" t="str">
        <f>D8</f>
        <v>Nov'21</v>
      </c>
      <c r="E61" s="222" t="str">
        <f t="shared" ref="E61:F61" si="5">E8</f>
        <v>Dec'21</v>
      </c>
      <c r="F61" s="230" t="str">
        <f t="shared" si="5"/>
        <v>Jan'22</v>
      </c>
      <c r="G61" s="204" t="s">
        <v>14</v>
      </c>
      <c r="H61" s="204" t="s">
        <v>15</v>
      </c>
      <c r="I61" s="204" t="s">
        <v>15</v>
      </c>
      <c r="J61" s="26" t="s">
        <v>16</v>
      </c>
      <c r="K61" s="381"/>
      <c r="L61" s="384"/>
      <c r="M61" s="384"/>
    </row>
    <row r="62" spans="1:13" ht="34.5" hidden="1" customHeight="1">
      <c r="A62" s="41">
        <v>1</v>
      </c>
      <c r="B62" s="80"/>
      <c r="C62" s="39"/>
      <c r="D62" s="88"/>
      <c r="E62" s="92"/>
      <c r="F62" s="231"/>
      <c r="G62" s="65"/>
      <c r="H62" s="30"/>
      <c r="I62" s="30"/>
      <c r="J62" s="240">
        <f>F62*I62</f>
        <v>0</v>
      </c>
      <c r="K62" s="217"/>
      <c r="L62" s="415"/>
      <c r="M62" s="415"/>
    </row>
    <row r="63" spans="1:13" ht="34.5" hidden="1" customHeight="1">
      <c r="A63" s="42">
        <v>2</v>
      </c>
      <c r="B63" s="80"/>
      <c r="C63" s="39"/>
      <c r="D63" s="88"/>
      <c r="E63" s="92"/>
      <c r="F63" s="231"/>
      <c r="G63" s="65"/>
      <c r="H63" s="30"/>
      <c r="I63" s="30"/>
      <c r="J63" s="240">
        <f t="shared" ref="J63:J66" si="6">F63*I63</f>
        <v>0</v>
      </c>
      <c r="K63" s="217"/>
      <c r="L63" s="415"/>
      <c r="M63" s="415"/>
    </row>
    <row r="64" spans="1:13" ht="34.5" hidden="1" customHeight="1">
      <c r="A64" s="170">
        <v>3</v>
      </c>
      <c r="B64" s="29"/>
      <c r="C64" s="39"/>
      <c r="D64" s="92"/>
      <c r="E64" s="92"/>
      <c r="F64" s="231"/>
      <c r="G64" s="65"/>
      <c r="H64" s="30"/>
      <c r="I64" s="30"/>
      <c r="J64" s="240">
        <f t="shared" si="6"/>
        <v>0</v>
      </c>
      <c r="K64" s="211"/>
      <c r="L64" s="422"/>
      <c r="M64" s="422"/>
    </row>
    <row r="65" spans="1:13" ht="34.5" hidden="1" customHeight="1">
      <c r="A65" s="67">
        <v>4</v>
      </c>
      <c r="B65" s="34"/>
      <c r="C65" s="39"/>
      <c r="D65" s="92"/>
      <c r="E65" s="92"/>
      <c r="F65" s="231"/>
      <c r="G65" s="65"/>
      <c r="H65" s="30"/>
      <c r="I65" s="30"/>
      <c r="J65" s="240">
        <f t="shared" si="6"/>
        <v>0</v>
      </c>
      <c r="K65" s="211"/>
      <c r="L65" s="415"/>
      <c r="M65" s="415"/>
    </row>
    <row r="66" spans="1:13" ht="34.5" hidden="1" customHeight="1">
      <c r="A66" s="170">
        <v>5</v>
      </c>
      <c r="B66" s="34"/>
      <c r="C66" s="39"/>
      <c r="D66" s="92"/>
      <c r="E66" s="92"/>
      <c r="F66" s="231"/>
      <c r="G66" s="65"/>
      <c r="H66" s="30"/>
      <c r="I66" s="30"/>
      <c r="J66" s="240">
        <f t="shared" si="6"/>
        <v>0</v>
      </c>
      <c r="K66" s="211"/>
      <c r="L66" s="415"/>
      <c r="M66" s="415"/>
    </row>
    <row r="67" spans="1:13" ht="36.75" hidden="1" customHeight="1">
      <c r="A67" s="236"/>
      <c r="B67" s="256"/>
      <c r="C67" s="256"/>
      <c r="D67" s="263"/>
      <c r="E67" s="263"/>
      <c r="F67" s="263"/>
      <c r="G67" s="237"/>
      <c r="H67" s="228">
        <f>SUM(H62:H66)</f>
        <v>0</v>
      </c>
      <c r="I67" s="228">
        <f>SUM(I62:I66)</f>
        <v>0</v>
      </c>
      <c r="J67" s="247">
        <f>SUM(J62:J66)</f>
        <v>0</v>
      </c>
      <c r="K67" s="236"/>
      <c r="L67" s="428"/>
      <c r="M67" s="428"/>
    </row>
    <row r="68" spans="1:13" ht="35.25" hidden="1" customHeight="1">
      <c r="A68" s="265"/>
      <c r="B68" s="264"/>
      <c r="C68" s="264"/>
      <c r="D68" s="264"/>
      <c r="E68" s="264"/>
      <c r="F68" s="264"/>
      <c r="G68" s="264"/>
      <c r="H68" s="416" t="s">
        <v>33</v>
      </c>
      <c r="I68" s="417"/>
      <c r="J68" s="244" t="e">
        <f>J67/I67</f>
        <v>#DIV/0!</v>
      </c>
      <c r="K68" s="225" t="str">
        <f>K28</f>
        <v>(Jan'22)</v>
      </c>
      <c r="L68" s="418" t="s">
        <v>34</v>
      </c>
      <c r="M68" s="418"/>
    </row>
    <row r="69" spans="1:13" ht="34.5" hidden="1" customHeight="1">
      <c r="A69" s="266"/>
      <c r="B69" s="429"/>
      <c r="C69" s="430"/>
      <c r="D69" s="430"/>
      <c r="E69" s="430"/>
      <c r="F69" s="430"/>
      <c r="G69" s="431"/>
      <c r="H69" s="245"/>
      <c r="I69" s="245"/>
      <c r="J69" s="268">
        <v>0</v>
      </c>
      <c r="K69" s="267" t="str">
        <f>K29</f>
        <v>(Dec'21)</v>
      </c>
      <c r="L69" s="289" t="e">
        <f>(J68-J69)/J69</f>
        <v>#DIV/0!</v>
      </c>
      <c r="M69" s="288"/>
    </row>
    <row r="70" spans="1:13" ht="15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4"/>
      <c r="M70" s="5"/>
    </row>
    <row r="71" spans="1:13" ht="15.75">
      <c r="A71" s="5" t="str">
        <f>WC!A100</f>
        <v>Prepared by: Yi Hong (23/11/2021)</v>
      </c>
      <c r="B71" s="5"/>
      <c r="C71" s="5"/>
      <c r="D71" s="5"/>
      <c r="E71" s="5" t="s">
        <v>63</v>
      </c>
      <c r="F71" s="5"/>
      <c r="G71" s="5"/>
      <c r="H71" s="5"/>
      <c r="I71" s="5" t="s">
        <v>64</v>
      </c>
      <c r="J71" s="5"/>
      <c r="K71" s="5"/>
      <c r="L71" s="4"/>
      <c r="M71" s="5"/>
    </row>
    <row r="72" spans="1:13" ht="15.75">
      <c r="A72" s="5" t="s">
        <v>65</v>
      </c>
      <c r="B72" s="101"/>
      <c r="C72" s="101"/>
      <c r="D72" s="5"/>
      <c r="E72" s="5" t="s">
        <v>66</v>
      </c>
      <c r="F72" s="5"/>
      <c r="G72" s="5"/>
      <c r="H72" s="5"/>
      <c r="I72" s="5"/>
      <c r="J72" s="5"/>
      <c r="K72" s="5"/>
      <c r="L72" s="4"/>
      <c r="M72" s="5"/>
    </row>
  </sheetData>
  <mergeCells count="63">
    <mergeCell ref="A60:A61"/>
    <mergeCell ref="K60:K61"/>
    <mergeCell ref="B29:G29"/>
    <mergeCell ref="B42:G42"/>
    <mergeCell ref="A3:D3"/>
    <mergeCell ref="E3:G3"/>
    <mergeCell ref="A7:A8"/>
    <mergeCell ref="B7:B8"/>
    <mergeCell ref="C7:C8"/>
    <mergeCell ref="D7:F7"/>
    <mergeCell ref="K7:K8"/>
    <mergeCell ref="H41:I41"/>
    <mergeCell ref="A46:A47"/>
    <mergeCell ref="B46:B47"/>
    <mergeCell ref="C46:C47"/>
    <mergeCell ref="D46:F46"/>
    <mergeCell ref="L7:M8"/>
    <mergeCell ref="L9:M9"/>
    <mergeCell ref="L10:M10"/>
    <mergeCell ref="L11:M11"/>
    <mergeCell ref="L12:M12"/>
    <mergeCell ref="L13:M13"/>
    <mergeCell ref="A33:A34"/>
    <mergeCell ref="B33:B34"/>
    <mergeCell ref="C33:C34"/>
    <mergeCell ref="D33:F33"/>
    <mergeCell ref="L33:M34"/>
    <mergeCell ref="K33:K34"/>
    <mergeCell ref="L27:M27"/>
    <mergeCell ref="H28:I28"/>
    <mergeCell ref="L28:M28"/>
    <mergeCell ref="L40:M40"/>
    <mergeCell ref="K46:K47"/>
    <mergeCell ref="L48:M48"/>
    <mergeCell ref="L49:M49"/>
    <mergeCell ref="L35:M35"/>
    <mergeCell ref="L36:M36"/>
    <mergeCell ref="L37:M37"/>
    <mergeCell ref="L38:M38"/>
    <mergeCell ref="L39:M39"/>
    <mergeCell ref="L50:M50"/>
    <mergeCell ref="L41:M41"/>
    <mergeCell ref="L51:M51"/>
    <mergeCell ref="L52:M52"/>
    <mergeCell ref="D60:F60"/>
    <mergeCell ref="L60:M60"/>
    <mergeCell ref="L46:M47"/>
    <mergeCell ref="L61:M61"/>
    <mergeCell ref="L53:M53"/>
    <mergeCell ref="H54:I54"/>
    <mergeCell ref="L54:M54"/>
    <mergeCell ref="B55:G55"/>
    <mergeCell ref="B60:B61"/>
    <mergeCell ref="C60:C61"/>
    <mergeCell ref="B69:G69"/>
    <mergeCell ref="L67:M67"/>
    <mergeCell ref="H68:I68"/>
    <mergeCell ref="L68:M68"/>
    <mergeCell ref="L62:M62"/>
    <mergeCell ref="L63:M63"/>
    <mergeCell ref="L64:M64"/>
    <mergeCell ref="L65:M65"/>
    <mergeCell ref="L66:M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M54"/>
  <sheetViews>
    <sheetView topLeftCell="A65" zoomScale="60" zoomScaleNormal="60" workbookViewId="0">
      <selection activeCell="C88" sqref="C88:C8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4.42578125" customWidth="1"/>
    <col min="10" max="10" width="21.42578125" customWidth="1"/>
    <col min="11" max="11" width="20.28515625" customWidth="1"/>
    <col min="12" max="12" width="23.42578125" customWidth="1"/>
    <col min="13" max="13" width="26.57031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13" t="s">
        <v>69</v>
      </c>
      <c r="B3" s="413"/>
      <c r="C3" s="413"/>
      <c r="D3" s="413"/>
      <c r="E3" s="414" t="s">
        <v>112</v>
      </c>
      <c r="F3" s="414"/>
      <c r="G3" s="414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30" customHeight="1">
      <c r="A5" s="46"/>
      <c r="B5" s="9" t="s">
        <v>35</v>
      </c>
      <c r="C5" s="10"/>
      <c r="D5" s="11"/>
      <c r="E5" s="8"/>
      <c r="F5" s="8"/>
      <c r="G5" s="2"/>
      <c r="H5" s="12" t="s">
        <v>3</v>
      </c>
      <c r="I5" s="167">
        <v>1450</v>
      </c>
      <c r="J5" s="13" t="s">
        <v>36</v>
      </c>
      <c r="K5" s="47"/>
      <c r="L5" s="48"/>
      <c r="M5" s="16"/>
    </row>
    <row r="6" spans="1:13" ht="20.25">
      <c r="A6" s="49"/>
      <c r="B6" s="15"/>
      <c r="C6" s="15"/>
      <c r="D6" s="15"/>
      <c r="E6" s="15"/>
      <c r="F6" s="15"/>
      <c r="G6" s="15"/>
      <c r="H6" s="50"/>
      <c r="I6" s="20"/>
      <c r="J6" s="51"/>
      <c r="K6" s="52"/>
      <c r="L6" s="53"/>
      <c r="M6" s="16"/>
    </row>
    <row r="7" spans="1:13" ht="33" customHeight="1">
      <c r="A7" s="392" t="s">
        <v>5</v>
      </c>
      <c r="B7" s="402" t="s">
        <v>6</v>
      </c>
      <c r="C7" s="404" t="s">
        <v>7</v>
      </c>
      <c r="D7" s="395" t="s">
        <v>8</v>
      </c>
      <c r="E7" s="395"/>
      <c r="F7" s="395"/>
      <c r="G7" s="204" t="s">
        <v>9</v>
      </c>
      <c r="H7" s="204" t="s">
        <v>10</v>
      </c>
      <c r="I7" s="25" t="s">
        <v>11</v>
      </c>
      <c r="J7" s="26" t="s">
        <v>12</v>
      </c>
      <c r="K7" s="380" t="s">
        <v>114</v>
      </c>
      <c r="L7" s="406"/>
      <c r="M7" s="406"/>
    </row>
    <row r="8" spans="1:13" ht="33" customHeight="1">
      <c r="A8" s="407"/>
      <c r="B8" s="411"/>
      <c r="C8" s="405"/>
      <c r="D8" s="222" t="str">
        <f>WC!D8</f>
        <v>Nov'21</v>
      </c>
      <c r="E8" s="222" t="str">
        <f>WC!E8</f>
        <v>Dec'21</v>
      </c>
      <c r="F8" s="230" t="str">
        <f>WC!F8</f>
        <v>Jan'22</v>
      </c>
      <c r="G8" s="204" t="s">
        <v>14</v>
      </c>
      <c r="H8" s="204" t="s">
        <v>15</v>
      </c>
      <c r="I8" s="204" t="s">
        <v>15</v>
      </c>
      <c r="J8" s="26" t="s">
        <v>16</v>
      </c>
      <c r="K8" s="381"/>
      <c r="L8" s="406"/>
      <c r="M8" s="406"/>
    </row>
    <row r="9" spans="1:13" ht="34.5" customHeight="1">
      <c r="A9" s="168">
        <v>1</v>
      </c>
      <c r="B9" s="169" t="s">
        <v>70</v>
      </c>
      <c r="C9" s="211" t="s">
        <v>19</v>
      </c>
      <c r="D9" s="311">
        <v>40</v>
      </c>
      <c r="E9" s="311">
        <v>40</v>
      </c>
      <c r="F9" s="312">
        <v>46</v>
      </c>
      <c r="G9" s="333">
        <f t="shared" ref="G9:G13" si="0">F9-E9</f>
        <v>6</v>
      </c>
      <c r="H9" s="324">
        <v>600</v>
      </c>
      <c r="I9" s="324">
        <v>0</v>
      </c>
      <c r="J9" s="315">
        <f>F9*I9</f>
        <v>0</v>
      </c>
      <c r="K9" s="304" t="s">
        <v>37</v>
      </c>
      <c r="L9" s="389" t="s">
        <v>74</v>
      </c>
      <c r="M9" s="389"/>
    </row>
    <row r="10" spans="1:13" ht="34.5" customHeight="1">
      <c r="A10" s="168">
        <v>2</v>
      </c>
      <c r="B10" s="169" t="s">
        <v>71</v>
      </c>
      <c r="C10" s="211" t="s">
        <v>19</v>
      </c>
      <c r="D10" s="311">
        <v>65</v>
      </c>
      <c r="E10" s="311">
        <v>65</v>
      </c>
      <c r="F10" s="312">
        <v>65</v>
      </c>
      <c r="G10" s="326">
        <f t="shared" si="0"/>
        <v>0</v>
      </c>
      <c r="H10" s="324">
        <v>2000</v>
      </c>
      <c r="I10" s="324">
        <v>200</v>
      </c>
      <c r="J10" s="315">
        <f t="shared" ref="J10:J13" si="1">F10*I10</f>
        <v>13000</v>
      </c>
      <c r="K10" s="304" t="s">
        <v>37</v>
      </c>
      <c r="L10" s="389" t="s">
        <v>75</v>
      </c>
      <c r="M10" s="389"/>
    </row>
    <row r="11" spans="1:13" ht="34.5" customHeight="1">
      <c r="A11" s="168">
        <v>3</v>
      </c>
      <c r="B11" s="169" t="s">
        <v>47</v>
      </c>
      <c r="C11" s="211" t="s">
        <v>30</v>
      </c>
      <c r="D11" s="311">
        <v>56</v>
      </c>
      <c r="E11" s="311">
        <v>56</v>
      </c>
      <c r="F11" s="312">
        <v>56</v>
      </c>
      <c r="G11" s="326">
        <f t="shared" si="0"/>
        <v>0</v>
      </c>
      <c r="H11" s="324">
        <v>3000</v>
      </c>
      <c r="I11" s="324">
        <v>1250</v>
      </c>
      <c r="J11" s="315">
        <f t="shared" si="1"/>
        <v>70000</v>
      </c>
      <c r="K11" s="304" t="s">
        <v>37</v>
      </c>
      <c r="L11" s="388" t="s">
        <v>117</v>
      </c>
      <c r="M11" s="442"/>
    </row>
    <row r="12" spans="1:13" ht="34.5" customHeight="1">
      <c r="A12" s="168">
        <v>4</v>
      </c>
      <c r="B12" s="169" t="s">
        <v>72</v>
      </c>
      <c r="C12" s="211" t="s">
        <v>30</v>
      </c>
      <c r="D12" s="311">
        <v>56</v>
      </c>
      <c r="E12" s="311">
        <v>56</v>
      </c>
      <c r="F12" s="312">
        <v>57</v>
      </c>
      <c r="G12" s="333">
        <f t="shared" si="0"/>
        <v>1</v>
      </c>
      <c r="H12" s="324">
        <v>1000</v>
      </c>
      <c r="I12" s="324">
        <v>0</v>
      </c>
      <c r="J12" s="315">
        <f t="shared" si="1"/>
        <v>0</v>
      </c>
      <c r="K12" s="304" t="s">
        <v>37</v>
      </c>
      <c r="L12" s="435"/>
      <c r="M12" s="435"/>
    </row>
    <row r="13" spans="1:13" ht="34.5" customHeight="1">
      <c r="A13" s="168">
        <v>5</v>
      </c>
      <c r="B13" s="169" t="s">
        <v>73</v>
      </c>
      <c r="C13" s="211" t="s">
        <v>30</v>
      </c>
      <c r="D13" s="311">
        <v>60</v>
      </c>
      <c r="E13" s="311">
        <v>60</v>
      </c>
      <c r="F13" s="312">
        <v>60</v>
      </c>
      <c r="G13" s="326">
        <f t="shared" si="0"/>
        <v>0</v>
      </c>
      <c r="H13" s="324">
        <v>500</v>
      </c>
      <c r="I13" s="324">
        <v>0</v>
      </c>
      <c r="J13" s="315">
        <f t="shared" si="1"/>
        <v>0</v>
      </c>
      <c r="K13" s="304" t="s">
        <v>37</v>
      </c>
      <c r="L13" s="389" t="s">
        <v>76</v>
      </c>
      <c r="M13" s="389"/>
    </row>
    <row r="14" spans="1:13" ht="34.5" hidden="1" customHeight="1">
      <c r="A14" s="212">
        <v>6</v>
      </c>
      <c r="B14" s="34"/>
      <c r="C14" s="30"/>
      <c r="D14" s="115"/>
      <c r="E14" s="115"/>
      <c r="F14" s="231"/>
      <c r="G14" s="65"/>
      <c r="H14" s="66"/>
      <c r="I14" s="66"/>
      <c r="J14" s="74"/>
      <c r="K14" s="217"/>
      <c r="L14" s="387"/>
      <c r="M14" s="387"/>
    </row>
    <row r="15" spans="1:13" ht="34.5" hidden="1" customHeight="1">
      <c r="A15" s="212">
        <v>7</v>
      </c>
      <c r="B15" s="34"/>
      <c r="C15" s="30"/>
      <c r="D15" s="115"/>
      <c r="E15" s="115"/>
      <c r="F15" s="231"/>
      <c r="G15" s="65"/>
      <c r="H15" s="66"/>
      <c r="I15" s="66"/>
      <c r="J15" s="74"/>
      <c r="K15" s="217"/>
      <c r="L15" s="387"/>
      <c r="M15" s="387"/>
    </row>
    <row r="16" spans="1:13" ht="34.5" hidden="1" customHeight="1">
      <c r="A16" s="212">
        <v>8</v>
      </c>
      <c r="B16" s="34"/>
      <c r="C16" s="30"/>
      <c r="D16" s="115"/>
      <c r="E16" s="115"/>
      <c r="F16" s="231"/>
      <c r="G16" s="65"/>
      <c r="H16" s="66"/>
      <c r="I16" s="66"/>
      <c r="J16" s="74"/>
      <c r="K16" s="217"/>
      <c r="L16" s="387"/>
      <c r="M16" s="387"/>
    </row>
    <row r="17" spans="1:13" ht="34.5" hidden="1" customHeight="1">
      <c r="A17" s="212">
        <v>9</v>
      </c>
      <c r="B17" s="34"/>
      <c r="C17" s="30"/>
      <c r="D17" s="115"/>
      <c r="E17" s="115"/>
      <c r="F17" s="231"/>
      <c r="G17" s="65"/>
      <c r="H17" s="66"/>
      <c r="I17" s="66"/>
      <c r="J17" s="74"/>
      <c r="K17" s="217"/>
      <c r="L17" s="387"/>
      <c r="M17" s="387"/>
    </row>
    <row r="18" spans="1:13" ht="34.5" hidden="1" customHeight="1">
      <c r="A18" s="212">
        <v>10</v>
      </c>
      <c r="B18" s="34"/>
      <c r="C18" s="30"/>
      <c r="D18" s="115"/>
      <c r="E18" s="115"/>
      <c r="F18" s="231"/>
      <c r="G18" s="91"/>
      <c r="H18" s="77"/>
      <c r="I18" s="77"/>
      <c r="J18" s="78"/>
      <c r="K18" s="217"/>
      <c r="L18" s="387"/>
      <c r="M18" s="387"/>
    </row>
    <row r="19" spans="1:13" ht="35.25" customHeight="1">
      <c r="A19" s="269"/>
      <c r="B19" s="253"/>
      <c r="C19" s="253"/>
      <c r="D19" s="253"/>
      <c r="E19" s="253"/>
      <c r="F19" s="253"/>
      <c r="G19" s="237"/>
      <c r="H19" s="228">
        <f>SUM(H9:H18)</f>
        <v>7100</v>
      </c>
      <c r="I19" s="228">
        <f>SUM(I9:I13)</f>
        <v>1450</v>
      </c>
      <c r="J19" s="247">
        <f>SUM(J9:J18)</f>
        <v>83000</v>
      </c>
      <c r="K19" s="255"/>
      <c r="L19" s="434"/>
      <c r="M19" s="434"/>
    </row>
    <row r="20" spans="1:13" ht="35.25" customHeight="1">
      <c r="A20" s="269"/>
      <c r="B20" s="253"/>
      <c r="C20" s="253"/>
      <c r="D20" s="253"/>
      <c r="E20" s="253"/>
      <c r="F20" s="253"/>
      <c r="G20" s="237"/>
      <c r="H20" s="228"/>
      <c r="I20" s="228"/>
      <c r="J20" s="247"/>
      <c r="K20" s="255"/>
      <c r="L20" s="359"/>
      <c r="M20" s="359"/>
    </row>
    <row r="21" spans="1:13" ht="35.25" customHeight="1">
      <c r="A21" s="269"/>
      <c r="B21" s="253"/>
      <c r="C21" s="253"/>
      <c r="D21" s="253"/>
      <c r="E21" s="253"/>
      <c r="F21" s="253"/>
      <c r="G21" s="237"/>
      <c r="H21" s="228"/>
      <c r="I21" s="228"/>
      <c r="J21" s="247"/>
      <c r="K21" s="255"/>
      <c r="L21" s="359"/>
      <c r="M21" s="359"/>
    </row>
    <row r="22" spans="1:13" ht="35.25" customHeight="1">
      <c r="A22" s="269"/>
      <c r="B22" s="253"/>
      <c r="C22" s="253"/>
      <c r="D22" s="253"/>
      <c r="E22" s="253"/>
      <c r="F22" s="253"/>
      <c r="G22" s="237"/>
      <c r="H22" s="228"/>
      <c r="I22" s="228"/>
      <c r="J22" s="247"/>
      <c r="K22" s="255"/>
      <c r="L22" s="359"/>
      <c r="M22" s="359"/>
    </row>
    <row r="23" spans="1:13" ht="35.25" customHeight="1">
      <c r="A23" s="269"/>
      <c r="B23" s="253"/>
      <c r="C23" s="253"/>
      <c r="D23" s="253"/>
      <c r="E23" s="253"/>
      <c r="F23" s="253"/>
      <c r="G23" s="237"/>
      <c r="H23" s="228"/>
      <c r="I23" s="228"/>
      <c r="J23" s="247"/>
      <c r="K23" s="255"/>
      <c r="L23" s="359"/>
      <c r="M23" s="359"/>
    </row>
    <row r="24" spans="1:13" ht="35.25" customHeight="1">
      <c r="A24" s="269"/>
      <c r="B24" s="253"/>
      <c r="C24" s="253"/>
      <c r="D24" s="253"/>
      <c r="E24" s="253"/>
      <c r="F24" s="253"/>
      <c r="G24" s="237"/>
      <c r="H24" s="228"/>
      <c r="I24" s="228"/>
      <c r="J24" s="247"/>
      <c r="K24" s="255"/>
      <c r="L24" s="359"/>
      <c r="M24" s="359"/>
    </row>
    <row r="25" spans="1:13" ht="35.25" customHeight="1">
      <c r="A25" s="269"/>
      <c r="B25" s="253"/>
      <c r="C25" s="253"/>
      <c r="D25" s="253"/>
      <c r="E25" s="253"/>
      <c r="F25" s="253"/>
      <c r="G25" s="237"/>
      <c r="H25" s="228"/>
      <c r="I25" s="228"/>
      <c r="J25" s="247"/>
      <c r="K25" s="255"/>
      <c r="L25" s="359"/>
      <c r="M25" s="359"/>
    </row>
    <row r="26" spans="1:13" ht="35.25" customHeight="1">
      <c r="A26" s="269"/>
      <c r="B26" s="253"/>
      <c r="C26" s="253"/>
      <c r="D26" s="253"/>
      <c r="E26" s="253"/>
      <c r="F26" s="253"/>
      <c r="G26" s="237"/>
      <c r="H26" s="228"/>
      <c r="I26" s="228"/>
      <c r="J26" s="247"/>
      <c r="K26" s="255"/>
      <c r="L26" s="359"/>
      <c r="M26" s="359"/>
    </row>
    <row r="27" spans="1:13" ht="35.25" customHeight="1">
      <c r="A27" s="269"/>
      <c r="B27" s="253"/>
      <c r="C27" s="253"/>
      <c r="D27" s="253"/>
      <c r="E27" s="253"/>
      <c r="F27" s="253"/>
      <c r="G27" s="237"/>
      <c r="H27" s="228"/>
      <c r="I27" s="228"/>
      <c r="J27" s="247"/>
      <c r="K27" s="255"/>
      <c r="L27" s="359"/>
      <c r="M27" s="359"/>
    </row>
    <row r="28" spans="1:13" ht="35.25" customHeight="1">
      <c r="A28" s="269"/>
      <c r="B28" s="253"/>
      <c r="C28" s="253"/>
      <c r="D28" s="253"/>
      <c r="E28" s="253"/>
      <c r="F28" s="253"/>
      <c r="G28" s="237"/>
      <c r="H28" s="228"/>
      <c r="I28" s="228"/>
      <c r="J28" s="247"/>
      <c r="K28" s="255"/>
      <c r="L28" s="359"/>
      <c r="M28" s="359"/>
    </row>
    <row r="29" spans="1:13" ht="35.25" customHeight="1">
      <c r="A29" s="269"/>
      <c r="B29" s="253"/>
      <c r="C29" s="253"/>
      <c r="D29" s="253"/>
      <c r="E29" s="253"/>
      <c r="F29" s="253"/>
      <c r="G29" s="237"/>
      <c r="H29" s="228"/>
      <c r="I29" s="228"/>
      <c r="J29" s="247"/>
      <c r="K29" s="255"/>
      <c r="L29" s="359"/>
      <c r="M29" s="359"/>
    </row>
    <row r="30" spans="1:13" ht="35.25" customHeight="1">
      <c r="A30" s="269"/>
      <c r="B30" s="253"/>
      <c r="C30" s="253"/>
      <c r="D30" s="253"/>
      <c r="E30" s="253"/>
      <c r="F30" s="253"/>
      <c r="G30" s="237"/>
      <c r="H30" s="228"/>
      <c r="I30" s="228"/>
      <c r="J30" s="247"/>
      <c r="K30" s="255"/>
      <c r="L30" s="359"/>
      <c r="M30" s="359"/>
    </row>
    <row r="31" spans="1:13" ht="35.25" customHeight="1">
      <c r="A31" s="269"/>
      <c r="B31" s="253"/>
      <c r="C31" s="253"/>
      <c r="D31" s="253"/>
      <c r="E31" s="253"/>
      <c r="F31" s="253"/>
      <c r="G31" s="237"/>
      <c r="H31" s="228"/>
      <c r="I31" s="228"/>
      <c r="J31" s="247"/>
      <c r="K31" s="255"/>
      <c r="L31" s="359"/>
      <c r="M31" s="359"/>
    </row>
    <row r="32" spans="1:13" ht="35.25" customHeight="1">
      <c r="A32" s="269"/>
      <c r="B32" s="253"/>
      <c r="C32" s="253"/>
      <c r="D32" s="253"/>
      <c r="E32" s="253"/>
      <c r="F32" s="253"/>
      <c r="G32" s="237"/>
      <c r="H32" s="228"/>
      <c r="I32" s="228"/>
      <c r="J32" s="247"/>
      <c r="K32" s="255"/>
      <c r="L32" s="359"/>
      <c r="M32" s="359"/>
    </row>
    <row r="33" spans="1:13" ht="35.25" customHeight="1">
      <c r="A33" s="269"/>
      <c r="B33" s="256"/>
      <c r="C33" s="256"/>
      <c r="D33" s="256"/>
      <c r="E33" s="257"/>
      <c r="F33" s="257"/>
      <c r="G33" s="257"/>
      <c r="H33" s="441" t="s">
        <v>33</v>
      </c>
      <c r="I33" s="441"/>
      <c r="J33" s="224">
        <f>J19/I19</f>
        <v>57.241379310344826</v>
      </c>
      <c r="K33" s="259" t="str">
        <f>WC!K29</f>
        <v>(Jan'22)</v>
      </c>
      <c r="L33" s="398" t="s">
        <v>34</v>
      </c>
      <c r="M33" s="398"/>
    </row>
    <row r="34" spans="1:13" ht="38.25" customHeight="1">
      <c r="A34" s="270"/>
      <c r="B34" s="443" t="s">
        <v>130</v>
      </c>
      <c r="C34" s="443"/>
      <c r="D34" s="443"/>
      <c r="E34" s="443"/>
      <c r="F34" s="443"/>
      <c r="G34" s="443"/>
      <c r="H34" s="443"/>
      <c r="I34" s="443"/>
      <c r="J34" s="342">
        <v>57.29</v>
      </c>
      <c r="K34" s="259" t="str">
        <f>WC!K30</f>
        <v>(Dec'21)</v>
      </c>
      <c r="L34" s="284">
        <f>(J33-J34)/J34</f>
        <v>-8.4867672639506934E-4</v>
      </c>
      <c r="M34" s="227" t="s">
        <v>129</v>
      </c>
    </row>
    <row r="35" spans="1:13" ht="38.25" customHeight="1">
      <c r="A35" s="248"/>
      <c r="B35" s="362"/>
      <c r="C35" s="362"/>
      <c r="D35" s="362"/>
      <c r="E35" s="362"/>
      <c r="F35" s="362"/>
      <c r="G35" s="362"/>
      <c r="H35" s="362"/>
      <c r="I35" s="362"/>
      <c r="J35" s="363"/>
      <c r="K35" s="364"/>
      <c r="L35" s="365"/>
      <c r="M35" s="366"/>
    </row>
    <row r="36" spans="1:13" ht="20.25">
      <c r="A36" s="49"/>
      <c r="B36" s="3"/>
      <c r="C36" s="3"/>
      <c r="D36" s="3"/>
      <c r="E36" s="3"/>
      <c r="F36" s="3"/>
      <c r="G36" s="3"/>
      <c r="H36" s="14"/>
      <c r="I36" s="3"/>
      <c r="J36" s="3"/>
      <c r="K36" s="3"/>
      <c r="L36" s="57"/>
      <c r="M36" s="16"/>
    </row>
    <row r="37" spans="1:13" ht="29.25" customHeight="1">
      <c r="A37" s="81"/>
      <c r="B37" s="9" t="s">
        <v>50</v>
      </c>
      <c r="C37" s="10"/>
      <c r="D37" s="11"/>
      <c r="E37" s="8"/>
      <c r="F37" s="8"/>
      <c r="G37" s="2"/>
      <c r="H37" s="12" t="s">
        <v>3</v>
      </c>
      <c r="I37" s="171">
        <v>100</v>
      </c>
      <c r="J37" s="13" t="s">
        <v>51</v>
      </c>
      <c r="K37" s="83"/>
      <c r="L37" s="84"/>
      <c r="M37" s="16"/>
    </row>
    <row r="38" spans="1:13" ht="18">
      <c r="A38" s="49"/>
      <c r="B38" s="3"/>
      <c r="C38" s="3"/>
      <c r="D38" s="3"/>
      <c r="E38" s="3"/>
      <c r="F38" s="3"/>
      <c r="G38" s="3"/>
      <c r="H38" s="3"/>
      <c r="I38" s="85"/>
      <c r="J38" s="3"/>
      <c r="K38" s="3"/>
      <c r="L38" s="57"/>
      <c r="M38" s="16"/>
    </row>
    <row r="39" spans="1:13" ht="47.25" customHeight="1">
      <c r="A39" s="392" t="s">
        <v>5</v>
      </c>
      <c r="B39" s="402" t="s">
        <v>6</v>
      </c>
      <c r="C39" s="404" t="s">
        <v>7</v>
      </c>
      <c r="D39" s="395" t="s">
        <v>8</v>
      </c>
      <c r="E39" s="395"/>
      <c r="F39" s="395"/>
      <c r="G39" s="204" t="s">
        <v>9</v>
      </c>
      <c r="H39" s="204" t="s">
        <v>10</v>
      </c>
      <c r="I39" s="25" t="s">
        <v>11</v>
      </c>
      <c r="J39" s="26" t="s">
        <v>12</v>
      </c>
      <c r="K39" s="380" t="s">
        <v>114</v>
      </c>
      <c r="L39" s="412"/>
      <c r="M39" s="412"/>
    </row>
    <row r="40" spans="1:13" ht="33" customHeight="1">
      <c r="A40" s="407"/>
      <c r="B40" s="411"/>
      <c r="C40" s="405"/>
      <c r="D40" s="222" t="str">
        <f>WC!D8</f>
        <v>Nov'21</v>
      </c>
      <c r="E40" s="222" t="str">
        <f>WC!E8</f>
        <v>Dec'21</v>
      </c>
      <c r="F40" s="230" t="str">
        <f>WC!F8</f>
        <v>Jan'22</v>
      </c>
      <c r="G40" s="204" t="s">
        <v>14</v>
      </c>
      <c r="H40" s="204" t="s">
        <v>15</v>
      </c>
      <c r="I40" s="204" t="s">
        <v>15</v>
      </c>
      <c r="J40" s="26" t="s">
        <v>16</v>
      </c>
      <c r="K40" s="381"/>
      <c r="L40" s="412"/>
      <c r="M40" s="412"/>
    </row>
    <row r="41" spans="1:13" ht="34.5" customHeight="1">
      <c r="A41" s="172">
        <v>1</v>
      </c>
      <c r="B41" s="174" t="s">
        <v>78</v>
      </c>
      <c r="C41" s="211" t="s">
        <v>30</v>
      </c>
      <c r="D41" s="311">
        <v>37</v>
      </c>
      <c r="E41" s="311">
        <v>37</v>
      </c>
      <c r="F41" s="312">
        <v>0</v>
      </c>
      <c r="G41" s="326">
        <v>0</v>
      </c>
      <c r="H41" s="324">
        <v>0</v>
      </c>
      <c r="I41" s="329">
        <v>0</v>
      </c>
      <c r="J41" s="302">
        <f>F41*I41</f>
        <v>0</v>
      </c>
      <c r="K41" s="304" t="s">
        <v>37</v>
      </c>
      <c r="L41" s="387"/>
      <c r="M41" s="387"/>
    </row>
    <row r="42" spans="1:13" ht="34.5" customHeight="1">
      <c r="A42" s="172">
        <v>2</v>
      </c>
      <c r="B42" s="173" t="s">
        <v>79</v>
      </c>
      <c r="C42" s="211" t="s">
        <v>30</v>
      </c>
      <c r="D42" s="310">
        <v>34</v>
      </c>
      <c r="E42" s="310">
        <v>34</v>
      </c>
      <c r="F42" s="330">
        <v>34</v>
      </c>
      <c r="G42" s="326">
        <f t="shared" ref="G42:G48" si="2">F42-E42</f>
        <v>0</v>
      </c>
      <c r="H42" s="324">
        <v>250</v>
      </c>
      <c r="I42" s="329">
        <v>100</v>
      </c>
      <c r="J42" s="302">
        <f t="shared" ref="J42:J48" si="3">F42*I42</f>
        <v>3400</v>
      </c>
      <c r="K42" s="327" t="s">
        <v>37</v>
      </c>
      <c r="L42" s="387"/>
      <c r="M42" s="387"/>
    </row>
    <row r="43" spans="1:13" ht="34.5" customHeight="1">
      <c r="A43" s="172">
        <v>3</v>
      </c>
      <c r="B43" s="173" t="s">
        <v>88</v>
      </c>
      <c r="C43" s="211" t="s">
        <v>30</v>
      </c>
      <c r="D43" s="310">
        <v>35</v>
      </c>
      <c r="E43" s="310">
        <v>34</v>
      </c>
      <c r="F43" s="330">
        <v>35</v>
      </c>
      <c r="G43" s="333">
        <f t="shared" si="2"/>
        <v>1</v>
      </c>
      <c r="H43" s="324">
        <v>200</v>
      </c>
      <c r="I43" s="329">
        <v>0</v>
      </c>
      <c r="J43" s="302">
        <f t="shared" si="3"/>
        <v>0</v>
      </c>
      <c r="K43" s="327" t="s">
        <v>37</v>
      </c>
      <c r="L43" s="385"/>
      <c r="M43" s="386"/>
    </row>
    <row r="44" spans="1:13" ht="34.5" hidden="1" customHeight="1">
      <c r="A44" s="30"/>
      <c r="B44" s="62"/>
      <c r="C44" s="39"/>
      <c r="D44" s="118"/>
      <c r="E44" s="118"/>
      <c r="F44" s="272"/>
      <c r="G44" s="175">
        <f t="shared" si="2"/>
        <v>0</v>
      </c>
      <c r="H44" s="176"/>
      <c r="I44" s="177"/>
      <c r="J44" s="205">
        <f t="shared" si="3"/>
        <v>0</v>
      </c>
      <c r="K44" s="211"/>
      <c r="L44" s="387"/>
      <c r="M44" s="387"/>
    </row>
    <row r="45" spans="1:13" ht="34.5" hidden="1" customHeight="1">
      <c r="A45" s="30"/>
      <c r="B45" s="34"/>
      <c r="C45" s="39"/>
      <c r="D45" s="115"/>
      <c r="E45" s="115"/>
      <c r="F45" s="231"/>
      <c r="G45" s="175">
        <f t="shared" si="2"/>
        <v>0</v>
      </c>
      <c r="H45" s="30"/>
      <c r="I45" s="30"/>
      <c r="J45" s="205">
        <f t="shared" si="3"/>
        <v>0</v>
      </c>
      <c r="K45" s="211"/>
      <c r="L45" s="387"/>
      <c r="M45" s="387"/>
    </row>
    <row r="46" spans="1:13" ht="34.5" hidden="1" customHeight="1">
      <c r="A46" s="30"/>
      <c r="B46" s="34"/>
      <c r="C46" s="39"/>
      <c r="D46" s="115"/>
      <c r="E46" s="115"/>
      <c r="F46" s="231"/>
      <c r="G46" s="175">
        <f t="shared" si="2"/>
        <v>0</v>
      </c>
      <c r="H46" s="30"/>
      <c r="I46" s="30"/>
      <c r="J46" s="205">
        <f t="shared" si="3"/>
        <v>0</v>
      </c>
      <c r="K46" s="211"/>
      <c r="L46" s="435"/>
      <c r="M46" s="435"/>
    </row>
    <row r="47" spans="1:13" ht="34.5" hidden="1" customHeight="1">
      <c r="A47" s="30"/>
      <c r="B47" s="34"/>
      <c r="C47" s="39"/>
      <c r="D47" s="115"/>
      <c r="E47" s="115"/>
      <c r="F47" s="231"/>
      <c r="G47" s="175">
        <f t="shared" si="2"/>
        <v>0</v>
      </c>
      <c r="H47" s="30"/>
      <c r="I47" s="30"/>
      <c r="J47" s="205">
        <f t="shared" si="3"/>
        <v>0</v>
      </c>
      <c r="K47" s="211"/>
      <c r="L47" s="387"/>
      <c r="M47" s="387"/>
    </row>
    <row r="48" spans="1:13" ht="34.5" hidden="1" customHeight="1">
      <c r="A48" s="30"/>
      <c r="B48" s="34"/>
      <c r="C48" s="39"/>
      <c r="D48" s="115"/>
      <c r="E48" s="115"/>
      <c r="F48" s="231"/>
      <c r="G48" s="175">
        <f t="shared" si="2"/>
        <v>0</v>
      </c>
      <c r="H48" s="30"/>
      <c r="I48" s="30"/>
      <c r="J48" s="205">
        <f t="shared" si="3"/>
        <v>0</v>
      </c>
      <c r="K48" s="211"/>
      <c r="L48" s="400"/>
      <c r="M48" s="400"/>
    </row>
    <row r="49" spans="1:13" ht="41.25" customHeight="1">
      <c r="A49" s="73"/>
      <c r="B49" s="256"/>
      <c r="C49" s="256"/>
      <c r="D49" s="263"/>
      <c r="E49" s="263"/>
      <c r="F49" s="263"/>
      <c r="G49" s="237"/>
      <c r="H49" s="228">
        <f>SUM(H41:H48)</f>
        <v>450</v>
      </c>
      <c r="I49" s="228">
        <f>SUM(I41:I48)</f>
        <v>100</v>
      </c>
      <c r="J49" s="228">
        <f>SUM(J41:J48)</f>
        <v>3400</v>
      </c>
      <c r="K49" s="236"/>
      <c r="L49" s="428"/>
      <c r="M49" s="428"/>
    </row>
    <row r="50" spans="1:13" ht="40.5" customHeight="1">
      <c r="A50" s="73"/>
      <c r="B50" s="264"/>
      <c r="C50" s="264"/>
      <c r="D50" s="264"/>
      <c r="E50" s="264"/>
      <c r="F50" s="264"/>
      <c r="G50" s="264"/>
      <c r="H50" s="397" t="s">
        <v>33</v>
      </c>
      <c r="I50" s="397"/>
      <c r="J50" s="224">
        <f>J49/I49</f>
        <v>34</v>
      </c>
      <c r="K50" s="259" t="str">
        <f>K33</f>
        <v>(Jan'22)</v>
      </c>
      <c r="L50" s="418" t="s">
        <v>34</v>
      </c>
      <c r="M50" s="418"/>
    </row>
    <row r="51" spans="1:13" ht="39" customHeight="1">
      <c r="A51" s="73"/>
      <c r="B51" s="437" t="s">
        <v>119</v>
      </c>
      <c r="C51" s="437"/>
      <c r="D51" s="437"/>
      <c r="E51" s="437"/>
      <c r="F51" s="437"/>
      <c r="G51" s="437"/>
      <c r="H51" s="237"/>
      <c r="I51" s="237"/>
      <c r="J51" s="294">
        <v>34</v>
      </c>
      <c r="K51" s="259" t="str">
        <f>K34</f>
        <v>(Dec'21)</v>
      </c>
      <c r="L51" s="285">
        <f>(J50-J51)/J51</f>
        <v>0</v>
      </c>
      <c r="M51" s="343">
        <v>0</v>
      </c>
    </row>
    <row r="52" spans="1:13" ht="18">
      <c r="A52" s="102"/>
      <c r="B52" s="103"/>
      <c r="C52" s="103"/>
      <c r="D52" s="103"/>
      <c r="E52" s="103"/>
      <c r="F52" s="103"/>
      <c r="G52" s="103"/>
      <c r="H52" s="104"/>
      <c r="I52" s="104"/>
      <c r="J52" s="105"/>
      <c r="K52" s="106"/>
      <c r="L52" s="107"/>
      <c r="M52" s="108"/>
    </row>
    <row r="53" spans="1:13" ht="15.75">
      <c r="A53" s="5" t="str">
        <f>WC!A100</f>
        <v>Prepared by: Yi Hong (23/11/2021)</v>
      </c>
      <c r="B53" s="5"/>
      <c r="C53" s="5"/>
      <c r="D53" s="5"/>
      <c r="E53" s="5" t="s">
        <v>63</v>
      </c>
      <c r="F53" s="5"/>
      <c r="G53" s="5"/>
      <c r="H53" s="5"/>
      <c r="I53" s="5" t="s">
        <v>64</v>
      </c>
      <c r="J53" s="5"/>
      <c r="K53" s="5"/>
      <c r="L53" s="4"/>
      <c r="M53" s="5"/>
    </row>
    <row r="54" spans="1:13" ht="15.75">
      <c r="A54" s="5" t="s">
        <v>65</v>
      </c>
      <c r="B54" s="101"/>
      <c r="C54" s="101"/>
      <c r="D54" s="5"/>
      <c r="E54" s="5" t="s">
        <v>66</v>
      </c>
      <c r="F54" s="5"/>
      <c r="G54" s="5"/>
      <c r="H54" s="5"/>
      <c r="I54" s="5"/>
      <c r="J54" s="5"/>
      <c r="K54" s="5"/>
      <c r="L54" s="4"/>
      <c r="M54" s="5"/>
    </row>
  </sheetData>
  <mergeCells count="40">
    <mergeCell ref="H50:I50"/>
    <mergeCell ref="L50:M50"/>
    <mergeCell ref="B51:G51"/>
    <mergeCell ref="L49:M49"/>
    <mergeCell ref="L47:M47"/>
    <mergeCell ref="L48:M48"/>
    <mergeCell ref="L46:M46"/>
    <mergeCell ref="H33:I33"/>
    <mergeCell ref="L33:M33"/>
    <mergeCell ref="B34:I34"/>
    <mergeCell ref="K39:K40"/>
    <mergeCell ref="L41:M41"/>
    <mergeCell ref="L42:M42"/>
    <mergeCell ref="L43:M43"/>
    <mergeCell ref="L44:M44"/>
    <mergeCell ref="L45:M45"/>
    <mergeCell ref="A39:A40"/>
    <mergeCell ref="B39:B40"/>
    <mergeCell ref="C39:C40"/>
    <mergeCell ref="D39:F39"/>
    <mergeCell ref="L39:M40"/>
    <mergeCell ref="L19:M19"/>
    <mergeCell ref="L16:M16"/>
    <mergeCell ref="L17:M17"/>
    <mergeCell ref="L18:M18"/>
    <mergeCell ref="L10:M10"/>
    <mergeCell ref="L11:M11"/>
    <mergeCell ref="L12:M12"/>
    <mergeCell ref="L13:M13"/>
    <mergeCell ref="L14:M14"/>
    <mergeCell ref="L15:M15"/>
    <mergeCell ref="L9:M9"/>
    <mergeCell ref="K7:K8"/>
    <mergeCell ref="A3:D3"/>
    <mergeCell ref="E3:G3"/>
    <mergeCell ref="A7:A8"/>
    <mergeCell ref="B7:B8"/>
    <mergeCell ref="C7:C8"/>
    <mergeCell ref="D7:F7"/>
    <mergeCell ref="L7:M8"/>
  </mergeCells>
  <pageMargins left="0.7" right="0.7" top="0.75" bottom="0.75" header="0.3" footer="0.3"/>
  <pageSetup paperSize="9"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</sheetPr>
  <dimension ref="A1:M119"/>
  <sheetViews>
    <sheetView topLeftCell="A100" zoomScale="60" zoomScaleNormal="60" workbookViewId="0">
      <selection activeCell="C88" sqref="C88:C89"/>
    </sheetView>
  </sheetViews>
  <sheetFormatPr defaultRowHeight="15"/>
  <cols>
    <col min="2" max="2" width="53.7109375" bestFit="1" customWidth="1"/>
    <col min="3" max="3" width="31.140625" customWidth="1"/>
    <col min="4" max="7" width="18.5703125" customWidth="1"/>
    <col min="8" max="8" width="33" bestFit="1" customWidth="1"/>
    <col min="9" max="9" width="25" customWidth="1"/>
    <col min="10" max="10" width="24.28515625" customWidth="1"/>
    <col min="11" max="11" width="18.5703125" customWidth="1"/>
    <col min="12" max="12" width="23" customWidth="1"/>
    <col min="13" max="13" width="23.28515625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13" t="s">
        <v>100</v>
      </c>
      <c r="B3" s="413"/>
      <c r="C3" s="413"/>
      <c r="D3" s="413"/>
      <c r="E3" s="414" t="s">
        <v>112</v>
      </c>
      <c r="F3" s="414"/>
      <c r="G3" s="414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339">
        <v>200</v>
      </c>
      <c r="J5" s="13" t="s">
        <v>113</v>
      </c>
      <c r="K5" s="14"/>
      <c r="L5" s="5"/>
      <c r="M5" s="16"/>
    </row>
    <row r="6" spans="1:13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3"/>
      <c r="M6" s="16"/>
    </row>
    <row r="7" spans="1:13" ht="33" customHeight="1">
      <c r="A7" s="402" t="s">
        <v>5</v>
      </c>
      <c r="B7" s="404" t="s">
        <v>6</v>
      </c>
      <c r="C7" s="404" t="s">
        <v>7</v>
      </c>
      <c r="D7" s="381" t="s">
        <v>8</v>
      </c>
      <c r="E7" s="381"/>
      <c r="F7" s="381"/>
      <c r="G7" s="204" t="s">
        <v>9</v>
      </c>
      <c r="H7" s="204" t="s">
        <v>10</v>
      </c>
      <c r="I7" s="25" t="s">
        <v>11</v>
      </c>
      <c r="J7" s="26" t="s">
        <v>12</v>
      </c>
      <c r="K7" s="380" t="s">
        <v>114</v>
      </c>
      <c r="L7" s="384"/>
      <c r="M7" s="384"/>
    </row>
    <row r="8" spans="1:13" ht="33" customHeight="1">
      <c r="A8" s="411"/>
      <c r="B8" s="405"/>
      <c r="C8" s="405"/>
      <c r="D8" s="222" t="str">
        <f>WC!D8</f>
        <v>Nov'21</v>
      </c>
      <c r="E8" s="222" t="str">
        <f>WC!E8</f>
        <v>Dec'21</v>
      </c>
      <c r="F8" s="230" t="str">
        <f>WC!F8</f>
        <v>Jan'22</v>
      </c>
      <c r="G8" s="204" t="s">
        <v>14</v>
      </c>
      <c r="H8" s="204" t="s">
        <v>15</v>
      </c>
      <c r="I8" s="204" t="s">
        <v>15</v>
      </c>
      <c r="J8" s="26" t="s">
        <v>16</v>
      </c>
      <c r="K8" s="381"/>
      <c r="L8" s="384"/>
      <c r="M8" s="384"/>
    </row>
    <row r="9" spans="1:13" ht="34.5" customHeight="1">
      <c r="A9" s="179">
        <v>1</v>
      </c>
      <c r="B9" s="193" t="s">
        <v>25</v>
      </c>
      <c r="C9" s="181" t="s">
        <v>30</v>
      </c>
      <c r="D9" s="298">
        <v>248</v>
      </c>
      <c r="E9" s="299">
        <v>268</v>
      </c>
      <c r="F9" s="300">
        <v>275</v>
      </c>
      <c r="G9" s="301">
        <f>F9-E9</f>
        <v>7</v>
      </c>
      <c r="H9" s="302">
        <v>300</v>
      </c>
      <c r="I9" s="302">
        <v>0</v>
      </c>
      <c r="J9" s="303">
        <f>F9*I9</f>
        <v>0</v>
      </c>
      <c r="K9" s="304" t="s">
        <v>20</v>
      </c>
      <c r="L9" s="435"/>
      <c r="M9" s="435"/>
    </row>
    <row r="10" spans="1:13" ht="34.5" hidden="1" customHeight="1">
      <c r="A10" s="179"/>
      <c r="B10" s="201" t="s">
        <v>83</v>
      </c>
      <c r="C10" s="181" t="s">
        <v>19</v>
      </c>
      <c r="D10" s="298">
        <v>0</v>
      </c>
      <c r="E10" s="299">
        <v>0</v>
      </c>
      <c r="F10" s="300">
        <v>0</v>
      </c>
      <c r="G10" s="302">
        <f t="shared" ref="G10:G15" si="0">F10-E10</f>
        <v>0</v>
      </c>
      <c r="H10" s="302"/>
      <c r="I10" s="302"/>
      <c r="J10" s="303">
        <f t="shared" ref="J10:J20" si="1">F10*I10</f>
        <v>0</v>
      </c>
      <c r="K10" s="304" t="s">
        <v>20</v>
      </c>
      <c r="L10" s="387"/>
      <c r="M10" s="387"/>
    </row>
    <row r="11" spans="1:13" ht="34.5" customHeight="1">
      <c r="A11" s="179">
        <v>2</v>
      </c>
      <c r="B11" s="201" t="s">
        <v>84</v>
      </c>
      <c r="C11" s="181" t="s">
        <v>19</v>
      </c>
      <c r="D11" s="298">
        <v>265</v>
      </c>
      <c r="E11" s="299">
        <v>268</v>
      </c>
      <c r="F11" s="300">
        <v>275</v>
      </c>
      <c r="G11" s="301">
        <f t="shared" si="0"/>
        <v>7</v>
      </c>
      <c r="H11" s="302">
        <v>200</v>
      </c>
      <c r="I11" s="302">
        <v>200</v>
      </c>
      <c r="J11" s="303">
        <f t="shared" si="1"/>
        <v>55000</v>
      </c>
      <c r="K11" s="304" t="s">
        <v>20</v>
      </c>
      <c r="L11" s="435"/>
      <c r="M11" s="435"/>
    </row>
    <row r="12" spans="1:13" ht="34.5" customHeight="1">
      <c r="A12" s="179">
        <v>3</v>
      </c>
      <c r="B12" s="201" t="s">
        <v>85</v>
      </c>
      <c r="C12" s="181" t="s">
        <v>30</v>
      </c>
      <c r="D12" s="298">
        <v>285</v>
      </c>
      <c r="E12" s="299">
        <v>300</v>
      </c>
      <c r="F12" s="300">
        <v>300</v>
      </c>
      <c r="G12" s="302">
        <f t="shared" si="0"/>
        <v>0</v>
      </c>
      <c r="H12" s="302">
        <v>80</v>
      </c>
      <c r="I12" s="302">
        <v>0</v>
      </c>
      <c r="J12" s="303">
        <f t="shared" si="1"/>
        <v>0</v>
      </c>
      <c r="K12" s="304" t="s">
        <v>20</v>
      </c>
      <c r="L12" s="446"/>
      <c r="M12" s="447"/>
    </row>
    <row r="13" spans="1:13" ht="34.5" hidden="1" customHeight="1">
      <c r="A13" s="179"/>
      <c r="B13" s="182" t="s">
        <v>86</v>
      </c>
      <c r="C13" s="181" t="s">
        <v>30</v>
      </c>
      <c r="D13" s="305"/>
      <c r="E13" s="299"/>
      <c r="F13" s="300"/>
      <c r="G13" s="302">
        <f t="shared" si="0"/>
        <v>0</v>
      </c>
      <c r="H13" s="302"/>
      <c r="I13" s="306"/>
      <c r="J13" s="303">
        <f t="shared" si="1"/>
        <v>0</v>
      </c>
      <c r="K13" s="304" t="s">
        <v>20</v>
      </c>
      <c r="L13" s="387"/>
      <c r="M13" s="387"/>
    </row>
    <row r="14" spans="1:13" ht="34.5" customHeight="1">
      <c r="A14" s="179">
        <v>4</v>
      </c>
      <c r="B14" s="182" t="s">
        <v>87</v>
      </c>
      <c r="C14" s="181" t="s">
        <v>30</v>
      </c>
      <c r="D14" s="305">
        <v>265</v>
      </c>
      <c r="E14" s="299">
        <v>275</v>
      </c>
      <c r="F14" s="300">
        <v>280</v>
      </c>
      <c r="G14" s="301">
        <f t="shared" si="0"/>
        <v>5</v>
      </c>
      <c r="H14" s="302">
        <v>300</v>
      </c>
      <c r="I14" s="306">
        <v>0</v>
      </c>
      <c r="J14" s="303">
        <f t="shared" si="1"/>
        <v>0</v>
      </c>
      <c r="K14" s="304" t="s">
        <v>20</v>
      </c>
      <c r="L14" s="387"/>
      <c r="M14" s="387"/>
    </row>
    <row r="15" spans="1:13" ht="34.5" hidden="1" customHeight="1">
      <c r="A15" s="179"/>
      <c r="B15" s="182" t="s">
        <v>29</v>
      </c>
      <c r="C15" s="181" t="s">
        <v>30</v>
      </c>
      <c r="D15" s="183">
        <v>0</v>
      </c>
      <c r="E15" s="180">
        <v>0</v>
      </c>
      <c r="F15" s="231"/>
      <c r="G15" s="205">
        <f t="shared" si="0"/>
        <v>0</v>
      </c>
      <c r="H15" s="184"/>
      <c r="I15" s="185"/>
      <c r="J15" s="273">
        <f t="shared" si="1"/>
        <v>0</v>
      </c>
      <c r="K15" s="217" t="s">
        <v>20</v>
      </c>
      <c r="L15" s="387"/>
      <c r="M15" s="387"/>
    </row>
    <row r="16" spans="1:13" ht="34.5" hidden="1" customHeight="1">
      <c r="A16" s="28"/>
      <c r="B16" s="120"/>
      <c r="C16" s="119"/>
      <c r="D16" s="123"/>
      <c r="E16" s="115"/>
      <c r="F16" s="231"/>
      <c r="G16" s="121"/>
      <c r="H16" s="32"/>
      <c r="I16" s="124"/>
      <c r="J16" s="273">
        <f t="shared" si="1"/>
        <v>0</v>
      </c>
      <c r="K16" s="217"/>
      <c r="L16" s="447"/>
      <c r="M16" s="447"/>
    </row>
    <row r="17" spans="1:13" ht="34.5" hidden="1" customHeight="1">
      <c r="A17" s="28"/>
      <c r="B17" s="120"/>
      <c r="C17" s="119"/>
      <c r="D17" s="123"/>
      <c r="E17" s="115"/>
      <c r="F17" s="231"/>
      <c r="G17" s="122"/>
      <c r="H17" s="32"/>
      <c r="I17" s="124"/>
      <c r="J17" s="273">
        <f t="shared" si="1"/>
        <v>0</v>
      </c>
      <c r="K17" s="217"/>
      <c r="L17" s="447"/>
      <c r="M17" s="447"/>
    </row>
    <row r="18" spans="1:13" ht="34.5" hidden="1" customHeight="1">
      <c r="A18" s="28"/>
      <c r="B18" s="120"/>
      <c r="C18" s="119"/>
      <c r="D18" s="123"/>
      <c r="E18" s="115"/>
      <c r="F18" s="231"/>
      <c r="G18" s="121"/>
      <c r="H18" s="32"/>
      <c r="I18" s="124"/>
      <c r="J18" s="273">
        <f t="shared" si="1"/>
        <v>0</v>
      </c>
      <c r="K18" s="217"/>
      <c r="L18" s="387"/>
      <c r="M18" s="387"/>
    </row>
    <row r="19" spans="1:13" ht="34.5" hidden="1" customHeight="1">
      <c r="A19" s="28"/>
      <c r="B19" s="34"/>
      <c r="C19" s="30"/>
      <c r="D19" s="115"/>
      <c r="E19" s="115"/>
      <c r="F19" s="231"/>
      <c r="G19" s="31"/>
      <c r="H19" s="32"/>
      <c r="I19" s="32"/>
      <c r="J19" s="273">
        <f t="shared" si="1"/>
        <v>0</v>
      </c>
      <c r="K19" s="211"/>
      <c r="L19" s="387"/>
      <c r="M19" s="387"/>
    </row>
    <row r="20" spans="1:13" ht="34.5" hidden="1" customHeight="1">
      <c r="A20" s="28"/>
      <c r="B20" s="34"/>
      <c r="C20" s="30"/>
      <c r="D20" s="115"/>
      <c r="E20" s="115"/>
      <c r="F20" s="231"/>
      <c r="G20" s="31"/>
      <c r="H20" s="32"/>
      <c r="I20" s="32"/>
      <c r="J20" s="273">
        <f t="shared" si="1"/>
        <v>0</v>
      </c>
      <c r="K20" s="211"/>
      <c r="L20" s="387"/>
      <c r="M20" s="387"/>
    </row>
    <row r="21" spans="1:13" ht="34.5" customHeight="1">
      <c r="A21" s="269"/>
      <c r="B21" s="253"/>
      <c r="C21" s="253"/>
      <c r="D21" s="253"/>
      <c r="E21" s="253"/>
      <c r="F21" s="253"/>
      <c r="G21" s="237"/>
      <c r="H21" s="228">
        <f>SUM(H9:H20)</f>
        <v>880</v>
      </c>
      <c r="I21" s="228">
        <f>SUM(I9:I20)</f>
        <v>200</v>
      </c>
      <c r="J21" s="247">
        <f>SUM(J9:J20)</f>
        <v>55000</v>
      </c>
      <c r="K21" s="255"/>
      <c r="L21" s="436"/>
      <c r="M21" s="436"/>
    </row>
    <row r="22" spans="1:13" ht="34.5" customHeight="1">
      <c r="A22" s="275"/>
      <c r="B22" s="253"/>
      <c r="C22" s="253"/>
      <c r="D22" s="253"/>
      <c r="E22" s="253"/>
      <c r="F22" s="253"/>
      <c r="G22" s="237"/>
      <c r="H22" s="228"/>
      <c r="I22" s="228"/>
      <c r="J22" s="247"/>
      <c r="K22" s="255"/>
      <c r="L22" s="358"/>
      <c r="M22" s="358"/>
    </row>
    <row r="23" spans="1:13" ht="34.5" customHeight="1">
      <c r="A23" s="275"/>
      <c r="B23" s="253"/>
      <c r="C23" s="253"/>
      <c r="D23" s="253"/>
      <c r="E23" s="253"/>
      <c r="F23" s="253"/>
      <c r="G23" s="237"/>
      <c r="H23" s="228"/>
      <c r="I23" s="228"/>
      <c r="J23" s="247"/>
      <c r="K23" s="255"/>
      <c r="L23" s="358"/>
      <c r="M23" s="358"/>
    </row>
    <row r="24" spans="1:13" ht="34.5" customHeight="1">
      <c r="A24" s="275"/>
      <c r="B24" s="253"/>
      <c r="C24" s="253"/>
      <c r="D24" s="253"/>
      <c r="E24" s="253"/>
      <c r="F24" s="253"/>
      <c r="G24" s="237"/>
      <c r="H24" s="228"/>
      <c r="I24" s="228"/>
      <c r="J24" s="247"/>
      <c r="K24" s="255"/>
      <c r="L24" s="358"/>
      <c r="M24" s="358"/>
    </row>
    <row r="25" spans="1:13" ht="34.5" customHeight="1">
      <c r="A25" s="275"/>
      <c r="B25" s="253"/>
      <c r="C25" s="253"/>
      <c r="D25" s="253"/>
      <c r="E25" s="253"/>
      <c r="F25" s="253"/>
      <c r="G25" s="237"/>
      <c r="H25" s="228"/>
      <c r="I25" s="228"/>
      <c r="J25" s="247"/>
      <c r="K25" s="255"/>
      <c r="L25" s="358"/>
      <c r="M25" s="358"/>
    </row>
    <row r="26" spans="1:13" ht="34.5" customHeight="1">
      <c r="A26" s="275"/>
      <c r="B26" s="253"/>
      <c r="C26" s="253"/>
      <c r="D26" s="253"/>
      <c r="E26" s="253"/>
      <c r="F26" s="253"/>
      <c r="G26" s="237"/>
      <c r="H26" s="228"/>
      <c r="I26" s="228"/>
      <c r="J26" s="247"/>
      <c r="K26" s="255"/>
      <c r="L26" s="358"/>
      <c r="M26" s="358"/>
    </row>
    <row r="27" spans="1:13" ht="34.5" customHeight="1">
      <c r="A27" s="275"/>
      <c r="B27" s="253"/>
      <c r="C27" s="253"/>
      <c r="D27" s="253"/>
      <c r="E27" s="253"/>
      <c r="F27" s="253"/>
      <c r="G27" s="237"/>
      <c r="H27" s="228"/>
      <c r="I27" s="228"/>
      <c r="J27" s="247"/>
      <c r="K27" s="255"/>
      <c r="L27" s="358"/>
      <c r="M27" s="358"/>
    </row>
    <row r="28" spans="1:13" ht="34.5" customHeight="1">
      <c r="A28" s="275"/>
      <c r="B28" s="256"/>
      <c r="C28" s="256"/>
      <c r="D28" s="257"/>
      <c r="E28" s="257"/>
      <c r="F28" s="257"/>
      <c r="G28" s="257"/>
      <c r="H28" s="397" t="s">
        <v>33</v>
      </c>
      <c r="I28" s="397"/>
      <c r="J28" s="258">
        <f>J21/I21</f>
        <v>275</v>
      </c>
      <c r="K28" s="225" t="str">
        <f>WC!K29</f>
        <v>(Jan'22)</v>
      </c>
      <c r="L28" s="398" t="s">
        <v>34</v>
      </c>
      <c r="M28" s="398"/>
    </row>
    <row r="29" spans="1:13" ht="34.5" customHeight="1">
      <c r="A29" s="270"/>
      <c r="B29" s="455" t="s">
        <v>135</v>
      </c>
      <c r="C29" s="456"/>
      <c r="D29" s="456"/>
      <c r="E29" s="456"/>
      <c r="F29" s="456"/>
      <c r="G29" s="457"/>
      <c r="H29" s="237"/>
      <c r="I29" s="237"/>
      <c r="J29" s="276">
        <v>268</v>
      </c>
      <c r="K29" s="225" t="str">
        <f>WC!K30</f>
        <v>(Dec'21)</v>
      </c>
      <c r="L29" s="341">
        <f>(J28-J29)/J29</f>
        <v>2.6119402985074626E-2</v>
      </c>
      <c r="M29" s="345" t="s">
        <v>153</v>
      </c>
    </row>
    <row r="30" spans="1:13" ht="34.5" customHeight="1">
      <c r="A30" s="248"/>
      <c r="B30" s="367"/>
      <c r="C30" s="367"/>
      <c r="D30" s="367"/>
      <c r="E30" s="367"/>
      <c r="F30" s="367"/>
      <c r="G30" s="367"/>
      <c r="H30" s="368"/>
      <c r="I30" s="368"/>
      <c r="J30" s="369"/>
      <c r="K30" s="370"/>
      <c r="L30" s="371"/>
      <c r="M30" s="372"/>
    </row>
    <row r="32" spans="1:13" ht="33">
      <c r="A32" s="46"/>
      <c r="B32" s="9" t="s">
        <v>35</v>
      </c>
      <c r="C32" s="10"/>
      <c r="D32" s="11"/>
      <c r="E32" s="8"/>
      <c r="F32" s="8"/>
      <c r="G32" s="2"/>
      <c r="H32" s="12" t="s">
        <v>3</v>
      </c>
      <c r="I32" s="45"/>
      <c r="J32" s="13" t="s">
        <v>36</v>
      </c>
      <c r="K32" s="47"/>
      <c r="L32" s="48"/>
      <c r="M32" s="16"/>
    </row>
    <row r="33" spans="1:13" ht="20.25">
      <c r="A33" s="49"/>
      <c r="B33" s="15"/>
      <c r="C33" s="15"/>
      <c r="D33" s="15"/>
      <c r="E33" s="15"/>
      <c r="F33" s="15"/>
      <c r="G33" s="15"/>
      <c r="H33" s="50"/>
      <c r="I33" s="20"/>
      <c r="J33" s="51"/>
      <c r="K33" s="52"/>
      <c r="L33" s="53"/>
      <c r="M33" s="16"/>
    </row>
    <row r="34" spans="1:13" ht="33" customHeight="1">
      <c r="A34" s="402" t="s">
        <v>5</v>
      </c>
      <c r="B34" s="404" t="s">
        <v>6</v>
      </c>
      <c r="C34" s="404" t="s">
        <v>7</v>
      </c>
      <c r="D34" s="381" t="s">
        <v>8</v>
      </c>
      <c r="E34" s="381"/>
      <c r="F34" s="381"/>
      <c r="G34" s="204" t="s">
        <v>9</v>
      </c>
      <c r="H34" s="204" t="s">
        <v>10</v>
      </c>
      <c r="I34" s="25" t="s">
        <v>11</v>
      </c>
      <c r="J34" s="26" t="s">
        <v>12</v>
      </c>
      <c r="K34" s="380" t="s">
        <v>114</v>
      </c>
      <c r="L34" s="406"/>
      <c r="M34" s="406"/>
    </row>
    <row r="35" spans="1:13" ht="33" customHeight="1">
      <c r="A35" s="411"/>
      <c r="B35" s="405"/>
      <c r="C35" s="405"/>
      <c r="D35" s="222" t="s">
        <v>108</v>
      </c>
      <c r="E35" s="222" t="s">
        <v>109</v>
      </c>
      <c r="F35" s="230" t="s">
        <v>111</v>
      </c>
      <c r="G35" s="204" t="s">
        <v>14</v>
      </c>
      <c r="H35" s="204" t="s">
        <v>15</v>
      </c>
      <c r="I35" s="204" t="s">
        <v>15</v>
      </c>
      <c r="J35" s="26" t="s">
        <v>16</v>
      </c>
      <c r="K35" s="381"/>
      <c r="L35" s="406"/>
      <c r="M35" s="406"/>
    </row>
    <row r="36" spans="1:13" ht="34.5" customHeight="1">
      <c r="A36" s="61">
        <v>1</v>
      </c>
      <c r="B36" s="62"/>
      <c r="C36" s="63"/>
      <c r="D36" s="64"/>
      <c r="E36" s="115"/>
      <c r="F36" s="231"/>
      <c r="G36" s="65"/>
      <c r="H36" s="66"/>
      <c r="I36" s="66"/>
      <c r="J36" s="135">
        <f>F36*I36</f>
        <v>0</v>
      </c>
      <c r="K36" s="217"/>
      <c r="L36" s="387"/>
      <c r="M36" s="387"/>
    </row>
    <row r="37" spans="1:13" ht="34.5" customHeight="1">
      <c r="A37" s="67">
        <v>2</v>
      </c>
      <c r="B37" s="68"/>
      <c r="C37" s="69"/>
      <c r="D37" s="115"/>
      <c r="E37" s="115"/>
      <c r="F37" s="231"/>
      <c r="G37" s="65"/>
      <c r="H37" s="66"/>
      <c r="I37" s="66"/>
      <c r="J37" s="135">
        <f t="shared" ref="J37:J40" si="2">F37*I37</f>
        <v>0</v>
      </c>
      <c r="K37" s="217"/>
      <c r="L37" s="387"/>
      <c r="M37" s="387"/>
    </row>
    <row r="38" spans="1:13" ht="34.5" customHeight="1">
      <c r="A38" s="61">
        <v>3</v>
      </c>
      <c r="B38" s="70"/>
      <c r="C38" s="30"/>
      <c r="D38" s="115"/>
      <c r="E38" s="115"/>
      <c r="F38" s="231"/>
      <c r="G38" s="65"/>
      <c r="H38" s="71"/>
      <c r="I38" s="71"/>
      <c r="J38" s="135">
        <f t="shared" si="2"/>
        <v>0</v>
      </c>
      <c r="K38" s="217"/>
      <c r="L38" s="387"/>
      <c r="M38" s="387"/>
    </row>
    <row r="39" spans="1:13" ht="34.5" customHeight="1">
      <c r="A39" s="67">
        <v>4</v>
      </c>
      <c r="B39" s="72"/>
      <c r="C39" s="30"/>
      <c r="D39" s="115"/>
      <c r="E39" s="115"/>
      <c r="F39" s="231"/>
      <c r="G39" s="65"/>
      <c r="H39" s="66"/>
      <c r="I39" s="66"/>
      <c r="J39" s="135">
        <f t="shared" si="2"/>
        <v>0</v>
      </c>
      <c r="K39" s="217"/>
      <c r="L39" s="387"/>
      <c r="M39" s="387"/>
    </row>
    <row r="40" spans="1:13" ht="34.5" customHeight="1">
      <c r="A40" s="61">
        <v>5</v>
      </c>
      <c r="B40" s="72"/>
      <c r="C40" s="30"/>
      <c r="D40" s="115"/>
      <c r="E40" s="115"/>
      <c r="F40" s="231"/>
      <c r="G40" s="65"/>
      <c r="H40" s="66"/>
      <c r="I40" s="66"/>
      <c r="J40" s="135">
        <f t="shared" si="2"/>
        <v>0</v>
      </c>
      <c r="K40" s="217"/>
      <c r="L40" s="435"/>
      <c r="M40" s="435"/>
    </row>
    <row r="41" spans="1:13" ht="35.25" customHeight="1">
      <c r="A41" s="41"/>
      <c r="B41" s="253"/>
      <c r="C41" s="253"/>
      <c r="D41" s="253"/>
      <c r="E41" s="253"/>
      <c r="F41" s="253"/>
      <c r="G41" s="237"/>
      <c r="H41" s="228">
        <f>SUM(H36:H40)</f>
        <v>0</v>
      </c>
      <c r="I41" s="228">
        <f>SUM(I36:I40)</f>
        <v>0</v>
      </c>
      <c r="J41" s="247">
        <f>SUM(J36:J40)</f>
        <v>0</v>
      </c>
      <c r="K41" s="255"/>
      <c r="L41" s="434"/>
      <c r="M41" s="434"/>
    </row>
    <row r="42" spans="1:13" ht="35.25" customHeight="1">
      <c r="A42" s="41"/>
      <c r="B42" s="253"/>
      <c r="C42" s="253"/>
      <c r="D42" s="253"/>
      <c r="E42" s="253"/>
      <c r="F42" s="253"/>
      <c r="G42" s="237"/>
      <c r="H42" s="228"/>
      <c r="I42" s="228"/>
      <c r="J42" s="247"/>
      <c r="K42" s="255"/>
      <c r="L42" s="359"/>
      <c r="M42" s="359"/>
    </row>
    <row r="43" spans="1:13" ht="35.25" customHeight="1">
      <c r="A43" s="41"/>
      <c r="B43" s="253"/>
      <c r="C43" s="253"/>
      <c r="D43" s="253"/>
      <c r="E43" s="253"/>
      <c r="F43" s="253"/>
      <c r="G43" s="237"/>
      <c r="H43" s="228"/>
      <c r="I43" s="228"/>
      <c r="J43" s="247"/>
      <c r="K43" s="255"/>
      <c r="L43" s="359"/>
      <c r="M43" s="359"/>
    </row>
    <row r="44" spans="1:13" ht="35.25" customHeight="1">
      <c r="A44" s="41"/>
      <c r="B44" s="253"/>
      <c r="C44" s="253"/>
      <c r="D44" s="253"/>
      <c r="E44" s="253"/>
      <c r="F44" s="253"/>
      <c r="G44" s="237"/>
      <c r="H44" s="228"/>
      <c r="I44" s="228"/>
      <c r="J44" s="247"/>
      <c r="K44" s="255"/>
      <c r="L44" s="359"/>
      <c r="M44" s="359"/>
    </row>
    <row r="45" spans="1:13" ht="35.25" customHeight="1">
      <c r="A45" s="41"/>
      <c r="B45" s="253"/>
      <c r="C45" s="253"/>
      <c r="D45" s="253"/>
      <c r="E45" s="253"/>
      <c r="F45" s="253"/>
      <c r="G45" s="237"/>
      <c r="H45" s="228"/>
      <c r="I45" s="228"/>
      <c r="J45" s="247"/>
      <c r="K45" s="255"/>
      <c r="L45" s="359"/>
      <c r="M45" s="359"/>
    </row>
    <row r="46" spans="1:13" ht="35.25" customHeight="1">
      <c r="A46" s="41"/>
      <c r="B46" s="253"/>
      <c r="C46" s="253"/>
      <c r="D46" s="253"/>
      <c r="E46" s="253"/>
      <c r="F46" s="253"/>
      <c r="G46" s="237"/>
      <c r="H46" s="228"/>
      <c r="I46" s="228"/>
      <c r="J46" s="247"/>
      <c r="K46" s="255"/>
      <c r="L46" s="359"/>
      <c r="M46" s="359"/>
    </row>
    <row r="47" spans="1:13" ht="35.25" customHeight="1">
      <c r="A47" s="41"/>
      <c r="B47" s="253"/>
      <c r="C47" s="253"/>
      <c r="D47" s="253"/>
      <c r="E47" s="253"/>
      <c r="F47" s="253"/>
      <c r="G47" s="237"/>
      <c r="H47" s="228"/>
      <c r="I47" s="228"/>
      <c r="J47" s="247"/>
      <c r="K47" s="255"/>
      <c r="L47" s="359"/>
      <c r="M47" s="359"/>
    </row>
    <row r="48" spans="1:13" ht="35.25" customHeight="1">
      <c r="A48" s="41"/>
      <c r="B48" s="253"/>
      <c r="C48" s="253"/>
      <c r="D48" s="253"/>
      <c r="E48" s="253"/>
      <c r="F48" s="253"/>
      <c r="G48" s="237"/>
      <c r="H48" s="228"/>
      <c r="I48" s="228"/>
      <c r="J48" s="247"/>
      <c r="K48" s="255"/>
      <c r="L48" s="359"/>
      <c r="M48" s="359"/>
    </row>
    <row r="49" spans="1:13" ht="35.25" customHeight="1">
      <c r="A49" s="41"/>
      <c r="B49" s="253"/>
      <c r="C49" s="253"/>
      <c r="D49" s="253"/>
      <c r="E49" s="253"/>
      <c r="F49" s="253"/>
      <c r="G49" s="237"/>
      <c r="H49" s="228"/>
      <c r="I49" s="228"/>
      <c r="J49" s="247"/>
      <c r="K49" s="255"/>
      <c r="L49" s="359"/>
      <c r="M49" s="359"/>
    </row>
    <row r="50" spans="1:13" ht="35.25" customHeight="1">
      <c r="A50" s="41"/>
      <c r="B50" s="253"/>
      <c r="C50" s="253"/>
      <c r="D50" s="253"/>
      <c r="E50" s="253"/>
      <c r="F50" s="253"/>
      <c r="G50" s="237"/>
      <c r="H50" s="228"/>
      <c r="I50" s="228"/>
      <c r="J50" s="247"/>
      <c r="K50" s="255"/>
      <c r="L50" s="359"/>
      <c r="M50" s="359"/>
    </row>
    <row r="51" spans="1:13" ht="35.25" customHeight="1">
      <c r="A51" s="41"/>
      <c r="B51" s="253"/>
      <c r="C51" s="253"/>
      <c r="D51" s="253"/>
      <c r="E51" s="253"/>
      <c r="F51" s="253"/>
      <c r="G51" s="237"/>
      <c r="H51" s="228"/>
      <c r="I51" s="228"/>
      <c r="J51" s="247"/>
      <c r="K51" s="255"/>
      <c r="L51" s="359"/>
      <c r="M51" s="359"/>
    </row>
    <row r="52" spans="1:13" ht="35.25" customHeight="1">
      <c r="A52" s="41"/>
      <c r="B52" s="253"/>
      <c r="C52" s="253"/>
      <c r="D52" s="253"/>
      <c r="E52" s="253"/>
      <c r="F52" s="253"/>
      <c r="G52" s="237"/>
      <c r="H52" s="228"/>
      <c r="I52" s="228"/>
      <c r="J52" s="247"/>
      <c r="K52" s="255"/>
      <c r="L52" s="359"/>
      <c r="M52" s="359"/>
    </row>
    <row r="53" spans="1:13" ht="35.25" customHeight="1">
      <c r="A53" s="41"/>
      <c r="B53" s="253"/>
      <c r="C53" s="253"/>
      <c r="D53" s="253"/>
      <c r="E53" s="253"/>
      <c r="F53" s="253"/>
      <c r="G53" s="237"/>
      <c r="H53" s="228"/>
      <c r="I53" s="228"/>
      <c r="J53" s="247"/>
      <c r="K53" s="255"/>
      <c r="L53" s="359"/>
      <c r="M53" s="359"/>
    </row>
    <row r="54" spans="1:13" ht="35.25" customHeight="1">
      <c r="A54" s="41"/>
      <c r="B54" s="253"/>
      <c r="C54" s="253"/>
      <c r="D54" s="253"/>
      <c r="E54" s="253"/>
      <c r="F54" s="253"/>
      <c r="G54" s="237"/>
      <c r="H54" s="228"/>
      <c r="I54" s="228"/>
      <c r="J54" s="247"/>
      <c r="K54" s="255"/>
      <c r="L54" s="359"/>
      <c r="M54" s="359"/>
    </row>
    <row r="55" spans="1:13" ht="35.25" customHeight="1">
      <c r="A55" s="41"/>
      <c r="B55" s="253"/>
      <c r="C55" s="253"/>
      <c r="D55" s="253"/>
      <c r="E55" s="253"/>
      <c r="F55" s="253"/>
      <c r="G55" s="237"/>
      <c r="H55" s="228"/>
      <c r="I55" s="228"/>
      <c r="J55" s="247"/>
      <c r="K55" s="255"/>
      <c r="L55" s="359"/>
      <c r="M55" s="359"/>
    </row>
    <row r="56" spans="1:13" ht="35.25" customHeight="1">
      <c r="A56" s="41"/>
      <c r="B56" s="253"/>
      <c r="C56" s="253"/>
      <c r="D56" s="253"/>
      <c r="E56" s="253"/>
      <c r="F56" s="253"/>
      <c r="G56" s="237"/>
      <c r="H56" s="228"/>
      <c r="I56" s="228"/>
      <c r="J56" s="247"/>
      <c r="K56" s="255"/>
      <c r="L56" s="359"/>
      <c r="M56" s="359"/>
    </row>
    <row r="57" spans="1:13" ht="35.25" customHeight="1">
      <c r="A57" s="41"/>
      <c r="B57" s="253"/>
      <c r="C57" s="253"/>
      <c r="D57" s="253"/>
      <c r="E57" s="253"/>
      <c r="F57" s="253"/>
      <c r="G57" s="237"/>
      <c r="H57" s="228"/>
      <c r="I57" s="228"/>
      <c r="J57" s="247"/>
      <c r="K57" s="255"/>
      <c r="L57" s="359"/>
      <c r="M57" s="359"/>
    </row>
    <row r="58" spans="1:13" ht="35.25" customHeight="1">
      <c r="A58" s="41"/>
      <c r="B58" s="253"/>
      <c r="C58" s="253"/>
      <c r="D58" s="253"/>
      <c r="E58" s="253"/>
      <c r="F58" s="253"/>
      <c r="G58" s="237"/>
      <c r="H58" s="228"/>
      <c r="I58" s="228"/>
      <c r="J58" s="247"/>
      <c r="K58" s="255"/>
      <c r="L58" s="359"/>
      <c r="M58" s="359"/>
    </row>
    <row r="59" spans="1:13" ht="35.25" customHeight="1">
      <c r="A59" s="41"/>
      <c r="B59" s="253"/>
      <c r="C59" s="253"/>
      <c r="D59" s="253"/>
      <c r="E59" s="253"/>
      <c r="F59" s="253"/>
      <c r="G59" s="237"/>
      <c r="H59" s="228"/>
      <c r="I59" s="228"/>
      <c r="J59" s="247"/>
      <c r="K59" s="255"/>
      <c r="L59" s="359"/>
      <c r="M59" s="359"/>
    </row>
    <row r="60" spans="1:13" ht="34.5" customHeight="1">
      <c r="A60" s="41"/>
      <c r="B60" s="256"/>
      <c r="C60" s="256"/>
      <c r="D60" s="256"/>
      <c r="E60" s="257"/>
      <c r="F60" s="257"/>
      <c r="G60" s="257"/>
      <c r="H60" s="441" t="s">
        <v>33</v>
      </c>
      <c r="I60" s="441"/>
      <c r="J60" s="258" t="e">
        <f>J41/I41</f>
        <v>#DIV/0!</v>
      </c>
      <c r="K60" s="225" t="str">
        <f>K28</f>
        <v>(Jan'22)</v>
      </c>
      <c r="L60" s="398" t="s">
        <v>34</v>
      </c>
      <c r="M60" s="398"/>
    </row>
    <row r="61" spans="1:13" ht="29.25" customHeight="1">
      <c r="A61" s="44"/>
      <c r="B61" s="451" t="s">
        <v>48</v>
      </c>
      <c r="C61" s="452"/>
      <c r="D61" s="452"/>
      <c r="E61" s="452"/>
      <c r="F61" s="452"/>
      <c r="G61" s="453"/>
      <c r="H61" s="261"/>
      <c r="I61" s="261"/>
      <c r="J61" s="246">
        <v>0</v>
      </c>
      <c r="K61" s="225" t="str">
        <f>K29</f>
        <v>(Dec'21)</v>
      </c>
      <c r="L61" s="234" t="e">
        <f>(J60-J61)/J61</f>
        <v>#DIV/0!</v>
      </c>
      <c r="M61" s="277" t="s">
        <v>49</v>
      </c>
    </row>
    <row r="62" spans="1:13" ht="20.25">
      <c r="A62" s="49"/>
      <c r="B62" s="3"/>
      <c r="C62" s="3"/>
      <c r="D62" s="3"/>
      <c r="E62" s="3"/>
      <c r="F62" s="3"/>
      <c r="G62" s="3"/>
      <c r="H62" s="14"/>
      <c r="I62" s="3"/>
      <c r="J62" s="3"/>
      <c r="K62" s="3"/>
      <c r="L62" s="57"/>
      <c r="M62" s="16"/>
    </row>
    <row r="63" spans="1:13" ht="30" customHeight="1">
      <c r="A63" s="81"/>
      <c r="B63" s="9" t="s">
        <v>50</v>
      </c>
      <c r="C63" s="10"/>
      <c r="D63" s="11"/>
      <c r="E63" s="8"/>
      <c r="F63" s="8"/>
      <c r="G63" s="2"/>
      <c r="H63" s="12" t="s">
        <v>3</v>
      </c>
      <c r="I63" s="82">
        <v>700</v>
      </c>
      <c r="J63" s="13" t="s">
        <v>51</v>
      </c>
      <c r="K63" s="83"/>
      <c r="L63" s="84"/>
      <c r="M63" s="16"/>
    </row>
    <row r="64" spans="1:13" ht="18">
      <c r="A64" s="49"/>
      <c r="B64" s="3"/>
      <c r="C64" s="3"/>
      <c r="D64" s="3"/>
      <c r="E64" s="3"/>
      <c r="F64" s="3"/>
      <c r="G64" s="3"/>
      <c r="H64" s="3"/>
      <c r="I64" s="85"/>
      <c r="J64" s="3"/>
      <c r="K64" s="3"/>
      <c r="L64" s="57"/>
      <c r="M64" s="16"/>
    </row>
    <row r="65" spans="1:13" ht="47.25" customHeight="1">
      <c r="A65" s="402" t="s">
        <v>5</v>
      </c>
      <c r="B65" s="404" t="s">
        <v>6</v>
      </c>
      <c r="C65" s="404" t="s">
        <v>7</v>
      </c>
      <c r="D65" s="381" t="s">
        <v>8</v>
      </c>
      <c r="E65" s="381"/>
      <c r="F65" s="381"/>
      <c r="G65" s="204" t="s">
        <v>9</v>
      </c>
      <c r="H65" s="204" t="s">
        <v>10</v>
      </c>
      <c r="I65" s="25" t="s">
        <v>11</v>
      </c>
      <c r="J65" s="26" t="s">
        <v>12</v>
      </c>
      <c r="K65" s="380" t="s">
        <v>114</v>
      </c>
      <c r="L65" s="412"/>
      <c r="M65" s="412"/>
    </row>
    <row r="66" spans="1:13" ht="33" customHeight="1">
      <c r="A66" s="411"/>
      <c r="B66" s="405"/>
      <c r="C66" s="405"/>
      <c r="D66" s="222" t="str">
        <f>WC!D8</f>
        <v>Nov'21</v>
      </c>
      <c r="E66" s="222" t="str">
        <f>WC!E8</f>
        <v>Dec'21</v>
      </c>
      <c r="F66" s="230" t="str">
        <f>WC!F8</f>
        <v>Jan'22</v>
      </c>
      <c r="G66" s="204" t="s">
        <v>14</v>
      </c>
      <c r="H66" s="204" t="s">
        <v>15</v>
      </c>
      <c r="I66" s="204" t="s">
        <v>15</v>
      </c>
      <c r="J66" s="26" t="s">
        <v>16</v>
      </c>
      <c r="K66" s="381"/>
      <c r="L66" s="412"/>
      <c r="M66" s="412"/>
    </row>
    <row r="67" spans="1:13" ht="34.5" customHeight="1">
      <c r="A67" s="186">
        <v>1</v>
      </c>
      <c r="B67" s="353" t="s">
        <v>77</v>
      </c>
      <c r="C67" s="189" t="s">
        <v>19</v>
      </c>
      <c r="D67" s="298">
        <v>250</v>
      </c>
      <c r="E67" s="299">
        <v>257</v>
      </c>
      <c r="F67" s="300">
        <v>259</v>
      </c>
      <c r="G67" s="307">
        <f t="shared" ref="G67:G82" si="3">F67-E67</f>
        <v>2</v>
      </c>
      <c r="H67" s="302">
        <v>200</v>
      </c>
      <c r="I67" s="302">
        <v>200</v>
      </c>
      <c r="J67" s="303">
        <f>F67*I67</f>
        <v>51800</v>
      </c>
      <c r="K67" s="304" t="s">
        <v>20</v>
      </c>
      <c r="L67" s="389" t="s">
        <v>149</v>
      </c>
      <c r="M67" s="389"/>
    </row>
    <row r="68" spans="1:13" ht="34.5" customHeight="1">
      <c r="A68" s="186">
        <v>2</v>
      </c>
      <c r="B68" s="353" t="s">
        <v>78</v>
      </c>
      <c r="C68" s="190" t="s">
        <v>30</v>
      </c>
      <c r="D68" s="298">
        <v>263</v>
      </c>
      <c r="E68" s="299">
        <v>262</v>
      </c>
      <c r="F68" s="300">
        <v>262</v>
      </c>
      <c r="G68" s="309">
        <f t="shared" si="3"/>
        <v>0</v>
      </c>
      <c r="H68" s="302">
        <v>100</v>
      </c>
      <c r="I68" s="302">
        <v>100</v>
      </c>
      <c r="J68" s="303">
        <f t="shared" ref="J68:J82" si="4">F68*I68</f>
        <v>26200</v>
      </c>
      <c r="K68" s="304" t="s">
        <v>20</v>
      </c>
      <c r="L68" s="389" t="s">
        <v>151</v>
      </c>
      <c r="M68" s="389"/>
    </row>
    <row r="69" spans="1:13" ht="34.5" customHeight="1">
      <c r="A69" s="186">
        <v>3</v>
      </c>
      <c r="B69" s="340" t="s">
        <v>88</v>
      </c>
      <c r="C69" s="190" t="s">
        <v>30</v>
      </c>
      <c r="D69" s="298">
        <v>0</v>
      </c>
      <c r="E69" s="299">
        <v>262</v>
      </c>
      <c r="F69" s="300">
        <v>270</v>
      </c>
      <c r="G69" s="309">
        <v>0</v>
      </c>
      <c r="H69" s="302">
        <v>200</v>
      </c>
      <c r="I69" s="302">
        <v>0</v>
      </c>
      <c r="J69" s="303">
        <f t="shared" si="4"/>
        <v>0</v>
      </c>
      <c r="K69" s="304" t="s">
        <v>20</v>
      </c>
      <c r="L69" s="389"/>
      <c r="M69" s="389"/>
    </row>
    <row r="70" spans="1:13" ht="34.5" customHeight="1">
      <c r="A70" s="186">
        <v>4</v>
      </c>
      <c r="B70" s="191" t="s">
        <v>89</v>
      </c>
      <c r="C70" s="190" t="s">
        <v>30</v>
      </c>
      <c r="D70" s="298">
        <v>280</v>
      </c>
      <c r="E70" s="299">
        <v>280</v>
      </c>
      <c r="F70" s="300">
        <v>290</v>
      </c>
      <c r="G70" s="307">
        <f t="shared" si="3"/>
        <v>10</v>
      </c>
      <c r="H70" s="302">
        <v>150</v>
      </c>
      <c r="I70" s="302">
        <v>0</v>
      </c>
      <c r="J70" s="303">
        <f t="shared" si="4"/>
        <v>0</v>
      </c>
      <c r="K70" s="304" t="s">
        <v>20</v>
      </c>
      <c r="L70" s="386"/>
      <c r="M70" s="386"/>
    </row>
    <row r="71" spans="1:13" ht="34.5" hidden="1" customHeight="1">
      <c r="A71" s="186"/>
      <c r="B71" s="191" t="s">
        <v>81</v>
      </c>
      <c r="C71" s="190" t="s">
        <v>82</v>
      </c>
      <c r="D71" s="298">
        <v>0</v>
      </c>
      <c r="E71" s="299"/>
      <c r="F71" s="300"/>
      <c r="G71" s="309">
        <f t="shared" si="3"/>
        <v>0</v>
      </c>
      <c r="H71" s="302"/>
      <c r="I71" s="302"/>
      <c r="J71" s="303">
        <f t="shared" si="4"/>
        <v>0</v>
      </c>
      <c r="K71" s="304" t="s">
        <v>20</v>
      </c>
      <c r="L71" s="386"/>
      <c r="M71" s="386"/>
    </row>
    <row r="72" spans="1:13" ht="34.5" customHeight="1">
      <c r="A72" s="186">
        <v>5</v>
      </c>
      <c r="B72" s="351" t="s">
        <v>90</v>
      </c>
      <c r="C72" s="190" t="s">
        <v>82</v>
      </c>
      <c r="D72" s="305">
        <v>250</v>
      </c>
      <c r="E72" s="299">
        <v>257</v>
      </c>
      <c r="F72" s="300">
        <v>259</v>
      </c>
      <c r="G72" s="307">
        <f t="shared" si="3"/>
        <v>2</v>
      </c>
      <c r="H72" s="302">
        <v>300</v>
      </c>
      <c r="I72" s="302">
        <v>300</v>
      </c>
      <c r="J72" s="303">
        <f t="shared" si="4"/>
        <v>77700</v>
      </c>
      <c r="K72" s="304" t="s">
        <v>20</v>
      </c>
      <c r="L72" s="389" t="s">
        <v>124</v>
      </c>
      <c r="M72" s="389"/>
    </row>
    <row r="73" spans="1:13" ht="34.5" hidden="1" customHeight="1">
      <c r="A73" s="186"/>
      <c r="B73" s="191" t="s">
        <v>91</v>
      </c>
      <c r="C73" s="189" t="s">
        <v>53</v>
      </c>
      <c r="D73" s="305"/>
      <c r="E73" s="299"/>
      <c r="F73" s="300"/>
      <c r="G73" s="308">
        <f t="shared" si="3"/>
        <v>0</v>
      </c>
      <c r="H73" s="302"/>
      <c r="I73" s="302"/>
      <c r="J73" s="303">
        <f t="shared" si="4"/>
        <v>0</v>
      </c>
      <c r="K73" s="304" t="s">
        <v>20</v>
      </c>
      <c r="L73" s="387"/>
      <c r="M73" s="387"/>
    </row>
    <row r="74" spans="1:13" ht="34.5" hidden="1" customHeight="1">
      <c r="A74" s="186"/>
      <c r="B74" s="191" t="s">
        <v>92</v>
      </c>
      <c r="C74" s="190" t="s">
        <v>30</v>
      </c>
      <c r="D74" s="305"/>
      <c r="E74" s="299"/>
      <c r="F74" s="300"/>
      <c r="G74" s="308">
        <f t="shared" si="3"/>
        <v>0</v>
      </c>
      <c r="H74" s="302"/>
      <c r="I74" s="302"/>
      <c r="J74" s="303">
        <f t="shared" si="4"/>
        <v>0</v>
      </c>
      <c r="K74" s="304" t="s">
        <v>55</v>
      </c>
      <c r="L74" s="454"/>
      <c r="M74" s="400"/>
    </row>
    <row r="75" spans="1:13" ht="34.5" hidden="1" customHeight="1">
      <c r="A75" s="186"/>
      <c r="B75" s="193" t="s">
        <v>93</v>
      </c>
      <c r="C75" s="190" t="s">
        <v>30</v>
      </c>
      <c r="D75" s="310"/>
      <c r="E75" s="311"/>
      <c r="F75" s="312"/>
      <c r="G75" s="308">
        <f t="shared" si="3"/>
        <v>0</v>
      </c>
      <c r="H75" s="313"/>
      <c r="I75" s="313"/>
      <c r="J75" s="303">
        <f t="shared" si="4"/>
        <v>0</v>
      </c>
      <c r="K75" s="304" t="s">
        <v>20</v>
      </c>
      <c r="L75" s="400"/>
      <c r="M75" s="400"/>
    </row>
    <row r="76" spans="1:13" ht="34.5" customHeight="1">
      <c r="A76" s="186">
        <v>6</v>
      </c>
      <c r="B76" s="191" t="s">
        <v>94</v>
      </c>
      <c r="C76" s="190" t="s">
        <v>30</v>
      </c>
      <c r="D76" s="305">
        <v>295</v>
      </c>
      <c r="E76" s="299">
        <v>285</v>
      </c>
      <c r="F76" s="300">
        <v>270</v>
      </c>
      <c r="G76" s="308">
        <f t="shared" si="3"/>
        <v>-15</v>
      </c>
      <c r="H76" s="302">
        <v>300</v>
      </c>
      <c r="I76" s="302">
        <v>0</v>
      </c>
      <c r="J76" s="303">
        <f t="shared" si="4"/>
        <v>0</v>
      </c>
      <c r="K76" s="304" t="s">
        <v>20</v>
      </c>
      <c r="L76" s="400"/>
      <c r="M76" s="400"/>
    </row>
    <row r="77" spans="1:13" ht="34.5" hidden="1" customHeight="1">
      <c r="A77" s="186"/>
      <c r="B77" s="191" t="s">
        <v>95</v>
      </c>
      <c r="C77" s="200" t="s">
        <v>30</v>
      </c>
      <c r="D77" s="305"/>
      <c r="E77" s="299"/>
      <c r="F77" s="300"/>
      <c r="G77" s="308">
        <f t="shared" si="3"/>
        <v>0</v>
      </c>
      <c r="H77" s="302"/>
      <c r="I77" s="302"/>
      <c r="J77" s="303">
        <f t="shared" si="4"/>
        <v>0</v>
      </c>
      <c r="K77" s="304" t="s">
        <v>20</v>
      </c>
      <c r="L77" s="426"/>
      <c r="M77" s="426"/>
    </row>
    <row r="78" spans="1:13" ht="34.5" hidden="1" customHeight="1">
      <c r="A78" s="186"/>
      <c r="B78" s="191" t="s">
        <v>72</v>
      </c>
      <c r="C78" s="190" t="s">
        <v>30</v>
      </c>
      <c r="D78" s="305"/>
      <c r="E78" s="299"/>
      <c r="F78" s="300"/>
      <c r="G78" s="308">
        <f t="shared" si="3"/>
        <v>0</v>
      </c>
      <c r="H78" s="302"/>
      <c r="I78" s="302"/>
      <c r="J78" s="303">
        <f t="shared" si="4"/>
        <v>0</v>
      </c>
      <c r="K78" s="304" t="s">
        <v>20</v>
      </c>
      <c r="L78" s="426"/>
      <c r="M78" s="426"/>
    </row>
    <row r="79" spans="1:13" ht="28.5" hidden="1" customHeight="1">
      <c r="A79" s="186"/>
      <c r="B79" s="191" t="s">
        <v>25</v>
      </c>
      <c r="C79" s="190" t="s">
        <v>30</v>
      </c>
      <c r="D79" s="305"/>
      <c r="E79" s="299"/>
      <c r="F79" s="300"/>
      <c r="G79" s="308">
        <f t="shared" si="3"/>
        <v>0</v>
      </c>
      <c r="H79" s="302"/>
      <c r="I79" s="302"/>
      <c r="J79" s="303">
        <f t="shared" si="4"/>
        <v>0</v>
      </c>
      <c r="K79" s="304" t="s">
        <v>20</v>
      </c>
      <c r="L79" s="423"/>
      <c r="M79" s="423"/>
    </row>
    <row r="80" spans="1:13" ht="30.75" customHeight="1">
      <c r="A80" s="186">
        <v>7</v>
      </c>
      <c r="B80" s="191" t="s">
        <v>85</v>
      </c>
      <c r="C80" s="190" t="s">
        <v>30</v>
      </c>
      <c r="D80" s="305">
        <v>280</v>
      </c>
      <c r="E80" s="299">
        <v>295</v>
      </c>
      <c r="F80" s="300">
        <v>300</v>
      </c>
      <c r="G80" s="307">
        <f t="shared" si="3"/>
        <v>5</v>
      </c>
      <c r="H80" s="302">
        <v>80</v>
      </c>
      <c r="I80" s="302">
        <v>0</v>
      </c>
      <c r="J80" s="303">
        <f t="shared" si="4"/>
        <v>0</v>
      </c>
      <c r="K80" s="304" t="s">
        <v>20</v>
      </c>
      <c r="L80" s="384"/>
      <c r="M80" s="384"/>
    </row>
    <row r="81" spans="1:13" ht="29.25" hidden="1" customHeight="1">
      <c r="A81" s="186"/>
      <c r="B81" s="191" t="s">
        <v>86</v>
      </c>
      <c r="C81" s="190" t="s">
        <v>30</v>
      </c>
      <c r="D81" s="192"/>
      <c r="E81" s="187"/>
      <c r="F81" s="231"/>
      <c r="G81" s="195">
        <f t="shared" si="3"/>
        <v>0</v>
      </c>
      <c r="H81" s="194"/>
      <c r="I81" s="194"/>
      <c r="J81" s="273">
        <f t="shared" si="4"/>
        <v>0</v>
      </c>
      <c r="K81" s="217" t="s">
        <v>20</v>
      </c>
      <c r="L81" s="107"/>
      <c r="M81" s="108"/>
    </row>
    <row r="82" spans="1:13" ht="39" hidden="1">
      <c r="A82" s="186"/>
      <c r="B82" s="191" t="s">
        <v>79</v>
      </c>
      <c r="C82" s="190" t="s">
        <v>82</v>
      </c>
      <c r="D82" s="192"/>
      <c r="E82" s="187"/>
      <c r="F82" s="231"/>
      <c r="G82" s="195">
        <f t="shared" si="3"/>
        <v>0</v>
      </c>
      <c r="H82" s="194"/>
      <c r="I82" s="194"/>
      <c r="J82" s="273">
        <f t="shared" si="4"/>
        <v>0</v>
      </c>
      <c r="K82" s="217" t="s">
        <v>20</v>
      </c>
      <c r="L82" s="107"/>
      <c r="M82" s="108"/>
    </row>
    <row r="83" spans="1:13" ht="19.5">
      <c r="A83" s="217"/>
      <c r="B83" s="201"/>
      <c r="C83" s="200"/>
      <c r="D83" s="192"/>
      <c r="E83" s="187"/>
      <c r="F83" s="231"/>
      <c r="G83" s="195"/>
      <c r="H83" s="205"/>
      <c r="I83" s="205"/>
      <c r="J83" s="273"/>
      <c r="K83" s="217"/>
      <c r="L83" s="107"/>
      <c r="M83" s="108"/>
    </row>
    <row r="84" spans="1:13" ht="19.5">
      <c r="A84" s="217"/>
      <c r="B84" s="201"/>
      <c r="C84" s="200"/>
      <c r="D84" s="192"/>
      <c r="E84" s="187"/>
      <c r="F84" s="231"/>
      <c r="G84" s="195"/>
      <c r="H84" s="205"/>
      <c r="I84" s="205"/>
      <c r="J84" s="273"/>
      <c r="K84" s="217"/>
      <c r="L84" s="107"/>
      <c r="M84" s="108"/>
    </row>
    <row r="85" spans="1:13" ht="19.5">
      <c r="A85" s="217"/>
      <c r="B85" s="201"/>
      <c r="C85" s="200"/>
      <c r="D85" s="192"/>
      <c r="E85" s="187"/>
      <c r="F85" s="231"/>
      <c r="G85" s="195"/>
      <c r="H85" s="205"/>
      <c r="I85" s="205"/>
      <c r="J85" s="273"/>
      <c r="K85" s="217"/>
      <c r="L85" s="107"/>
      <c r="M85" s="108"/>
    </row>
    <row r="86" spans="1:13" ht="19.5">
      <c r="A86" s="217"/>
      <c r="B86" s="201"/>
      <c r="C86" s="200"/>
      <c r="D86" s="192"/>
      <c r="E86" s="187"/>
      <c r="F86" s="231"/>
      <c r="G86" s="195"/>
      <c r="H86" s="205"/>
      <c r="I86" s="205"/>
      <c r="J86" s="273"/>
      <c r="K86" s="217"/>
      <c r="L86" s="107"/>
      <c r="M86" s="108"/>
    </row>
    <row r="87" spans="1:13" ht="19.5">
      <c r="A87" s="217"/>
      <c r="B87" s="201"/>
      <c r="C87" s="200"/>
      <c r="D87" s="192"/>
      <c r="E87" s="187"/>
      <c r="F87" s="231"/>
      <c r="G87" s="195"/>
      <c r="H87" s="205"/>
      <c r="I87" s="205"/>
      <c r="J87" s="273"/>
      <c r="K87" s="217"/>
      <c r="L87" s="107"/>
      <c r="M87" s="108"/>
    </row>
    <row r="88" spans="1:13" ht="41.25" customHeight="1">
      <c r="A88" s="255"/>
      <c r="B88" s="253"/>
      <c r="C88" s="253"/>
      <c r="D88" s="253"/>
      <c r="E88" s="253"/>
      <c r="F88" s="253"/>
      <c r="G88" s="237"/>
      <c r="H88" s="228">
        <f>SUM(H64:H82)</f>
        <v>1330</v>
      </c>
      <c r="I88" s="228">
        <f>SUM(I64:I82)</f>
        <v>600</v>
      </c>
      <c r="J88" s="247">
        <f>SUM(J64:J82)</f>
        <v>155700</v>
      </c>
      <c r="K88" s="255"/>
      <c r="L88" s="434"/>
      <c r="M88" s="434"/>
    </row>
    <row r="89" spans="1:13" ht="37.5" customHeight="1">
      <c r="A89" s="278"/>
      <c r="B89" s="256"/>
      <c r="C89" s="256"/>
      <c r="D89" s="256"/>
      <c r="E89" s="257"/>
      <c r="F89" s="257"/>
      <c r="G89" s="257"/>
      <c r="H89" s="441" t="s">
        <v>33</v>
      </c>
      <c r="I89" s="441"/>
      <c r="J89" s="224">
        <f>J88/I88</f>
        <v>259.5</v>
      </c>
      <c r="K89" s="267" t="str">
        <f>K28</f>
        <v>(Jan'22)</v>
      </c>
      <c r="L89" s="398" t="s">
        <v>34</v>
      </c>
      <c r="M89" s="398"/>
    </row>
    <row r="90" spans="1:13" ht="35.25" customHeight="1">
      <c r="A90" s="270"/>
      <c r="B90" s="458" t="s">
        <v>137</v>
      </c>
      <c r="C90" s="458"/>
      <c r="D90" s="458"/>
      <c r="E90" s="458"/>
      <c r="F90" s="458"/>
      <c r="G90" s="458"/>
      <c r="H90" s="458"/>
      <c r="I90" s="458"/>
      <c r="J90" s="279">
        <v>258.36</v>
      </c>
      <c r="K90" s="267" t="str">
        <f>K29</f>
        <v>(Dec'21)</v>
      </c>
      <c r="L90" s="271">
        <f>(J89-J90)/J90</f>
        <v>4.4124477473292548E-3</v>
      </c>
      <c r="M90" s="345" t="s">
        <v>136</v>
      </c>
    </row>
    <row r="91" spans="1:13" ht="18">
      <c r="A91" s="56"/>
      <c r="B91" s="93"/>
      <c r="C91" s="93"/>
      <c r="D91" s="93"/>
      <c r="E91" s="93"/>
      <c r="F91" s="93"/>
      <c r="G91" s="93"/>
      <c r="H91" s="94"/>
      <c r="I91" s="95"/>
      <c r="J91" s="96"/>
      <c r="K91" s="97"/>
      <c r="L91" s="98"/>
      <c r="M91" s="16"/>
    </row>
    <row r="92" spans="1:13" ht="26.25" customHeight="1">
      <c r="A92" s="81"/>
      <c r="B92" s="9" t="s">
        <v>62</v>
      </c>
      <c r="C92" s="10"/>
      <c r="D92" s="11"/>
      <c r="E92" s="8"/>
      <c r="F92" s="8"/>
      <c r="G92" s="2"/>
      <c r="H92" s="12" t="s">
        <v>3</v>
      </c>
      <c r="I92" s="82">
        <v>1000</v>
      </c>
      <c r="J92" s="13" t="s">
        <v>51</v>
      </c>
      <c r="K92" s="99"/>
      <c r="L92" s="84"/>
      <c r="M92" s="16"/>
    </row>
    <row r="93" spans="1:13" ht="18">
      <c r="A93" s="49"/>
      <c r="B93" s="3"/>
      <c r="C93" s="3"/>
      <c r="D93" s="3"/>
      <c r="E93" s="3"/>
      <c r="F93" s="3"/>
      <c r="G93" s="3"/>
      <c r="H93" s="3"/>
      <c r="I93" s="85"/>
      <c r="J93" s="3"/>
      <c r="K93" s="3"/>
      <c r="L93" s="57"/>
      <c r="M93" s="16"/>
    </row>
    <row r="94" spans="1:13" ht="32.25" customHeight="1">
      <c r="A94" s="402" t="s">
        <v>5</v>
      </c>
      <c r="B94" s="404" t="s">
        <v>6</v>
      </c>
      <c r="C94" s="404" t="s">
        <v>7</v>
      </c>
      <c r="D94" s="381" t="s">
        <v>8</v>
      </c>
      <c r="E94" s="381"/>
      <c r="F94" s="381"/>
      <c r="G94" s="204" t="s">
        <v>9</v>
      </c>
      <c r="H94" s="204" t="s">
        <v>10</v>
      </c>
      <c r="I94" s="25" t="s">
        <v>11</v>
      </c>
      <c r="J94" s="26" t="s">
        <v>12</v>
      </c>
      <c r="K94" s="380" t="s">
        <v>114</v>
      </c>
      <c r="L94" s="384"/>
      <c r="M94" s="384"/>
    </row>
    <row r="95" spans="1:13" ht="33" customHeight="1">
      <c r="A95" s="411"/>
      <c r="B95" s="405"/>
      <c r="C95" s="405"/>
      <c r="D95" s="222" t="str">
        <f>WC!D8</f>
        <v>Nov'21</v>
      </c>
      <c r="E95" s="222" t="str">
        <f>WC!E8</f>
        <v>Dec'21</v>
      </c>
      <c r="F95" s="230" t="str">
        <f>WC!F8</f>
        <v>Jan'22</v>
      </c>
      <c r="G95" s="204" t="s">
        <v>14</v>
      </c>
      <c r="H95" s="204" t="s">
        <v>15</v>
      </c>
      <c r="I95" s="204" t="s">
        <v>15</v>
      </c>
      <c r="J95" s="26" t="s">
        <v>16</v>
      </c>
      <c r="K95" s="381"/>
      <c r="L95" s="384"/>
      <c r="M95" s="384"/>
    </row>
    <row r="96" spans="1:13" ht="34.5" customHeight="1">
      <c r="A96" s="197">
        <v>1</v>
      </c>
      <c r="B96" s="350" t="s">
        <v>77</v>
      </c>
      <c r="C96" s="196" t="s">
        <v>19</v>
      </c>
      <c r="D96" s="314">
        <v>250</v>
      </c>
      <c r="E96" s="311">
        <v>257</v>
      </c>
      <c r="F96" s="312">
        <v>259</v>
      </c>
      <c r="G96" s="307">
        <f t="shared" ref="G96:G108" si="5">F96-E96</f>
        <v>2</v>
      </c>
      <c r="H96" s="313">
        <v>200</v>
      </c>
      <c r="I96" s="313">
        <v>200</v>
      </c>
      <c r="J96" s="315">
        <f>F96*I96</f>
        <v>51800</v>
      </c>
      <c r="K96" s="304" t="s">
        <v>20</v>
      </c>
      <c r="L96" s="389" t="s">
        <v>149</v>
      </c>
      <c r="M96" s="389"/>
    </row>
    <row r="97" spans="1:13" ht="34.5" hidden="1" customHeight="1">
      <c r="A97" s="199"/>
      <c r="B97" s="198" t="s">
        <v>92</v>
      </c>
      <c r="C97" s="200" t="s">
        <v>30</v>
      </c>
      <c r="D97" s="314"/>
      <c r="E97" s="311"/>
      <c r="F97" s="312"/>
      <c r="G97" s="308">
        <f t="shared" si="5"/>
        <v>0</v>
      </c>
      <c r="H97" s="313"/>
      <c r="I97" s="313"/>
      <c r="J97" s="315">
        <f t="shared" ref="J97:J113" si="6">F97*I97</f>
        <v>0</v>
      </c>
      <c r="K97" s="304" t="s">
        <v>20</v>
      </c>
      <c r="L97" s="415"/>
      <c r="M97" s="415"/>
    </row>
    <row r="98" spans="1:13" ht="34.5" hidden="1" customHeight="1">
      <c r="A98" s="199"/>
      <c r="B98" s="198" t="s">
        <v>78</v>
      </c>
      <c r="C98" s="200" t="s">
        <v>30</v>
      </c>
      <c r="D98" s="314">
        <v>0</v>
      </c>
      <c r="E98" s="311">
        <v>0</v>
      </c>
      <c r="F98" s="312">
        <v>0</v>
      </c>
      <c r="G98" s="309">
        <f t="shared" si="5"/>
        <v>0</v>
      </c>
      <c r="H98" s="313"/>
      <c r="I98" s="313"/>
      <c r="J98" s="315">
        <f t="shared" si="6"/>
        <v>0</v>
      </c>
      <c r="K98" s="304" t="s">
        <v>20</v>
      </c>
      <c r="L98" s="422"/>
      <c r="M98" s="422"/>
    </row>
    <row r="99" spans="1:13" ht="34.5" customHeight="1">
      <c r="A99" s="199">
        <v>2</v>
      </c>
      <c r="B99" s="198" t="s">
        <v>85</v>
      </c>
      <c r="C99" s="200" t="s">
        <v>30</v>
      </c>
      <c r="D99" s="314">
        <v>280</v>
      </c>
      <c r="E99" s="311">
        <v>295</v>
      </c>
      <c r="F99" s="312">
        <v>300</v>
      </c>
      <c r="G99" s="307">
        <f t="shared" si="5"/>
        <v>5</v>
      </c>
      <c r="H99" s="313">
        <v>80</v>
      </c>
      <c r="I99" s="313">
        <v>0</v>
      </c>
      <c r="J99" s="315">
        <f t="shared" si="6"/>
        <v>0</v>
      </c>
      <c r="K99" s="304" t="s">
        <v>20</v>
      </c>
      <c r="L99" s="415"/>
      <c r="M99" s="415"/>
    </row>
    <row r="100" spans="1:13" ht="34.5" customHeight="1">
      <c r="A100" s="199">
        <v>3</v>
      </c>
      <c r="B100" s="350" t="s">
        <v>90</v>
      </c>
      <c r="C100" s="200" t="s">
        <v>82</v>
      </c>
      <c r="D100" s="314">
        <v>250</v>
      </c>
      <c r="E100" s="311">
        <v>257</v>
      </c>
      <c r="F100" s="312">
        <v>259</v>
      </c>
      <c r="G100" s="307">
        <f t="shared" si="5"/>
        <v>2</v>
      </c>
      <c r="H100" s="313">
        <v>300</v>
      </c>
      <c r="I100" s="313">
        <v>300</v>
      </c>
      <c r="J100" s="315">
        <f t="shared" si="6"/>
        <v>77700</v>
      </c>
      <c r="K100" s="304" t="s">
        <v>20</v>
      </c>
      <c r="L100" s="389" t="s">
        <v>124</v>
      </c>
      <c r="M100" s="389"/>
    </row>
    <row r="101" spans="1:13" ht="34.5" customHeight="1">
      <c r="A101" s="199">
        <v>4</v>
      </c>
      <c r="B101" s="351" t="s">
        <v>88</v>
      </c>
      <c r="C101" s="200" t="s">
        <v>30</v>
      </c>
      <c r="D101" s="311">
        <v>263</v>
      </c>
      <c r="E101" s="311">
        <v>262</v>
      </c>
      <c r="F101" s="312">
        <v>265</v>
      </c>
      <c r="G101" s="307">
        <f t="shared" si="5"/>
        <v>3</v>
      </c>
      <c r="H101" s="313">
        <v>300</v>
      </c>
      <c r="I101" s="313">
        <v>300</v>
      </c>
      <c r="J101" s="315">
        <f t="shared" si="6"/>
        <v>79500</v>
      </c>
      <c r="K101" s="304" t="s">
        <v>20</v>
      </c>
      <c r="L101" s="389" t="s">
        <v>133</v>
      </c>
      <c r="M101" s="389"/>
    </row>
    <row r="102" spans="1:13" ht="34.5" hidden="1" customHeight="1">
      <c r="A102" s="199"/>
      <c r="B102" s="352" t="s">
        <v>89</v>
      </c>
      <c r="C102" s="200" t="s">
        <v>30</v>
      </c>
      <c r="D102" s="299">
        <v>0</v>
      </c>
      <c r="E102" s="311"/>
      <c r="F102" s="312"/>
      <c r="G102" s="308">
        <f t="shared" si="5"/>
        <v>0</v>
      </c>
      <c r="H102" s="313"/>
      <c r="I102" s="313"/>
      <c r="J102" s="315">
        <f t="shared" si="6"/>
        <v>0</v>
      </c>
      <c r="K102" s="304" t="s">
        <v>20</v>
      </c>
      <c r="L102" s="242"/>
      <c r="M102" s="242"/>
    </row>
    <row r="103" spans="1:13" ht="34.5" customHeight="1">
      <c r="A103" s="199">
        <v>5</v>
      </c>
      <c r="B103" s="352" t="s">
        <v>81</v>
      </c>
      <c r="C103" s="200" t="s">
        <v>82</v>
      </c>
      <c r="D103" s="299">
        <v>263</v>
      </c>
      <c r="E103" s="299">
        <v>270</v>
      </c>
      <c r="F103" s="300">
        <v>275</v>
      </c>
      <c r="G103" s="307">
        <f t="shared" si="5"/>
        <v>5</v>
      </c>
      <c r="H103" s="302">
        <v>400</v>
      </c>
      <c r="I103" s="302"/>
      <c r="J103" s="315">
        <f t="shared" si="6"/>
        <v>0</v>
      </c>
      <c r="K103" s="304" t="s">
        <v>20</v>
      </c>
      <c r="L103" s="389" t="s">
        <v>150</v>
      </c>
      <c r="M103" s="389"/>
    </row>
    <row r="104" spans="1:13" ht="34.5" hidden="1" customHeight="1">
      <c r="A104" s="199"/>
      <c r="B104" s="201" t="s">
        <v>96</v>
      </c>
      <c r="C104" s="201"/>
      <c r="D104" s="299"/>
      <c r="E104" s="299"/>
      <c r="F104" s="300"/>
      <c r="G104" s="308">
        <f t="shared" si="5"/>
        <v>0</v>
      </c>
      <c r="H104" s="302"/>
      <c r="I104" s="302"/>
      <c r="J104" s="315">
        <f t="shared" si="6"/>
        <v>0</v>
      </c>
      <c r="K104" s="304" t="s">
        <v>28</v>
      </c>
      <c r="L104" s="242"/>
      <c r="M104" s="242"/>
    </row>
    <row r="105" spans="1:13" ht="34.5" hidden="1" customHeight="1">
      <c r="A105" s="199"/>
      <c r="B105" s="201" t="s">
        <v>97</v>
      </c>
      <c r="C105" s="201"/>
      <c r="D105" s="299"/>
      <c r="E105" s="299"/>
      <c r="F105" s="300"/>
      <c r="G105" s="308">
        <f t="shared" si="5"/>
        <v>0</v>
      </c>
      <c r="H105" s="302"/>
      <c r="I105" s="302"/>
      <c r="J105" s="315">
        <f t="shared" si="6"/>
        <v>0</v>
      </c>
      <c r="K105" s="304" t="s">
        <v>20</v>
      </c>
      <c r="L105" s="415"/>
      <c r="M105" s="415"/>
    </row>
    <row r="106" spans="1:13" ht="34.5" hidden="1" customHeight="1">
      <c r="A106" s="199"/>
      <c r="B106" s="201" t="s">
        <v>98</v>
      </c>
      <c r="C106" s="201"/>
      <c r="D106" s="299"/>
      <c r="E106" s="299"/>
      <c r="F106" s="312"/>
      <c r="G106" s="308">
        <f t="shared" si="5"/>
        <v>0</v>
      </c>
      <c r="H106" s="313"/>
      <c r="I106" s="313"/>
      <c r="J106" s="315">
        <f t="shared" si="6"/>
        <v>0</v>
      </c>
      <c r="K106" s="304" t="s">
        <v>20</v>
      </c>
      <c r="L106" s="415"/>
      <c r="M106" s="415"/>
    </row>
    <row r="107" spans="1:13" ht="34.5" hidden="1" customHeight="1">
      <c r="A107" s="199"/>
      <c r="B107" s="202" t="s">
        <v>72</v>
      </c>
      <c r="C107" s="200" t="s">
        <v>30</v>
      </c>
      <c r="D107" s="299"/>
      <c r="E107" s="299"/>
      <c r="F107" s="300"/>
      <c r="G107" s="308">
        <f t="shared" si="5"/>
        <v>0</v>
      </c>
      <c r="H107" s="302"/>
      <c r="I107" s="302"/>
      <c r="J107" s="315">
        <f t="shared" si="6"/>
        <v>0</v>
      </c>
      <c r="K107" s="304" t="s">
        <v>20</v>
      </c>
      <c r="L107" s="415"/>
      <c r="M107" s="415"/>
    </row>
    <row r="108" spans="1:13" ht="34.5" customHeight="1">
      <c r="A108" s="199">
        <v>6</v>
      </c>
      <c r="B108" s="203" t="s">
        <v>94</v>
      </c>
      <c r="C108" s="200" t="s">
        <v>30</v>
      </c>
      <c r="D108" s="299">
        <v>295</v>
      </c>
      <c r="E108" s="299">
        <v>285</v>
      </c>
      <c r="F108" s="300">
        <v>270</v>
      </c>
      <c r="G108" s="308">
        <f t="shared" si="5"/>
        <v>-15</v>
      </c>
      <c r="H108" s="302">
        <v>300</v>
      </c>
      <c r="I108" s="302">
        <v>0</v>
      </c>
      <c r="J108" s="315">
        <f t="shared" si="6"/>
        <v>0</v>
      </c>
      <c r="K108" s="304" t="s">
        <v>20</v>
      </c>
      <c r="L108" s="415"/>
      <c r="M108" s="415"/>
    </row>
    <row r="109" spans="1:13" ht="34.5" hidden="1" customHeight="1">
      <c r="A109" s="73"/>
      <c r="B109" s="120"/>
      <c r="C109" s="39"/>
      <c r="D109" s="125"/>
      <c r="E109" s="125"/>
      <c r="F109" s="126"/>
      <c r="G109" s="195"/>
      <c r="H109" s="32"/>
      <c r="I109" s="32"/>
      <c r="J109" s="219">
        <f t="shared" si="6"/>
        <v>0</v>
      </c>
      <c r="K109" s="204"/>
      <c r="L109" s="415"/>
      <c r="M109" s="415"/>
    </row>
    <row r="110" spans="1:13" ht="33.75" hidden="1" customHeight="1">
      <c r="A110" s="73"/>
      <c r="B110" s="120"/>
      <c r="C110" s="119"/>
      <c r="D110" s="125"/>
      <c r="E110" s="125"/>
      <c r="F110" s="126"/>
      <c r="G110" s="195"/>
      <c r="H110" s="32"/>
      <c r="I110" s="32"/>
      <c r="J110" s="219">
        <f t="shared" si="6"/>
        <v>0</v>
      </c>
      <c r="K110" s="204"/>
      <c r="L110" s="423"/>
      <c r="M110" s="423"/>
    </row>
    <row r="111" spans="1:13" ht="39.75" hidden="1" customHeight="1">
      <c r="A111" s="73"/>
      <c r="B111" s="120"/>
      <c r="C111" s="119"/>
      <c r="D111" s="125"/>
      <c r="E111" s="125"/>
      <c r="F111" s="126"/>
      <c r="G111" s="195"/>
      <c r="H111" s="32"/>
      <c r="I111" s="32"/>
      <c r="J111" s="219">
        <f t="shared" si="6"/>
        <v>0</v>
      </c>
      <c r="K111" s="204"/>
      <c r="L111" s="274"/>
      <c r="M111" s="274"/>
    </row>
    <row r="112" spans="1:13" ht="40.5" hidden="1" customHeight="1">
      <c r="A112" s="73"/>
      <c r="B112" s="120"/>
      <c r="C112" s="119"/>
      <c r="D112" s="125"/>
      <c r="E112" s="125"/>
      <c r="F112" s="126"/>
      <c r="G112" s="195"/>
      <c r="H112" s="32"/>
      <c r="I112" s="32"/>
      <c r="J112" s="219">
        <f t="shared" si="6"/>
        <v>0</v>
      </c>
      <c r="K112" s="204"/>
      <c r="L112" s="274"/>
      <c r="M112" s="274"/>
    </row>
    <row r="113" spans="1:13" ht="39.75" hidden="1" customHeight="1">
      <c r="A113" s="73"/>
      <c r="B113" s="120"/>
      <c r="C113" s="119"/>
      <c r="D113" s="125"/>
      <c r="E113" s="125"/>
      <c r="F113" s="126"/>
      <c r="G113" s="195"/>
      <c r="H113" s="32"/>
      <c r="I113" s="32"/>
      <c r="J113" s="219">
        <f t="shared" si="6"/>
        <v>0</v>
      </c>
      <c r="K113" s="204"/>
      <c r="L113" s="274"/>
      <c r="M113" s="274"/>
    </row>
    <row r="114" spans="1:13" ht="40.5" customHeight="1">
      <c r="A114" s="236"/>
      <c r="B114" s="448" t="s">
        <v>68</v>
      </c>
      <c r="C114" s="449"/>
      <c r="D114" s="449"/>
      <c r="E114" s="449"/>
      <c r="F114" s="449"/>
      <c r="G114" s="450"/>
      <c r="H114" s="229">
        <f>SUM(H96:H113)</f>
        <v>1580</v>
      </c>
      <c r="I114" s="229">
        <f t="shared" ref="I114:J114" si="7">SUM(I96:I113)</f>
        <v>800</v>
      </c>
      <c r="J114" s="254">
        <f t="shared" si="7"/>
        <v>209000</v>
      </c>
      <c r="K114" s="236"/>
      <c r="L114" s="444"/>
      <c r="M114" s="445"/>
    </row>
    <row r="115" spans="1:13" ht="40.5" customHeight="1">
      <c r="A115" s="291"/>
      <c r="B115" s="419"/>
      <c r="C115" s="420"/>
      <c r="D115" s="420"/>
      <c r="E115" s="420"/>
      <c r="F115" s="420"/>
      <c r="G115" s="421"/>
      <c r="H115" s="417" t="s">
        <v>33</v>
      </c>
      <c r="I115" s="417"/>
      <c r="J115" s="292">
        <f>J114/I114</f>
        <v>261.25</v>
      </c>
      <c r="K115" s="267" t="str">
        <f>K28</f>
        <v>(Jan'22)</v>
      </c>
      <c r="L115" s="418" t="s">
        <v>34</v>
      </c>
      <c r="M115" s="418"/>
    </row>
    <row r="116" spans="1:13" ht="37.5" customHeight="1">
      <c r="A116" s="266"/>
      <c r="B116" s="455" t="s">
        <v>139</v>
      </c>
      <c r="C116" s="456"/>
      <c r="D116" s="456"/>
      <c r="E116" s="456"/>
      <c r="F116" s="456"/>
      <c r="G116" s="457"/>
      <c r="H116" s="245"/>
      <c r="I116" s="245"/>
      <c r="J116" s="279">
        <v>259</v>
      </c>
      <c r="K116" s="267" t="str">
        <f>K29</f>
        <v>(Dec'21)</v>
      </c>
      <c r="L116" s="293">
        <f>(J115-J116)/J116</f>
        <v>8.6872586872586872E-3</v>
      </c>
      <c r="M116" s="345" t="s">
        <v>138</v>
      </c>
    </row>
    <row r="117" spans="1:13" ht="15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5"/>
    </row>
    <row r="118" spans="1:13" ht="15.75">
      <c r="A118" s="5" t="str">
        <f>WC!A100</f>
        <v>Prepared by: Yi Hong (23/11/2021)</v>
      </c>
      <c r="B118" s="5"/>
      <c r="C118" s="5"/>
      <c r="D118" s="5"/>
      <c r="E118" s="5" t="s">
        <v>63</v>
      </c>
      <c r="F118" s="5"/>
      <c r="G118" s="5"/>
      <c r="H118" s="5"/>
      <c r="I118" s="5" t="s">
        <v>64</v>
      </c>
      <c r="J118" s="5"/>
      <c r="K118" s="5"/>
      <c r="L118" s="4"/>
      <c r="M118" s="5"/>
    </row>
    <row r="119" spans="1:13" ht="15.75">
      <c r="A119" s="5" t="s">
        <v>65</v>
      </c>
      <c r="B119" s="101"/>
      <c r="C119" s="101"/>
      <c r="D119" s="5"/>
      <c r="E119" s="5" t="s">
        <v>66</v>
      </c>
      <c r="F119" s="5"/>
      <c r="G119" s="5"/>
      <c r="H119" s="5"/>
      <c r="I119" s="5"/>
      <c r="J119" s="5"/>
      <c r="K119" s="5"/>
      <c r="L119" s="4"/>
      <c r="M119" s="5"/>
    </row>
  </sheetData>
  <mergeCells count="89">
    <mergeCell ref="A94:A95"/>
    <mergeCell ref="K94:K95"/>
    <mergeCell ref="B29:G29"/>
    <mergeCell ref="B116:G116"/>
    <mergeCell ref="L88:M88"/>
    <mergeCell ref="H89:I89"/>
    <mergeCell ref="L89:M89"/>
    <mergeCell ref="B90:I90"/>
    <mergeCell ref="L107:M107"/>
    <mergeCell ref="L108:M108"/>
    <mergeCell ref="L109:M109"/>
    <mergeCell ref="L110:M110"/>
    <mergeCell ref="B115:G115"/>
    <mergeCell ref="H115:I115"/>
    <mergeCell ref="L115:M115"/>
    <mergeCell ref="L96:M96"/>
    <mergeCell ref="L97:M97"/>
    <mergeCell ref="L98:M98"/>
    <mergeCell ref="L99:M99"/>
    <mergeCell ref="L105:M105"/>
    <mergeCell ref="L106:M106"/>
    <mergeCell ref="L101:M101"/>
    <mergeCell ref="L103:M103"/>
    <mergeCell ref="L80:M80"/>
    <mergeCell ref="B94:B95"/>
    <mergeCell ref="C94:C95"/>
    <mergeCell ref="D94:F94"/>
    <mergeCell ref="L94:M94"/>
    <mergeCell ref="L95:M95"/>
    <mergeCell ref="L78:M78"/>
    <mergeCell ref="L79:M79"/>
    <mergeCell ref="L73:M73"/>
    <mergeCell ref="L74:M74"/>
    <mergeCell ref="L75:M75"/>
    <mergeCell ref="L76:M76"/>
    <mergeCell ref="L77:M77"/>
    <mergeCell ref="L37:M37"/>
    <mergeCell ref="L38:M38"/>
    <mergeCell ref="L72:M72"/>
    <mergeCell ref="H60:I60"/>
    <mergeCell ref="L60:M60"/>
    <mergeCell ref="L65:M66"/>
    <mergeCell ref="L67:M67"/>
    <mergeCell ref="L68:M68"/>
    <mergeCell ref="L69:M69"/>
    <mergeCell ref="L70:M70"/>
    <mergeCell ref="L71:M71"/>
    <mergeCell ref="K65:K66"/>
    <mergeCell ref="B114:G114"/>
    <mergeCell ref="A3:D3"/>
    <mergeCell ref="E3:G3"/>
    <mergeCell ref="A7:A8"/>
    <mergeCell ref="B7:B8"/>
    <mergeCell ref="C7:C8"/>
    <mergeCell ref="D7:F7"/>
    <mergeCell ref="A34:A35"/>
    <mergeCell ref="B34:B35"/>
    <mergeCell ref="C34:C35"/>
    <mergeCell ref="D34:F34"/>
    <mergeCell ref="A65:A66"/>
    <mergeCell ref="B65:B66"/>
    <mergeCell ref="C65:C66"/>
    <mergeCell ref="D65:F65"/>
    <mergeCell ref="B61:G61"/>
    <mergeCell ref="K34:K35"/>
    <mergeCell ref="H28:I28"/>
    <mergeCell ref="L28:M28"/>
    <mergeCell ref="L20:M20"/>
    <mergeCell ref="L14:M14"/>
    <mergeCell ref="L15:M15"/>
    <mergeCell ref="L16:M16"/>
    <mergeCell ref="L17:M17"/>
    <mergeCell ref="L18:M18"/>
    <mergeCell ref="L114:M114"/>
    <mergeCell ref="K7:K8"/>
    <mergeCell ref="L100:M100"/>
    <mergeCell ref="L7:M8"/>
    <mergeCell ref="L9:M9"/>
    <mergeCell ref="L10:M10"/>
    <mergeCell ref="L11:M11"/>
    <mergeCell ref="L12:M12"/>
    <mergeCell ref="L19:M19"/>
    <mergeCell ref="L41:M41"/>
    <mergeCell ref="L13:M13"/>
    <mergeCell ref="L21:M21"/>
    <mergeCell ref="L39:M39"/>
    <mergeCell ref="L40:M40"/>
    <mergeCell ref="L34:M35"/>
    <mergeCell ref="L36:M36"/>
  </mergeCells>
  <pageMargins left="0.7" right="0.7" top="0.75" bottom="0.75" header="0.3" footer="0.3"/>
  <pageSetup scale="2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499984740745262"/>
  </sheetPr>
  <dimension ref="A1:M32"/>
  <sheetViews>
    <sheetView topLeftCell="A28" zoomScale="60" zoomScaleNormal="60" workbookViewId="0">
      <selection activeCell="C88" sqref="C88:C89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6.42578125" customWidth="1"/>
    <col min="10" max="11" width="18.5703125" customWidth="1"/>
    <col min="12" max="12" width="19" customWidth="1"/>
    <col min="13" max="13" width="19.42578125" bestFit="1" customWidth="1"/>
  </cols>
  <sheetData>
    <row r="1" spans="1:13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5"/>
    </row>
    <row r="2" spans="1:13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4"/>
      <c r="M2" s="5"/>
    </row>
    <row r="3" spans="1:13" ht="20.25">
      <c r="A3" s="413" t="s">
        <v>99</v>
      </c>
      <c r="B3" s="413"/>
      <c r="C3" s="413"/>
      <c r="D3" s="413"/>
      <c r="E3" s="414" t="s">
        <v>112</v>
      </c>
      <c r="F3" s="414"/>
      <c r="G3" s="414"/>
      <c r="H3" s="1"/>
      <c r="I3" s="2"/>
      <c r="J3" s="2"/>
      <c r="K3" s="2"/>
      <c r="L3" s="4"/>
      <c r="M3" s="5"/>
    </row>
    <row r="4" spans="1:13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4"/>
      <c r="M4" s="5"/>
    </row>
    <row r="5" spans="1:13" ht="29.25" customHeight="1">
      <c r="A5" s="81"/>
      <c r="B5" s="9" t="s">
        <v>50</v>
      </c>
      <c r="C5" s="10"/>
      <c r="D5" s="11"/>
      <c r="E5" s="8"/>
      <c r="F5" s="8"/>
      <c r="G5" s="2"/>
      <c r="H5" s="12" t="s">
        <v>3</v>
      </c>
      <c r="I5" s="82">
        <v>100</v>
      </c>
      <c r="J5" s="13" t="s">
        <v>51</v>
      </c>
      <c r="K5" s="83"/>
      <c r="L5" s="84"/>
      <c r="M5" s="16"/>
    </row>
    <row r="6" spans="1:13" ht="18">
      <c r="A6" s="49"/>
      <c r="B6" s="3"/>
      <c r="C6" s="3"/>
      <c r="D6" s="3"/>
      <c r="E6" s="3"/>
      <c r="F6" s="3"/>
      <c r="G6" s="3"/>
      <c r="H6" s="3"/>
      <c r="I6" s="85"/>
      <c r="J6" s="3"/>
      <c r="K6" s="3"/>
      <c r="L6" s="57"/>
      <c r="M6" s="16"/>
    </row>
    <row r="7" spans="1:13" ht="47.25" customHeight="1">
      <c r="A7" s="402" t="s">
        <v>5</v>
      </c>
      <c r="B7" s="404" t="s">
        <v>6</v>
      </c>
      <c r="C7" s="404" t="s">
        <v>7</v>
      </c>
      <c r="D7" s="381" t="s">
        <v>8</v>
      </c>
      <c r="E7" s="381"/>
      <c r="F7" s="381"/>
      <c r="G7" s="204" t="s">
        <v>9</v>
      </c>
      <c r="H7" s="204" t="s">
        <v>10</v>
      </c>
      <c r="I7" s="25" t="s">
        <v>11</v>
      </c>
      <c r="J7" s="26" t="s">
        <v>12</v>
      </c>
      <c r="K7" s="380" t="s">
        <v>114</v>
      </c>
      <c r="L7" s="412"/>
      <c r="M7" s="412"/>
    </row>
    <row r="8" spans="1:13" ht="33" customHeight="1">
      <c r="A8" s="411"/>
      <c r="B8" s="405"/>
      <c r="C8" s="405"/>
      <c r="D8" s="222" t="str">
        <f>WC!D8</f>
        <v>Nov'21</v>
      </c>
      <c r="E8" s="222" t="str">
        <f>WC!E8</f>
        <v>Dec'21</v>
      </c>
      <c r="F8" s="230" t="str">
        <f>WC!F8</f>
        <v>Jan'22</v>
      </c>
      <c r="G8" s="204" t="s">
        <v>14</v>
      </c>
      <c r="H8" s="204" t="s">
        <v>15</v>
      </c>
      <c r="I8" s="204" t="s">
        <v>15</v>
      </c>
      <c r="J8" s="26" t="s">
        <v>16</v>
      </c>
      <c r="K8" s="381"/>
      <c r="L8" s="412"/>
      <c r="M8" s="412"/>
    </row>
    <row r="9" spans="1:13" ht="34.5" customHeight="1">
      <c r="A9" s="207">
        <v>1</v>
      </c>
      <c r="B9" s="206" t="s">
        <v>45</v>
      </c>
      <c r="C9" s="200" t="s">
        <v>30</v>
      </c>
      <c r="D9" s="316">
        <v>195</v>
      </c>
      <c r="E9" s="316">
        <v>195</v>
      </c>
      <c r="F9" s="317">
        <v>195</v>
      </c>
      <c r="G9" s="309">
        <f>F9-E9</f>
        <v>0</v>
      </c>
      <c r="H9" s="318">
        <v>150</v>
      </c>
      <c r="I9" s="318">
        <v>100</v>
      </c>
      <c r="J9" s="319">
        <f>F9*I9</f>
        <v>19500</v>
      </c>
      <c r="K9" s="320" t="s">
        <v>37</v>
      </c>
      <c r="L9" s="387"/>
      <c r="M9" s="387"/>
    </row>
    <row r="10" spans="1:13" ht="34.5" customHeight="1">
      <c r="A10" s="208">
        <v>2</v>
      </c>
      <c r="B10" s="209" t="s">
        <v>29</v>
      </c>
      <c r="C10" s="200" t="s">
        <v>30</v>
      </c>
      <c r="D10" s="316">
        <v>0</v>
      </c>
      <c r="E10" s="316">
        <v>0</v>
      </c>
      <c r="F10" s="317">
        <v>0</v>
      </c>
      <c r="G10" s="309">
        <f>F10-E10</f>
        <v>0</v>
      </c>
      <c r="H10" s="318">
        <v>0</v>
      </c>
      <c r="I10" s="318">
        <v>0</v>
      </c>
      <c r="J10" s="319">
        <v>0</v>
      </c>
      <c r="K10" s="320" t="s">
        <v>37</v>
      </c>
      <c r="L10" s="387"/>
      <c r="M10" s="387"/>
    </row>
    <row r="11" spans="1:13" ht="34.5" hidden="1" customHeight="1">
      <c r="A11" s="30"/>
      <c r="B11" s="127"/>
      <c r="C11" s="39"/>
      <c r="D11" s="128"/>
      <c r="E11" s="128"/>
      <c r="F11" s="131"/>
      <c r="G11" s="130"/>
      <c r="H11" s="129"/>
      <c r="I11" s="129"/>
      <c r="J11" s="280"/>
      <c r="K11" s="208"/>
      <c r="L11" s="433"/>
      <c r="M11" s="433"/>
    </row>
    <row r="12" spans="1:13" ht="34.5" hidden="1" customHeight="1">
      <c r="A12" s="30"/>
      <c r="B12" s="34"/>
      <c r="C12" s="39"/>
      <c r="D12" s="115"/>
      <c r="E12" s="115"/>
      <c r="F12" s="231"/>
      <c r="G12" s="65"/>
      <c r="H12" s="30"/>
      <c r="I12" s="30"/>
      <c r="J12" s="241"/>
      <c r="K12" s="211"/>
      <c r="L12" s="387"/>
      <c r="M12" s="387"/>
    </row>
    <row r="13" spans="1:13" ht="34.5" hidden="1" customHeight="1">
      <c r="A13" s="30"/>
      <c r="B13" s="34"/>
      <c r="C13" s="39"/>
      <c r="D13" s="115"/>
      <c r="E13" s="115"/>
      <c r="F13" s="231"/>
      <c r="G13" s="65"/>
      <c r="H13" s="30"/>
      <c r="I13" s="30"/>
      <c r="J13" s="241"/>
      <c r="K13" s="211"/>
      <c r="L13" s="387"/>
      <c r="M13" s="387"/>
    </row>
    <row r="14" spans="1:13" ht="34.5" hidden="1" customHeight="1">
      <c r="A14" s="30"/>
      <c r="B14" s="34"/>
      <c r="C14" s="39"/>
      <c r="D14" s="115"/>
      <c r="E14" s="115"/>
      <c r="F14" s="231"/>
      <c r="G14" s="65"/>
      <c r="H14" s="30"/>
      <c r="I14" s="30"/>
      <c r="J14" s="241"/>
      <c r="K14" s="211"/>
      <c r="L14" s="435"/>
      <c r="M14" s="435"/>
    </row>
    <row r="15" spans="1:13" ht="34.5" hidden="1" customHeight="1">
      <c r="A15" s="30"/>
      <c r="B15" s="34"/>
      <c r="C15" s="39"/>
      <c r="D15" s="115"/>
      <c r="E15" s="115"/>
      <c r="F15" s="231"/>
      <c r="G15" s="89"/>
      <c r="H15" s="30"/>
      <c r="I15" s="30"/>
      <c r="J15" s="241"/>
      <c r="K15" s="211"/>
      <c r="L15" s="387"/>
      <c r="M15" s="387"/>
    </row>
    <row r="16" spans="1:13" ht="34.5" customHeight="1">
      <c r="A16" s="211"/>
      <c r="B16" s="161"/>
      <c r="C16" s="196"/>
      <c r="D16" s="187"/>
      <c r="E16" s="187"/>
      <c r="F16" s="231"/>
      <c r="G16" s="89"/>
      <c r="H16" s="211"/>
      <c r="I16" s="211"/>
      <c r="J16" s="241"/>
      <c r="K16" s="211"/>
      <c r="L16" s="356"/>
      <c r="M16" s="356"/>
    </row>
    <row r="17" spans="1:13" ht="34.5" customHeight="1">
      <c r="A17" s="211"/>
      <c r="B17" s="161"/>
      <c r="C17" s="196"/>
      <c r="D17" s="187"/>
      <c r="E17" s="187"/>
      <c r="F17" s="231"/>
      <c r="G17" s="89"/>
      <c r="H17" s="211"/>
      <c r="I17" s="211"/>
      <c r="J17" s="241"/>
      <c r="K17" s="211"/>
      <c r="L17" s="356"/>
      <c r="M17" s="356"/>
    </row>
    <row r="18" spans="1:13" ht="34.5" customHeight="1">
      <c r="A18" s="211"/>
      <c r="B18" s="161"/>
      <c r="C18" s="196"/>
      <c r="D18" s="187"/>
      <c r="E18" s="187"/>
      <c r="F18" s="231"/>
      <c r="G18" s="89"/>
      <c r="H18" s="211"/>
      <c r="I18" s="211"/>
      <c r="J18" s="241"/>
      <c r="K18" s="211"/>
      <c r="L18" s="356"/>
      <c r="M18" s="356"/>
    </row>
    <row r="19" spans="1:13" ht="34.5" customHeight="1">
      <c r="A19" s="211"/>
      <c r="B19" s="161"/>
      <c r="C19" s="196"/>
      <c r="D19" s="187"/>
      <c r="E19" s="187"/>
      <c r="F19" s="231"/>
      <c r="G19" s="89"/>
      <c r="H19" s="211"/>
      <c r="I19" s="211"/>
      <c r="J19" s="241"/>
      <c r="K19" s="211"/>
      <c r="L19" s="356"/>
      <c r="M19" s="356"/>
    </row>
    <row r="20" spans="1:13" ht="34.5" customHeight="1">
      <c r="A20" s="211"/>
      <c r="B20" s="161"/>
      <c r="C20" s="196"/>
      <c r="D20" s="187"/>
      <c r="E20" s="187"/>
      <c r="F20" s="231"/>
      <c r="G20" s="89"/>
      <c r="H20" s="211"/>
      <c r="I20" s="211"/>
      <c r="J20" s="241"/>
      <c r="K20" s="211"/>
      <c r="L20" s="356"/>
      <c r="M20" s="356"/>
    </row>
    <row r="21" spans="1:13" ht="34.5" customHeight="1">
      <c r="A21" s="211"/>
      <c r="B21" s="161"/>
      <c r="C21" s="196"/>
      <c r="D21" s="187"/>
      <c r="E21" s="187"/>
      <c r="F21" s="231"/>
      <c r="G21" s="89"/>
      <c r="H21" s="211"/>
      <c r="I21" s="211"/>
      <c r="J21" s="241"/>
      <c r="K21" s="211"/>
      <c r="L21" s="356"/>
      <c r="M21" s="356"/>
    </row>
    <row r="22" spans="1:13" ht="34.5" customHeight="1">
      <c r="A22" s="211"/>
      <c r="B22" s="161"/>
      <c r="C22" s="196"/>
      <c r="D22" s="187"/>
      <c r="E22" s="187"/>
      <c r="F22" s="231"/>
      <c r="G22" s="89"/>
      <c r="H22" s="211"/>
      <c r="I22" s="211"/>
      <c r="J22" s="241"/>
      <c r="K22" s="211"/>
      <c r="L22" s="356"/>
      <c r="M22" s="356"/>
    </row>
    <row r="23" spans="1:13" ht="34.5" customHeight="1">
      <c r="A23" s="211"/>
      <c r="B23" s="161"/>
      <c r="C23" s="196"/>
      <c r="D23" s="187"/>
      <c r="E23" s="187"/>
      <c r="F23" s="231"/>
      <c r="G23" s="89"/>
      <c r="H23" s="211"/>
      <c r="I23" s="211"/>
      <c r="J23" s="241"/>
      <c r="K23" s="211"/>
      <c r="L23" s="356"/>
      <c r="M23" s="356"/>
    </row>
    <row r="24" spans="1:13" ht="34.5" customHeight="1">
      <c r="A24" s="211"/>
      <c r="B24" s="161"/>
      <c r="C24" s="196"/>
      <c r="D24" s="187"/>
      <c r="E24" s="187"/>
      <c r="F24" s="231"/>
      <c r="G24" s="89"/>
      <c r="H24" s="211"/>
      <c r="I24" s="211"/>
      <c r="J24" s="241"/>
      <c r="K24" s="211"/>
      <c r="L24" s="356"/>
      <c r="M24" s="356"/>
    </row>
    <row r="25" spans="1:13" ht="34.5" customHeight="1">
      <c r="A25" s="211"/>
      <c r="B25" s="161"/>
      <c r="C25" s="196"/>
      <c r="D25" s="187"/>
      <c r="E25" s="187"/>
      <c r="F25" s="231"/>
      <c r="G25" s="89"/>
      <c r="H25" s="211"/>
      <c r="I25" s="211"/>
      <c r="J25" s="241"/>
      <c r="K25" s="211"/>
      <c r="L25" s="356"/>
      <c r="M25" s="356"/>
    </row>
    <row r="26" spans="1:13" ht="34.5" customHeight="1">
      <c r="A26" s="211"/>
      <c r="B26" s="161"/>
      <c r="C26" s="196"/>
      <c r="D26" s="187"/>
      <c r="E26" s="187"/>
      <c r="F26" s="231"/>
      <c r="G26" s="89"/>
      <c r="H26" s="211"/>
      <c r="I26" s="211"/>
      <c r="J26" s="241"/>
      <c r="K26" s="211"/>
      <c r="L26" s="356"/>
      <c r="M26" s="356"/>
    </row>
    <row r="27" spans="1:13" ht="34.5" customHeight="1">
      <c r="A27" s="211"/>
      <c r="B27" s="161"/>
      <c r="C27" s="196"/>
      <c r="D27" s="187"/>
      <c r="E27" s="187"/>
      <c r="F27" s="231"/>
      <c r="G27" s="89"/>
      <c r="H27" s="211"/>
      <c r="I27" s="211"/>
      <c r="J27" s="241"/>
      <c r="K27" s="211"/>
      <c r="L27" s="356"/>
      <c r="M27" s="356"/>
    </row>
    <row r="28" spans="1:13" ht="39" customHeight="1">
      <c r="A28" s="236"/>
      <c r="B28" s="256"/>
      <c r="C28" s="256"/>
      <c r="D28" s="263"/>
      <c r="E28" s="263"/>
      <c r="F28" s="263"/>
      <c r="G28" s="237"/>
      <c r="H28" s="228">
        <f>SUM(H9:H15)</f>
        <v>150</v>
      </c>
      <c r="I28" s="228">
        <f>SUM(I9:I15)</f>
        <v>100</v>
      </c>
      <c r="J28" s="247">
        <f>SUM(J9:J15)</f>
        <v>19500</v>
      </c>
      <c r="K28" s="236"/>
      <c r="L28" s="428"/>
      <c r="M28" s="428"/>
    </row>
    <row r="29" spans="1:13" ht="36.75" customHeight="1">
      <c r="A29" s="236"/>
      <c r="B29" s="437" t="s">
        <v>118</v>
      </c>
      <c r="C29" s="437"/>
      <c r="D29" s="437"/>
      <c r="E29" s="437"/>
      <c r="F29" s="437"/>
      <c r="G29" s="437"/>
      <c r="H29" s="237"/>
      <c r="I29" s="237"/>
      <c r="J29" s="224">
        <v>195</v>
      </c>
      <c r="K29" s="281" t="str">
        <f>WC!K30</f>
        <v>(Dec'21)</v>
      </c>
      <c r="L29" s="283" t="e">
        <f>(#REF!-J29)/J29</f>
        <v>#REF!</v>
      </c>
      <c r="M29" s="282">
        <v>0</v>
      </c>
    </row>
    <row r="30" spans="1:13" ht="18">
      <c r="A30" s="102"/>
      <c r="B30" s="103"/>
      <c r="C30" s="103"/>
      <c r="D30" s="103"/>
      <c r="E30" s="103"/>
      <c r="F30" s="103"/>
      <c r="G30" s="103"/>
      <c r="H30" s="104"/>
      <c r="I30" s="104"/>
      <c r="J30" s="105"/>
      <c r="K30" s="106"/>
      <c r="L30" s="107"/>
      <c r="M30" s="108"/>
    </row>
    <row r="31" spans="1:13" ht="15.75">
      <c r="A31" s="5" t="str">
        <f>WC!A100</f>
        <v>Prepared by: Yi Hong (23/11/2021)</v>
      </c>
      <c r="B31" s="5"/>
      <c r="C31" s="5"/>
      <c r="D31" s="5"/>
      <c r="E31" s="5" t="s">
        <v>63</v>
      </c>
      <c r="F31" s="5"/>
      <c r="G31" s="5"/>
      <c r="H31" s="5"/>
      <c r="I31" s="5" t="s">
        <v>64</v>
      </c>
      <c r="J31" s="5"/>
      <c r="K31" s="5"/>
      <c r="L31" s="4"/>
      <c r="M31" s="5"/>
    </row>
    <row r="32" spans="1:13" ht="15.75">
      <c r="A32" s="5" t="s">
        <v>65</v>
      </c>
      <c r="B32" s="101"/>
      <c r="C32" s="101"/>
      <c r="D32" s="5"/>
      <c r="E32" s="5" t="s">
        <v>66</v>
      </c>
      <c r="F32" s="5"/>
      <c r="G32" s="5"/>
      <c r="H32" s="5"/>
      <c r="I32" s="5"/>
      <c r="J32" s="5"/>
      <c r="K32" s="5"/>
      <c r="L32" s="4"/>
      <c r="M32" s="5"/>
    </row>
  </sheetData>
  <mergeCells count="17">
    <mergeCell ref="L12:M12"/>
    <mergeCell ref="L13:M13"/>
    <mergeCell ref="B29:G29"/>
    <mergeCell ref="L28:M28"/>
    <mergeCell ref="L15:M15"/>
    <mergeCell ref="A3:D3"/>
    <mergeCell ref="E3:G3"/>
    <mergeCell ref="L14:M14"/>
    <mergeCell ref="A7:A8"/>
    <mergeCell ref="B7:B8"/>
    <mergeCell ref="C7:C8"/>
    <mergeCell ref="D7:F7"/>
    <mergeCell ref="L7:M8"/>
    <mergeCell ref="K7:K8"/>
    <mergeCell ref="L9:M9"/>
    <mergeCell ref="L10:M10"/>
    <mergeCell ref="L11:M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N72"/>
  <sheetViews>
    <sheetView topLeftCell="A71" zoomScale="60" zoomScaleNormal="60" workbookViewId="0">
      <selection activeCell="F22" sqref="F22"/>
    </sheetView>
  </sheetViews>
  <sheetFormatPr defaultRowHeight="15"/>
  <cols>
    <col min="2" max="2" width="38.28515625" customWidth="1"/>
    <col min="3" max="3" width="31.140625" customWidth="1"/>
    <col min="4" max="7" width="18.5703125" customWidth="1"/>
    <col min="8" max="8" width="33" bestFit="1" customWidth="1"/>
    <col min="9" max="9" width="27.42578125" customWidth="1"/>
    <col min="10" max="10" width="21.7109375" customWidth="1"/>
    <col min="11" max="11" width="18.5703125" customWidth="1"/>
    <col min="12" max="12" width="26.42578125" customWidth="1"/>
    <col min="13" max="13" width="23.7109375" customWidth="1"/>
    <col min="14" max="14" width="56" customWidth="1"/>
  </cols>
  <sheetData>
    <row r="1" spans="1:14" ht="2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20.25">
      <c r="A2" s="1"/>
      <c r="B2" s="2"/>
      <c r="C2" s="2"/>
      <c r="D2" s="2"/>
      <c r="E2" s="2"/>
      <c r="F2" s="2"/>
      <c r="G2" s="2"/>
      <c r="H2" s="2"/>
      <c r="I2" s="6"/>
      <c r="J2" s="2"/>
      <c r="K2" s="2"/>
      <c r="L2" s="3"/>
      <c r="M2" s="4"/>
      <c r="N2" s="5"/>
    </row>
    <row r="3" spans="1:14" ht="20.25">
      <c r="A3" s="413" t="s">
        <v>101</v>
      </c>
      <c r="B3" s="413"/>
      <c r="C3" s="413"/>
      <c r="D3" s="413"/>
      <c r="E3" s="414" t="s">
        <v>112</v>
      </c>
      <c r="F3" s="414"/>
      <c r="G3" s="414"/>
      <c r="H3" s="1"/>
      <c r="I3" s="2"/>
      <c r="J3" s="2"/>
      <c r="K3" s="2"/>
      <c r="L3" s="3"/>
      <c r="M3" s="4"/>
      <c r="N3" s="5"/>
    </row>
    <row r="4" spans="1:14" ht="20.25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4"/>
      <c r="N4" s="5"/>
    </row>
    <row r="5" spans="1:14" ht="30" customHeight="1">
      <c r="A5" s="8"/>
      <c r="B5" s="9" t="s">
        <v>2</v>
      </c>
      <c r="C5" s="10"/>
      <c r="D5" s="11"/>
      <c r="E5" s="8"/>
      <c r="F5" s="8"/>
      <c r="G5" s="2"/>
      <c r="H5" s="12" t="s">
        <v>3</v>
      </c>
      <c r="I5" s="45">
        <v>1300</v>
      </c>
      <c r="J5" s="13" t="s">
        <v>113</v>
      </c>
      <c r="K5" s="14"/>
      <c r="L5" s="15"/>
      <c r="M5" s="5"/>
      <c r="N5" s="16"/>
    </row>
    <row r="6" spans="1:14" ht="20.25">
      <c r="A6" s="17"/>
      <c r="B6" s="18"/>
      <c r="C6" s="18"/>
      <c r="D6" s="18"/>
      <c r="E6" s="18"/>
      <c r="F6" s="18"/>
      <c r="G6" s="18"/>
      <c r="H6" s="19"/>
      <c r="I6" s="20"/>
      <c r="J6" s="21"/>
      <c r="K6" s="21"/>
      <c r="L6" s="22"/>
      <c r="M6" s="23"/>
      <c r="N6" s="16"/>
    </row>
    <row r="7" spans="1:14" ht="33" customHeight="1">
      <c r="A7" s="402" t="s">
        <v>5</v>
      </c>
      <c r="B7" s="404" t="s">
        <v>6</v>
      </c>
      <c r="C7" s="404" t="s">
        <v>7</v>
      </c>
      <c r="D7" s="381" t="s">
        <v>8</v>
      </c>
      <c r="E7" s="381"/>
      <c r="F7" s="381"/>
      <c r="G7" s="204" t="s">
        <v>9</v>
      </c>
      <c r="H7" s="204" t="s">
        <v>10</v>
      </c>
      <c r="I7" s="25" t="s">
        <v>11</v>
      </c>
      <c r="J7" s="26" t="s">
        <v>12</v>
      </c>
      <c r="K7" s="204" t="s">
        <v>13</v>
      </c>
      <c r="L7" s="384"/>
      <c r="M7" s="384"/>
    </row>
    <row r="8" spans="1:14" ht="33" customHeight="1">
      <c r="A8" s="411"/>
      <c r="B8" s="405"/>
      <c r="C8" s="405"/>
      <c r="D8" s="216" t="str">
        <f>WC!D8</f>
        <v>Nov'21</v>
      </c>
      <c r="E8" s="216" t="str">
        <f>WC!E8</f>
        <v>Dec'21</v>
      </c>
      <c r="F8" s="290" t="str">
        <f>WC!F8</f>
        <v>Jan'22</v>
      </c>
      <c r="G8" s="204" t="s">
        <v>14</v>
      </c>
      <c r="H8" s="204" t="s">
        <v>15</v>
      </c>
      <c r="I8" s="204" t="s">
        <v>15</v>
      </c>
      <c r="J8" s="26" t="s">
        <v>16</v>
      </c>
      <c r="K8" s="204" t="s">
        <v>17</v>
      </c>
      <c r="L8" s="384"/>
      <c r="M8" s="384"/>
    </row>
    <row r="9" spans="1:14" ht="34.5" customHeight="1">
      <c r="A9" s="212">
        <v>1</v>
      </c>
      <c r="B9" s="213" t="s">
        <v>25</v>
      </c>
      <c r="C9" s="214" t="s">
        <v>30</v>
      </c>
      <c r="D9" s="321">
        <v>48</v>
      </c>
      <c r="E9" s="321">
        <v>48</v>
      </c>
      <c r="F9" s="322">
        <v>48</v>
      </c>
      <c r="G9" s="323">
        <f t="shared" ref="G9:G14" si="0">F9-E9</f>
        <v>0</v>
      </c>
      <c r="H9" s="324">
        <v>500</v>
      </c>
      <c r="I9" s="324">
        <v>100</v>
      </c>
      <c r="J9" s="315">
        <f>F9*I9</f>
        <v>4800</v>
      </c>
      <c r="K9" s="304" t="s">
        <v>20</v>
      </c>
      <c r="L9" s="387"/>
      <c r="M9" s="387"/>
    </row>
    <row r="10" spans="1:14" ht="55.5" customHeight="1">
      <c r="A10" s="212">
        <v>2</v>
      </c>
      <c r="B10" s="213" t="s">
        <v>102</v>
      </c>
      <c r="C10" s="211" t="s">
        <v>19</v>
      </c>
      <c r="D10" s="321">
        <v>53</v>
      </c>
      <c r="E10" s="321">
        <v>53</v>
      </c>
      <c r="F10" s="322">
        <v>53</v>
      </c>
      <c r="G10" s="323">
        <f t="shared" si="0"/>
        <v>0</v>
      </c>
      <c r="H10" s="325">
        <v>600</v>
      </c>
      <c r="I10" s="324">
        <v>600</v>
      </c>
      <c r="J10" s="315">
        <f t="shared" ref="J10:J15" si="1">F10*I10</f>
        <v>31800</v>
      </c>
      <c r="K10" s="304" t="s">
        <v>20</v>
      </c>
      <c r="L10" s="435" t="s">
        <v>106</v>
      </c>
      <c r="M10" s="435"/>
      <c r="N10" s="133"/>
    </row>
    <row r="11" spans="1:14" ht="34.5" hidden="1" customHeight="1">
      <c r="A11" s="212">
        <v>3</v>
      </c>
      <c r="B11" s="213" t="s">
        <v>103</v>
      </c>
      <c r="C11" s="211" t="s">
        <v>19</v>
      </c>
      <c r="D11" s="321"/>
      <c r="E11" s="321"/>
      <c r="F11" s="322"/>
      <c r="G11" s="323">
        <f t="shared" si="0"/>
        <v>0</v>
      </c>
      <c r="H11" s="324"/>
      <c r="I11" s="324"/>
      <c r="J11" s="315">
        <f t="shared" si="1"/>
        <v>0</v>
      </c>
      <c r="K11" s="304" t="s">
        <v>20</v>
      </c>
      <c r="L11" s="459"/>
      <c r="M11" s="459"/>
      <c r="N11" s="133"/>
    </row>
    <row r="12" spans="1:14" ht="34.5" hidden="1" customHeight="1">
      <c r="A12" s="212">
        <v>4</v>
      </c>
      <c r="B12" s="213" t="s">
        <v>32</v>
      </c>
      <c r="C12" s="214" t="s">
        <v>30</v>
      </c>
      <c r="D12" s="321"/>
      <c r="E12" s="321"/>
      <c r="F12" s="322"/>
      <c r="G12" s="323">
        <f t="shared" si="0"/>
        <v>0</v>
      </c>
      <c r="H12" s="324"/>
      <c r="I12" s="324"/>
      <c r="J12" s="315">
        <f t="shared" si="1"/>
        <v>0</v>
      </c>
      <c r="K12" s="304" t="s">
        <v>20</v>
      </c>
      <c r="L12" s="387"/>
      <c r="M12" s="387"/>
      <c r="N12" s="134"/>
    </row>
    <row r="13" spans="1:14" ht="34.5" customHeight="1">
      <c r="A13" s="212">
        <v>3</v>
      </c>
      <c r="B13" s="213" t="s">
        <v>104</v>
      </c>
      <c r="C13" s="214" t="s">
        <v>30</v>
      </c>
      <c r="D13" s="321">
        <v>48</v>
      </c>
      <c r="E13" s="321">
        <v>48</v>
      </c>
      <c r="F13" s="322">
        <v>48</v>
      </c>
      <c r="G13" s="323">
        <f t="shared" si="0"/>
        <v>0</v>
      </c>
      <c r="H13" s="324">
        <v>300</v>
      </c>
      <c r="I13" s="324">
        <v>100</v>
      </c>
      <c r="J13" s="315">
        <f t="shared" si="1"/>
        <v>4800</v>
      </c>
      <c r="K13" s="304" t="s">
        <v>37</v>
      </c>
      <c r="L13" s="389"/>
      <c r="M13" s="389"/>
    </row>
    <row r="14" spans="1:14" ht="34.5" customHeight="1">
      <c r="A14" s="212">
        <v>4</v>
      </c>
      <c r="B14" s="213" t="s">
        <v>105</v>
      </c>
      <c r="C14" s="211" t="s">
        <v>19</v>
      </c>
      <c r="D14" s="321">
        <v>40</v>
      </c>
      <c r="E14" s="321">
        <v>40</v>
      </c>
      <c r="F14" s="322">
        <v>40</v>
      </c>
      <c r="G14" s="323">
        <f t="shared" si="0"/>
        <v>0</v>
      </c>
      <c r="H14" s="324">
        <v>700</v>
      </c>
      <c r="I14" s="324">
        <v>400</v>
      </c>
      <c r="J14" s="315">
        <f t="shared" si="1"/>
        <v>16000</v>
      </c>
      <c r="K14" s="304" t="s">
        <v>37</v>
      </c>
      <c r="L14" s="387"/>
      <c r="M14" s="387"/>
    </row>
    <row r="15" spans="1:14" ht="34.5" customHeight="1">
      <c r="A15" s="212">
        <v>5</v>
      </c>
      <c r="B15" s="213" t="s">
        <v>80</v>
      </c>
      <c r="C15" s="211" t="s">
        <v>19</v>
      </c>
      <c r="D15" s="321">
        <v>48</v>
      </c>
      <c r="E15" s="321">
        <v>48</v>
      </c>
      <c r="F15" s="322">
        <v>48</v>
      </c>
      <c r="G15" s="323">
        <f>F15-E15</f>
        <v>0</v>
      </c>
      <c r="H15" s="324">
        <v>300</v>
      </c>
      <c r="I15" s="324">
        <v>100</v>
      </c>
      <c r="J15" s="315">
        <f t="shared" si="1"/>
        <v>4800</v>
      </c>
      <c r="K15" s="304" t="s">
        <v>20</v>
      </c>
      <c r="L15" s="387"/>
      <c r="M15" s="387"/>
    </row>
    <row r="16" spans="1:14" ht="34.5" hidden="1" customHeight="1">
      <c r="A16" s="28"/>
      <c r="B16" s="213"/>
      <c r="C16" s="211"/>
      <c r="D16" s="214"/>
      <c r="E16" s="214"/>
      <c r="F16" s="215"/>
      <c r="G16" s="132"/>
      <c r="H16" s="218"/>
      <c r="I16" s="218"/>
      <c r="J16" s="219"/>
      <c r="K16" s="217"/>
      <c r="L16" s="387"/>
      <c r="M16" s="387"/>
    </row>
    <row r="17" spans="1:13" ht="34.5" hidden="1" customHeight="1">
      <c r="A17" s="28"/>
      <c r="B17" s="213"/>
      <c r="C17" s="214"/>
      <c r="D17" s="214"/>
      <c r="E17" s="214"/>
      <c r="F17" s="215"/>
      <c r="G17" s="132"/>
      <c r="H17" s="218"/>
      <c r="I17" s="218"/>
      <c r="J17" s="219"/>
      <c r="K17" s="217"/>
      <c r="L17" s="387"/>
      <c r="M17" s="387"/>
    </row>
    <row r="18" spans="1:13" ht="34.5" hidden="1" customHeight="1">
      <c r="A18" s="28"/>
      <c r="B18" s="161"/>
      <c r="C18" s="196"/>
      <c r="D18" s="187"/>
      <c r="E18" s="187"/>
      <c r="F18" s="188"/>
      <c r="G18" s="195"/>
      <c r="H18" s="205"/>
      <c r="I18" s="205"/>
      <c r="J18" s="185"/>
      <c r="K18" s="211"/>
      <c r="L18" s="387"/>
      <c r="M18" s="387"/>
    </row>
    <row r="19" spans="1:13" ht="34.5" hidden="1" customHeight="1">
      <c r="A19" s="28"/>
      <c r="B19" s="161"/>
      <c r="C19" s="211"/>
      <c r="D19" s="187"/>
      <c r="E19" s="187"/>
      <c r="F19" s="188"/>
      <c r="G19" s="210"/>
      <c r="H19" s="205"/>
      <c r="I19" s="205"/>
      <c r="J19" s="185"/>
      <c r="K19" s="211"/>
      <c r="L19" s="387"/>
      <c r="M19" s="387"/>
    </row>
    <row r="20" spans="1:13" ht="34.5" hidden="1" customHeight="1">
      <c r="A20" s="28"/>
      <c r="B20" s="161"/>
      <c r="C20" s="211"/>
      <c r="D20" s="187"/>
      <c r="E20" s="187"/>
      <c r="F20" s="188"/>
      <c r="G20" s="210"/>
      <c r="H20" s="205"/>
      <c r="I20" s="205"/>
      <c r="J20" s="185"/>
      <c r="K20" s="211"/>
      <c r="L20" s="387"/>
      <c r="M20" s="387"/>
    </row>
    <row r="21" spans="1:13" ht="40.5" customHeight="1">
      <c r="A21" s="269"/>
      <c r="B21" s="253"/>
      <c r="C21" s="253"/>
      <c r="D21" s="253"/>
      <c r="E21" s="253"/>
      <c r="F21" s="253"/>
      <c r="G21" s="237"/>
      <c r="H21" s="228">
        <f>SUM(H9:H20)</f>
        <v>2400</v>
      </c>
      <c r="I21" s="228">
        <f>SUM(I9:I20)</f>
        <v>1300</v>
      </c>
      <c r="J21" s="254">
        <f>SUM(J9:J20)</f>
        <v>62200</v>
      </c>
      <c r="K21" s="255"/>
      <c r="L21" s="436"/>
      <c r="M21" s="436"/>
    </row>
    <row r="22" spans="1:13" ht="40.5" customHeight="1">
      <c r="A22" s="275"/>
      <c r="B22" s="253"/>
      <c r="C22" s="253"/>
      <c r="D22" s="253"/>
      <c r="E22" s="253"/>
      <c r="F22" s="253"/>
      <c r="G22" s="237"/>
      <c r="H22" s="228"/>
      <c r="I22" s="228"/>
      <c r="J22" s="254"/>
      <c r="K22" s="255"/>
      <c r="L22" s="358"/>
      <c r="M22" s="358"/>
    </row>
    <row r="23" spans="1:13" ht="40.5" customHeight="1">
      <c r="A23" s="275"/>
      <c r="B23" s="253"/>
      <c r="C23" s="253"/>
      <c r="D23" s="253"/>
      <c r="E23" s="253"/>
      <c r="F23" s="253"/>
      <c r="G23" s="237"/>
      <c r="H23" s="228"/>
      <c r="I23" s="228"/>
      <c r="J23" s="254"/>
      <c r="K23" s="255"/>
      <c r="L23" s="358"/>
      <c r="M23" s="358"/>
    </row>
    <row r="24" spans="1:13" ht="40.5" customHeight="1">
      <c r="A24" s="275"/>
      <c r="B24" s="253"/>
      <c r="C24" s="253"/>
      <c r="D24" s="253"/>
      <c r="E24" s="253"/>
      <c r="F24" s="253"/>
      <c r="G24" s="237"/>
      <c r="H24" s="228"/>
      <c r="I24" s="228"/>
      <c r="J24" s="254"/>
      <c r="K24" s="255"/>
      <c r="L24" s="358"/>
      <c r="M24" s="358"/>
    </row>
    <row r="25" spans="1:13" ht="40.5" customHeight="1">
      <c r="A25" s="275"/>
      <c r="B25" s="253"/>
      <c r="C25" s="253"/>
      <c r="D25" s="253"/>
      <c r="E25" s="253"/>
      <c r="F25" s="253"/>
      <c r="G25" s="237"/>
      <c r="H25" s="228"/>
      <c r="I25" s="228"/>
      <c r="J25" s="254"/>
      <c r="K25" s="255"/>
      <c r="L25" s="358"/>
      <c r="M25" s="358"/>
    </row>
    <row r="26" spans="1:13" ht="40.5" customHeight="1">
      <c r="A26" s="275"/>
      <c r="B26" s="253"/>
      <c r="C26" s="253"/>
      <c r="D26" s="253"/>
      <c r="E26" s="253"/>
      <c r="F26" s="253"/>
      <c r="G26" s="237"/>
      <c r="H26" s="228"/>
      <c r="I26" s="228"/>
      <c r="J26" s="254"/>
      <c r="K26" s="255"/>
      <c r="L26" s="358"/>
      <c r="M26" s="358"/>
    </row>
    <row r="27" spans="1:13" ht="33.75" customHeight="1">
      <c r="A27" s="275"/>
      <c r="B27" s="256"/>
      <c r="C27" s="256"/>
      <c r="D27" s="257"/>
      <c r="E27" s="257"/>
      <c r="F27" s="257"/>
      <c r="G27" s="257"/>
      <c r="H27" s="397" t="s">
        <v>33</v>
      </c>
      <c r="I27" s="397"/>
      <c r="J27" s="246">
        <f>J21/I21</f>
        <v>47.846153846153847</v>
      </c>
      <c r="K27" s="225" t="str">
        <f>WC!K29</f>
        <v>(Jan'22)</v>
      </c>
      <c r="L27" s="398" t="s">
        <v>34</v>
      </c>
      <c r="M27" s="398"/>
    </row>
    <row r="28" spans="1:13" ht="33.75" customHeight="1">
      <c r="A28" s="270"/>
      <c r="B28" s="460" t="s">
        <v>145</v>
      </c>
      <c r="C28" s="461"/>
      <c r="D28" s="461"/>
      <c r="E28" s="461"/>
      <c r="F28" s="461"/>
      <c r="G28" s="461"/>
      <c r="H28" s="260"/>
      <c r="I28" s="237"/>
      <c r="J28" s="297">
        <v>47.42</v>
      </c>
      <c r="K28" s="225" t="str">
        <f>WC!K30</f>
        <v>(Dec'21)</v>
      </c>
      <c r="L28" s="341">
        <f>(J27-J28)/J28</f>
        <v>8.9867955747331297E-3</v>
      </c>
      <c r="M28" s="345" t="s">
        <v>144</v>
      </c>
    </row>
    <row r="29" spans="1:13" hidden="1"/>
    <row r="30" spans="1:13" hidden="1"/>
    <row r="31" spans="1:13" ht="27.75" hidden="1" customHeight="1">
      <c r="A31" s="46"/>
      <c r="B31" s="9" t="s">
        <v>35</v>
      </c>
      <c r="C31" s="10"/>
      <c r="D31" s="11"/>
      <c r="E31" s="8"/>
      <c r="F31" s="8"/>
      <c r="G31" s="2"/>
      <c r="H31" s="12" t="s">
        <v>3</v>
      </c>
      <c r="I31" s="45"/>
      <c r="J31" s="13" t="s">
        <v>36</v>
      </c>
      <c r="K31" s="47"/>
      <c r="L31" s="48"/>
      <c r="M31" s="16"/>
    </row>
    <row r="32" spans="1:13" ht="20.25" hidden="1">
      <c r="A32" s="49"/>
      <c r="B32" s="15"/>
      <c r="C32" s="15"/>
      <c r="D32" s="15"/>
      <c r="E32" s="15"/>
      <c r="F32" s="15"/>
      <c r="G32" s="15"/>
      <c r="H32" s="50"/>
      <c r="I32" s="20"/>
      <c r="J32" s="51"/>
      <c r="K32" s="52"/>
      <c r="L32" s="53"/>
      <c r="M32" s="16"/>
    </row>
    <row r="33" spans="1:13" ht="33" hidden="1" customHeight="1">
      <c r="A33" s="392" t="s">
        <v>5</v>
      </c>
      <c r="B33" s="402" t="s">
        <v>6</v>
      </c>
      <c r="C33" s="404" t="s">
        <v>7</v>
      </c>
      <c r="D33" s="395" t="s">
        <v>8</v>
      </c>
      <c r="E33" s="395"/>
      <c r="F33" s="395"/>
      <c r="G33" s="204" t="s">
        <v>9</v>
      </c>
      <c r="H33" s="204" t="s">
        <v>10</v>
      </c>
      <c r="I33" s="25" t="s">
        <v>11</v>
      </c>
      <c r="J33" s="26" t="s">
        <v>12</v>
      </c>
      <c r="K33" s="380" t="s">
        <v>114</v>
      </c>
      <c r="L33" s="406"/>
      <c r="M33" s="406"/>
    </row>
    <row r="34" spans="1:13" ht="33" hidden="1" customHeight="1">
      <c r="A34" s="407"/>
      <c r="B34" s="411"/>
      <c r="C34" s="405"/>
      <c r="D34" s="222" t="str">
        <f>WC!D8</f>
        <v>Nov'21</v>
      </c>
      <c r="E34" s="222" t="str">
        <f>WC!E8</f>
        <v>Dec'21</v>
      </c>
      <c r="F34" s="230" t="str">
        <f>WC!F8</f>
        <v>Jan'22</v>
      </c>
      <c r="G34" s="204" t="s">
        <v>14</v>
      </c>
      <c r="H34" s="204" t="s">
        <v>15</v>
      </c>
      <c r="I34" s="204" t="s">
        <v>15</v>
      </c>
      <c r="J34" s="26" t="s">
        <v>16</v>
      </c>
      <c r="K34" s="381"/>
      <c r="L34" s="406"/>
      <c r="M34" s="406"/>
    </row>
    <row r="35" spans="1:13" ht="34.5" hidden="1" customHeight="1">
      <c r="A35" s="41">
        <v>1</v>
      </c>
      <c r="B35" s="161"/>
      <c r="C35" s="161"/>
      <c r="D35" s="75"/>
      <c r="E35" s="187"/>
      <c r="F35" s="231"/>
      <c r="G35" s="175"/>
      <c r="H35" s="218"/>
      <c r="I35" s="218"/>
      <c r="J35" s="135">
        <f>F35*I35</f>
        <v>0</v>
      </c>
      <c r="K35" s="217"/>
      <c r="L35" s="387"/>
      <c r="M35" s="387"/>
    </row>
    <row r="36" spans="1:13" ht="34.5" hidden="1" customHeight="1">
      <c r="A36" s="42">
        <v>2</v>
      </c>
      <c r="B36" s="114"/>
      <c r="C36" s="114"/>
      <c r="D36" s="111"/>
      <c r="E36" s="187"/>
      <c r="F36" s="231"/>
      <c r="G36" s="175"/>
      <c r="H36" s="218"/>
      <c r="I36" s="218"/>
      <c r="J36" s="135">
        <f t="shared" ref="J36:J39" si="2">F36*I36</f>
        <v>0</v>
      </c>
      <c r="K36" s="217"/>
      <c r="L36" s="387"/>
      <c r="M36" s="387"/>
    </row>
    <row r="37" spans="1:13" ht="34.5" hidden="1" customHeight="1">
      <c r="A37" s="170">
        <v>3</v>
      </c>
      <c r="B37" s="112"/>
      <c r="C37" s="157"/>
      <c r="D37" s="187"/>
      <c r="E37" s="187"/>
      <c r="F37" s="231"/>
      <c r="G37" s="175"/>
      <c r="H37" s="220"/>
      <c r="I37" s="220"/>
      <c r="J37" s="135">
        <f t="shared" si="2"/>
        <v>0</v>
      </c>
      <c r="K37" s="217"/>
      <c r="L37" s="387"/>
      <c r="M37" s="387"/>
    </row>
    <row r="38" spans="1:13" ht="34.5" hidden="1" customHeight="1">
      <c r="A38" s="67">
        <v>4</v>
      </c>
      <c r="B38" s="143"/>
      <c r="C38" s="211"/>
      <c r="D38" s="187"/>
      <c r="E38" s="187"/>
      <c r="F38" s="231"/>
      <c r="G38" s="175"/>
      <c r="H38" s="218"/>
      <c r="I38" s="218"/>
      <c r="J38" s="135">
        <f t="shared" si="2"/>
        <v>0</v>
      </c>
      <c r="K38" s="217"/>
      <c r="L38" s="387"/>
      <c r="M38" s="387"/>
    </row>
    <row r="39" spans="1:13" ht="34.5" hidden="1" customHeight="1">
      <c r="A39" s="170">
        <v>5</v>
      </c>
      <c r="B39" s="143"/>
      <c r="C39" s="211"/>
      <c r="D39" s="187"/>
      <c r="E39" s="187"/>
      <c r="F39" s="231"/>
      <c r="G39" s="175"/>
      <c r="H39" s="218"/>
      <c r="I39" s="218"/>
      <c r="J39" s="135">
        <f t="shared" si="2"/>
        <v>0</v>
      </c>
      <c r="K39" s="217"/>
      <c r="L39" s="435"/>
      <c r="M39" s="435"/>
    </row>
    <row r="40" spans="1:13" ht="35.25" hidden="1" customHeight="1">
      <c r="A40" s="41"/>
      <c r="B40" s="253"/>
      <c r="C40" s="253"/>
      <c r="D40" s="253"/>
      <c r="E40" s="253"/>
      <c r="F40" s="253"/>
      <c r="G40" s="237"/>
      <c r="H40" s="228">
        <f>SUM(H35:H39)</f>
        <v>0</v>
      </c>
      <c r="I40" s="228">
        <f>SUM(I35:I39)</f>
        <v>0</v>
      </c>
      <c r="J40" s="247">
        <f>SUM(J35:J39)</f>
        <v>0</v>
      </c>
      <c r="K40" s="255"/>
      <c r="L40" s="434"/>
      <c r="M40" s="434"/>
    </row>
    <row r="41" spans="1:13" ht="35.25" hidden="1" customHeight="1">
      <c r="A41" s="41"/>
      <c r="B41" s="256"/>
      <c r="C41" s="256"/>
      <c r="D41" s="256"/>
      <c r="E41" s="257"/>
      <c r="F41" s="257"/>
      <c r="G41" s="257"/>
      <c r="H41" s="441" t="s">
        <v>33</v>
      </c>
      <c r="I41" s="441"/>
      <c r="J41" s="258" t="e">
        <f>J40/I40</f>
        <v>#DIV/0!</v>
      </c>
      <c r="K41" s="225" t="str">
        <f>WC!K29</f>
        <v>(Jan'22)</v>
      </c>
      <c r="L41" s="398" t="s">
        <v>34</v>
      </c>
      <c r="M41" s="398"/>
    </row>
    <row r="42" spans="1:13" ht="39" hidden="1" customHeight="1">
      <c r="A42" s="221"/>
      <c r="B42" s="438"/>
      <c r="C42" s="439"/>
      <c r="D42" s="439"/>
      <c r="E42" s="439"/>
      <c r="F42" s="439"/>
      <c r="G42" s="440"/>
      <c r="H42" s="261"/>
      <c r="I42" s="261"/>
      <c r="J42" s="262">
        <v>0</v>
      </c>
      <c r="K42" s="225" t="str">
        <f>WC!K30</f>
        <v>(Dec'21)</v>
      </c>
      <c r="L42" s="287" t="e">
        <f>(J41-J42)/J42</f>
        <v>#DIV/0!</v>
      </c>
      <c r="M42" s="277"/>
    </row>
    <row r="43" spans="1:13" ht="20.25" hidden="1">
      <c r="A43" s="49"/>
      <c r="B43" s="3"/>
      <c r="C43" s="3"/>
      <c r="D43" s="3"/>
      <c r="E43" s="3"/>
      <c r="F43" s="3"/>
      <c r="G43" s="3"/>
      <c r="H43" s="14"/>
      <c r="I43" s="3"/>
      <c r="J43" s="3"/>
      <c r="K43" s="3"/>
      <c r="L43" s="57"/>
      <c r="M43" s="16"/>
    </row>
    <row r="44" spans="1:13" ht="26.25" hidden="1" customHeight="1">
      <c r="A44" s="81"/>
      <c r="B44" s="9" t="s">
        <v>50</v>
      </c>
      <c r="C44" s="10"/>
      <c r="D44" s="11"/>
      <c r="E44" s="8"/>
      <c r="F44" s="8"/>
      <c r="G44" s="2"/>
      <c r="H44" s="12" t="s">
        <v>3</v>
      </c>
      <c r="I44" s="171"/>
      <c r="J44" s="13" t="s">
        <v>51</v>
      </c>
      <c r="K44" s="83"/>
      <c r="L44" s="84"/>
      <c r="M44" s="16"/>
    </row>
    <row r="45" spans="1:13" ht="18" hidden="1">
      <c r="A45" s="49"/>
      <c r="B45" s="3"/>
      <c r="C45" s="3"/>
      <c r="D45" s="3"/>
      <c r="E45" s="3"/>
      <c r="F45" s="3"/>
      <c r="G45" s="3"/>
      <c r="H45" s="3"/>
      <c r="I45" s="85"/>
      <c r="J45" s="3"/>
      <c r="K45" s="3"/>
      <c r="L45" s="57"/>
      <c r="M45" s="16"/>
    </row>
    <row r="46" spans="1:13" ht="47.25" hidden="1" customHeight="1">
      <c r="A46" s="392" t="s">
        <v>5</v>
      </c>
      <c r="B46" s="402" t="s">
        <v>6</v>
      </c>
      <c r="C46" s="404" t="s">
        <v>7</v>
      </c>
      <c r="D46" s="395" t="s">
        <v>8</v>
      </c>
      <c r="E46" s="395"/>
      <c r="F46" s="395"/>
      <c r="G46" s="204" t="s">
        <v>9</v>
      </c>
      <c r="H46" s="204" t="s">
        <v>10</v>
      </c>
      <c r="I46" s="25" t="s">
        <v>11</v>
      </c>
      <c r="J46" s="26" t="s">
        <v>12</v>
      </c>
      <c r="K46" s="380" t="s">
        <v>114</v>
      </c>
      <c r="L46" s="412"/>
      <c r="M46" s="412"/>
    </row>
    <row r="47" spans="1:13" ht="33" hidden="1" customHeight="1">
      <c r="A47" s="407"/>
      <c r="B47" s="411"/>
      <c r="C47" s="405"/>
      <c r="D47" s="222" t="str">
        <f>D34</f>
        <v>Nov'21</v>
      </c>
      <c r="E47" s="222" t="str">
        <f>E34</f>
        <v>Dec'21</v>
      </c>
      <c r="F47" s="230" t="str">
        <f>F34</f>
        <v>Jan'22</v>
      </c>
      <c r="G47" s="204" t="s">
        <v>14</v>
      </c>
      <c r="H47" s="204" t="s">
        <v>15</v>
      </c>
      <c r="I47" s="204" t="s">
        <v>15</v>
      </c>
      <c r="J47" s="26" t="s">
        <v>16</v>
      </c>
      <c r="K47" s="381"/>
      <c r="L47" s="412"/>
      <c r="M47" s="412"/>
    </row>
    <row r="48" spans="1:13" ht="34.5" hidden="1" customHeight="1">
      <c r="A48" s="211">
        <v>1</v>
      </c>
      <c r="B48" s="213" t="s">
        <v>80</v>
      </c>
      <c r="C48" s="211" t="s">
        <v>19</v>
      </c>
      <c r="D48" s="299">
        <v>0</v>
      </c>
      <c r="E48" s="299">
        <v>60</v>
      </c>
      <c r="F48" s="300">
        <v>60</v>
      </c>
      <c r="G48" s="326">
        <v>0</v>
      </c>
      <c r="H48" s="327">
        <v>200</v>
      </c>
      <c r="I48" s="327"/>
      <c r="J48" s="328">
        <f>F48*I48</f>
        <v>0</v>
      </c>
      <c r="K48" s="304" t="s">
        <v>20</v>
      </c>
      <c r="L48" s="387"/>
      <c r="M48" s="387"/>
    </row>
    <row r="49" spans="1:13" ht="34.5" hidden="1" customHeight="1">
      <c r="A49" s="211">
        <v>2</v>
      </c>
      <c r="B49" s="213" t="s">
        <v>105</v>
      </c>
      <c r="C49" s="211" t="s">
        <v>19</v>
      </c>
      <c r="D49" s="299">
        <v>0</v>
      </c>
      <c r="E49" s="299">
        <v>70</v>
      </c>
      <c r="F49" s="300">
        <v>0</v>
      </c>
      <c r="G49" s="326">
        <v>0</v>
      </c>
      <c r="H49" s="327">
        <v>0</v>
      </c>
      <c r="I49" s="327">
        <v>0</v>
      </c>
      <c r="J49" s="328">
        <f t="shared" ref="J49:J52" si="3">F49*I49</f>
        <v>0</v>
      </c>
      <c r="K49" s="304" t="s">
        <v>20</v>
      </c>
      <c r="L49" s="387"/>
      <c r="M49" s="387"/>
    </row>
    <row r="50" spans="1:13" ht="34.5" hidden="1" customHeight="1">
      <c r="A50" s="211">
        <v>3</v>
      </c>
      <c r="B50" s="213" t="s">
        <v>104</v>
      </c>
      <c r="C50" s="214" t="s">
        <v>30</v>
      </c>
      <c r="D50" s="299">
        <v>0</v>
      </c>
      <c r="E50" s="299">
        <v>58</v>
      </c>
      <c r="F50" s="300">
        <v>58</v>
      </c>
      <c r="G50" s="326">
        <v>0</v>
      </c>
      <c r="H50" s="327">
        <v>300</v>
      </c>
      <c r="I50" s="327"/>
      <c r="J50" s="328">
        <f t="shared" si="3"/>
        <v>0</v>
      </c>
      <c r="K50" s="304" t="s">
        <v>20</v>
      </c>
      <c r="L50" s="389" t="s">
        <v>125</v>
      </c>
      <c r="M50" s="389"/>
    </row>
    <row r="51" spans="1:13" ht="34.5" hidden="1" customHeight="1">
      <c r="A51" s="211">
        <v>4</v>
      </c>
      <c r="B51" s="161" t="s">
        <v>45</v>
      </c>
      <c r="C51" s="211" t="s">
        <v>30</v>
      </c>
      <c r="D51" s="299">
        <v>0</v>
      </c>
      <c r="E51" s="299">
        <v>60</v>
      </c>
      <c r="F51" s="300">
        <v>60</v>
      </c>
      <c r="G51" s="326">
        <v>0</v>
      </c>
      <c r="H51" s="327">
        <v>1000</v>
      </c>
      <c r="I51" s="327"/>
      <c r="J51" s="328">
        <f t="shared" si="3"/>
        <v>0</v>
      </c>
      <c r="K51" s="304" t="s">
        <v>20</v>
      </c>
      <c r="L51" s="387"/>
      <c r="M51" s="387"/>
    </row>
    <row r="52" spans="1:13" ht="34.5" hidden="1" customHeight="1">
      <c r="A52" s="211"/>
      <c r="B52" s="161"/>
      <c r="C52" s="196"/>
      <c r="D52" s="187"/>
      <c r="E52" s="187"/>
      <c r="F52" s="231"/>
      <c r="G52" s="175"/>
      <c r="H52" s="211"/>
      <c r="I52" s="211"/>
      <c r="J52" s="166">
        <f t="shared" si="3"/>
        <v>0</v>
      </c>
      <c r="K52" s="211"/>
      <c r="L52" s="387"/>
      <c r="M52" s="387"/>
    </row>
    <row r="53" spans="1:13" ht="35.25" hidden="1" customHeight="1">
      <c r="A53" s="236"/>
      <c r="B53" s="256"/>
      <c r="C53" s="256"/>
      <c r="D53" s="263"/>
      <c r="E53" s="263"/>
      <c r="F53" s="263"/>
      <c r="G53" s="237"/>
      <c r="H53" s="228">
        <f>SUM(H48:H52)</f>
        <v>1500</v>
      </c>
      <c r="I53" s="228">
        <f>SUM(I48:I52)</f>
        <v>0</v>
      </c>
      <c r="J53" s="228">
        <f>SUM(J48:J52)</f>
        <v>0</v>
      </c>
      <c r="K53" s="236"/>
      <c r="L53" s="428"/>
      <c r="M53" s="428"/>
    </row>
    <row r="54" spans="1:13" ht="35.25" hidden="1" customHeight="1">
      <c r="A54" s="236"/>
      <c r="B54" s="264"/>
      <c r="C54" s="264"/>
      <c r="D54" s="264"/>
      <c r="E54" s="264"/>
      <c r="F54" s="264"/>
      <c r="G54" s="264"/>
      <c r="H54" s="397" t="s">
        <v>33</v>
      </c>
      <c r="I54" s="397"/>
      <c r="J54" s="224" t="e">
        <f>J53/I53</f>
        <v>#DIV/0!</v>
      </c>
      <c r="K54" s="225" t="str">
        <f>K41</f>
        <v>(Jan'22)</v>
      </c>
      <c r="L54" s="462"/>
      <c r="M54" s="462"/>
    </row>
    <row r="55" spans="1:13" ht="36.75" hidden="1" customHeight="1">
      <c r="A55" s="236"/>
      <c r="B55" s="437" t="s">
        <v>126</v>
      </c>
      <c r="C55" s="437"/>
      <c r="D55" s="437"/>
      <c r="E55" s="437"/>
      <c r="F55" s="437"/>
      <c r="G55" s="437"/>
      <c r="H55" s="237"/>
      <c r="I55" s="237"/>
      <c r="J55" s="246">
        <v>58</v>
      </c>
      <c r="K55" s="225" t="str">
        <f>K42</f>
        <v>(Dec'21)</v>
      </c>
      <c r="L55" s="295"/>
      <c r="M55" s="296"/>
    </row>
    <row r="56" spans="1:13" ht="18">
      <c r="A56" s="102"/>
      <c r="B56" s="103"/>
      <c r="C56" s="103"/>
      <c r="D56" s="103"/>
      <c r="E56" s="103"/>
      <c r="F56" s="103"/>
      <c r="G56" s="103"/>
      <c r="H56" s="104"/>
      <c r="I56" s="104"/>
      <c r="J56" s="105"/>
      <c r="K56" s="106"/>
      <c r="L56" s="107"/>
      <c r="M56" s="108"/>
    </row>
    <row r="57" spans="1:13" ht="18" hidden="1">
      <c r="A57" s="56"/>
      <c r="B57" s="93"/>
      <c r="C57" s="93"/>
      <c r="D57" s="93"/>
      <c r="E57" s="93"/>
      <c r="F57" s="93"/>
      <c r="G57" s="93"/>
      <c r="H57" s="94"/>
      <c r="I57" s="95"/>
      <c r="J57" s="96"/>
      <c r="K57" s="97"/>
      <c r="L57" s="98"/>
      <c r="M57" s="16"/>
    </row>
    <row r="58" spans="1:13" ht="33" hidden="1">
      <c r="A58" s="81"/>
      <c r="B58" s="9" t="s">
        <v>62</v>
      </c>
      <c r="C58" s="9"/>
      <c r="D58" s="11"/>
      <c r="E58" s="8"/>
      <c r="F58" s="8"/>
      <c r="G58" s="2"/>
      <c r="H58" s="12" t="s">
        <v>3</v>
      </c>
      <c r="I58" s="171"/>
      <c r="J58" s="13" t="s">
        <v>51</v>
      </c>
      <c r="K58" s="99"/>
      <c r="L58" s="84"/>
      <c r="M58" s="16"/>
    </row>
    <row r="59" spans="1:13" ht="18" hidden="1">
      <c r="A59" s="49"/>
      <c r="B59" s="3"/>
      <c r="C59" s="3"/>
      <c r="D59" s="3"/>
      <c r="E59" s="3"/>
      <c r="F59" s="3"/>
      <c r="G59" s="3"/>
      <c r="H59" s="3"/>
      <c r="I59" s="85"/>
      <c r="J59" s="3"/>
      <c r="K59" s="3"/>
      <c r="L59" s="57"/>
      <c r="M59" s="16"/>
    </row>
    <row r="60" spans="1:13" ht="30.75" hidden="1" customHeight="1">
      <c r="A60" s="392" t="s">
        <v>5</v>
      </c>
      <c r="B60" s="402" t="s">
        <v>6</v>
      </c>
      <c r="C60" s="404" t="s">
        <v>7</v>
      </c>
      <c r="D60" s="395" t="s">
        <v>8</v>
      </c>
      <c r="E60" s="395"/>
      <c r="F60" s="395"/>
      <c r="G60" s="204" t="s">
        <v>9</v>
      </c>
      <c r="H60" s="204" t="s">
        <v>10</v>
      </c>
      <c r="I60" s="25" t="s">
        <v>11</v>
      </c>
      <c r="J60" s="26" t="s">
        <v>12</v>
      </c>
      <c r="K60" s="380" t="s">
        <v>114</v>
      </c>
      <c r="L60" s="384"/>
      <c r="M60" s="384"/>
    </row>
    <row r="61" spans="1:13" ht="32.25" hidden="1" customHeight="1">
      <c r="A61" s="407"/>
      <c r="B61" s="411"/>
      <c r="C61" s="405"/>
      <c r="D61" s="222" t="str">
        <f>D34</f>
        <v>Nov'21</v>
      </c>
      <c r="E61" s="222" t="str">
        <f t="shared" ref="E61:F61" si="4">E34</f>
        <v>Dec'21</v>
      </c>
      <c r="F61" s="230" t="str">
        <f t="shared" si="4"/>
        <v>Jan'22</v>
      </c>
      <c r="G61" s="204" t="s">
        <v>14</v>
      </c>
      <c r="H61" s="204" t="s">
        <v>15</v>
      </c>
      <c r="I61" s="204" t="s">
        <v>15</v>
      </c>
      <c r="J61" s="26" t="s">
        <v>16</v>
      </c>
      <c r="K61" s="381"/>
      <c r="L61" s="384"/>
      <c r="M61" s="384"/>
    </row>
    <row r="62" spans="1:13" ht="34.5" hidden="1" customHeight="1">
      <c r="A62" s="41">
        <v>1</v>
      </c>
      <c r="B62" s="164"/>
      <c r="C62" s="196"/>
      <c r="D62" s="165"/>
      <c r="E62" s="187"/>
      <c r="F62" s="231"/>
      <c r="G62" s="175"/>
      <c r="H62" s="211"/>
      <c r="I62" s="211"/>
      <c r="J62" s="240">
        <f>F62*I62</f>
        <v>0</v>
      </c>
      <c r="K62" s="217"/>
      <c r="L62" s="415"/>
      <c r="M62" s="415"/>
    </row>
    <row r="63" spans="1:13" ht="34.5" hidden="1" customHeight="1">
      <c r="A63" s="42">
        <v>2</v>
      </c>
      <c r="B63" s="164"/>
      <c r="C63" s="196"/>
      <c r="D63" s="165"/>
      <c r="E63" s="187"/>
      <c r="F63" s="231"/>
      <c r="G63" s="175"/>
      <c r="H63" s="211"/>
      <c r="I63" s="211"/>
      <c r="J63" s="240">
        <f t="shared" ref="J63:J66" si="5">F63*I63</f>
        <v>0</v>
      </c>
      <c r="K63" s="217"/>
      <c r="L63" s="415"/>
      <c r="M63" s="415"/>
    </row>
    <row r="64" spans="1:13" ht="34.5" hidden="1" customHeight="1">
      <c r="A64" s="170">
        <v>3</v>
      </c>
      <c r="B64" s="178"/>
      <c r="C64" s="196"/>
      <c r="D64" s="187"/>
      <c r="E64" s="187"/>
      <c r="F64" s="231"/>
      <c r="G64" s="175"/>
      <c r="H64" s="211"/>
      <c r="I64" s="211"/>
      <c r="J64" s="240">
        <f t="shared" si="5"/>
        <v>0</v>
      </c>
      <c r="K64" s="211"/>
      <c r="L64" s="422"/>
      <c r="M64" s="422"/>
    </row>
    <row r="65" spans="1:14" ht="34.5" hidden="1" customHeight="1">
      <c r="A65" s="67">
        <v>4</v>
      </c>
      <c r="B65" s="161"/>
      <c r="C65" s="196"/>
      <c r="D65" s="187"/>
      <c r="E65" s="187"/>
      <c r="F65" s="231"/>
      <c r="G65" s="175"/>
      <c r="H65" s="211"/>
      <c r="I65" s="211"/>
      <c r="J65" s="240">
        <f t="shared" si="5"/>
        <v>0</v>
      </c>
      <c r="K65" s="211"/>
      <c r="L65" s="415"/>
      <c r="M65" s="415"/>
    </row>
    <row r="66" spans="1:14" ht="34.5" hidden="1" customHeight="1">
      <c r="A66" s="170">
        <v>5</v>
      </c>
      <c r="B66" s="161"/>
      <c r="C66" s="196"/>
      <c r="D66" s="187"/>
      <c r="E66" s="187"/>
      <c r="F66" s="231"/>
      <c r="G66" s="175"/>
      <c r="H66" s="211"/>
      <c r="I66" s="211"/>
      <c r="J66" s="240">
        <f t="shared" si="5"/>
        <v>0</v>
      </c>
      <c r="K66" s="211"/>
      <c r="L66" s="415"/>
      <c r="M66" s="415"/>
    </row>
    <row r="67" spans="1:14" ht="36.75" hidden="1" customHeight="1">
      <c r="A67" s="236"/>
      <c r="B67" s="256"/>
      <c r="C67" s="256"/>
      <c r="D67" s="263"/>
      <c r="E67" s="263"/>
      <c r="F67" s="263"/>
      <c r="G67" s="237"/>
      <c r="H67" s="228">
        <f>SUM(H62:H66)</f>
        <v>0</v>
      </c>
      <c r="I67" s="228">
        <f>SUM(I62:I66)</f>
        <v>0</v>
      </c>
      <c r="J67" s="247">
        <f>SUM(J62:J66)</f>
        <v>0</v>
      </c>
      <c r="K67" s="236"/>
      <c r="L67" s="428"/>
      <c r="M67" s="428"/>
    </row>
    <row r="68" spans="1:14" ht="35.25" hidden="1" customHeight="1">
      <c r="A68" s="265"/>
      <c r="B68" s="264"/>
      <c r="C68" s="264"/>
      <c r="D68" s="264"/>
      <c r="E68" s="264"/>
      <c r="F68" s="264"/>
      <c r="G68" s="264"/>
      <c r="H68" s="416" t="s">
        <v>33</v>
      </c>
      <c r="I68" s="417"/>
      <c r="J68" s="244" t="e">
        <f>J67/I67</f>
        <v>#DIV/0!</v>
      </c>
      <c r="K68" s="225" t="str">
        <f>K54</f>
        <v>(Jan'22)</v>
      </c>
      <c r="L68" s="418" t="s">
        <v>34</v>
      </c>
      <c r="M68" s="418"/>
    </row>
    <row r="69" spans="1:14" ht="34.5" hidden="1" customHeight="1">
      <c r="A69" s="266"/>
      <c r="B69" s="429"/>
      <c r="C69" s="430"/>
      <c r="D69" s="430"/>
      <c r="E69" s="430"/>
      <c r="F69" s="430"/>
      <c r="G69" s="431"/>
      <c r="H69" s="245"/>
      <c r="I69" s="245"/>
      <c r="J69" s="268">
        <v>0</v>
      </c>
      <c r="K69" s="225" t="str">
        <f>K55</f>
        <v>(Dec'21)</v>
      </c>
      <c r="L69" s="289" t="e">
        <f>(J68-J69)/J69</f>
        <v>#DIV/0!</v>
      </c>
      <c r="M69" s="288"/>
    </row>
    <row r="70" spans="1:14" ht="15.75" hidden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5"/>
    </row>
    <row r="71" spans="1:14" ht="15.75">
      <c r="A71" s="5" t="str">
        <f>WC!A100</f>
        <v>Prepared by: Yi Hong (23/11/2021)</v>
      </c>
      <c r="B71" s="5"/>
      <c r="C71" s="5"/>
      <c r="D71" s="5"/>
      <c r="E71" s="5" t="s">
        <v>63</v>
      </c>
      <c r="F71" s="5"/>
      <c r="G71" s="5"/>
      <c r="H71" s="5"/>
      <c r="I71" s="5" t="s">
        <v>64</v>
      </c>
      <c r="J71" s="5"/>
      <c r="K71" s="5"/>
      <c r="L71" s="5"/>
      <c r="M71" s="4"/>
      <c r="N71" s="5"/>
    </row>
    <row r="72" spans="1:14" ht="15.75">
      <c r="A72" s="5" t="s">
        <v>65</v>
      </c>
      <c r="B72" s="101"/>
      <c r="C72" s="101"/>
      <c r="D72" s="5"/>
      <c r="E72" s="5" t="s">
        <v>66</v>
      </c>
      <c r="F72" s="5"/>
      <c r="G72" s="5"/>
      <c r="H72" s="5"/>
      <c r="I72" s="5"/>
      <c r="J72" s="5"/>
      <c r="K72" s="5"/>
      <c r="L72" s="5"/>
      <c r="M72" s="4"/>
      <c r="N72" s="5"/>
    </row>
  </sheetData>
  <mergeCells count="69">
    <mergeCell ref="L68:M68"/>
    <mergeCell ref="B69:G69"/>
    <mergeCell ref="B28:G28"/>
    <mergeCell ref="L62:M62"/>
    <mergeCell ref="L63:M63"/>
    <mergeCell ref="L64:M64"/>
    <mergeCell ref="L65:M65"/>
    <mergeCell ref="L66:M66"/>
    <mergeCell ref="L67:M67"/>
    <mergeCell ref="L54:M54"/>
    <mergeCell ref="B55:G55"/>
    <mergeCell ref="L60:M60"/>
    <mergeCell ref="L61:M61"/>
    <mergeCell ref="L48:M48"/>
    <mergeCell ref="L49:M49"/>
    <mergeCell ref="L50:M50"/>
    <mergeCell ref="B42:G42"/>
    <mergeCell ref="A46:A47"/>
    <mergeCell ref="B46:B47"/>
    <mergeCell ref="C46:C47"/>
    <mergeCell ref="D46:F46"/>
    <mergeCell ref="K46:K47"/>
    <mergeCell ref="L46:M47"/>
    <mergeCell ref="A60:A61"/>
    <mergeCell ref="B60:B61"/>
    <mergeCell ref="C60:C61"/>
    <mergeCell ref="D60:F60"/>
    <mergeCell ref="K60:K61"/>
    <mergeCell ref="H54:I54"/>
    <mergeCell ref="A33:A34"/>
    <mergeCell ref="B33:B34"/>
    <mergeCell ref="C33:C34"/>
    <mergeCell ref="D33:F33"/>
    <mergeCell ref="K33:K34"/>
    <mergeCell ref="H68:I68"/>
    <mergeCell ref="L21:M21"/>
    <mergeCell ref="H27:I27"/>
    <mergeCell ref="L27:M27"/>
    <mergeCell ref="L39:M39"/>
    <mergeCell ref="L33:M34"/>
    <mergeCell ref="L35:M35"/>
    <mergeCell ref="L36:M36"/>
    <mergeCell ref="L37:M37"/>
    <mergeCell ref="L38:M38"/>
    <mergeCell ref="L51:M51"/>
    <mergeCell ref="L52:M52"/>
    <mergeCell ref="L53:M53"/>
    <mergeCell ref="L40:M40"/>
    <mergeCell ref="H41:I41"/>
    <mergeCell ref="L41:M41"/>
    <mergeCell ref="L20:M20"/>
    <mergeCell ref="L14:M14"/>
    <mergeCell ref="L15:M15"/>
    <mergeCell ref="L16:M16"/>
    <mergeCell ref="L17:M17"/>
    <mergeCell ref="L18:M18"/>
    <mergeCell ref="L19:M19"/>
    <mergeCell ref="L13:M13"/>
    <mergeCell ref="A3:D3"/>
    <mergeCell ref="E3:G3"/>
    <mergeCell ref="A7:A8"/>
    <mergeCell ref="B7:B8"/>
    <mergeCell ref="C7:C8"/>
    <mergeCell ref="D7:F7"/>
    <mergeCell ref="L7:M8"/>
    <mergeCell ref="L9:M9"/>
    <mergeCell ref="L10:M10"/>
    <mergeCell ref="L11:M11"/>
    <mergeCell ref="L12:M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CB5A47E1CA4084B2900BF9FE0B07" ma:contentTypeVersion="13" ma:contentTypeDescription="Create a new document." ma:contentTypeScope="" ma:versionID="da7a3d93e8b89991e02f1da8cfe203a6">
  <xsd:schema xmlns:xsd="http://www.w3.org/2001/XMLSchema" xmlns:xs="http://www.w3.org/2001/XMLSchema" xmlns:p="http://schemas.microsoft.com/office/2006/metadata/properties" xmlns:ns3="ef922dab-be10-465a-80dd-776870f32ac1" xmlns:ns4="3bd76564-f255-4d94-9667-3f5409839fcc" targetNamespace="http://schemas.microsoft.com/office/2006/metadata/properties" ma:root="true" ma:fieldsID="03f437c5ab2671f2f84487ec2606b4dc" ns3:_="" ns4:_="">
    <xsd:import namespace="ef922dab-be10-465a-80dd-776870f32ac1"/>
    <xsd:import namespace="3bd76564-f255-4d94-9667-3f5409839f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22dab-be10-465a-80dd-776870f32a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d76564-f255-4d94-9667-3f5409839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E14AD8-8857-4947-B1B9-4EE02E7F6FB3}">
  <ds:schemaRefs>
    <ds:schemaRef ds:uri="http://schemas.microsoft.com/office/2006/metadata/properties"/>
    <ds:schemaRef ds:uri="3bd76564-f255-4d94-9667-3f5409839fcc"/>
    <ds:schemaRef ds:uri="http://purl.org/dc/dcmitype/"/>
    <ds:schemaRef ds:uri="ef922dab-be10-465a-80dd-776870f32ac1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39355FA-F030-49CE-B533-999F26777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22dab-be10-465a-80dd-776870f32ac1"/>
    <ds:schemaRef ds:uri="3bd76564-f255-4d94-9667-3f5409839f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56EEBD-C95A-408D-9169-0DB4C57FCE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WC</vt:lpstr>
      <vt:lpstr>Wood Pellet</vt:lpstr>
      <vt:lpstr>EFB</vt:lpstr>
      <vt:lpstr>PKS</vt:lpstr>
      <vt:lpstr>PKS Granule</vt:lpstr>
      <vt:lpstr>Short EFB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Sing Chee (Top Glove - F09)</dc:creator>
  <cp:lastModifiedBy>Lee Sing Chee (Top Glove - F09)</cp:lastModifiedBy>
  <dcterms:created xsi:type="dcterms:W3CDTF">2021-10-01T07:34:54Z</dcterms:created>
  <dcterms:modified xsi:type="dcterms:W3CDTF">2021-12-21T08:05:28Z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0x010100AC0DCB5A47E1CA4084B2900BF9FE0B07</vt:lpwstr>
  </property>
</Properties>
</file>